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eedenca\Desktop\"/>
    </mc:Choice>
  </mc:AlternateContent>
  <bookViews>
    <workbookView xWindow="0" yWindow="0" windowWidth="23040" windowHeight="9195"/>
  </bookViews>
  <sheets>
    <sheet name="Contents" sheetId="9" r:id="rId1"/>
    <sheet name="Healthy teeth" sheetId="1" r:id="rId2"/>
    <sheet name="Healthy teeth Int 1" sheetId="2" r:id="rId3"/>
    <sheet name="Healthy teeth Int 2" sheetId="3" r:id="rId4"/>
    <sheet name="Healthy teeth Int 3" sheetId="4" r:id="rId5"/>
    <sheet name="Healthy teeth Int 4" sheetId="5" r:id="rId6"/>
    <sheet name="Healthy teeth Int 5" sheetId="6" r:id="rId7"/>
    <sheet name="Healthy teeth Int 6" sheetId="7" r:id="rId8"/>
    <sheet name="Healthy teeth Int 7" sheetId="8" r:id="rId9"/>
    <sheet name="Healthy mouths" sheetId="10" r:id="rId10"/>
    <sheet name="Healthy mouths Int 1" sheetId="11" r:id="rId11"/>
    <sheet name="Healthy mouths Int 2" sheetId="12" r:id="rId12"/>
    <sheet name="Healthy mouths Int 3" sheetId="13" r:id="rId13"/>
    <sheet name="Healthy mouths Int 4" sheetId="14" r:id="rId14"/>
    <sheet name="Healthy mouths Int 5" sheetId="15" r:id="rId15"/>
    <sheet name="Healthy mouths Int 6" sheetId="16" r:id="rId16"/>
    <sheet name="Healthy lives" sheetId="17" r:id="rId17"/>
    <sheet name="Healthy lives Int 1" sheetId="18" r:id="rId18"/>
    <sheet name="Healthy lives Int 2" sheetId="19" r:id="rId19"/>
    <sheet name="Healthy lives Int 3" sheetId="20" r:id="rId20"/>
    <sheet name="Healthy lives Int 4" sheetId="21" r:id="rId21"/>
    <sheet name="Healthy lives Int 5" sheetId="22" r:id="rId22"/>
    <sheet name="Healthy lives Int 6" sheetId="23" r:id="rId23"/>
    <sheet name="Preventative strategies" sheetId="24" r:id="rId24"/>
    <sheet name="Preventative strategies Int 1" sheetId="25" r:id="rId25"/>
    <sheet name="Preventative strategies Int 2" sheetId="26" r:id="rId26"/>
    <sheet name="Preventative strategies Int 3" sheetId="27" r:id="rId27"/>
    <sheet name="Preventative strategies Int 4" sheetId="28" r:id="rId28"/>
    <sheet name="Dental care" sheetId="29" r:id="rId29"/>
    <sheet name="Dental care Int 1" sheetId="30" r:id="rId30"/>
    <sheet name="Dental care Int 2" sheetId="31" r:id="rId31"/>
    <sheet name="Dental care Int 3" sheetId="32" r:id="rId32"/>
    <sheet name="Dental care Int 4" sheetId="33" r:id="rId33"/>
    <sheet name="Dental care Int 5" sheetId="34" r:id="rId34"/>
    <sheet name="Dental care Int 6" sheetId="35" r:id="rId35"/>
    <sheet name="Dental care Int 7" sheetId="36" r:id="rId36"/>
    <sheet name="Dental care Int 8" sheetId="37" r:id="rId37"/>
    <sheet name="Dental care Int 9" sheetId="38" r:id="rId38"/>
    <sheet name="Dental care Int 10" sheetId="39" r:id="rId39"/>
    <sheet name="Dental care Int 11" sheetId="40" r:id="rId40"/>
    <sheet name="Dental care Int 12" sheetId="41" r:id="rId41"/>
    <sheet name="Hospitalisations" sheetId="42" r:id="rId42"/>
    <sheet name="Hospitalisations Int 1" sheetId="43" r:id="rId43"/>
    <sheet name="Hospitalisations Int 2" sheetId="44" r:id="rId44"/>
    <sheet name="Hospitalisations Int 3" sheetId="45" r:id="rId45"/>
    <sheet name="Hospitalisations Int 4" sheetId="46" r:id="rId46"/>
    <sheet name="Prescribing" sheetId="47" r:id="rId47"/>
    <sheet name="Prescribing Int 1" sheetId="48" r:id="rId48"/>
    <sheet name="Prescribing Int 2" sheetId="49" r:id="rId49"/>
    <sheet name="Prescribing Int 3" sheetId="50" r:id="rId50"/>
    <sheet name="Patient experience" sheetId="51" r:id="rId51"/>
    <sheet name="Patient experience Int 1" sheetId="52" r:id="rId52"/>
    <sheet name="Patient experience Int 2" sheetId="53" r:id="rId53"/>
    <sheet name="Patient experience Int 3" sheetId="54" r:id="rId54"/>
    <sheet name="Patient experience Int 4" sheetId="55" r:id="rId55"/>
    <sheet name="Patient experience Int 5" sheetId="56" r:id="rId56"/>
    <sheet name="Costs" sheetId="57" r:id="rId57"/>
    <sheet name="Costs Int 1" sheetId="58" r:id="rId58"/>
    <sheet name="Costs Int 2" sheetId="59" r:id="rId59"/>
    <sheet name="Costs Int 3" sheetId="60" r:id="rId60"/>
    <sheet name="Costs Int 4" sheetId="61" r:id="rId61"/>
    <sheet name="Costs Int 5" sheetId="62" r:id="rId62"/>
    <sheet name="Private health insurance" sheetId="69" r:id="rId63"/>
    <sheet name="Private health insurance Int 1" sheetId="70" r:id="rId64"/>
    <sheet name="Private health insurance Int 2" sheetId="71" r:id="rId65"/>
    <sheet name="Private health insurance Int 3" sheetId="72" r:id="rId66"/>
    <sheet name="Private health insurance Int 4" sheetId="73" r:id="rId67"/>
    <sheet name="Private health insurance Int 5" sheetId="74" r:id="rId68"/>
    <sheet name="Private health insurance Int 6" sheetId="75" r:id="rId69"/>
    <sheet name="Private health insurance Int 7" sheetId="76" r:id="rId70"/>
    <sheet name="Dental workforce" sheetId="77" r:id="rId71"/>
    <sheet name="Dental workforce Int 1" sheetId="78" r:id="rId72"/>
    <sheet name="Dental workforce Int 2" sheetId="79" r:id="rId73"/>
    <sheet name="Dental workforce Int 3" sheetId="80" r:id="rId74"/>
    <sheet name="Dental workforce Int 4" sheetId="81" r:id="rId75"/>
    <sheet name="Dental workforce Int 5" sheetId="82" r:id="rId76"/>
    <sheet name="Dental workforce Int 6" sheetId="83" r:id="rId77"/>
  </sheets>
  <definedNames>
    <definedName name="_xlnm._FilterDatabase" localSheetId="40" hidden="1">'Dental care Int 12'!$A$4:$G$788</definedName>
    <definedName name="_xlnm._FilterDatabase" localSheetId="53" hidden="1">'Patient experience Int 3'!$A$4:$G$142</definedName>
    <definedName name="_xlnm._FilterDatabase" localSheetId="54" hidden="1">'Patient experience Int 4'!$A$4:$G$142</definedName>
    <definedName name="_xlnm._FilterDatabase" localSheetId="55" hidden="1">'Patient experience Int 5'!$A$4:$G$1036</definedName>
    <definedName name="_xlnm._FilterDatabase" localSheetId="69" hidden="1">'Private health insurance Int 7'!$B$4:$F$4119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78" l="1"/>
  <c r="E9" i="78"/>
  <c r="E11" i="78"/>
  <c r="E14" i="78"/>
  <c r="E16" i="78"/>
  <c r="E19" i="78"/>
  <c r="E21" i="78"/>
  <c r="E24" i="78"/>
  <c r="E41" i="78"/>
  <c r="E44" i="78"/>
  <c r="E46" i="78"/>
  <c r="E49" i="78"/>
  <c r="E51" i="78"/>
  <c r="E54" i="78"/>
  <c r="E56" i="78"/>
  <c r="E59" i="78"/>
  <c r="E76" i="78"/>
  <c r="E79" i="78"/>
  <c r="E81" i="78"/>
  <c r="E84" i="78"/>
  <c r="E86" i="78"/>
  <c r="E89" i="78"/>
  <c r="E91" i="78"/>
  <c r="E94" i="78"/>
  <c r="E111" i="78"/>
  <c r="E114" i="78"/>
  <c r="E116" i="78"/>
  <c r="E119" i="78"/>
  <c r="E121" i="78"/>
  <c r="E124" i="78"/>
  <c r="E126" i="78"/>
  <c r="E129" i="78"/>
  <c r="E146" i="78"/>
  <c r="E149" i="78"/>
  <c r="E151" i="78"/>
  <c r="E154" i="78"/>
  <c r="E156" i="78"/>
  <c r="E159" i="78"/>
  <c r="E161" i="78"/>
  <c r="E164" i="78"/>
  <c r="G5" i="58" l="1"/>
  <c r="G6" i="58"/>
  <c r="G7" i="58"/>
  <c r="G8" i="58"/>
  <c r="G9" i="58"/>
  <c r="G10" i="58"/>
  <c r="G11" i="58"/>
  <c r="G12" i="58"/>
  <c r="G13" i="58"/>
  <c r="G14" i="58"/>
  <c r="G15" i="58"/>
  <c r="G16" i="58"/>
  <c r="G17" i="58"/>
  <c r="G18" i="58"/>
  <c r="G19" i="58"/>
  <c r="G20" i="58"/>
  <c r="G21" i="58"/>
  <c r="G22" i="58"/>
  <c r="G23" i="58"/>
  <c r="G24" i="58"/>
  <c r="G25" i="58"/>
  <c r="G26" i="58"/>
  <c r="G27" i="58"/>
  <c r="G28" i="58"/>
  <c r="G29" i="58"/>
  <c r="G30" i="58"/>
  <c r="G31" i="58"/>
  <c r="G32" i="58"/>
  <c r="G33" i="58"/>
  <c r="G34" i="58"/>
  <c r="G35" i="58"/>
  <c r="G36" i="58"/>
  <c r="G37" i="58"/>
  <c r="G38" i="58"/>
  <c r="G39" i="58"/>
  <c r="G40" i="58"/>
  <c r="G41" i="58"/>
  <c r="G42" i="58"/>
  <c r="G43" i="58"/>
  <c r="G44" i="58"/>
  <c r="G45" i="58"/>
  <c r="G46" i="58"/>
  <c r="G47" i="58"/>
  <c r="G48" i="58"/>
  <c r="G49" i="58"/>
  <c r="G50" i="58"/>
  <c r="G51" i="58"/>
  <c r="G52" i="58"/>
  <c r="G53" i="58"/>
  <c r="G54" i="58"/>
  <c r="G55" i="58"/>
  <c r="G56" i="58"/>
  <c r="G57" i="58"/>
  <c r="G58" i="58"/>
  <c r="G59" i="58"/>
  <c r="G60" i="58"/>
  <c r="G61" i="58"/>
  <c r="G62" i="58"/>
  <c r="G63" i="58"/>
  <c r="G64" i="58"/>
  <c r="G65" i="58"/>
  <c r="G66" i="58"/>
  <c r="G67" i="58"/>
  <c r="G68" i="58"/>
  <c r="G69" i="58"/>
  <c r="G70" i="58"/>
  <c r="G71" i="58"/>
  <c r="G72" i="58"/>
  <c r="G73" i="58"/>
  <c r="G74" i="58"/>
  <c r="G75" i="58"/>
  <c r="G76" i="58"/>
  <c r="G77" i="58"/>
  <c r="G78" i="58"/>
  <c r="G79" i="58"/>
  <c r="G80" i="58"/>
  <c r="G81" i="58"/>
  <c r="G82" i="58"/>
  <c r="G83" i="58"/>
  <c r="G84" i="58"/>
  <c r="G85" i="58"/>
  <c r="G86" i="58"/>
  <c r="G87" i="58"/>
  <c r="G88" i="58"/>
  <c r="G89" i="58"/>
  <c r="G90" i="58"/>
  <c r="G91" i="58"/>
  <c r="G92" i="58"/>
  <c r="G93" i="58"/>
  <c r="G94" i="58"/>
  <c r="G95" i="58"/>
  <c r="G96" i="58"/>
  <c r="G97" i="58"/>
  <c r="G98" i="58"/>
  <c r="G99" i="58"/>
  <c r="G100" i="58"/>
  <c r="G101" i="58"/>
  <c r="G102" i="58"/>
  <c r="G103" i="58"/>
  <c r="G104" i="58"/>
  <c r="G105" i="58"/>
  <c r="G106" i="58"/>
  <c r="G107" i="58"/>
  <c r="G108" i="58"/>
  <c r="G109" i="58"/>
  <c r="G110" i="58"/>
  <c r="G111" i="58"/>
  <c r="G112" i="58"/>
  <c r="G113" i="58"/>
  <c r="G114" i="58"/>
  <c r="G115" i="58"/>
  <c r="G116" i="58"/>
  <c r="G117" i="58"/>
  <c r="G118" i="58"/>
  <c r="G119" i="58"/>
  <c r="G120" i="58"/>
  <c r="G121" i="58"/>
  <c r="G122" i="58"/>
  <c r="G123" i="58"/>
  <c r="G124" i="58"/>
  <c r="G125" i="58"/>
  <c r="G126" i="58"/>
  <c r="G127" i="58"/>
  <c r="G128" i="58"/>
  <c r="G129" i="58"/>
  <c r="G130" i="58"/>
  <c r="G131" i="58"/>
  <c r="G132" i="58"/>
  <c r="G133" i="58"/>
  <c r="G134" i="58"/>
  <c r="G135" i="58"/>
  <c r="G136" i="58"/>
  <c r="F45" i="49" l="1"/>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G5" i="39" l="1"/>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G55" i="39"/>
  <c r="G56" i="39"/>
  <c r="G57" i="39"/>
  <c r="G58" i="39"/>
  <c r="G59" i="39"/>
  <c r="G60" i="39"/>
  <c r="G61" i="39"/>
  <c r="G62" i="39"/>
  <c r="G63" i="39"/>
  <c r="G64" i="39"/>
  <c r="G65" i="39"/>
  <c r="G66" i="39"/>
  <c r="G67" i="39"/>
  <c r="G68" i="39"/>
  <c r="G69" i="39"/>
  <c r="G70" i="39"/>
  <c r="G71" i="39"/>
  <c r="G72" i="39"/>
  <c r="G73" i="39"/>
  <c r="G74" i="39"/>
  <c r="G75" i="39"/>
  <c r="G76" i="39"/>
  <c r="G77" i="39"/>
  <c r="G78" i="39"/>
  <c r="G79" i="39"/>
  <c r="G80" i="39"/>
  <c r="G81" i="39"/>
  <c r="G82" i="39"/>
  <c r="G83" i="39"/>
  <c r="G84" i="39"/>
  <c r="G85" i="39"/>
  <c r="G86" i="39"/>
  <c r="G87" i="39"/>
  <c r="G88" i="39"/>
  <c r="G89" i="39"/>
  <c r="G90" i="39"/>
  <c r="G91" i="39"/>
  <c r="G92" i="39"/>
  <c r="G93" i="39"/>
  <c r="G94" i="39"/>
  <c r="G95" i="39"/>
  <c r="G96" i="39"/>
  <c r="G97" i="39"/>
  <c r="G98" i="39"/>
  <c r="G99" i="39"/>
  <c r="G100" i="39"/>
  <c r="G101" i="39"/>
  <c r="G102" i="39"/>
  <c r="G103" i="39"/>
  <c r="G104" i="39"/>
  <c r="G105" i="39"/>
  <c r="G106" i="39"/>
  <c r="G107" i="39"/>
  <c r="G108" i="39"/>
  <c r="G109" i="39"/>
  <c r="G110" i="39"/>
  <c r="G111" i="39"/>
  <c r="G112" i="39"/>
  <c r="G113" i="39"/>
  <c r="G114" i="39"/>
  <c r="G115" i="39"/>
  <c r="G116" i="39"/>
  <c r="G117" i="39"/>
  <c r="G118" i="39"/>
  <c r="G119" i="39"/>
  <c r="G120" i="39"/>
  <c r="G121" i="39"/>
  <c r="G122" i="39"/>
  <c r="G123" i="39"/>
  <c r="G124" i="39"/>
  <c r="G125" i="39"/>
  <c r="G126" i="39"/>
  <c r="G127" i="39"/>
  <c r="G128" i="39"/>
  <c r="G129" i="39"/>
  <c r="G130" i="39"/>
  <c r="G131" i="39"/>
  <c r="G132" i="39"/>
  <c r="G133" i="39"/>
  <c r="G134" i="39"/>
  <c r="G135" i="39"/>
  <c r="G136" i="39"/>
  <c r="G137" i="39"/>
  <c r="G138" i="39"/>
  <c r="G139" i="39"/>
  <c r="G140" i="39"/>
  <c r="G141" i="39"/>
  <c r="G142" i="39"/>
  <c r="G143" i="39"/>
  <c r="G144" i="39"/>
  <c r="G145" i="39"/>
  <c r="G146" i="39"/>
  <c r="G147" i="39"/>
  <c r="G148" i="39"/>
  <c r="G149" i="39"/>
  <c r="G150" i="39"/>
  <c r="G151" i="39"/>
  <c r="G152" i="39"/>
  <c r="G153" i="39"/>
  <c r="G154" i="39"/>
  <c r="G155" i="39"/>
  <c r="G156" i="39"/>
  <c r="G157" i="39"/>
  <c r="G158" i="39"/>
  <c r="G159" i="39"/>
  <c r="G160" i="39"/>
  <c r="G161" i="39"/>
  <c r="G162" i="39"/>
  <c r="G163" i="39"/>
  <c r="G164" i="39"/>
  <c r="G165" i="39"/>
  <c r="G166" i="39"/>
  <c r="G167" i="39"/>
  <c r="G168" i="39"/>
  <c r="G169" i="39"/>
  <c r="G170" i="39"/>
  <c r="G171" i="39"/>
  <c r="G172" i="39"/>
  <c r="G173" i="39"/>
  <c r="G174" i="39"/>
  <c r="G175" i="39"/>
  <c r="G176" i="39"/>
  <c r="G177" i="39"/>
  <c r="G178" i="39"/>
  <c r="G179" i="39"/>
  <c r="G180" i="39"/>
  <c r="G181" i="39"/>
  <c r="G182" i="39"/>
  <c r="G183" i="39"/>
  <c r="G184" i="39"/>
  <c r="G185" i="39"/>
  <c r="G186" i="39"/>
  <c r="G187" i="39"/>
  <c r="G188" i="39"/>
  <c r="G189" i="39"/>
  <c r="G190" i="39"/>
  <c r="G191" i="39"/>
  <c r="G192" i="39"/>
  <c r="G193" i="39"/>
  <c r="G194" i="39"/>
  <c r="G195" i="39"/>
  <c r="G196" i="39"/>
  <c r="G197" i="39"/>
  <c r="G198" i="39"/>
  <c r="G199" i="39"/>
  <c r="G200" i="39"/>
  <c r="G201" i="39"/>
  <c r="G202" i="39"/>
  <c r="G203" i="39"/>
  <c r="G204" i="39"/>
  <c r="G205" i="39"/>
  <c r="G206" i="39"/>
  <c r="G207" i="39"/>
  <c r="G208" i="39"/>
  <c r="G209" i="39"/>
  <c r="G210" i="39"/>
  <c r="G211" i="39"/>
  <c r="G212" i="39"/>
  <c r="G213" i="39"/>
  <c r="G214" i="39"/>
  <c r="G215" i="39"/>
  <c r="G216" i="39"/>
  <c r="G217" i="39"/>
  <c r="G218" i="39"/>
  <c r="G219" i="39"/>
  <c r="G220" i="39"/>
  <c r="G221" i="39"/>
  <c r="G222" i="39"/>
  <c r="G223" i="39"/>
  <c r="G224" i="39"/>
  <c r="G225" i="39"/>
  <c r="G226" i="39"/>
  <c r="G227" i="39"/>
  <c r="G228" i="39"/>
</calcChain>
</file>

<file path=xl/sharedStrings.xml><?xml version="1.0" encoding="utf-8"?>
<sst xmlns="http://schemas.openxmlformats.org/spreadsheetml/2006/main" count="97039" uniqueCount="934">
  <si>
    <t>Source: National Child Oral Health Study 2012–14</t>
  </si>
  <si>
    <t>Healthy teeth</t>
  </si>
  <si>
    <t>How healthy are children's teeth?</t>
  </si>
  <si>
    <t>How healthy are adult's teeth?</t>
  </si>
  <si>
    <t>Measure</t>
  </si>
  <si>
    <t>Population</t>
  </si>
  <si>
    <t>Variable</t>
  </si>
  <si>
    <t>Variable value</t>
  </si>
  <si>
    <t>Age group</t>
  </si>
  <si>
    <t>Value</t>
  </si>
  <si>
    <t>Average number of DMFT per person</t>
  </si>
  <si>
    <t>Dentate people 15yrs+</t>
  </si>
  <si>
    <t>All</t>
  </si>
  <si>
    <t>All ages</t>
  </si>
  <si>
    <t>15–34</t>
  </si>
  <si>
    <t>35–54</t>
  </si>
  <si>
    <t>55–74</t>
  </si>
  <si>
    <t>75+</t>
  </si>
  <si>
    <t>Sex</t>
  </si>
  <si>
    <t>Male</t>
  </si>
  <si>
    <t>Female</t>
  </si>
  <si>
    <t>Indigenous identity</t>
  </si>
  <si>
    <t>Indigenous</t>
  </si>
  <si>
    <t>Non-indigenous</t>
  </si>
  <si>
    <t>n.p.</t>
  </si>
  <si>
    <t>Remoteness area</t>
  </si>
  <si>
    <t xml:space="preserve">Capital City </t>
  </si>
  <si>
    <t>Other places</t>
  </si>
  <si>
    <t>Education</t>
  </si>
  <si>
    <t>Year 9 or less</t>
  </si>
  <si>
    <t>Year 10 or more</t>
  </si>
  <si>
    <t>Eligibility for public dental care</t>
  </si>
  <si>
    <t>Eligible</t>
  </si>
  <si>
    <t>Ineligible</t>
  </si>
  <si>
    <t>Dental insurance</t>
  </si>
  <si>
    <t>Insured</t>
  </si>
  <si>
    <t>Uninsured</t>
  </si>
  <si>
    <t>Reason for visit</t>
  </si>
  <si>
    <t>Check-up</t>
  </si>
  <si>
    <t>Dental problem</t>
  </si>
  <si>
    <t>Percent of people with untreated coronal decay</t>
  </si>
  <si>
    <t xml:space="preserve">Table for healthy teeth interactive 2: </t>
  </si>
  <si>
    <t xml:space="preserve">Table for healthy teeth interactive 1: </t>
  </si>
  <si>
    <t>Healthy teeth interactive 1</t>
  </si>
  <si>
    <t>Healthy teeth interactive 2</t>
  </si>
  <si>
    <t xml:space="preserve">Table for healthy teeth interactive 3: </t>
  </si>
  <si>
    <t>Healthy teeth interactive 3</t>
  </si>
  <si>
    <t xml:space="preserve">Table for healthy teeth interactive 4: </t>
  </si>
  <si>
    <t>Healthy teeth interactive 4</t>
  </si>
  <si>
    <t xml:space="preserve">Table for healthy teeth interactive 5: </t>
  </si>
  <si>
    <t>Healthy teeth interactive 5</t>
  </si>
  <si>
    <t xml:space="preserve">Table for healthy teeth interactive 6: </t>
  </si>
  <si>
    <t>Healthy teeth interactive 6</t>
  </si>
  <si>
    <t xml:space="preserve">Table for healthy teeth interactive 7: </t>
  </si>
  <si>
    <t>Healthy teeth interactive 7</t>
  </si>
  <si>
    <t>Percent of children with caries in primary dentition</t>
  </si>
  <si>
    <t>Children aged 5–10 years</t>
  </si>
  <si>
    <t>5–6</t>
  </si>
  <si>
    <t>7–8</t>
  </si>
  <si>
    <t>9–10</t>
  </si>
  <si>
    <t>Household income</t>
  </si>
  <si>
    <t>Low</t>
  </si>
  <si>
    <t>Medium</t>
  </si>
  <si>
    <t>High</t>
  </si>
  <si>
    <t>Major city</t>
  </si>
  <si>
    <t>Inner regional</t>
  </si>
  <si>
    <t>Outer regional</t>
  </si>
  <si>
    <t>Remote/Very remote</t>
  </si>
  <si>
    <t>Percent of children with untreated decay in the primary dentition</t>
  </si>
  <si>
    <t>State/Territory</t>
  </si>
  <si>
    <t>Australia</t>
  </si>
  <si>
    <t>ACT</t>
  </si>
  <si>
    <t>NSW</t>
  </si>
  <si>
    <t>NT</t>
  </si>
  <si>
    <t>Qld</t>
  </si>
  <si>
    <t>SA</t>
  </si>
  <si>
    <t>Tas</t>
  </si>
  <si>
    <t>Vic</t>
  </si>
  <si>
    <t>WA</t>
  </si>
  <si>
    <t>Healthy teeth interactive 3: Proportion of children aged 5–14 years with tooth decay, states and territories, 2012–14</t>
  </si>
  <si>
    <t>Percent of children with caries in permanent dentition</t>
  </si>
  <si>
    <t>Children aged 6–14 years</t>
  </si>
  <si>
    <t>6–8</t>
  </si>
  <si>
    <t>9–11</t>
  </si>
  <si>
    <t>12–14</t>
  </si>
  <si>
    <t>Prevalence of untreated decay in the permanent dentition</t>
  </si>
  <si>
    <t>Percent of children with untreated decay in the permanent dentition</t>
  </si>
  <si>
    <t>55+</t>
  </si>
  <si>
    <t>Percentage of people with untreated decay</t>
  </si>
  <si>
    <t>Average number of DMFT in the primary dentition</t>
  </si>
  <si>
    <t>Average number of DMFT in the permanent dentition</t>
  </si>
  <si>
    <t>Healthy teeth interactive 1: Average number of teeth either missing, filled or affected by decay, children aged 5–14 years, Australia, 2012–14</t>
  </si>
  <si>
    <t>Year</t>
  </si>
  <si>
    <t>2004–06</t>
  </si>
  <si>
    <t>Year 10 or less</t>
  </si>
  <si>
    <t>Year 11 or more</t>
  </si>
  <si>
    <t>2017–18</t>
  </si>
  <si>
    <t>Healthy teeth interactive 4: Average number of decayed, missing or filled teeth, adults 15 years and over, Australia, 2004–2006 and 2017–2018</t>
  </si>
  <si>
    <t>Source: National Survey of Adult Oral Health 2004–06 and 2017–2018</t>
  </si>
  <si>
    <t>Healthy teeth interactive 5: Average number of decayed, missing or filled teeth, by selected characteristics, adults 15 years and over, Australia, 2004–06 and 2017–2018</t>
  </si>
  <si>
    <t>Healthy teeth interactive 6: Proportion of adults 15 years and over with untreated decay, states and territories, 2004–06 and 2017–2018</t>
  </si>
  <si>
    <t>Healthy teeth interactive 7: Proportion of adults 15 years and over with untreated decay, by selected characteristics, Australia, 2004–06 and 2017–2018</t>
  </si>
  <si>
    <t>Flag - see Tableau</t>
  </si>
  <si>
    <t>Flag</t>
  </si>
  <si>
    <t>Data tables</t>
  </si>
  <si>
    <t>Healthy teeth interactive 2: Proportion of children aged 5–14 years with caries or untreated decay in the primary and permanent dentition, by selected characteristics, Australia, 2012–14</t>
  </si>
  <si>
    <t>Oral health and dental care in Australia - Tranche 4 (19 March 2021)</t>
  </si>
  <si>
    <t>Healthy mouths interactive 6</t>
  </si>
  <si>
    <t xml:space="preserve">Table for Healthy mouths interactive 6: </t>
  </si>
  <si>
    <t>Healthy mouths interactive 5</t>
  </si>
  <si>
    <t xml:space="preserve">Table for Healthy mouths interactive 5: </t>
  </si>
  <si>
    <t>Healthy mouths interactive 4</t>
  </si>
  <si>
    <t xml:space="preserve">Table for Healthy mouths interactive 4: </t>
  </si>
  <si>
    <t>Tooth retention and loss</t>
  </si>
  <si>
    <t>Healthy mouths interactive 3</t>
  </si>
  <si>
    <t xml:space="preserve">Table for Healthy mouths interactive 3: </t>
  </si>
  <si>
    <t>Periodontitis</t>
  </si>
  <si>
    <t>Healthy mouths interactive 2</t>
  </si>
  <si>
    <t xml:space="preserve">Table for Healthy mouths interactive 2: </t>
  </si>
  <si>
    <t>Gingivitis</t>
  </si>
  <si>
    <t>Healthy mouths interactive 1</t>
  </si>
  <si>
    <t xml:space="preserve">Table for Healthy mouths interactive 1: </t>
  </si>
  <si>
    <t xml:space="preserve">Oral hygiene status </t>
  </si>
  <si>
    <t>Healthy mouths</t>
  </si>
  <si>
    <t>13–14</t>
  </si>
  <si>
    <t>Children aged 5–14 years</t>
  </si>
  <si>
    <t>Plaque</t>
  </si>
  <si>
    <t>11–12</t>
  </si>
  <si>
    <t>53.0</t>
  </si>
  <si>
    <t>Total 5–14</t>
  </si>
  <si>
    <t>56.0</t>
  </si>
  <si>
    <t>36.0</t>
  </si>
  <si>
    <t>41.0</t>
  </si>
  <si>
    <t>Indigenous status</t>
  </si>
  <si>
    <t>62.0</t>
  </si>
  <si>
    <t>34.3</t>
  </si>
  <si>
    <t>37.0</t>
  </si>
  <si>
    <t>Per cent</t>
  </si>
  <si>
    <t>Healthy mouths interactive 1: Proportion of children aged 5–14 years with visible plaque accumulation, by selected characteristics, Australia, 2012–14</t>
  </si>
  <si>
    <t>Adults aged 15+ years</t>
  </si>
  <si>
    <t>Total 15+</t>
  </si>
  <si>
    <t>Capital city</t>
  </si>
  <si>
    <t>2012–14</t>
  </si>
  <si>
    <t>Source: National Child Oral Health Study 2012–14; National Survey of Adult Oral Health 2004–06 and 2017–18</t>
  </si>
  <si>
    <t>Healthy mouths interactive 2: Proportion of children aged 5–14 years and adults 15 years and over with gingivitis, by selected characteristics, Australia</t>
  </si>
  <si>
    <t>Periodontal disease</t>
  </si>
  <si>
    <t>Source: National Survey of Adult Oral Health 2004–06 and 2017–18</t>
  </si>
  <si>
    <t>Healthy mouths interactive 3: Proportion of adults aged 15 years and over with periodontitis, by selected characteristics, Australia, 2004–06 and 2017–18</t>
  </si>
  <si>
    <t>Missing teeth</t>
  </si>
  <si>
    <t>Total 6–14</t>
  </si>
  <si>
    <t>Total 5–10</t>
  </si>
  <si>
    <t>Healthy mouths interactive 4: Proportion of children aged 5–14 years with missing teeth due to caries, by selected characteristics, Australia, 2012–14</t>
  </si>
  <si>
    <t>Missing teeth due to pathology</t>
  </si>
  <si>
    <t>Inadequate dentition</t>
  </si>
  <si>
    <t>Complete tooth loss</t>
  </si>
  <si>
    <t>Healthy mouths interactive 5: Proportion of adults aged 15 years and over with missing teeth, inadequate dentition or complete tooth loss, Australia, 2004–06 and 2017–18</t>
  </si>
  <si>
    <t>State or Territory</t>
  </si>
  <si>
    <t>n.a.</t>
  </si>
  <si>
    <t>Healthy mouths interactive 6: Healthy mouths, adults aged 15 years and over, states and territories, 2004–06 and 2017–18</t>
  </si>
  <si>
    <t>Heathly lives interactive 6</t>
  </si>
  <si>
    <t xml:space="preserve">Table for Healthy lives interactive 6: </t>
  </si>
  <si>
    <t>Heathly lives interactive 5</t>
  </si>
  <si>
    <t xml:space="preserve">Table for Healthy lives interactive 5: </t>
  </si>
  <si>
    <t xml:space="preserve">Table for Healthy lives interactive 4: </t>
  </si>
  <si>
    <t>Oral cancers</t>
  </si>
  <si>
    <t xml:space="preserve">Table for Healthy lives interactive 3: </t>
  </si>
  <si>
    <t>Burden of disease</t>
  </si>
  <si>
    <t>Healthy lives interactive 2</t>
  </si>
  <si>
    <t xml:space="preserve">Table for Healthy lives interactive 2: </t>
  </si>
  <si>
    <t>Healthy lives interactive 1</t>
  </si>
  <si>
    <t xml:space="preserve">Table for Healthy lives interactive 1: </t>
  </si>
  <si>
    <t>Social impacts of poor health</t>
  </si>
  <si>
    <t>Healthy lives</t>
  </si>
  <si>
    <t>Usual reason for visit</t>
  </si>
  <si>
    <t>Perception of fair or poor oral health</t>
  </si>
  <si>
    <t>Other/none</t>
  </si>
  <si>
    <t>Highest qualification attained</t>
  </si>
  <si>
    <t>Degree or higher</t>
  </si>
  <si>
    <t>Year level of schooling</t>
  </si>
  <si>
    <t>Residential location</t>
  </si>
  <si>
    <t>Edentulous</t>
  </si>
  <si>
    <t>Oral status</t>
  </si>
  <si>
    <t>Food avoidance</t>
  </si>
  <si>
    <t>Dentate</t>
  </si>
  <si>
    <t>zero or rounded to zero</t>
  </si>
  <si>
    <t>..</t>
  </si>
  <si>
    <t>Uncomfortable about dental appearance</t>
  </si>
  <si>
    <t>Toothache experience</t>
  </si>
  <si>
    <t>Source: National Study of Adult Oral Health 2017–18</t>
  </si>
  <si>
    <t>Healthy lives interactive 1: Social impacts of oral health by selected characteristics, adults aged 15 years and over, 2017–18</t>
  </si>
  <si>
    <t>Dentate adults aged 15+ years</t>
  </si>
  <si>
    <t>Self-rated oral health</t>
  </si>
  <si>
    <t>65–74</t>
  </si>
  <si>
    <t>55–64</t>
  </si>
  <si>
    <t>45–54</t>
  </si>
  <si>
    <t>35–44</t>
  </si>
  <si>
    <t>25–34</t>
  </si>
  <si>
    <t>15–24</t>
  </si>
  <si>
    <t>Survey Period</t>
  </si>
  <si>
    <t>Healthy lives interactive 2: Proportion of people rating their oral health as fair or poor, dentate adults aged 15 years and over, 2004–06 and 2017–18</t>
  </si>
  <si>
    <t>85+</t>
  </si>
  <si>
    <t>Other oral disorders</t>
  </si>
  <si>
    <t>Disease</t>
  </si>
  <si>
    <t>65–84</t>
  </si>
  <si>
    <t>45–64</t>
  </si>
  <si>
    <t>25–44</t>
  </si>
  <si>
    <t>0–14</t>
  </si>
  <si>
    <t>Severe tooth loss</t>
  </si>
  <si>
    <t>Dental caries</t>
  </si>
  <si>
    <t>Source: AIHW analysis of burden of disease database, 2015</t>
  </si>
  <si>
    <t>Healthy lives interactive 3: Proportion of non-fatal burden (YLD) due to oral disorders, by age and oral disorder, 2015</t>
  </si>
  <si>
    <t>Persons</t>
  </si>
  <si>
    <t>All cancers combined</t>
  </si>
  <si>
    <t>5–year relative survival rate (2011–2015) for people diagnosed with  cancer</t>
  </si>
  <si>
    <t>Females</t>
  </si>
  <si>
    <t>Males</t>
  </si>
  <si>
    <t>All oral cancers</t>
  </si>
  <si>
    <t>Oropharynx</t>
  </si>
  <si>
    <t>Salivary glands</t>
  </si>
  <si>
    <t>Mouth</t>
  </si>
  <si>
    <t>Tongue</t>
  </si>
  <si>
    <t>Lip</t>
  </si>
  <si>
    <t>Cancer site</t>
  </si>
  <si>
    <t>Source: AIHW Australian Cancer Database 2015</t>
  </si>
  <si>
    <t>Healthy lives interactive 4: Five-year relative survival 2011–2015</t>
  </si>
  <si>
    <t>2011–2015</t>
  </si>
  <si>
    <t>5–year relative survival trend for people diagnosed with cancer</t>
  </si>
  <si>
    <t>2006–2010</t>
  </si>
  <si>
    <t>2001–2005</t>
  </si>
  <si>
    <t>1996–2000</t>
  </si>
  <si>
    <t>1991–1995</t>
  </si>
  <si>
    <t>1986–1990</t>
  </si>
  <si>
    <t>Period</t>
  </si>
  <si>
    <t>Healthy lives interactive 5: Age-standardised 5-year relative survival trend</t>
  </si>
  <si>
    <t>Mortality (2015) Age standardised rate per 100,000</t>
  </si>
  <si>
    <t>Mortality (2015)</t>
  </si>
  <si>
    <t>Incidence (2015) Age standardised rate per 100,000</t>
  </si>
  <si>
    <t>Incidence (2015)</t>
  </si>
  <si>
    <t xml:space="preserve">Healthy lives interactive 6: Oral cancer incidence and mortality, 2015 </t>
  </si>
  <si>
    <t>Preventative strategies interactive 3</t>
  </si>
  <si>
    <t xml:space="preserve">Table for Preventative strategies interactive 3: </t>
  </si>
  <si>
    <t>Water fluoridation</t>
  </si>
  <si>
    <t>Preventative strategies interactive 2</t>
  </si>
  <si>
    <t xml:space="preserve">Table for Preventative strategies interactive 2: </t>
  </si>
  <si>
    <t>Preventative strategies interactive 1</t>
  </si>
  <si>
    <t xml:space="preserve">Table for Preventative strategies interactive 1: </t>
  </si>
  <si>
    <t>Toothbrushing</t>
  </si>
  <si>
    <t>Preventative strategies</t>
  </si>
  <si>
    <t xml:space="preserve">Toothbrushing at least twice per day </t>
  </si>
  <si>
    <t>Preventative strategies interactive 1: Percent of children aged 5–14 years who brushed their teeth at least twice per day</t>
  </si>
  <si>
    <t>Total 15+ years</t>
  </si>
  <si>
    <t>Northern Territory</t>
  </si>
  <si>
    <t>Proportion of people who brush their teeth at least once per day</t>
  </si>
  <si>
    <t>65+ years</t>
  </si>
  <si>
    <t>Australian Capital Territory</t>
  </si>
  <si>
    <t>Tasmania</t>
  </si>
  <si>
    <t>South Australia</t>
  </si>
  <si>
    <t>Western Australia</t>
  </si>
  <si>
    <t>Queensland</t>
  </si>
  <si>
    <t>Victoria</t>
  </si>
  <si>
    <t>New South Wales</t>
  </si>
  <si>
    <t>Proportion (%)</t>
  </si>
  <si>
    <t>Age</t>
  </si>
  <si>
    <t>Preventative strategies interactive 2: Proportion of adults aged 15 years and over who brush their teeth at least once per day, by age, states and territories, 2013 and 2017–18</t>
  </si>
  <si>
    <t>Access to fluoridated drinking water</t>
  </si>
  <si>
    <t>Region</t>
  </si>
  <si>
    <t>Source: COAG Health Council 2015; NHMRC 2017</t>
  </si>
  <si>
    <t>Preventative strategies interactive 3: Per cent of people with access to fluoridated water</t>
  </si>
  <si>
    <t>Fissure Sealant</t>
  </si>
  <si>
    <t>Preventative strategies interactive 4: Fissure sealants in children</t>
  </si>
  <si>
    <t>Fissure sealants</t>
  </si>
  <si>
    <t xml:space="preserve">Table for Preventative strategies interactive 4: </t>
  </si>
  <si>
    <t>Preventative strategies interactive 4</t>
  </si>
  <si>
    <t>Healthy lives interactive 4</t>
  </si>
  <si>
    <t>Healthy lives interactive 3</t>
  </si>
  <si>
    <t>Dental care</t>
  </si>
  <si>
    <t>Hospitalisations</t>
  </si>
  <si>
    <t>Prescribing</t>
  </si>
  <si>
    <t>Patient experience</t>
  </si>
  <si>
    <t>Costs</t>
  </si>
  <si>
    <t>Private health insurance</t>
  </si>
  <si>
    <t>Dental workforce</t>
  </si>
  <si>
    <t>Dental care interactive 12</t>
  </si>
  <si>
    <t xml:space="preserve">Table for Dental care interactive 12: </t>
  </si>
  <si>
    <t>Public Dental Waiting Times National Minimum Data Set</t>
  </si>
  <si>
    <t>Dental care interactive 11</t>
  </si>
  <si>
    <t xml:space="preserve">Table for Dental care interactive 11: </t>
  </si>
  <si>
    <t>Dental care interactive 10</t>
  </si>
  <si>
    <t xml:space="preserve">Table for Dental care interactive 10: </t>
  </si>
  <si>
    <t>Services Australia Medicare Statistics</t>
  </si>
  <si>
    <t>Dental care interactive 9</t>
  </si>
  <si>
    <t xml:space="preserve">Table for Dental care interactive 9: </t>
  </si>
  <si>
    <t>Dental care interactive 8</t>
  </si>
  <si>
    <t xml:space="preserve">Table for Dental care interactive 8: </t>
  </si>
  <si>
    <t>Dental care interactive 7</t>
  </si>
  <si>
    <t xml:space="preserve">Table for Dental care interactive 7: </t>
  </si>
  <si>
    <t>National Dental Telephone Interview Survey 2013</t>
  </si>
  <si>
    <t>Dental care interactive 6</t>
  </si>
  <si>
    <t xml:space="preserve">Table for Dental care interactive 6: </t>
  </si>
  <si>
    <t>Dental care interactive 5</t>
  </si>
  <si>
    <t xml:space="preserve">Table for Dental care interactive 5: </t>
  </si>
  <si>
    <t>ABS National Health Survey 2014-15; ABS National Health Survey 2011–12</t>
  </si>
  <si>
    <t>Dental care interactive 4</t>
  </si>
  <si>
    <t xml:space="preserve">Table for Dental care interactive 4: </t>
  </si>
  <si>
    <t>Dental care interactive 3</t>
  </si>
  <si>
    <t xml:space="preserve">Table for Dental care interactive 3: </t>
  </si>
  <si>
    <t>Dental care interactive 2</t>
  </si>
  <si>
    <t xml:space="preserve">Table for Dental care interactive 2: </t>
  </si>
  <si>
    <t>Dental care interactive 1</t>
  </si>
  <si>
    <t xml:space="preserve">Table for Dental care interactive 1: </t>
  </si>
  <si>
    <t>National Study of Adult Oral Health 2017–2018</t>
  </si>
  <si>
    <t>Endentulous</t>
  </si>
  <si>
    <t>Saw a dentist in the last 12 months</t>
  </si>
  <si>
    <t>Source: National Survey of Adult Oral Health 2017–18</t>
  </si>
  <si>
    <t>Dental care interactive 1: Proportion of people who saw a dentist in the last 12 months, 2017–18</t>
  </si>
  <si>
    <t>Last dental visit was 5 or more years ago</t>
  </si>
  <si>
    <t>Flag - See Tableau</t>
  </si>
  <si>
    <t>Dental care interactive 2: Proportion of people whose last dental visit was 5 or more years ago, 2017–18</t>
  </si>
  <si>
    <t>Usually visit a dental professional at least once a year</t>
  </si>
  <si>
    <t>Dental care interactive 3: Proportion of people who usually visit a dental professional at least once a year, 2017–18</t>
  </si>
  <si>
    <t>People who reported unfavourable attendance patterns</t>
  </si>
  <si>
    <t>People who usually visit a dentist for a check-up</t>
  </si>
  <si>
    <t>People who have a dentist they usually attend</t>
  </si>
  <si>
    <t>People who usually visit a denal professional at least once a year</t>
  </si>
  <si>
    <t>People who paid for their last dental visit</t>
  </si>
  <si>
    <t>People who attended a private dental practice</t>
  </si>
  <si>
    <t>Dental care interactive Summary: Dental visiting patterns in the Australian population, 2017–18</t>
  </si>
  <si>
    <t>2014–15</t>
  </si>
  <si>
    <t>Consulted a dentist in the last 12 months</t>
  </si>
  <si>
    <t>(i) State and territory data not available for 2011–12.</t>
  </si>
  <si>
    <t>n.a</t>
  </si>
  <si>
    <t>2011–12</t>
  </si>
  <si>
    <t>(a) Excludes Very Remote areas of Australia</t>
  </si>
  <si>
    <t>Outer regional and remote Australia</t>
  </si>
  <si>
    <t>Remoteness</t>
  </si>
  <si>
    <t>Inner regional Australia</t>
  </si>
  <si>
    <t>Major cities of Australia</t>
  </si>
  <si>
    <t>(b) A lower Index of Disadvantage quintile (e.g. the first quintile) indicated relatively greater disadvantage and a lack of advantage in general. A higher Index of Disadvantage (e.g. the fifth quintile) indicates a relative lack of disadvantage and greater advantage in general.</t>
  </si>
  <si>
    <t>Fifth quintile</t>
  </si>
  <si>
    <t>Index of Relative Socio-economic Disadvantage</t>
  </si>
  <si>
    <t>Fourth quintile</t>
  </si>
  <si>
    <t>Third quintile</t>
  </si>
  <si>
    <t>Second quintile</t>
  </si>
  <si>
    <t>First quintile</t>
  </si>
  <si>
    <t>(c) Persons aged 18 years and over.
(d) According to the 2009 NHMRC alcohol consumption guidelines.
(e) Excludes people who did not consume alcohol in the last week but did so in the last 12 months, who did not consume alcohol in the last 12 months and who have never consumed alcohol.
(f) Excludes people who did not consume alcohol in the last 12 months and who have never consumed alcohol.</t>
  </si>
  <si>
    <t>Single occasion risk - Did not exceed guidelines</t>
  </si>
  <si>
    <t>Alcohol consumption</t>
  </si>
  <si>
    <t>Lifetime risk - Did not exceed guidelines</t>
  </si>
  <si>
    <t>Single occasion risk - Exceeded guidelines</t>
  </si>
  <si>
    <t>Lifetime risk - Exceeded guidelines</t>
  </si>
  <si>
    <t>(g) Persons aged 18 years and over.
(h) Includes current smokers daily, current smokers weekly (at least once a week but not daily) and current smokers less than weekly.</t>
  </si>
  <si>
    <t>Never smoked</t>
  </si>
  <si>
    <t>Smoker</t>
  </si>
  <si>
    <t>Ex-smoker</t>
  </si>
  <si>
    <t>Current smoker</t>
  </si>
  <si>
    <t>75–84</t>
  </si>
  <si>
    <t xml:space="preserve">Male </t>
  </si>
  <si>
    <t>Notes</t>
  </si>
  <si>
    <t>Survey</t>
  </si>
  <si>
    <t>Source: ABS Australia Health Survey, 2011–12; ABS National Health Survey, 2014–15</t>
  </si>
  <si>
    <t>Dental care interactive 5: Proportion of people who saw a dentist in the last 12 months, 2011–12 and 2014–15</t>
  </si>
  <si>
    <t>Don't know</t>
  </si>
  <si>
    <t>Time</t>
  </si>
  <si>
    <t>Time since last visit</t>
  </si>
  <si>
    <t>2–14</t>
  </si>
  <si>
    <t>Never</t>
  </si>
  <si>
    <t>&gt;2 years</t>
  </si>
  <si>
    <t>1–2 years</t>
  </si>
  <si>
    <t>9–12 months</t>
  </si>
  <si>
    <t>6–9 months</t>
  </si>
  <si>
    <t>3–6 months</t>
  </si>
  <si>
    <t>&lt;3 months</t>
  </si>
  <si>
    <t>Note: this estimate has a relative standard error of 25% to 50% and should be used with caution</t>
  </si>
  <si>
    <t>Note: this estimate has a relative standard error greater than 50% and is considered too unreliable for general use</t>
  </si>
  <si>
    <t>Special Number</t>
  </si>
  <si>
    <t>Variable Value</t>
  </si>
  <si>
    <t>Radio</t>
  </si>
  <si>
    <t>Time period</t>
  </si>
  <si>
    <t>Dental care interactive 6: Time since last consultation with a dentist or dental professional, 2011–12 and 2014–15</t>
  </si>
  <si>
    <t>Scale and clean</t>
  </si>
  <si>
    <t>140,000+</t>
  </si>
  <si>
    <t>Annual household income</t>
  </si>
  <si>
    <t>Dentate people 5+ years</t>
  </si>
  <si>
    <t>Dental services received</t>
  </si>
  <si>
    <t>Fillings</t>
  </si>
  <si>
    <t>Extractions</t>
  </si>
  <si>
    <t>Visits</t>
  </si>
  <si>
    <t>90,000–&lt;140,000</t>
  </si>
  <si>
    <t>60,000–&lt;90,000</t>
  </si>
  <si>
    <t>30,000–&lt;60,000</t>
  </si>
  <si>
    <t>&lt;30,000</t>
  </si>
  <si>
    <t>Insurance status</t>
  </si>
  <si>
    <t>Major cities</t>
  </si>
  <si>
    <t>65+</t>
  </si>
  <si>
    <t>5–14</t>
  </si>
  <si>
    <t>Service</t>
  </si>
  <si>
    <t>Source: National Dental Telephone Interview Survey, 2013</t>
  </si>
  <si>
    <t>Dental care interactive 7: Average number of dental visits and services provided, dentate people aged 5 years and over, by selected characteristics, 2013</t>
  </si>
  <si>
    <t>Unfavourable</t>
  </si>
  <si>
    <t>Dentate people 18+ years</t>
  </si>
  <si>
    <t>Visiting pattern</t>
  </si>
  <si>
    <t>Intermediate</t>
  </si>
  <si>
    <t>Favourable</t>
  </si>
  <si>
    <t>18–24</t>
  </si>
  <si>
    <t>Other</t>
  </si>
  <si>
    <t>Type of practice at last visit</t>
  </si>
  <si>
    <t>School dental service</t>
  </si>
  <si>
    <t>Public</t>
  </si>
  <si>
    <t>Private</t>
  </si>
  <si>
    <t>Problem</t>
  </si>
  <si>
    <t>Reason for last visit</t>
  </si>
  <si>
    <t>Reason</t>
  </si>
  <si>
    <t>Dental care interactive 8: Dental visiting by selected characteristics, 2013</t>
  </si>
  <si>
    <t>Adults 15+</t>
  </si>
  <si>
    <t>Type of services received</t>
  </si>
  <si>
    <t>Fluoride treatments</t>
  </si>
  <si>
    <t>Children 5–14</t>
  </si>
  <si>
    <t>Adults 18+</t>
  </si>
  <si>
    <t>Dental visiting pattern</t>
  </si>
  <si>
    <t>Type of practice</t>
  </si>
  <si>
    <t>Trend</t>
  </si>
  <si>
    <t>Source: National Dental Telephone Interview Survey, 1994 to 2013</t>
  </si>
  <si>
    <t>Dental care interactive 9: Dental practitioner visiting trends(a), Australia, 1994–2013</t>
  </si>
  <si>
    <t>Total</t>
  </si>
  <si>
    <t>Average benefit paid per service</t>
  </si>
  <si>
    <t>General Services</t>
  </si>
  <si>
    <t>Sedation</t>
  </si>
  <si>
    <t>Emergencies</t>
  </si>
  <si>
    <t>Prosthodontic</t>
  </si>
  <si>
    <t>Other Prosthodontic Services</t>
  </si>
  <si>
    <t>Denture Repairs</t>
  </si>
  <si>
    <t>Denture Maitenance</t>
  </si>
  <si>
    <t>Denture and Denture Components</t>
  </si>
  <si>
    <t>Restorative</t>
  </si>
  <si>
    <t>Other Restorative Services</t>
  </si>
  <si>
    <t>Adhesive Restorations - Posterior Teeth  - Direct</t>
  </si>
  <si>
    <t>Adhesive Restorations - Anterior Teeth - Direct</t>
  </si>
  <si>
    <t>Metallic Restorations - Direct</t>
  </si>
  <si>
    <t>Endodontic</t>
  </si>
  <si>
    <t>Other Endodontic Services</t>
  </si>
  <si>
    <t>Pulp and Root Canal Treatments</t>
  </si>
  <si>
    <t>Oral Surgery</t>
  </si>
  <si>
    <t>Other Surgical Procedures</t>
  </si>
  <si>
    <t>Treatment of Maxillofacial Injuries</t>
  </si>
  <si>
    <t>Surgical Extractions</t>
  </si>
  <si>
    <t>Periodontic</t>
  </si>
  <si>
    <t>No subgroup</t>
  </si>
  <si>
    <t>Preventive</t>
  </si>
  <si>
    <t>Other Preventive Services</t>
  </si>
  <si>
    <t>Remineralisation Agents</t>
  </si>
  <si>
    <t>Dental Prophylaxis</t>
  </si>
  <si>
    <t>Diagnostic</t>
  </si>
  <si>
    <t>Radiological Examinations and Interpretation</t>
  </si>
  <si>
    <t>Examinations</t>
  </si>
  <si>
    <t>Medicare Teen Dental Plan</t>
  </si>
  <si>
    <t>Preventative</t>
  </si>
  <si>
    <t>Average</t>
  </si>
  <si>
    <t>Services</t>
  </si>
  <si>
    <t>Benefit paid</t>
  </si>
  <si>
    <t>Sub-group</t>
  </si>
  <si>
    <t>Type of service</t>
  </si>
  <si>
    <t xml:space="preserve">Measure </t>
  </si>
  <si>
    <t>Source: Services Australia Medicare Statistics</t>
  </si>
  <si>
    <t>Dental care interactive 10: Child Dental Benefits Schedule average benefit paid per service, Australia, 2014–2019</t>
  </si>
  <si>
    <t>Child Dental Benefits Schedule</t>
  </si>
  <si>
    <t>Benefits per 100,000 population</t>
  </si>
  <si>
    <t>Denture Maintenance</t>
  </si>
  <si>
    <t>Services per 100,000 population</t>
  </si>
  <si>
    <t>Subgroup</t>
  </si>
  <si>
    <t>Type of Service</t>
  </si>
  <si>
    <t xml:space="preserve">Scheme </t>
  </si>
  <si>
    <t>Dental care interactive 11: Child Dental Benefits Schedule, services and benefits per 100,000 population, Australia, 2014–2019</t>
  </si>
  <si>
    <t>Listings in the collection period</t>
  </si>
  <si>
    <t>2019–20</t>
  </si>
  <si>
    <t>Denture care</t>
  </si>
  <si>
    <t>Waiting times</t>
  </si>
  <si>
    <t>PDWT</t>
  </si>
  <si>
    <t>1,115</t>
  </si>
  <si>
    <t>General dental care</t>
  </si>
  <si>
    <t>632</t>
  </si>
  <si>
    <t>1,058</t>
  </si>
  <si>
    <t>443</t>
  </si>
  <si>
    <t>2018–19</t>
  </si>
  <si>
    <t>2016–17</t>
  </si>
  <si>
    <t>2015–16</t>
  </si>
  <si>
    <t>2013–14</t>
  </si>
  <si>
    <t>2,732</t>
  </si>
  <si>
    <t>462</t>
  </si>
  <si>
    <t>360</t>
  </si>
  <si>
    <t>599</t>
  </si>
  <si>
    <t>387</t>
  </si>
  <si>
    <t>382</t>
  </si>
  <si>
    <t>314</t>
  </si>
  <si>
    <t>436</t>
  </si>
  <si>
    <t>83</t>
  </si>
  <si>
    <t>575</t>
  </si>
  <si>
    <t>293</t>
  </si>
  <si>
    <t>519</t>
  </si>
  <si>
    <t>356</t>
  </si>
  <si>
    <t>504</t>
  </si>
  <si>
    <t>348</t>
  </si>
  <si>
    <t>590</t>
  </si>
  <si>
    <t>322</t>
  </si>
  <si>
    <t>525</t>
  </si>
  <si>
    <t>273</t>
  </si>
  <si>
    <t>427</t>
  </si>
  <si>
    <t>343</t>
  </si>
  <si>
    <t>350</t>
  </si>
  <si>
    <t>311</t>
  </si>
  <si>
    <t>379</t>
  </si>
  <si>
    <t>129</t>
  </si>
  <si>
    <t>365</t>
  </si>
  <si>
    <t>98</t>
  </si>
  <si>
    <t>742</t>
  </si>
  <si>
    <t>566</t>
  </si>
  <si>
    <t>704</t>
  </si>
  <si>
    <t>564</t>
  </si>
  <si>
    <t>1,108</t>
  </si>
  <si>
    <t>315</t>
  </si>
  <si>
    <t>1,022</t>
  </si>
  <si>
    <t>266</t>
  </si>
  <si>
    <t>1,002</t>
  </si>
  <si>
    <t>413</t>
  </si>
  <si>
    <t>986</t>
  </si>
  <si>
    <t>439</t>
  </si>
  <si>
    <t>Numbers</t>
  </si>
  <si>
    <t>312</t>
  </si>
  <si>
    <t>193</t>
  </si>
  <si>
    <t>366</t>
  </si>
  <si>
    <t>102</t>
  </si>
  <si>
    <t>45</t>
  </si>
  <si>
    <t>56</t>
  </si>
  <si>
    <t>2,398</t>
  </si>
  <si>
    <t>786</t>
  </si>
  <si>
    <t>1,409</t>
  </si>
  <si>
    <t>n.p. (a)</t>
  </si>
  <si>
    <t>153</t>
  </si>
  <si>
    <t>2,483</t>
  </si>
  <si>
    <t>10,872</t>
  </si>
  <si>
    <t>29,131</t>
  </si>
  <si>
    <t>2,649</t>
  </si>
  <si>
    <t>2,193</t>
  </si>
  <si>
    <t>2,716</t>
  </si>
  <si>
    <t>21,668</t>
  </si>
  <si>
    <t>8,774</t>
  </si>
  <si>
    <t>15,848</t>
  </si>
  <si>
    <t>First visits in the collection period</t>
  </si>
  <si>
    <t>Offers in the collection period</t>
  </si>
  <si>
    <t>9,121</t>
  </si>
  <si>
    <t>11,687</t>
  </si>
  <si>
    <t>32,785</t>
  </si>
  <si>
    <t>57,412</t>
  </si>
  <si>
    <t>7,769</t>
  </si>
  <si>
    <t>5,177</t>
  </si>
  <si>
    <t>7,082</t>
  </si>
  <si>
    <t>72,773</t>
  </si>
  <si>
    <t>33,288</t>
  </si>
  <si>
    <t>55,562</t>
  </si>
  <si>
    <t>Type of Care</t>
  </si>
  <si>
    <t>Chapter</t>
  </si>
  <si>
    <t>Source: Public Dental Waiting Times National Minimum Data Set</t>
  </si>
  <si>
    <t>Dental care interactive 12: Public dental services and waiting times data, states and territories, 2013–14 to 2019–20</t>
  </si>
  <si>
    <t>Hospitalisations interactive 4</t>
  </si>
  <si>
    <t xml:space="preserve">Table for Hospitalisations interactive 4: </t>
  </si>
  <si>
    <t>Hospitalisations interactive 3</t>
  </si>
  <si>
    <t xml:space="preserve">Table for Hospitalisations interactive 3: </t>
  </si>
  <si>
    <t>Hospitalisations interactive 2</t>
  </si>
  <si>
    <t xml:space="preserve">Table for Hospitalisations interactive 2: </t>
  </si>
  <si>
    <t>Hospitalisations interactive 1</t>
  </si>
  <si>
    <t xml:space="preserve">Table for Hospitalisations interactive 1: </t>
  </si>
  <si>
    <t>Potentially preventable hospitalisations</t>
  </si>
  <si>
    <t>Population rate per 1,000 potentially preventable hospitalisations</t>
  </si>
  <si>
    <t>2012–13</t>
  </si>
  <si>
    <t>2010–11</t>
  </si>
  <si>
    <t>Number of potentially preventable hospitalisations</t>
  </si>
  <si>
    <t>Sources: AIHW Hospital Morbidity Database 2010–11 to 2017–18; ABS 2013; ABS 2014a; ABS 2015; ABS 2016; ABS 2017; ABS 2018</t>
  </si>
  <si>
    <t>Hospitalisations interactive 1: Potentially preventable hospitalisations due to dental conditions, states and territories, 2010–11 to 2017–18</t>
  </si>
  <si>
    <t>Pop rate per 1,000 of potentially preventable hospitalisations</t>
  </si>
  <si>
    <t>10–14</t>
  </si>
  <si>
    <t>5–9</t>
  </si>
  <si>
    <t>0–4</t>
  </si>
  <si>
    <t>Other Australians</t>
  </si>
  <si>
    <t>Very remote</t>
  </si>
  <si>
    <t>Remotenesss</t>
  </si>
  <si>
    <t>Remote</t>
  </si>
  <si>
    <t>No. of potentially preventable hospitalisations</t>
  </si>
  <si>
    <t>Source: AIHW Hospital Morbidity Database 2016–17 to 2017–18; ABS Australian Demographic Statistics 2017; ABS Australian Statistics 2018; ABS Estimates and Projections, Aboriginal and Torres Strait Islander Australians, 2001 to 2026; ABS (unpublished)</t>
  </si>
  <si>
    <t>Hospitalisations interactive 2: Potentially preventable hospitalisations due to dental conditions, by selected characteristics, Australia, 2016–17 to 2017–18</t>
  </si>
  <si>
    <t>Population rate per 1,000 separations requiring general anaesthesia</t>
  </si>
  <si>
    <t>Number of separations requiring general anaesthesia</t>
  </si>
  <si>
    <t>Source: AIHW Hospital Morbidity Database 2010–11 to 2017–18; ABS 2013; ABS 2014a; ABS 2015; ABS 2016; ABS 2017; ABS 2018.</t>
  </si>
  <si>
    <t>Hospitalisations interactive 3: Number and rate of hospital separations requiring general anaesthesia for procedures related to dental conditionsª, states and territories, 2010–11 to 2017–18</t>
  </si>
  <si>
    <t>Pop rate per 1,000 of separations requiring general anaesthesia</t>
  </si>
  <si>
    <t>No. of separations requiring general anaesthesia</t>
  </si>
  <si>
    <t>Sources: AIHW Hospital Morbidity Database 2016–17 to 2017–18; ABS Australian Demographic Statistics 2017; ABS Australian Statistics 2018; ABS Estimates and Projections, Aboriginal and Torres Strait Islander Australians, 2001 to 2026; ABS (unpublished)</t>
  </si>
  <si>
    <t>Hospitalisations interactive 4: Number and rate of hospital separations requiring general anaesthesia for procedures related to dental conditionsª, by selected characteristics, Australia, 2016–17 to 2017–18</t>
  </si>
  <si>
    <t>Prescribing interactive 3</t>
  </si>
  <si>
    <t xml:space="preserve">Table for Prescribing interactive 3: </t>
  </si>
  <si>
    <t>Characteristics of patients dispensed dental prescriptions</t>
  </si>
  <si>
    <t>Prescribing interactive 2</t>
  </si>
  <si>
    <t xml:space="preserve">Table for Prescribing interactive 2: </t>
  </si>
  <si>
    <t>Ten most commonly dispensed dental prescriptions</t>
  </si>
  <si>
    <t>Prescribing interactive 1</t>
  </si>
  <si>
    <t xml:space="preserve">Table for Prescribing interactive 1: </t>
  </si>
  <si>
    <t>Number of dental prescriptions dispensed</t>
  </si>
  <si>
    <t>Number of prescriptions</t>
  </si>
  <si>
    <t>Other territories</t>
  </si>
  <si>
    <t>Source: PBS/RPBS data maintained by Department of Health</t>
  </si>
  <si>
    <t>Prescribing interactive 1: Number of dental prescriptions dispensed in Australia, 2013–2019</t>
  </si>
  <si>
    <t>Phenoxymethylpenicillin</t>
  </si>
  <si>
    <t>J01 - Antibacterials for systemic use</t>
  </si>
  <si>
    <t>Top ten drug</t>
  </si>
  <si>
    <t>Metronidazole</t>
  </si>
  <si>
    <t>Ibuprofen</t>
  </si>
  <si>
    <t>M01 - Antiinflammatory and Antirheumatic Products</t>
  </si>
  <si>
    <t>Erythromycin</t>
  </si>
  <si>
    <t>Diazepam</t>
  </si>
  <si>
    <t>N05 - Psycholeptics</t>
  </si>
  <si>
    <t>Codeine with paracetamol</t>
  </si>
  <si>
    <t>N02 - Analgesics</t>
  </si>
  <si>
    <t>Clindamycin</t>
  </si>
  <si>
    <t>Cephalexin</t>
  </si>
  <si>
    <t>Amoxycillin with clavulanic acid</t>
  </si>
  <si>
    <t>Amoxycillin</t>
  </si>
  <si>
    <t>Proportion</t>
  </si>
  <si>
    <t>PBS Schedule Dental Items</t>
  </si>
  <si>
    <t>ATC</t>
  </si>
  <si>
    <t>Prescribing interactive 2: Ten most commonly dispensed dental prescriptions, 2013–2019</t>
  </si>
  <si>
    <t>Missing</t>
  </si>
  <si>
    <t>Patient category</t>
  </si>
  <si>
    <t>Repat</t>
  </si>
  <si>
    <t>General</t>
  </si>
  <si>
    <t>Concessional</t>
  </si>
  <si>
    <t>Prescribing interactive 3: Characteristics of patients dispensed dental prescriptions, 2013–2019</t>
  </si>
  <si>
    <t>Patient experience interactive 5</t>
  </si>
  <si>
    <t xml:space="preserve">Table for Patient experience interactive 5: </t>
  </si>
  <si>
    <t>Patient experience interactive 4</t>
  </si>
  <si>
    <t xml:space="preserve">Table for Patient experience interactive 4: </t>
  </si>
  <si>
    <t>Experience of dental services</t>
  </si>
  <si>
    <t>Patient experience interactive 3</t>
  </si>
  <si>
    <t xml:space="preserve">Table for Patient experience interactive 3: </t>
  </si>
  <si>
    <t>Patient experience interactive 2</t>
  </si>
  <si>
    <t xml:space="preserve">Table for Patient experience interactive 2: </t>
  </si>
  <si>
    <t>Need for dental services</t>
  </si>
  <si>
    <t>Patient experience interactive 1</t>
  </si>
  <si>
    <t xml:space="preserve">Table for Patient experience interactive 1: </t>
  </si>
  <si>
    <t>Use of dental services</t>
  </si>
  <si>
    <t>Outer regional / Remote / Very remote</t>
  </si>
  <si>
    <t>Persons 15+ years</t>
  </si>
  <si>
    <t>Saw a dental professional in the last 12 months</t>
  </si>
  <si>
    <t>Least disadvantage</t>
  </si>
  <si>
    <t>Index of relative socio-economic disadvantage</t>
  </si>
  <si>
    <t>4th quintile</t>
  </si>
  <si>
    <t>3rd quintile</t>
  </si>
  <si>
    <t>2nd quintile</t>
  </si>
  <si>
    <t>Most disadvantage</t>
  </si>
  <si>
    <t>Does not have LTC</t>
  </si>
  <si>
    <t>Long-term health conditions</t>
  </si>
  <si>
    <t>Has LTC</t>
  </si>
  <si>
    <t>Fair/poor</t>
  </si>
  <si>
    <t>Self-assessed health</t>
  </si>
  <si>
    <t>Excellent/very good/good</t>
  </si>
  <si>
    <t xml:space="preserve">Total 15+ years </t>
  </si>
  <si>
    <t>85+ years</t>
  </si>
  <si>
    <t>Source: ABS Patient Experience Survey 2019–20</t>
  </si>
  <si>
    <t>Patient experience interactive 1: Use of dental services in the last 12 months by selected characteristics, 2011–12 to 2019–20</t>
  </si>
  <si>
    <t>Needed to and saw a dental professional 4+ times</t>
  </si>
  <si>
    <t>Frequency</t>
  </si>
  <si>
    <t>na</t>
  </si>
  <si>
    <t>Needed to and saw a dental professional 2–3 times</t>
  </si>
  <si>
    <t>Needed to and saw a dental professional 1 time</t>
  </si>
  <si>
    <t>Needed to and saw a dental professional</t>
  </si>
  <si>
    <t>Action</t>
  </si>
  <si>
    <t>Needed to but did not see a dental professional</t>
  </si>
  <si>
    <t>Needed to see a dental professional</t>
  </si>
  <si>
    <t>Need</t>
  </si>
  <si>
    <t xml:space="preserve">Did not need to see a dental professional </t>
  </si>
  <si>
    <t>Top level</t>
  </si>
  <si>
    <t>Patient experience interactive 2: Need for dental services in the last 12 months, 2011–12 to 2019–20</t>
  </si>
  <si>
    <t>Source: ABS Patient Experience Survey 2017–18 to 2019–20</t>
  </si>
  <si>
    <t>Patient experience interactive 3: Proportion of adults aged 15 years and over who either needed or did not need to see a dental professional in the last 12 months by selected characteristics, 2017–18 to 2019–20</t>
  </si>
  <si>
    <t>Patient experience interactive 4: Proportion of adults aged 15 years and over who needed to and either saw or did not see a dental professional in the last 12 months by selected characteristics, 2017–18 to 2019–20</t>
  </si>
  <si>
    <t>At least once delayed seeing or did not see a dental professional when needed - cost not a reason</t>
  </si>
  <si>
    <t>Cost</t>
  </si>
  <si>
    <t>At least once delayed seeing or did not see a dental professional when needed - cost a reason</t>
  </si>
  <si>
    <t>At least once delayed seeing or did not see a dental professional when needed</t>
  </si>
  <si>
    <t>Delayed visit</t>
  </si>
  <si>
    <t>At no time delayed seeing or did not see a dental professional when needed</t>
  </si>
  <si>
    <t>Dental professional sometimes/rarely/never spent enough time with person</t>
  </si>
  <si>
    <t>Dental professional often spent enough time with person</t>
  </si>
  <si>
    <t>Dental professional always spent enough time with person</t>
  </si>
  <si>
    <t>Dental professional sometimes/rarely/never showed respect</t>
  </si>
  <si>
    <t>Respect</t>
  </si>
  <si>
    <t>Dental professional often showed respect</t>
  </si>
  <si>
    <t>Dental professional always showed respect</t>
  </si>
  <si>
    <t>Dental professional sometimes/rarely/never listened carefully</t>
  </si>
  <si>
    <t>Listening</t>
  </si>
  <si>
    <t>Dental professional often listened carefully</t>
  </si>
  <si>
    <t>Dental professional always listened carefully</t>
  </si>
  <si>
    <t>Received public dental care</t>
  </si>
  <si>
    <t>Public dental</t>
  </si>
  <si>
    <t>Did not receive public dental care</t>
  </si>
  <si>
    <t>Placed on public dentistry waiting list</t>
  </si>
  <si>
    <t>Waiting list</t>
  </si>
  <si>
    <t>Not placed on a public dentistry waiting list</t>
  </si>
  <si>
    <t>Patient experience interactive 5: Experience of adults aged 15 years and over who needed to and saw a dental professional in the last 12 months by selected characteristics, 2017–18 to 2019–20</t>
  </si>
  <si>
    <t>Costs interactive 5</t>
  </si>
  <si>
    <t>Costs interactive 4</t>
  </si>
  <si>
    <t>Barriers</t>
  </si>
  <si>
    <t>Costs interactive 3</t>
  </si>
  <si>
    <t>Table for costs interactive 3:</t>
  </si>
  <si>
    <t>Household expenditure</t>
  </si>
  <si>
    <t>Costs interactive 2</t>
  </si>
  <si>
    <t xml:space="preserve">Table for costs interactive 2: </t>
  </si>
  <si>
    <t>Costs interactive 1</t>
  </si>
  <si>
    <t xml:space="preserve">Table for costs interactive 1: </t>
  </si>
  <si>
    <t>Expenditure</t>
  </si>
  <si>
    <t xml:space="preserve">Total </t>
  </si>
  <si>
    <t>Total dental expenditure</t>
  </si>
  <si>
    <t>2009–10</t>
  </si>
  <si>
    <t>2008–09</t>
  </si>
  <si>
    <t>2007–08</t>
  </si>
  <si>
    <t>Non-government total</t>
  </si>
  <si>
    <t>Non-government</t>
  </si>
  <si>
    <t>Individuals</t>
  </si>
  <si>
    <t>Health insurance funds</t>
  </si>
  <si>
    <t>Government total</t>
  </si>
  <si>
    <t>Government</t>
  </si>
  <si>
    <t>State/territory and local</t>
  </si>
  <si>
    <t>Australian Government total</t>
  </si>
  <si>
    <t>Australian Government</t>
  </si>
  <si>
    <t>Premium Rebates</t>
  </si>
  <si>
    <t>Department of Health and other</t>
  </si>
  <si>
    <t>Department of Veterans' Affairs</t>
  </si>
  <si>
    <t>Agency</t>
  </si>
  <si>
    <t>Type</t>
  </si>
  <si>
    <t>Government v Non-government</t>
  </si>
  <si>
    <t>Source: AIHW Health Expenditure Database</t>
  </si>
  <si>
    <t>Costs interactive 1: Total dental expenditure, by sources of funds, constant prices, 2007–08 to 2018–19 ($ million)</t>
  </si>
  <si>
    <t>Expenditure per capita</t>
  </si>
  <si>
    <t>State/territory and local government</t>
  </si>
  <si>
    <t>Entity</t>
  </si>
  <si>
    <t>Costs interactive 2: Expenditure on dental services per capita by source of funds, constant prices, 2007–08 to 2018–19</t>
  </si>
  <si>
    <t>Average weekly household expenditure</t>
  </si>
  <si>
    <t>2003–04</t>
  </si>
  <si>
    <t>Source: ABS Household Expenditure Survey (HES) 2003–04; ABS HES 2009–10; ABS HES 2015–16</t>
  </si>
  <si>
    <t>Costs interactive 3: Household expenditure on dental fees, 2003–04 to 2015–16</t>
  </si>
  <si>
    <t>Proportion of people who would have difficulty paying a $200 dental bill</t>
  </si>
  <si>
    <t>Proportion of people who reported cost prevented recommended dental treatment</t>
  </si>
  <si>
    <t>Proportion of people who avoided or delayed dental care due to cost</t>
  </si>
  <si>
    <t>Costs interactive 4: Financial barriers to dental care by selected characteristics, 2017–18</t>
  </si>
  <si>
    <t>Cost of dental visits caused a large financial burden</t>
  </si>
  <si>
    <t>Avoiding or delaying dental care due to cost</t>
  </si>
  <si>
    <t>Source: National Study of Adult Oral Health 2004–06 and 2017–18</t>
  </si>
  <si>
    <t>Costs interactive 5: Financial barriers to dental care trends, dentate adults aged 15 years and over, 2004–06 and 2017–18</t>
  </si>
  <si>
    <t>Private health insurers interactive 7</t>
  </si>
  <si>
    <t xml:space="preserve">Table for Private health insurers interactive 7: </t>
  </si>
  <si>
    <t>Private health insurers interactive 6</t>
  </si>
  <si>
    <t xml:space="preserve">Table for Private health insurers interactive 6: </t>
  </si>
  <si>
    <t>Private health insurers interactive 5</t>
  </si>
  <si>
    <t xml:space="preserve">Table for Private health insurers interactive 5: </t>
  </si>
  <si>
    <t>Private health insurers data</t>
  </si>
  <si>
    <t>Private health insurance interactive 4</t>
  </si>
  <si>
    <t xml:space="preserve">Table for Private health insurance interactive 4: </t>
  </si>
  <si>
    <t>Health expenditure by private health insurance funds</t>
  </si>
  <si>
    <t>Private health insurance interactive 3</t>
  </si>
  <si>
    <t xml:space="preserve">Table for Private health insurance interactive 3: </t>
  </si>
  <si>
    <t>Private health insurance interactive 2</t>
  </si>
  <si>
    <t xml:space="preserve">Table for Private health insurance interactive 2: </t>
  </si>
  <si>
    <t>Private health insurance interactive 1</t>
  </si>
  <si>
    <t xml:space="preserve">Table for Private health insurance interactive 1: </t>
  </si>
  <si>
    <t>Total 5+ years</t>
  </si>
  <si>
    <t>People aged 5 years and over</t>
  </si>
  <si>
    <t>Proportion of people with insurance</t>
  </si>
  <si>
    <t>Dentate Status</t>
  </si>
  <si>
    <t>Source: National Dental Telephone Interview Survey 2013</t>
  </si>
  <si>
    <t>Private health insurance interactive 1: Proportion of people aged 5 years and over with private health insurance cover for dental expenses, 2013</t>
  </si>
  <si>
    <t>Dentate people aged 5 years and over</t>
  </si>
  <si>
    <t>Proportion of people with insurance by select characteristics</t>
  </si>
  <si>
    <t>Private health insurance interactive 2: Proportion of people aged 5 years and over with private health insurance cover for dental expenses, by selected characteristics, 2013</t>
  </si>
  <si>
    <t>All insured people</t>
  </si>
  <si>
    <t>Insured people aged 18 years and over</t>
  </si>
  <si>
    <t>Proprtion of people who reported that dental care caused a large financial burden</t>
  </si>
  <si>
    <t>Other payment option</t>
  </si>
  <si>
    <t>Govt paid all/patient paid none</t>
  </si>
  <si>
    <t>Govt paid some/patient or insurance paid some</t>
  </si>
  <si>
    <t>Insurance paid all/patient paid none</t>
  </si>
  <si>
    <t>Insurance paid some/patient paid some</t>
  </si>
  <si>
    <t>Paid all own expenses</t>
  </si>
  <si>
    <t>People aged 18 years and over</t>
  </si>
  <si>
    <t>Proportion of people with insurance who reported that health insurance paid all or some of the cost of their care</t>
  </si>
  <si>
    <t>Source of payment</t>
  </si>
  <si>
    <t>Private health insurance interactive 3: Use of private health insurance cover for dental expenses, adults aged 18 years and over, 2013</t>
  </si>
  <si>
    <t>Net benefits paid</t>
  </si>
  <si>
    <t>Expenditure by private health insurance funds on dental services</t>
  </si>
  <si>
    <t>Premium rebates</t>
  </si>
  <si>
    <t>Gross benefits paid</t>
  </si>
  <si>
    <t>Source: AIHW health expenditure database</t>
  </si>
  <si>
    <t>Private health insurance interactive 4: Expenditure (a) by private health insurance funds on dental services, constant prices (b), 2016–17 to 2018–19</t>
  </si>
  <si>
    <t>Crowns</t>
  </si>
  <si>
    <t>Not stated</t>
  </si>
  <si>
    <t>90th percentile</t>
  </si>
  <si>
    <t>TAS</t>
  </si>
  <si>
    <t>QLD</t>
  </si>
  <si>
    <t>VIC</t>
  </si>
  <si>
    <t>Median (50th percentile)</t>
  </si>
  <si>
    <t>Number of services</t>
  </si>
  <si>
    <t>Gap</t>
  </si>
  <si>
    <t>Benefit</t>
  </si>
  <si>
    <t>Charge</t>
  </si>
  <si>
    <t>Procedure</t>
  </si>
  <si>
    <t>Service category</t>
  </si>
  <si>
    <t xml:space="preserve">State </t>
  </si>
  <si>
    <t>Source: AIHW analysis of the General Treatment Dental data collection</t>
  </si>
  <si>
    <t>Private health insurance interactive 5: Charge to patient, benefit paid and gap, median (50th percentile) and 90th percentiles, for private dental services in Australia</t>
  </si>
  <si>
    <t>P99</t>
  </si>
  <si>
    <t>P90</t>
  </si>
  <si>
    <t>P80</t>
  </si>
  <si>
    <t>P70</t>
  </si>
  <si>
    <t>P60</t>
  </si>
  <si>
    <t>P50</t>
  </si>
  <si>
    <t>P40</t>
  </si>
  <si>
    <t>P30</t>
  </si>
  <si>
    <t>P20</t>
  </si>
  <si>
    <t>P10</t>
  </si>
  <si>
    <t>P1</t>
  </si>
  <si>
    <t>Private health insurance interactive 6: Range of charge, benefit or gap for private dental services in Australia</t>
  </si>
  <si>
    <t>Not stated/other</t>
  </si>
  <si>
    <t>Number of private dental services</t>
  </si>
  <si>
    <t>50–54</t>
  </si>
  <si>
    <t>40–44</t>
  </si>
  <si>
    <t>35–39</t>
  </si>
  <si>
    <t>30–34</t>
  </si>
  <si>
    <t>25–29</t>
  </si>
  <si>
    <t>20–24</t>
  </si>
  <si>
    <t>15–19</t>
  </si>
  <si>
    <t>55–59</t>
  </si>
  <si>
    <t>95+</t>
  </si>
  <si>
    <t>90–94</t>
  </si>
  <si>
    <t>85–89</t>
  </si>
  <si>
    <t>80–84</t>
  </si>
  <si>
    <t>75–79</t>
  </si>
  <si>
    <t>70–74</t>
  </si>
  <si>
    <t>65–69</t>
  </si>
  <si>
    <t>60–64</t>
  </si>
  <si>
    <t>45–49</t>
  </si>
  <si>
    <t>State</t>
  </si>
  <si>
    <t>Private health insurance interactive 7: Number of private dental services by age group and sex</t>
  </si>
  <si>
    <t>Dental specialists</t>
  </si>
  <si>
    <t>Dental workforce interactive 4</t>
  </si>
  <si>
    <t xml:space="preserve">Table for Dental workforce interactive 4: </t>
  </si>
  <si>
    <t>Characteristics of employed dentists</t>
  </si>
  <si>
    <t>Dental workforce interactive 3</t>
  </si>
  <si>
    <t xml:space="preserve">Table for Dental workforce interactive 3: </t>
  </si>
  <si>
    <t>Dental workforce interactive 2</t>
  </si>
  <si>
    <t xml:space="preserve">Table for Dental workforce interactive 2: </t>
  </si>
  <si>
    <t>Dental workforce interactive 1</t>
  </si>
  <si>
    <t xml:space="preserve">Table for Dental workforce interactive 1: </t>
  </si>
  <si>
    <t>Size and distribution of the dental workforce</t>
  </si>
  <si>
    <t>Percent</t>
  </si>
  <si>
    <t>Non-employed</t>
  </si>
  <si>
    <t>Oral health therapists</t>
  </si>
  <si>
    <t>Per cent employed of Number registered excluding non practising</t>
  </si>
  <si>
    <t>Number</t>
  </si>
  <si>
    <t>Number registered excluding non-practising</t>
  </si>
  <si>
    <t>Number non-practising</t>
  </si>
  <si>
    <t>Number registered</t>
  </si>
  <si>
    <t>Dental therapists</t>
  </si>
  <si>
    <t>Dental hygienists</t>
  </si>
  <si>
    <t>Dental prosthetists</t>
  </si>
  <si>
    <t>Dentists</t>
  </si>
  <si>
    <t>Percent or Number</t>
  </si>
  <si>
    <t>Practitioner type</t>
  </si>
  <si>
    <t>Source: National Health Workforce Dataset</t>
  </si>
  <si>
    <t>Dental workforce interactive 1: Dental practitioners registered and employed, 2013 to 2016</t>
  </si>
  <si>
    <t>Oral health therapist</t>
  </si>
  <si>
    <t>FTE dental practitioners per 100,000 population</t>
  </si>
  <si>
    <t>State or territory</t>
  </si>
  <si>
    <t>Dental workforce interactive 2: Full time equivalent dental practitioners per 100,000 population, states and territories, 2013 to 2019</t>
  </si>
  <si>
    <t>Sector</t>
  </si>
  <si>
    <t>Practioner type</t>
  </si>
  <si>
    <t>Dental workforce interactive 3: Full time equivalent dentists per 100,000 population employed in the public and private sectors, states and territories, 2013 to 2019</t>
  </si>
  <si>
    <t>Initial qualification Other countries (%)</t>
  </si>
  <si>
    <t>Characteristics of dentists</t>
  </si>
  <si>
    <t>Initial qualification New Zealand (%)</t>
  </si>
  <si>
    <t>Initial qualification Australia (%)</t>
  </si>
  <si>
    <t>Indigenous (%)</t>
  </si>
  <si>
    <t>Female (%)</t>
  </si>
  <si>
    <t>Aged 55 years and over (%)</t>
  </si>
  <si>
    <t>Aged 30 years and less (%)</t>
  </si>
  <si>
    <t>Part-time (%)</t>
  </si>
  <si>
    <t>Dental workforce interactive 4: Proportion of  employed dentists, by selected characteristics, 2013 to 2019</t>
  </si>
  <si>
    <t>Total number of employed dentists</t>
  </si>
  <si>
    <t>Number of dentists by employment setting</t>
  </si>
  <si>
    <t>Other government department or agency</t>
  </si>
  <si>
    <t>Defence forces</t>
  </si>
  <si>
    <t>Correctional service</t>
  </si>
  <si>
    <t>Other educational facility</t>
  </si>
  <si>
    <t>Tertiary educational facility</t>
  </si>
  <si>
    <t>Commercial/business service</t>
  </si>
  <si>
    <t>Residential health care facility</t>
  </si>
  <si>
    <t>Hospital</t>
  </si>
  <si>
    <t>Public clinic</t>
  </si>
  <si>
    <t>Other community health care service</t>
  </si>
  <si>
    <t>Health promotion service</t>
  </si>
  <si>
    <t>Medical centre</t>
  </si>
  <si>
    <t>Aboriginal health service</t>
  </si>
  <si>
    <t>Locum private practice</t>
  </si>
  <si>
    <t>Group private practice</t>
  </si>
  <si>
    <t>Solo private practice</t>
  </si>
  <si>
    <t>NP</t>
  </si>
  <si>
    <t>.</t>
  </si>
  <si>
    <t xml:space="preserve">Vic </t>
  </si>
  <si>
    <t>Employment setting</t>
  </si>
  <si>
    <t>Dental workforce interactive 5: Number of dentists by main employment setting, states and territories, 2019</t>
  </si>
  <si>
    <t>Number of employed dentists</t>
  </si>
  <si>
    <t>Oral medicine</t>
  </si>
  <si>
    <t>Special needs dentistry</t>
  </si>
  <si>
    <t>Public health dentistry (Community dentistry)</t>
  </si>
  <si>
    <t>Prosthodontics</t>
  </si>
  <si>
    <t>Periodontics</t>
  </si>
  <si>
    <t>Paediatric dentistry</t>
  </si>
  <si>
    <t>Orthodontics</t>
  </si>
  <si>
    <t>Oral surgery</t>
  </si>
  <si>
    <t>Oral pathology</t>
  </si>
  <si>
    <t>Forensic odontology</t>
  </si>
  <si>
    <t>Oral and maxillofacial surgery</t>
  </si>
  <si>
    <t>Endodontics</t>
  </si>
  <si>
    <t>Dento-maxillofacial radiology</t>
  </si>
  <si>
    <t>No specialty</t>
  </si>
  <si>
    <t>Area of specialty</t>
  </si>
  <si>
    <t>Dental workforce interactive 6: Number of dental specialists employed by area of specialty, 2019</t>
  </si>
  <si>
    <t xml:space="preserve">Table for costs interactive 4: </t>
  </si>
  <si>
    <t xml:space="preserve">Table for costs interactive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</si>
</sst>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
    <numFmt numFmtId="167" formatCode="&quot;&quot;#,##0.0&quot;&quot;"/>
    <numFmt numFmtId="168" formatCode="###\ ###\ ###\ ##0"/>
    <numFmt numFmtId="169" formatCode="&quot;#&quot;#,##0.0"/>
    <numFmt numFmtId="170" formatCode="###0.000"/>
    <numFmt numFmtId="171" formatCode="_-* #,##0_-;\-* #,##0_-;_-* &quot;-&quot;??_-;_-@_-"/>
    <numFmt numFmtId="172" formatCode="#####0.0"/>
    <numFmt numFmtId="173" formatCode="0.0%"/>
  </numFmts>
  <fonts count="27">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b/>
      <i/>
      <u/>
      <sz val="11"/>
      <color theme="1"/>
      <name val="Calibri"/>
      <family val="2"/>
      <scheme val="minor"/>
    </font>
    <font>
      <b/>
      <sz val="18"/>
      <color rgb="FF006699"/>
      <name val="Calibri"/>
      <family val="2"/>
      <scheme val="minor"/>
    </font>
    <font>
      <sz val="10"/>
      <color rgb="FF333333"/>
      <name val="Tableau Book"/>
    </font>
    <font>
      <sz val="11"/>
      <color rgb="FFFF0000"/>
      <name val="Calibri"/>
      <family val="2"/>
      <scheme val="minor"/>
    </font>
    <font>
      <sz val="11"/>
      <name val="Calibri"/>
      <family val="2"/>
      <scheme val="minor"/>
    </font>
    <font>
      <b/>
      <sz val="11"/>
      <name val="Calibri"/>
      <family val="2"/>
      <scheme val="minor"/>
    </font>
    <font>
      <sz val="11"/>
      <color theme="1"/>
      <name val="Calibri"/>
      <family val="2"/>
      <scheme val="minor"/>
    </font>
    <font>
      <b/>
      <sz val="13.5"/>
      <color rgb="FF45494B"/>
      <name val="Trebuchet MS"/>
      <family val="2"/>
    </font>
    <font>
      <sz val="11"/>
      <color indexed="8"/>
      <name val="Calibri"/>
      <family val="2"/>
      <scheme val="minor"/>
    </font>
    <font>
      <sz val="10"/>
      <color theme="1"/>
      <name val="Calibri"/>
      <family val="2"/>
    </font>
    <font>
      <sz val="8"/>
      <name val="Microsoft Sans Serif"/>
      <family val="2"/>
    </font>
    <font>
      <sz val="10"/>
      <name val="Arial"/>
      <family val="2"/>
    </font>
    <font>
      <sz val="11"/>
      <color rgb="FF000000"/>
      <name val="Calibri"/>
      <family val="2"/>
      <scheme val="minor"/>
    </font>
    <font>
      <sz val="8"/>
      <color rgb="FF000000"/>
      <name val="Arial"/>
      <family val="2"/>
    </font>
    <font>
      <sz val="11"/>
      <color theme="1"/>
      <name val="Arial"/>
      <family val="2"/>
    </font>
    <font>
      <b/>
      <sz val="13.5"/>
      <color theme="1"/>
      <name val="Calibri"/>
      <family val="2"/>
      <scheme val="minor"/>
    </font>
    <font>
      <sz val="11"/>
      <name val="Calibri"/>
      <family val="2"/>
    </font>
    <font>
      <sz val="8"/>
      <name val="Arial"/>
      <family val="2"/>
    </font>
    <font>
      <i/>
      <sz val="8"/>
      <name val="FrnkGothITC Bk BT"/>
      <family val="2"/>
    </font>
    <font>
      <i/>
      <sz val="11"/>
      <name val="Calibri"/>
      <family val="2"/>
      <scheme val="minor"/>
    </font>
    <font>
      <b/>
      <sz val="11"/>
      <color rgb="FF000000"/>
      <name val="Arial"/>
      <family val="2"/>
    </font>
    <font>
      <i/>
      <sz val="11"/>
      <color rgb="FF000000"/>
      <name val="Arial"/>
      <family val="2"/>
    </font>
    <font>
      <sz val="11"/>
      <color rgb="FF000000"/>
      <name val="Arial"/>
      <family val="2"/>
    </font>
  </fonts>
  <fills count="3">
    <fill>
      <patternFill patternType="none"/>
    </fill>
    <fill>
      <patternFill patternType="gray125"/>
    </fill>
    <fill>
      <patternFill patternType="solid">
        <fgColor rgb="FFFAFBFE"/>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rgb="FFC1C1C1"/>
      </left>
      <right style="medium">
        <color rgb="FFC1C1C1"/>
      </right>
      <top style="thin">
        <color rgb="FFC1C1C1"/>
      </top>
      <bottom style="medium">
        <color rgb="FFC1C1C1"/>
      </bottom>
      <diagonal/>
    </border>
    <border>
      <left style="thin">
        <color rgb="FFC1C1C1"/>
      </left>
      <right style="medium">
        <color rgb="FFC1C1C1"/>
      </right>
      <top style="thin">
        <color rgb="FFC1C1C1"/>
      </top>
      <bottom style="thin">
        <color rgb="FFC1C1C1"/>
      </bottom>
      <diagonal/>
    </border>
    <border>
      <left style="thin">
        <color rgb="FFC1C1C1"/>
      </left>
      <right style="thin">
        <color rgb="FFC1C1C1"/>
      </right>
      <top style="thin">
        <color rgb="FFC1C1C1"/>
      </top>
      <bottom style="medium">
        <color rgb="FFC1C1C1"/>
      </bottom>
      <diagonal/>
    </border>
    <border>
      <left style="thin">
        <color rgb="FFC1C1C1"/>
      </left>
      <right style="thin">
        <color rgb="FFC1C1C1"/>
      </right>
      <top style="thin">
        <color rgb="FFC1C1C1"/>
      </top>
      <bottom style="thin">
        <color rgb="FFC1C1C1"/>
      </bottom>
      <diagonal/>
    </border>
    <border>
      <left style="thin">
        <color rgb="FFC1C1C1"/>
      </left>
      <right style="medium">
        <color rgb="FFC1C1C1"/>
      </right>
      <top style="thin">
        <color rgb="FFC1C1C1"/>
      </top>
      <bottom style="thin">
        <color indexed="64"/>
      </bottom>
      <diagonal/>
    </border>
    <border>
      <left/>
      <right style="thin">
        <color indexed="64"/>
      </right>
      <top/>
      <bottom/>
      <diagonal/>
    </border>
  </borders>
  <cellStyleXfs count="18">
    <xf numFmtId="0" fontId="0" fillId="0" borderId="0"/>
    <xf numFmtId="0" fontId="3"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3" fillId="0" borderId="0"/>
    <xf numFmtId="0" fontId="14" fillId="0" borderId="0">
      <alignment horizontal="right"/>
    </xf>
    <xf numFmtId="0" fontId="15" fillId="0" borderId="0"/>
    <xf numFmtId="0" fontId="15" fillId="0" borderId="0"/>
    <xf numFmtId="0" fontId="20" fillId="0" borderId="0"/>
    <xf numFmtId="0" fontId="21" fillId="0" borderId="0">
      <alignment horizontal="right"/>
    </xf>
    <xf numFmtId="0" fontId="21" fillId="0" borderId="0">
      <alignment horizontal="right"/>
    </xf>
    <xf numFmtId="0" fontId="21" fillId="0" borderId="0">
      <alignment horizontal="right"/>
    </xf>
    <xf numFmtId="0" fontId="14" fillId="0" borderId="0">
      <alignment horizontal="right"/>
    </xf>
    <xf numFmtId="0" fontId="15" fillId="0" borderId="0"/>
    <xf numFmtId="0" fontId="14" fillId="0" borderId="0"/>
    <xf numFmtId="0" fontId="22" fillId="0" borderId="0">
      <alignment horizontal="left"/>
    </xf>
    <xf numFmtId="0" fontId="21" fillId="0" borderId="0">
      <alignment horizontal="right"/>
    </xf>
    <xf numFmtId="0" fontId="21" fillId="0" borderId="0">
      <alignment horizontal="right"/>
    </xf>
  </cellStyleXfs>
  <cellXfs count="202">
    <xf numFmtId="0" fontId="0" fillId="0" borderId="0" xfId="0"/>
    <xf numFmtId="0" fontId="2" fillId="0" borderId="0" xfId="0" applyFont="1" applyAlignment="1">
      <alignment vertical="center"/>
    </xf>
    <xf numFmtId="0" fontId="1" fillId="0" borderId="0" xfId="0" applyFont="1"/>
    <xf numFmtId="0" fontId="3" fillId="0" borderId="0" xfId="1"/>
    <xf numFmtId="0" fontId="4" fillId="0" borderId="0" xfId="0" applyFont="1"/>
    <xf numFmtId="0" fontId="5" fillId="0" borderId="0" xfId="0" applyFont="1"/>
    <xf numFmtId="164" fontId="0" fillId="0" borderId="0" xfId="0" applyNumberFormat="1"/>
    <xf numFmtId="0" fontId="6" fillId="0" borderId="0" xfId="0" applyFont="1"/>
    <xf numFmtId="0" fontId="0" fillId="0" borderId="0" xfId="0" applyFill="1"/>
    <xf numFmtId="164" fontId="0" fillId="0" borderId="0" xfId="0" applyNumberFormat="1" applyFill="1"/>
    <xf numFmtId="0" fontId="1" fillId="0" borderId="0" xfId="0" applyFont="1" applyFill="1" applyAlignment="1">
      <alignment vertical="center" wrapText="1"/>
    </xf>
    <xf numFmtId="164" fontId="1" fillId="0" borderId="0" xfId="0" applyNumberFormat="1" applyFont="1"/>
    <xf numFmtId="0" fontId="7" fillId="0" borderId="0" xfId="0" applyFont="1" applyFill="1"/>
    <xf numFmtId="0" fontId="8" fillId="0" borderId="0" xfId="0" applyFont="1"/>
    <xf numFmtId="0" fontId="0" fillId="0" borderId="1" xfId="0" applyBorder="1"/>
    <xf numFmtId="164" fontId="0" fillId="0" borderId="1" xfId="0" applyNumberFormat="1" applyBorder="1"/>
    <xf numFmtId="0" fontId="8" fillId="0" borderId="0" xfId="0" applyFont="1" applyBorder="1"/>
    <xf numFmtId="0" fontId="0" fillId="0" borderId="2" xfId="0" applyBorder="1"/>
    <xf numFmtId="164" fontId="0" fillId="0" borderId="2" xfId="0" applyNumberFormat="1" applyBorder="1"/>
    <xf numFmtId="0" fontId="9" fillId="0" borderId="0" xfId="0" applyFont="1"/>
    <xf numFmtId="164" fontId="9" fillId="0" borderId="0" xfId="0" applyNumberFormat="1" applyFont="1"/>
    <xf numFmtId="164" fontId="8" fillId="0" borderId="0" xfId="0" applyNumberFormat="1" applyFont="1"/>
    <xf numFmtId="0" fontId="8" fillId="0" borderId="1" xfId="0" applyFont="1" applyBorder="1"/>
    <xf numFmtId="164" fontId="8" fillId="0" borderId="1" xfId="0" applyNumberFormat="1" applyFont="1" applyBorder="1"/>
    <xf numFmtId="164" fontId="8" fillId="0" borderId="0" xfId="0" applyNumberFormat="1" applyFont="1" applyBorder="1"/>
    <xf numFmtId="0" fontId="9" fillId="0" borderId="0" xfId="0" applyFont="1" applyFill="1"/>
    <xf numFmtId="164" fontId="9" fillId="0" borderId="0" xfId="0" applyNumberFormat="1" applyFont="1" applyFill="1"/>
    <xf numFmtId="0" fontId="8" fillId="0" borderId="0" xfId="0" applyFont="1" applyFill="1"/>
    <xf numFmtId="164" fontId="8" fillId="0" borderId="0" xfId="0" applyNumberFormat="1" applyFont="1" applyFill="1"/>
    <xf numFmtId="0" fontId="8" fillId="0" borderId="1" xfId="0" applyFont="1" applyFill="1" applyBorder="1"/>
    <xf numFmtId="164" fontId="8" fillId="0" borderId="1" xfId="0" applyNumberFormat="1" applyFont="1" applyFill="1" applyBorder="1"/>
    <xf numFmtId="0" fontId="8" fillId="0" borderId="0" xfId="0" applyFont="1" applyFill="1" applyBorder="1"/>
    <xf numFmtId="164" fontId="8" fillId="0" borderId="0" xfId="0" applyNumberFormat="1" applyFont="1" applyFill="1" applyBorder="1"/>
    <xf numFmtId="0" fontId="0" fillId="0" borderId="0" xfId="0" applyFont="1" applyBorder="1"/>
    <xf numFmtId="0" fontId="1" fillId="0" borderId="0" xfId="0" applyFont="1" applyAlignment="1">
      <alignment vertical="center" wrapText="1"/>
    </xf>
    <xf numFmtId="0" fontId="11" fillId="0" borderId="0" xfId="0" applyFont="1" applyAlignment="1">
      <alignment vertical="center" wrapText="1"/>
    </xf>
    <xf numFmtId="49" fontId="0" fillId="0" borderId="0" xfId="0" applyNumberFormat="1"/>
    <xf numFmtId="49" fontId="1" fillId="0" borderId="0" xfId="0" applyNumberFormat="1" applyFont="1"/>
    <xf numFmtId="0" fontId="0" fillId="0" borderId="0" xfId="0" applyBorder="1"/>
    <xf numFmtId="164" fontId="0" fillId="0" borderId="0" xfId="0" applyNumberFormat="1" applyBorder="1"/>
    <xf numFmtId="0" fontId="8" fillId="0" borderId="2" xfId="0" applyFont="1" applyBorder="1"/>
    <xf numFmtId="164" fontId="8" fillId="0" borderId="2" xfId="0" applyNumberFormat="1" applyFont="1" applyBorder="1"/>
    <xf numFmtId="164" fontId="0" fillId="0" borderId="0" xfId="0" applyNumberFormat="1" applyFill="1" applyBorder="1"/>
    <xf numFmtId="1" fontId="8" fillId="0" borderId="0" xfId="0" applyNumberFormat="1" applyFont="1"/>
    <xf numFmtId="1" fontId="8" fillId="0" borderId="1" xfId="0" applyNumberFormat="1" applyFont="1" applyBorder="1"/>
    <xf numFmtId="1" fontId="8" fillId="0" borderId="0" xfId="0" applyNumberFormat="1" applyFont="1" applyBorder="1"/>
    <xf numFmtId="1" fontId="8" fillId="0" borderId="0" xfId="0" applyNumberFormat="1" applyFont="1" applyFill="1"/>
    <xf numFmtId="1" fontId="8" fillId="0" borderId="0" xfId="0" applyNumberFormat="1" applyFont="1" applyFill="1" applyBorder="1"/>
    <xf numFmtId="164" fontId="9" fillId="0" borderId="0" xfId="0" applyNumberFormat="1" applyFont="1" applyBorder="1"/>
    <xf numFmtId="0" fontId="9" fillId="0" borderId="0" xfId="0" applyFont="1" applyBorder="1"/>
    <xf numFmtId="0" fontId="0" fillId="0" borderId="0" xfId="0" applyFont="1"/>
    <xf numFmtId="164" fontId="0" fillId="0" borderId="0" xfId="0" applyNumberFormat="1" applyFont="1"/>
    <xf numFmtId="0" fontId="0" fillId="0" borderId="0" xfId="0" applyFill="1" applyBorder="1"/>
    <xf numFmtId="165" fontId="12" fillId="0" borderId="0" xfId="0" applyNumberFormat="1" applyFont="1" applyFill="1" applyBorder="1" applyAlignment="1" applyProtection="1">
      <alignment horizontal="right" wrapText="1"/>
    </xf>
    <xf numFmtId="164" fontId="0" fillId="0" borderId="0" xfId="0" applyNumberFormat="1" applyAlignment="1"/>
    <xf numFmtId="164" fontId="0" fillId="0" borderId="0" xfId="0" applyNumberFormat="1" applyFill="1" applyAlignment="1"/>
    <xf numFmtId="0" fontId="0" fillId="0" borderId="0" xfId="0" applyFont="1" applyFill="1" applyAlignment="1"/>
    <xf numFmtId="164" fontId="0" fillId="0" borderId="0" xfId="0" applyNumberFormat="1" applyBorder="1" applyAlignment="1">
      <alignment horizontal="center"/>
    </xf>
    <xf numFmtId="166" fontId="0" fillId="0" borderId="0" xfId="0" applyNumberFormat="1" applyFill="1" applyBorder="1" applyAlignment="1">
      <alignment horizontal="center"/>
    </xf>
    <xf numFmtId="166" fontId="0" fillId="0" borderId="0" xfId="0" applyNumberFormat="1" applyFill="1" applyAlignment="1">
      <alignment horizontal="center"/>
    </xf>
    <xf numFmtId="0" fontId="0" fillId="0" borderId="0" xfId="0" applyFill="1" applyAlignment="1"/>
    <xf numFmtId="1" fontId="0" fillId="0" borderId="0" xfId="0" applyNumberFormat="1" applyAlignment="1"/>
    <xf numFmtId="0" fontId="0" fillId="0" borderId="0" xfId="0" applyAlignment="1"/>
    <xf numFmtId="0" fontId="0" fillId="0" borderId="0" xfId="0" applyAlignment="1">
      <alignment horizontal="left"/>
    </xf>
    <xf numFmtId="164" fontId="0" fillId="0" borderId="0" xfId="0" applyNumberFormat="1" applyFont="1" applyFill="1" applyBorder="1"/>
    <xf numFmtId="0" fontId="0" fillId="0" borderId="0" xfId="0" applyFill="1" applyBorder="1" applyAlignment="1">
      <alignment horizontal="right"/>
    </xf>
    <xf numFmtId="164" fontId="7" fillId="0" borderId="0" xfId="0" applyNumberFormat="1" applyFont="1" applyFill="1" applyBorder="1"/>
    <xf numFmtId="0" fontId="7" fillId="0" borderId="0" xfId="0" applyFont="1" applyFill="1" applyBorder="1"/>
    <xf numFmtId="0" fontId="7" fillId="0" borderId="0" xfId="0" applyFont="1" applyFill="1" applyBorder="1" applyAlignment="1">
      <alignment horizontal="right"/>
    </xf>
    <xf numFmtId="0" fontId="1" fillId="0" borderId="0" xfId="0" applyFont="1" applyFill="1" applyBorder="1"/>
    <xf numFmtId="164" fontId="1" fillId="0" borderId="0" xfId="0" applyNumberFormat="1" applyFont="1" applyFill="1" applyBorder="1"/>
    <xf numFmtId="0" fontId="7" fillId="0" borderId="0" xfId="0" applyFont="1"/>
    <xf numFmtId="164" fontId="1" fillId="0" borderId="0" xfId="0" applyNumberFormat="1" applyFont="1" applyBorder="1"/>
    <xf numFmtId="0" fontId="1" fillId="0" borderId="0" xfId="0" applyFont="1" applyBorder="1"/>
    <xf numFmtId="167" fontId="8" fillId="0" borderId="0" xfId="0" applyNumberFormat="1" applyFont="1" applyAlignment="1"/>
    <xf numFmtId="0" fontId="0" fillId="0" borderId="0" xfId="0" applyFont="1" applyAlignment="1"/>
    <xf numFmtId="167" fontId="8" fillId="0" borderId="0" xfId="4" applyNumberFormat="1" applyFont="1" applyBorder="1" applyAlignment="1"/>
    <xf numFmtId="0" fontId="0" fillId="0" borderId="0" xfId="0" applyAlignment="1">
      <alignment vertical="top" wrapText="1"/>
    </xf>
    <xf numFmtId="167" fontId="8" fillId="0" borderId="0" xfId="5" applyNumberFormat="1" applyFont="1">
      <alignment horizontal="right"/>
    </xf>
    <xf numFmtId="167" fontId="8" fillId="0" borderId="0" xfId="0" applyNumberFormat="1" applyFont="1" applyBorder="1"/>
    <xf numFmtId="167" fontId="8" fillId="0" borderId="0" xfId="0" applyNumberFormat="1" applyFont="1" applyBorder="1" applyAlignment="1">
      <alignment horizontal="right"/>
    </xf>
    <xf numFmtId="167" fontId="8" fillId="0" borderId="0" xfId="6" applyNumberFormat="1" applyFont="1" applyFill="1" applyAlignment="1">
      <alignment horizontal="right"/>
    </xf>
    <xf numFmtId="167" fontId="8" fillId="0" borderId="0" xfId="6" applyNumberFormat="1" applyFont="1" applyFill="1" applyBorder="1" applyAlignment="1">
      <alignment horizontal="right"/>
    </xf>
    <xf numFmtId="167" fontId="8" fillId="0" borderId="0" xfId="0" applyNumberFormat="1" applyFont="1" applyAlignment="1">
      <alignment horizontal="right"/>
    </xf>
    <xf numFmtId="164" fontId="8" fillId="0" borderId="0" xfId="5" applyNumberFormat="1" applyFont="1" applyFill="1" applyBorder="1">
      <alignment horizontal="right"/>
    </xf>
    <xf numFmtId="164" fontId="8" fillId="0" borderId="0" xfId="5" applyNumberFormat="1" applyFont="1" applyBorder="1">
      <alignment horizontal="right"/>
    </xf>
    <xf numFmtId="167" fontId="8" fillId="0" borderId="0" xfId="5" applyNumberFormat="1" applyFont="1" applyBorder="1">
      <alignment horizontal="right"/>
    </xf>
    <xf numFmtId="164" fontId="8" fillId="0" borderId="0" xfId="7" applyNumberFormat="1" applyFont="1" applyBorder="1" applyAlignment="1">
      <alignment horizontal="right"/>
    </xf>
    <xf numFmtId="167" fontId="8" fillId="0" borderId="0" xfId="7" applyNumberFormat="1" applyFont="1" applyBorder="1" applyAlignment="1">
      <alignment horizontal="right"/>
    </xf>
    <xf numFmtId="167" fontId="8" fillId="0" borderId="0" xfId="5" applyNumberFormat="1" applyFont="1" applyFill="1" applyBorder="1">
      <alignment horizontal="right"/>
    </xf>
    <xf numFmtId="164" fontId="0" fillId="0" borderId="0" xfId="0" applyNumberFormat="1" applyFont="1" applyBorder="1"/>
    <xf numFmtId="164" fontId="8" fillId="0" borderId="0" xfId="0" applyNumberFormat="1" applyFont="1" applyBorder="1" applyAlignment="1">
      <alignment horizontal="right"/>
    </xf>
    <xf numFmtId="164" fontId="8" fillId="0" borderId="0" xfId="0" applyNumberFormat="1" applyFont="1" applyAlignment="1">
      <alignment horizontal="right"/>
    </xf>
    <xf numFmtId="3" fontId="16" fillId="2" borderId="3" xfId="0" applyNumberFormat="1" applyFont="1" applyFill="1" applyBorder="1" applyAlignment="1">
      <alignment vertical="top" wrapText="1"/>
    </xf>
    <xf numFmtId="3" fontId="16" fillId="2" borderId="4" xfId="0" applyNumberFormat="1" applyFont="1" applyFill="1" applyBorder="1" applyAlignment="1">
      <alignment vertical="top" wrapText="1"/>
    </xf>
    <xf numFmtId="0" fontId="16" fillId="2" borderId="4" xfId="0" applyFont="1" applyFill="1" applyBorder="1" applyAlignment="1">
      <alignment vertical="top" wrapText="1"/>
    </xf>
    <xf numFmtId="3" fontId="16" fillId="2" borderId="5" xfId="0" applyNumberFormat="1" applyFont="1" applyFill="1" applyBorder="1" applyAlignment="1">
      <alignment vertical="top" wrapText="1"/>
    </xf>
    <xf numFmtId="0" fontId="16" fillId="2" borderId="6" xfId="0" applyFont="1" applyFill="1" applyBorder="1" applyAlignment="1">
      <alignment vertical="top" wrapText="1"/>
    </xf>
    <xf numFmtId="3" fontId="16" fillId="2" borderId="6" xfId="0" applyNumberFormat="1" applyFont="1" applyFill="1" applyBorder="1" applyAlignment="1">
      <alignment vertical="top" wrapText="1"/>
    </xf>
    <xf numFmtId="0" fontId="16" fillId="2" borderId="6" xfId="0" applyFont="1" applyFill="1" applyBorder="1" applyAlignment="1">
      <alignment vertical="top"/>
    </xf>
    <xf numFmtId="0" fontId="16" fillId="2" borderId="7" xfId="0" applyFont="1" applyFill="1" applyBorder="1" applyAlignment="1">
      <alignment vertical="top" wrapText="1"/>
    </xf>
    <xf numFmtId="0" fontId="0" fillId="0" borderId="1" xfId="0" applyFont="1" applyBorder="1"/>
    <xf numFmtId="0" fontId="16" fillId="2" borderId="5" xfId="0" applyFont="1" applyFill="1" applyBorder="1" applyAlignment="1">
      <alignment vertical="top" wrapText="1"/>
    </xf>
    <xf numFmtId="3" fontId="0" fillId="0" borderId="0" xfId="0" applyNumberFormat="1"/>
    <xf numFmtId="3" fontId="8" fillId="0" borderId="0" xfId="0" applyNumberFormat="1" applyFont="1"/>
    <xf numFmtId="3" fontId="8" fillId="0" borderId="0" xfId="0" applyNumberFormat="1" applyFont="1" applyAlignment="1">
      <alignment horizontal="right"/>
    </xf>
    <xf numFmtId="0" fontId="8" fillId="0" borderId="0" xfId="0" applyFont="1" applyAlignment="1">
      <alignment horizontal="right"/>
    </xf>
    <xf numFmtId="168" fontId="8" fillId="0" borderId="0" xfId="0" applyNumberFormat="1" applyFont="1" applyAlignment="1">
      <alignment horizontal="right" vertical="center"/>
    </xf>
    <xf numFmtId="2" fontId="9" fillId="0" borderId="0" xfId="0" applyNumberFormat="1" applyFont="1"/>
    <xf numFmtId="3" fontId="8" fillId="2" borderId="4" xfId="0" applyNumberFormat="1" applyFont="1" applyFill="1" applyBorder="1" applyAlignment="1">
      <alignment vertical="top" wrapText="1"/>
    </xf>
    <xf numFmtId="2" fontId="8" fillId="0" borderId="0" xfId="0" applyNumberFormat="1" applyFont="1"/>
    <xf numFmtId="0" fontId="8" fillId="2" borderId="4" xfId="0" applyFont="1" applyFill="1" applyBorder="1" applyAlignment="1">
      <alignment vertical="top" wrapText="1"/>
    </xf>
    <xf numFmtId="3" fontId="8" fillId="2" borderId="3" xfId="0" applyNumberFormat="1" applyFont="1" applyFill="1" applyBorder="1" applyAlignment="1">
      <alignment vertical="top" wrapText="1"/>
    </xf>
    <xf numFmtId="164" fontId="16"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2" xfId="0" applyFont="1" applyBorder="1" applyAlignment="1">
      <alignment horizontal="right" vertical="center" wrapText="1"/>
    </xf>
    <xf numFmtId="3" fontId="17" fillId="0" borderId="0" xfId="0" applyNumberFormat="1" applyFont="1" applyBorder="1" applyAlignment="1">
      <alignment horizontal="right" vertical="center"/>
    </xf>
    <xf numFmtId="3" fontId="17" fillId="0" borderId="0" xfId="0" applyNumberFormat="1" applyFont="1" applyAlignment="1">
      <alignment horizontal="right" vertical="center"/>
    </xf>
    <xf numFmtId="0" fontId="17" fillId="0" borderId="0" xfId="0" applyFont="1" applyAlignment="1">
      <alignment horizontal="right" vertical="center"/>
    </xf>
    <xf numFmtId="0" fontId="18" fillId="0" borderId="0" xfId="0" applyFont="1" applyAlignment="1">
      <alignment vertical="center"/>
    </xf>
    <xf numFmtId="164" fontId="16" fillId="0" borderId="0" xfId="0" applyNumberFormat="1" applyFont="1" applyBorder="1" applyAlignment="1">
      <alignment horizontal="right" vertical="center"/>
    </xf>
    <xf numFmtId="164" fontId="16" fillId="0" borderId="0" xfId="0" applyNumberFormat="1" applyFont="1" applyAlignment="1">
      <alignment horizontal="right" vertical="center"/>
    </xf>
    <xf numFmtId="3" fontId="16" fillId="0" borderId="0" xfId="0" applyNumberFormat="1" applyFont="1" applyBorder="1" applyAlignment="1">
      <alignment horizontal="right" vertical="center"/>
    </xf>
    <xf numFmtId="3" fontId="16" fillId="0" borderId="0" xfId="0" applyNumberFormat="1" applyFont="1" applyAlignment="1">
      <alignment horizontal="right" vertical="center"/>
    </xf>
    <xf numFmtId="0" fontId="16" fillId="0" borderId="0" xfId="0" applyFont="1" applyAlignment="1">
      <alignment horizontal="right" vertical="center"/>
    </xf>
    <xf numFmtId="0" fontId="0" fillId="0" borderId="2" xfId="0" applyFont="1" applyBorder="1"/>
    <xf numFmtId="0" fontId="16" fillId="0" borderId="0" xfId="0" applyFont="1" applyBorder="1" applyAlignment="1">
      <alignment horizontal="right" vertical="center"/>
    </xf>
    <xf numFmtId="0" fontId="19" fillId="0" borderId="0" xfId="0" applyFont="1"/>
    <xf numFmtId="0" fontId="20" fillId="0" borderId="0" xfId="8" applyFill="1"/>
    <xf numFmtId="0" fontId="20" fillId="0" borderId="0" xfId="8"/>
    <xf numFmtId="166" fontId="0" fillId="0" borderId="0" xfId="0" applyNumberFormat="1"/>
    <xf numFmtId="166" fontId="8" fillId="0" borderId="0" xfId="9" applyNumberFormat="1" applyFont="1" applyBorder="1">
      <alignment horizontal="right"/>
    </xf>
    <xf numFmtId="0" fontId="8" fillId="0" borderId="0" xfId="0" applyFont="1" applyFill="1" applyBorder="1" applyAlignment="1">
      <alignment horizontal="left" wrapText="1"/>
    </xf>
    <xf numFmtId="166" fontId="8" fillId="0" borderId="0" xfId="9" applyNumberFormat="1" applyFont="1">
      <alignment horizontal="right"/>
    </xf>
    <xf numFmtId="0" fontId="8" fillId="0" borderId="0" xfId="0" applyFont="1" applyAlignment="1">
      <alignment horizontal="left" wrapText="1"/>
    </xf>
    <xf numFmtId="166" fontId="8" fillId="0" borderId="0" xfId="10" applyNumberFormat="1" applyFont="1" applyFill="1">
      <alignment horizontal="right"/>
    </xf>
    <xf numFmtId="0" fontId="8" fillId="0" borderId="0" xfId="0" applyFont="1" applyAlignment="1">
      <alignment horizontal="left"/>
    </xf>
    <xf numFmtId="166" fontId="8" fillId="0" borderId="0" xfId="10" applyNumberFormat="1" applyFont="1">
      <alignment horizontal="right"/>
    </xf>
    <xf numFmtId="166" fontId="8" fillId="0" borderId="0" xfId="11" applyNumberFormat="1" applyFont="1">
      <alignment horizontal="right"/>
    </xf>
    <xf numFmtId="166" fontId="8" fillId="0" borderId="0" xfId="12" applyNumberFormat="1" applyFont="1" applyFill="1">
      <alignment horizontal="right"/>
    </xf>
    <xf numFmtId="166" fontId="8" fillId="0" borderId="0" xfId="13" applyNumberFormat="1" applyFont="1" applyFill="1" applyAlignment="1">
      <alignment horizontal="right"/>
    </xf>
    <xf numFmtId="166" fontId="8" fillId="0" borderId="0" xfId="0" applyNumberFormat="1" applyFont="1" applyFill="1" applyAlignment="1">
      <alignment horizontal="right"/>
    </xf>
    <xf numFmtId="0" fontId="1" fillId="0" borderId="0" xfId="0" applyFont="1" applyAlignment="1">
      <alignment horizontal="left"/>
    </xf>
    <xf numFmtId="0" fontId="8" fillId="0" borderId="0" xfId="0" applyFont="1" applyBorder="1" applyAlignment="1">
      <alignment horizontal="left"/>
    </xf>
    <xf numFmtId="166" fontId="8" fillId="0" borderId="0" xfId="5" applyNumberFormat="1" applyFont="1" applyFill="1" applyBorder="1">
      <alignment horizontal="right"/>
    </xf>
    <xf numFmtId="166" fontId="8" fillId="0" borderId="0" xfId="5" applyNumberFormat="1" applyFont="1" applyBorder="1">
      <alignment horizontal="right"/>
    </xf>
    <xf numFmtId="166" fontId="8" fillId="0" borderId="0" xfId="0" applyNumberFormat="1" applyFont="1" applyBorder="1" applyAlignment="1">
      <alignment horizontal="right"/>
    </xf>
    <xf numFmtId="166" fontId="8" fillId="0" borderId="0" xfId="14" applyNumberFormat="1" applyFont="1" applyBorder="1" applyAlignment="1">
      <alignment horizontal="right"/>
    </xf>
    <xf numFmtId="0" fontId="8" fillId="0" borderId="0" xfId="0" applyFont="1" applyFill="1" applyBorder="1" applyAlignment="1">
      <alignment horizontal="right" wrapText="1"/>
    </xf>
    <xf numFmtId="0" fontId="8" fillId="0" borderId="0" xfId="0" applyFont="1" applyBorder="1" applyAlignment="1">
      <alignment horizontal="right" wrapText="1"/>
    </xf>
    <xf numFmtId="166" fontId="8" fillId="0" borderId="0" xfId="15" applyNumberFormat="1" applyFont="1" applyBorder="1" applyAlignment="1">
      <alignment horizontal="right"/>
    </xf>
    <xf numFmtId="0" fontId="7" fillId="0" borderId="0" xfId="0" applyFont="1" applyBorder="1"/>
    <xf numFmtId="0" fontId="16" fillId="0" borderId="0" xfId="0" applyFont="1" applyFill="1" applyBorder="1" applyAlignment="1">
      <alignment horizontal="right" wrapText="1"/>
    </xf>
    <xf numFmtId="0" fontId="16" fillId="0" borderId="0" xfId="0" applyFont="1" applyBorder="1" applyAlignment="1">
      <alignment horizontal="right" wrapText="1"/>
    </xf>
    <xf numFmtId="166" fontId="7" fillId="0" borderId="0" xfId="16" applyNumberFormat="1" applyFont="1" applyBorder="1">
      <alignment horizontal="right"/>
    </xf>
    <xf numFmtId="0" fontId="0" fillId="0" borderId="0" xfId="0" applyBorder="1" applyAlignment="1">
      <alignment horizontal="right"/>
    </xf>
    <xf numFmtId="166" fontId="7" fillId="0" borderId="0" xfId="0" applyNumberFormat="1" applyFont="1" applyBorder="1"/>
    <xf numFmtId="0" fontId="7" fillId="0" borderId="0" xfId="16" applyNumberFormat="1" applyFont="1" applyBorder="1">
      <alignment horizontal="right"/>
    </xf>
    <xf numFmtId="0" fontId="0" fillId="0" borderId="0" xfId="0" applyFont="1" applyFill="1" applyBorder="1"/>
    <xf numFmtId="166" fontId="8" fillId="0" borderId="0" xfId="14" applyNumberFormat="1" applyFont="1" applyFill="1" applyBorder="1" applyAlignment="1">
      <alignment horizontal="right"/>
    </xf>
    <xf numFmtId="166" fontId="23" fillId="0" borderId="0" xfId="15" applyNumberFormat="1" applyFont="1" applyBorder="1" applyAlignment="1">
      <alignment horizontal="right"/>
    </xf>
    <xf numFmtId="166" fontId="8" fillId="0" borderId="8" xfId="17" applyNumberFormat="1" applyFont="1" applyFill="1" applyBorder="1">
      <alignment horizontal="right"/>
    </xf>
    <xf numFmtId="0" fontId="16" fillId="0" borderId="1" xfId="0" applyFont="1" applyFill="1" applyBorder="1" applyAlignment="1">
      <alignment horizontal="right" wrapText="1"/>
    </xf>
    <xf numFmtId="166" fontId="8" fillId="0" borderId="0" xfId="17" applyNumberFormat="1" applyFont="1" applyFill="1">
      <alignment horizontal="right"/>
    </xf>
    <xf numFmtId="166" fontId="21" fillId="0" borderId="0" xfId="17" applyNumberFormat="1" applyFont="1" applyFill="1">
      <alignment horizontal="right"/>
    </xf>
    <xf numFmtId="166" fontId="8" fillId="0" borderId="0" xfId="17" applyNumberFormat="1" applyFont="1" applyFill="1" applyBorder="1">
      <alignment horizontal="right"/>
    </xf>
    <xf numFmtId="166" fontId="8" fillId="0" borderId="0" xfId="17" applyNumberFormat="1" applyFont="1" applyBorder="1">
      <alignment horizontal="right"/>
    </xf>
    <xf numFmtId="166" fontId="8" fillId="0" borderId="0" xfId="0" applyNumberFormat="1" applyFont="1" applyBorder="1"/>
    <xf numFmtId="166" fontId="8" fillId="0" borderId="0" xfId="0" applyNumberFormat="1" applyFont="1" applyFill="1" applyBorder="1"/>
    <xf numFmtId="0" fontId="16" fillId="0" borderId="1" xfId="0" applyFont="1" applyBorder="1" applyAlignment="1">
      <alignment horizontal="right" wrapText="1"/>
    </xf>
    <xf numFmtId="0" fontId="16" fillId="0" borderId="0" xfId="0" applyFont="1" applyAlignment="1">
      <alignment horizontal="right" wrapText="1"/>
    </xf>
    <xf numFmtId="166" fontId="0" fillId="0" borderId="0" xfId="0" applyNumberFormat="1" applyFont="1" applyBorder="1"/>
    <xf numFmtId="166" fontId="0" fillId="0" borderId="0" xfId="0" applyNumberFormat="1" applyFont="1" applyFill="1" applyBorder="1"/>
    <xf numFmtId="166" fontId="21" fillId="0" borderId="0" xfId="16" applyNumberFormat="1">
      <alignment horizontal="right"/>
    </xf>
    <xf numFmtId="169" fontId="21" fillId="0" borderId="0" xfId="16" applyNumberFormat="1">
      <alignment horizontal="right"/>
    </xf>
    <xf numFmtId="169" fontId="23" fillId="0" borderId="0" xfId="15" applyNumberFormat="1" applyFont="1" applyBorder="1" applyAlignment="1">
      <alignment horizontal="right"/>
    </xf>
    <xf numFmtId="1" fontId="16" fillId="0" borderId="0" xfId="0" applyNumberFormat="1" applyFont="1" applyBorder="1" applyAlignment="1">
      <alignment horizontal="right" vertical="center"/>
    </xf>
    <xf numFmtId="1" fontId="8" fillId="0" borderId="0" xfId="0" applyNumberFormat="1" applyFont="1" applyBorder="1" applyAlignment="1">
      <alignment horizontal="right" vertical="center"/>
    </xf>
    <xf numFmtId="1" fontId="24" fillId="0" borderId="0" xfId="0" applyNumberFormat="1" applyFont="1" applyBorder="1" applyAlignment="1">
      <alignment horizontal="right" vertical="center"/>
    </xf>
    <xf numFmtId="1" fontId="25" fillId="0" borderId="0" xfId="0" applyNumberFormat="1" applyFont="1" applyBorder="1" applyAlignment="1">
      <alignment horizontal="right" vertical="center"/>
    </xf>
    <xf numFmtId="1" fontId="26" fillId="0" borderId="0" xfId="0" applyNumberFormat="1" applyFont="1" applyBorder="1" applyAlignment="1">
      <alignment horizontal="right" vertical="center"/>
    </xf>
    <xf numFmtId="166" fontId="0" fillId="0" borderId="0" xfId="0" applyNumberFormat="1" applyBorder="1"/>
    <xf numFmtId="2" fontId="0" fillId="0" borderId="0" xfId="0" applyNumberFormat="1"/>
    <xf numFmtId="0" fontId="1" fillId="0" borderId="0" xfId="0" applyFont="1" applyAlignment="1">
      <alignment horizontal="right"/>
    </xf>
    <xf numFmtId="170" fontId="0" fillId="0" borderId="0" xfId="0" applyNumberFormat="1" applyFont="1" applyFill="1" applyBorder="1" applyAlignment="1">
      <alignment horizontal="right"/>
    </xf>
    <xf numFmtId="9" fontId="0" fillId="0" borderId="0" xfId="3" applyFont="1" applyFill="1" applyBorder="1" applyAlignment="1">
      <alignment horizontal="right"/>
    </xf>
    <xf numFmtId="171" fontId="0" fillId="0" borderId="0" xfId="2" applyNumberFormat="1" applyFont="1" applyFill="1" applyBorder="1" applyAlignment="1">
      <alignment horizontal="right"/>
    </xf>
    <xf numFmtId="172" fontId="7" fillId="0" borderId="0" xfId="0" applyNumberFormat="1" applyFont="1" applyFill="1" applyBorder="1" applyAlignment="1">
      <alignment horizontal="right"/>
    </xf>
    <xf numFmtId="0" fontId="8" fillId="0" borderId="0" xfId="0" applyNumberFormat="1" applyFont="1" applyBorder="1" applyAlignment="1">
      <alignment horizontal="right"/>
    </xf>
    <xf numFmtId="172" fontId="8" fillId="0" borderId="0" xfId="0" applyNumberFormat="1" applyFont="1" applyFill="1" applyBorder="1" applyAlignment="1">
      <alignment horizontal="right"/>
    </xf>
    <xf numFmtId="0" fontId="0" fillId="0" borderId="0" xfId="0" applyNumberFormat="1" applyBorder="1" applyAlignment="1">
      <alignment horizontal="right"/>
    </xf>
    <xf numFmtId="173" fontId="0" fillId="0" borderId="0" xfId="3" applyNumberFormat="1" applyFont="1" applyFill="1" applyBorder="1"/>
    <xf numFmtId="173" fontId="0" fillId="0" borderId="0" xfId="3" applyNumberFormat="1" applyFont="1" applyBorder="1"/>
    <xf numFmtId="173" fontId="0" fillId="0" borderId="0" xfId="3" applyNumberFormat="1" applyFont="1" applyBorder="1" applyAlignment="1">
      <alignment horizontal="right"/>
    </xf>
    <xf numFmtId="173" fontId="7" fillId="0" borderId="0" xfId="3" applyNumberFormat="1" applyFont="1" applyBorder="1"/>
    <xf numFmtId="171" fontId="8" fillId="0" borderId="0" xfId="2" applyNumberFormat="1" applyFont="1" applyFill="1" applyBorder="1" applyAlignment="1">
      <alignment horizontal="right"/>
    </xf>
    <xf numFmtId="0" fontId="1" fillId="0" borderId="0" xfId="0" applyFont="1" applyAlignment="1">
      <alignment vertical="center" wrapText="1"/>
    </xf>
    <xf numFmtId="0" fontId="9" fillId="0" borderId="0" xfId="0" applyFont="1" applyAlignment="1">
      <alignment vertical="center" wrapText="1"/>
    </xf>
    <xf numFmtId="0" fontId="1" fillId="0" borderId="0" xfId="0" applyFont="1" applyFill="1" applyAlignment="1">
      <alignment vertical="center" wrapText="1"/>
    </xf>
    <xf numFmtId="0" fontId="1" fillId="0" borderId="0" xfId="0" applyFont="1" applyBorder="1" applyAlignment="1">
      <alignment vertical="center" wrapText="1"/>
    </xf>
    <xf numFmtId="0" fontId="0" fillId="0" borderId="0" xfId="0" applyAlignment="1"/>
  </cellXfs>
  <cellStyles count="18">
    <cellStyle name="Comma" xfId="2" builtinId="3"/>
    <cellStyle name="Hyperlink" xfId="1" builtinId="8"/>
    <cellStyle name="Normal" xfId="0" builtinId="0"/>
    <cellStyle name="Normal 11" xfId="6"/>
    <cellStyle name="Normal 2" xfId="8"/>
    <cellStyle name="Normal 4" xfId="4"/>
    <cellStyle name="Normal 4 2" xfId="13"/>
    <cellStyle name="Normal 8" xfId="7"/>
    <cellStyle name="Percent" xfId="3" builtinId="5"/>
    <cellStyle name="Style5" xfId="5"/>
    <cellStyle name="Style7" xfId="12"/>
    <cellStyle name="Style7 5 2" xfId="9"/>
    <cellStyle name="Style7 6" xfId="11"/>
    <cellStyle name="Style7 8" xfId="14"/>
    <cellStyle name="Style7 8 2" xfId="17"/>
    <cellStyle name="Style9 4" xfId="10"/>
    <cellStyle name="Style9 5" xfId="15"/>
    <cellStyle name="Style9 5 2" xfId="16"/>
  </cellStyles>
  <dxfs count="0"/>
  <tableStyles count="0" defaultTableStyle="TableStyleMedium2" defaultPivotStyle="PivotStyleLight16"/>
  <colors>
    <mruColors>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584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5:A28"/>
  <sheetViews>
    <sheetView tabSelected="1" workbookViewId="0">
      <selection activeCell="I32" sqref="I32"/>
    </sheetView>
  </sheetViews>
  <sheetFormatPr defaultRowHeight="15"/>
  <sheetData>
    <row r="5" spans="1:1" ht="23.25">
      <c r="A5" s="1" t="s">
        <v>106</v>
      </c>
    </row>
    <row r="6" spans="1:1">
      <c r="A6" s="2" t="s">
        <v>104</v>
      </c>
    </row>
    <row r="7" spans="1:1">
      <c r="A7" s="2"/>
    </row>
    <row r="8" spans="1:1">
      <c r="A8" s="3" t="s">
        <v>1</v>
      </c>
    </row>
    <row r="9" spans="1:1">
      <c r="A9" s="2"/>
    </row>
    <row r="10" spans="1:1">
      <c r="A10" s="3" t="s">
        <v>123</v>
      </c>
    </row>
    <row r="12" spans="1:1">
      <c r="A12" s="3" t="s">
        <v>172</v>
      </c>
    </row>
    <row r="13" spans="1:1">
      <c r="A13" s="3"/>
    </row>
    <row r="14" spans="1:1">
      <c r="A14" s="3" t="s">
        <v>247</v>
      </c>
    </row>
    <row r="15" spans="1:1">
      <c r="A15" s="4"/>
    </row>
    <row r="16" spans="1:1">
      <c r="A16" s="3" t="s">
        <v>275</v>
      </c>
    </row>
    <row r="17" spans="1:1">
      <c r="A17" s="2"/>
    </row>
    <row r="18" spans="1:1">
      <c r="A18" s="3" t="s">
        <v>276</v>
      </c>
    </row>
    <row r="20" spans="1:1">
      <c r="A20" s="3" t="s">
        <v>277</v>
      </c>
    </row>
    <row r="21" spans="1:1">
      <c r="A21" s="3"/>
    </row>
    <row r="22" spans="1:1">
      <c r="A22" s="3" t="s">
        <v>278</v>
      </c>
    </row>
    <row r="23" spans="1:1">
      <c r="A23" s="2"/>
    </row>
    <row r="24" spans="1:1">
      <c r="A24" s="3" t="s">
        <v>279</v>
      </c>
    </row>
    <row r="26" spans="1:1">
      <c r="A26" s="3" t="s">
        <v>280</v>
      </c>
    </row>
    <row r="27" spans="1:1">
      <c r="A27" s="3"/>
    </row>
    <row r="28" spans="1:1">
      <c r="A28" s="3" t="s">
        <v>281</v>
      </c>
    </row>
  </sheetData>
  <hyperlinks>
    <hyperlink ref="A8" location="'Healthy teeth'!A1" display="Healthy teeth"/>
    <hyperlink ref="A12" location="'Healthy lives'!A1" display="Healthy lives"/>
    <hyperlink ref="A16" location="'Dental care'!A1" display="Dental care"/>
    <hyperlink ref="A20" location="Prescribing!A1" display="Prescribing"/>
    <hyperlink ref="A22" location="'Patient experience'!A1" display="Patient experience"/>
    <hyperlink ref="A26" location="'Private health insurance'!A1" display="Private health insurance"/>
    <hyperlink ref="A28" location="'Dental workforce'!A1" display="Dental workforc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5:C37"/>
  <sheetViews>
    <sheetView workbookViewId="0">
      <selection activeCell="A18" sqref="A18"/>
    </sheetView>
  </sheetViews>
  <sheetFormatPr defaultRowHeight="15"/>
  <sheetData>
    <row r="5" spans="1:3" ht="23.25">
      <c r="A5" s="1" t="s">
        <v>106</v>
      </c>
    </row>
    <row r="6" spans="1:3">
      <c r="A6" s="2" t="s">
        <v>104</v>
      </c>
    </row>
    <row r="7" spans="1:3">
      <c r="A7" s="2"/>
    </row>
    <row r="8" spans="1:3" ht="23.25">
      <c r="A8" s="5" t="s">
        <v>123</v>
      </c>
    </row>
    <row r="9" spans="1:3">
      <c r="A9" s="2"/>
    </row>
    <row r="10" spans="1:3">
      <c r="A10" s="4" t="s">
        <v>122</v>
      </c>
    </row>
    <row r="12" spans="1:3">
      <c r="A12" s="2" t="s">
        <v>121</v>
      </c>
    </row>
    <row r="13" spans="1:3">
      <c r="A13" s="3" t="s">
        <v>120</v>
      </c>
    </row>
    <row r="14" spans="1:3" ht="14.45" customHeight="1">
      <c r="A14" s="3"/>
    </row>
    <row r="15" spans="1:3" ht="16.149999999999999" customHeight="1">
      <c r="A15" s="4" t="s">
        <v>119</v>
      </c>
      <c r="C15" s="35"/>
    </row>
    <row r="17" spans="1:3">
      <c r="A17" s="2" t="s">
        <v>118</v>
      </c>
    </row>
    <row r="18" spans="1:3">
      <c r="A18" s="3" t="s">
        <v>117</v>
      </c>
    </row>
    <row r="19" spans="1:3">
      <c r="A19" s="3"/>
    </row>
    <row r="20" spans="1:3" ht="15" customHeight="1">
      <c r="A20" s="4" t="s">
        <v>116</v>
      </c>
      <c r="C20" s="35"/>
    </row>
    <row r="22" spans="1:3">
      <c r="A22" s="2" t="s">
        <v>115</v>
      </c>
    </row>
    <row r="23" spans="1:3">
      <c r="A23" s="3" t="s">
        <v>114</v>
      </c>
    </row>
    <row r="24" spans="1:3">
      <c r="A24" s="3"/>
    </row>
    <row r="25" spans="1:3">
      <c r="A25" s="4" t="s">
        <v>113</v>
      </c>
    </row>
    <row r="27" spans="1:3">
      <c r="A27" s="2" t="s">
        <v>112</v>
      </c>
    </row>
    <row r="28" spans="1:3">
      <c r="A28" s="3" t="s">
        <v>111</v>
      </c>
    </row>
    <row r="30" spans="1:3">
      <c r="A30" s="2" t="s">
        <v>110</v>
      </c>
    </row>
    <row r="31" spans="1:3">
      <c r="A31" s="3" t="s">
        <v>109</v>
      </c>
    </row>
    <row r="33" spans="1:1">
      <c r="A33" s="2" t="s">
        <v>108</v>
      </c>
    </row>
    <row r="34" spans="1:1">
      <c r="A34" s="3" t="s">
        <v>107</v>
      </c>
    </row>
    <row r="36" spans="1:1">
      <c r="A36" s="2"/>
    </row>
    <row r="37" spans="1:1">
      <c r="A37" s="3"/>
    </row>
  </sheetData>
  <hyperlinks>
    <hyperlink ref="A13" location="'Healthy mouths Int 1'!A1" display="Healthy mouths interactive 1"/>
    <hyperlink ref="A18" location="'Healthy mouths Int 2'!A1" display="Healthy mouths interactive 2"/>
    <hyperlink ref="A23" location="'Healthy mouths Int 3'!A1" display="Healthy mouths interactive 3"/>
    <hyperlink ref="A28" location="'Healthy mouths Int 4'!A1" display="Healthy mouths interactive 4"/>
    <hyperlink ref="A31" location="'Healthy mouths Int 5'!A1" display="Healthy mouths interactive 5"/>
    <hyperlink ref="A34" location="'Healthy mouths Int 6'!A1" display="Healthy mouths interactive 6"/>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F88"/>
  <sheetViews>
    <sheetView workbookViewId="0">
      <selection sqref="A1:D1"/>
    </sheetView>
  </sheetViews>
  <sheetFormatPr defaultRowHeight="15"/>
  <cols>
    <col min="1" max="1" width="28.85546875" customWidth="1"/>
    <col min="2" max="2" width="27.140625" customWidth="1"/>
    <col min="3" max="3" width="21" customWidth="1"/>
    <col min="4" max="4" width="17.85546875" customWidth="1"/>
    <col min="5" max="5" width="16.140625" customWidth="1"/>
  </cols>
  <sheetData>
    <row r="1" spans="1:6" ht="30.75" customHeight="1">
      <c r="A1" s="197" t="s">
        <v>138</v>
      </c>
      <c r="B1" s="197"/>
      <c r="C1" s="197"/>
      <c r="D1" s="197"/>
    </row>
    <row r="2" spans="1:6">
      <c r="A2" s="197" t="s">
        <v>0</v>
      </c>
      <c r="B2" s="197"/>
      <c r="C2" s="197"/>
      <c r="D2" s="197"/>
    </row>
    <row r="4" spans="1:6">
      <c r="A4" s="2" t="s">
        <v>4</v>
      </c>
      <c r="B4" s="2" t="s">
        <v>5</v>
      </c>
      <c r="C4" s="2" t="s">
        <v>6</v>
      </c>
      <c r="D4" s="2" t="s">
        <v>7</v>
      </c>
      <c r="E4" s="2" t="s">
        <v>8</v>
      </c>
      <c r="F4" s="37" t="s">
        <v>137</v>
      </c>
    </row>
    <row r="5" spans="1:6">
      <c r="A5" t="s">
        <v>126</v>
      </c>
      <c r="B5" t="s">
        <v>125</v>
      </c>
      <c r="C5" t="s">
        <v>12</v>
      </c>
      <c r="D5" t="s">
        <v>12</v>
      </c>
      <c r="E5" t="s">
        <v>129</v>
      </c>
      <c r="F5" s="36">
        <v>42.6</v>
      </c>
    </row>
    <row r="6" spans="1:6">
      <c r="A6" t="s">
        <v>126</v>
      </c>
      <c r="B6" t="s">
        <v>125</v>
      </c>
      <c r="C6" t="s">
        <v>12</v>
      </c>
      <c r="D6" t="s">
        <v>12</v>
      </c>
      <c r="E6" t="s">
        <v>57</v>
      </c>
      <c r="F6" s="36">
        <v>32.4</v>
      </c>
    </row>
    <row r="7" spans="1:6">
      <c r="A7" t="s">
        <v>126</v>
      </c>
      <c r="B7" t="s">
        <v>125</v>
      </c>
      <c r="C7" t="s">
        <v>12</v>
      </c>
      <c r="D7" t="s">
        <v>12</v>
      </c>
      <c r="E7" t="s">
        <v>58</v>
      </c>
      <c r="F7" s="36">
        <v>48.6</v>
      </c>
    </row>
    <row r="8" spans="1:6">
      <c r="A8" t="s">
        <v>126</v>
      </c>
      <c r="B8" t="s">
        <v>125</v>
      </c>
      <c r="C8" t="s">
        <v>12</v>
      </c>
      <c r="D8" t="s">
        <v>12</v>
      </c>
      <c r="E8" t="s">
        <v>59</v>
      </c>
      <c r="F8" s="36">
        <v>49.5</v>
      </c>
    </row>
    <row r="9" spans="1:6">
      <c r="A9" t="s">
        <v>126</v>
      </c>
      <c r="B9" t="s">
        <v>125</v>
      </c>
      <c r="C9" t="s">
        <v>12</v>
      </c>
      <c r="D9" t="s">
        <v>12</v>
      </c>
      <c r="E9" t="s">
        <v>127</v>
      </c>
      <c r="F9" s="36">
        <v>47.8</v>
      </c>
    </row>
    <row r="10" spans="1:6">
      <c r="A10" t="s">
        <v>126</v>
      </c>
      <c r="B10" t="s">
        <v>125</v>
      </c>
      <c r="C10" t="s">
        <v>12</v>
      </c>
      <c r="D10" t="s">
        <v>12</v>
      </c>
      <c r="E10" t="s">
        <v>124</v>
      </c>
      <c r="F10" s="36">
        <v>35.1</v>
      </c>
    </row>
    <row r="11" spans="1:6">
      <c r="A11" t="s">
        <v>126</v>
      </c>
      <c r="B11" t="s">
        <v>125</v>
      </c>
      <c r="C11" t="s">
        <v>18</v>
      </c>
      <c r="D11" t="s">
        <v>19</v>
      </c>
      <c r="E11" t="s">
        <v>129</v>
      </c>
      <c r="F11" s="36">
        <v>47.9</v>
      </c>
    </row>
    <row r="12" spans="1:6">
      <c r="A12" t="s">
        <v>126</v>
      </c>
      <c r="B12" t="s">
        <v>125</v>
      </c>
      <c r="C12" t="s">
        <v>18</v>
      </c>
      <c r="D12" t="s">
        <v>20</v>
      </c>
      <c r="E12" t="s">
        <v>129</v>
      </c>
      <c r="F12" s="36" t="s">
        <v>136</v>
      </c>
    </row>
    <row r="13" spans="1:6">
      <c r="A13" t="s">
        <v>126</v>
      </c>
      <c r="B13" t="s">
        <v>125</v>
      </c>
      <c r="C13" t="s">
        <v>18</v>
      </c>
      <c r="D13" t="s">
        <v>19</v>
      </c>
      <c r="E13" t="s">
        <v>57</v>
      </c>
      <c r="F13" s="36" t="s">
        <v>135</v>
      </c>
    </row>
    <row r="14" spans="1:6">
      <c r="A14" t="s">
        <v>126</v>
      </c>
      <c r="B14" t="s">
        <v>125</v>
      </c>
      <c r="C14" t="s">
        <v>18</v>
      </c>
      <c r="D14" t="s">
        <v>20</v>
      </c>
      <c r="E14" t="s">
        <v>57</v>
      </c>
      <c r="F14" s="36">
        <v>30.5</v>
      </c>
    </row>
    <row r="15" spans="1:6">
      <c r="A15" t="s">
        <v>126</v>
      </c>
      <c r="B15" t="s">
        <v>125</v>
      </c>
      <c r="C15" t="s">
        <v>18</v>
      </c>
      <c r="D15" t="s">
        <v>19</v>
      </c>
      <c r="E15" t="s">
        <v>58</v>
      </c>
      <c r="F15" s="36">
        <v>51.6</v>
      </c>
    </row>
    <row r="16" spans="1:6">
      <c r="A16" t="s">
        <v>126</v>
      </c>
      <c r="B16" t="s">
        <v>125</v>
      </c>
      <c r="C16" t="s">
        <v>18</v>
      </c>
      <c r="D16" t="s">
        <v>20</v>
      </c>
      <c r="E16" t="s">
        <v>58</v>
      </c>
      <c r="F16" s="36">
        <v>45.3</v>
      </c>
    </row>
    <row r="17" spans="1:6">
      <c r="A17" t="s">
        <v>126</v>
      </c>
      <c r="B17" t="s">
        <v>125</v>
      </c>
      <c r="C17" t="s">
        <v>18</v>
      </c>
      <c r="D17" t="s">
        <v>19</v>
      </c>
      <c r="E17" t="s">
        <v>59</v>
      </c>
      <c r="F17" s="36" t="s">
        <v>130</v>
      </c>
    </row>
    <row r="18" spans="1:6">
      <c r="A18" t="s">
        <v>126</v>
      </c>
      <c r="B18" t="s">
        <v>125</v>
      </c>
      <c r="C18" t="s">
        <v>18</v>
      </c>
      <c r="D18" t="s">
        <v>20</v>
      </c>
      <c r="E18" t="s">
        <v>59</v>
      </c>
      <c r="F18" s="36">
        <v>42.8</v>
      </c>
    </row>
    <row r="19" spans="1:6">
      <c r="A19" t="s">
        <v>126</v>
      </c>
      <c r="B19" t="s">
        <v>125</v>
      </c>
      <c r="C19" t="s">
        <v>18</v>
      </c>
      <c r="D19" t="s">
        <v>19</v>
      </c>
      <c r="E19" t="s">
        <v>127</v>
      </c>
      <c r="F19" s="36">
        <v>54.8</v>
      </c>
    </row>
    <row r="20" spans="1:6">
      <c r="A20" t="s">
        <v>126</v>
      </c>
      <c r="B20" t="s">
        <v>125</v>
      </c>
      <c r="C20" t="s">
        <v>18</v>
      </c>
      <c r="D20" t="s">
        <v>20</v>
      </c>
      <c r="E20" t="s">
        <v>127</v>
      </c>
      <c r="F20" s="36">
        <v>40.299999999999997</v>
      </c>
    </row>
    <row r="21" spans="1:6">
      <c r="A21" t="s">
        <v>126</v>
      </c>
      <c r="B21" t="s">
        <v>125</v>
      </c>
      <c r="C21" t="s">
        <v>18</v>
      </c>
      <c r="D21" t="s">
        <v>19</v>
      </c>
      <c r="E21" t="s">
        <v>124</v>
      </c>
      <c r="F21" s="36">
        <v>43.3</v>
      </c>
    </row>
    <row r="22" spans="1:6">
      <c r="A22" t="s">
        <v>126</v>
      </c>
      <c r="B22" t="s">
        <v>125</v>
      </c>
      <c r="C22" t="s">
        <v>18</v>
      </c>
      <c r="D22" t="s">
        <v>20</v>
      </c>
      <c r="E22" t="s">
        <v>124</v>
      </c>
      <c r="F22" s="36">
        <v>26.9</v>
      </c>
    </row>
    <row r="23" spans="1:6">
      <c r="A23" t="s">
        <v>126</v>
      </c>
      <c r="B23" t="s">
        <v>125</v>
      </c>
      <c r="C23" t="s">
        <v>133</v>
      </c>
      <c r="D23" t="s">
        <v>23</v>
      </c>
      <c r="E23" t="s">
        <v>129</v>
      </c>
      <c r="F23" s="36">
        <v>41.5</v>
      </c>
    </row>
    <row r="24" spans="1:6">
      <c r="A24" t="s">
        <v>126</v>
      </c>
      <c r="B24" t="s">
        <v>125</v>
      </c>
      <c r="C24" t="s">
        <v>133</v>
      </c>
      <c r="D24" t="s">
        <v>22</v>
      </c>
      <c r="E24" t="s">
        <v>129</v>
      </c>
      <c r="F24" s="36">
        <v>60.1</v>
      </c>
    </row>
    <row r="25" spans="1:6">
      <c r="A25" t="s">
        <v>126</v>
      </c>
      <c r="B25" t="s">
        <v>125</v>
      </c>
      <c r="C25" t="s">
        <v>133</v>
      </c>
      <c r="D25" t="s">
        <v>23</v>
      </c>
      <c r="E25" t="s">
        <v>57</v>
      </c>
      <c r="F25" s="36">
        <v>31.2</v>
      </c>
    </row>
    <row r="26" spans="1:6">
      <c r="A26" t="s">
        <v>126</v>
      </c>
      <c r="B26" t="s">
        <v>125</v>
      </c>
      <c r="C26" t="s">
        <v>133</v>
      </c>
      <c r="D26" t="s">
        <v>22</v>
      </c>
      <c r="E26" t="s">
        <v>57</v>
      </c>
      <c r="F26" s="36">
        <v>49.6</v>
      </c>
    </row>
    <row r="27" spans="1:6">
      <c r="A27" t="s">
        <v>126</v>
      </c>
      <c r="B27" t="s">
        <v>125</v>
      </c>
      <c r="C27" t="s">
        <v>133</v>
      </c>
      <c r="D27" t="s">
        <v>23</v>
      </c>
      <c r="E27" t="s">
        <v>58</v>
      </c>
      <c r="F27" s="36">
        <v>47.3</v>
      </c>
    </row>
    <row r="28" spans="1:6">
      <c r="A28" t="s">
        <v>126</v>
      </c>
      <c r="B28" t="s">
        <v>125</v>
      </c>
      <c r="C28" t="s">
        <v>133</v>
      </c>
      <c r="D28" t="s">
        <v>22</v>
      </c>
      <c r="E28" t="s">
        <v>58</v>
      </c>
      <c r="F28" s="36">
        <v>69.7</v>
      </c>
    </row>
    <row r="29" spans="1:6">
      <c r="A29" t="s">
        <v>126</v>
      </c>
      <c r="B29" t="s">
        <v>125</v>
      </c>
      <c r="C29" t="s">
        <v>133</v>
      </c>
      <c r="D29" t="s">
        <v>23</v>
      </c>
      <c r="E29" t="s">
        <v>59</v>
      </c>
      <c r="F29" s="36">
        <v>48.6</v>
      </c>
    </row>
    <row r="30" spans="1:6">
      <c r="A30" t="s">
        <v>126</v>
      </c>
      <c r="B30" t="s">
        <v>125</v>
      </c>
      <c r="C30" t="s">
        <v>133</v>
      </c>
      <c r="D30" t="s">
        <v>22</v>
      </c>
      <c r="E30" t="s">
        <v>59</v>
      </c>
      <c r="F30" s="36">
        <v>64.5</v>
      </c>
    </row>
    <row r="31" spans="1:6">
      <c r="A31" t="s">
        <v>126</v>
      </c>
      <c r="B31" t="s">
        <v>125</v>
      </c>
      <c r="C31" t="s">
        <v>133</v>
      </c>
      <c r="D31" t="s">
        <v>23</v>
      </c>
      <c r="E31" t="s">
        <v>127</v>
      </c>
      <c r="F31" s="36">
        <v>46.8</v>
      </c>
    </row>
    <row r="32" spans="1:6">
      <c r="A32" t="s">
        <v>126</v>
      </c>
      <c r="B32" t="s">
        <v>125</v>
      </c>
      <c r="C32" t="s">
        <v>133</v>
      </c>
      <c r="D32" t="s">
        <v>22</v>
      </c>
      <c r="E32" t="s">
        <v>127</v>
      </c>
      <c r="F32" s="36" t="s">
        <v>134</v>
      </c>
    </row>
    <row r="33" spans="1:6">
      <c r="A33" t="s">
        <v>126</v>
      </c>
      <c r="B33" t="s">
        <v>125</v>
      </c>
      <c r="C33" t="s">
        <v>133</v>
      </c>
      <c r="D33" t="s">
        <v>23</v>
      </c>
      <c r="E33" t="s">
        <v>124</v>
      </c>
      <c r="F33" s="36">
        <v>34.200000000000003</v>
      </c>
    </row>
    <row r="34" spans="1:6">
      <c r="A34" t="s">
        <v>126</v>
      </c>
      <c r="B34" t="s">
        <v>125</v>
      </c>
      <c r="C34" t="s">
        <v>133</v>
      </c>
      <c r="D34" t="s">
        <v>22</v>
      </c>
      <c r="E34" t="s">
        <v>124</v>
      </c>
      <c r="F34" s="36">
        <v>53.7</v>
      </c>
    </row>
    <row r="35" spans="1:6">
      <c r="A35" t="s">
        <v>126</v>
      </c>
      <c r="B35" t="s">
        <v>125</v>
      </c>
      <c r="C35" t="s">
        <v>60</v>
      </c>
      <c r="D35" t="s">
        <v>61</v>
      </c>
      <c r="E35" t="s">
        <v>129</v>
      </c>
      <c r="F35" s="36">
        <v>48.8</v>
      </c>
    </row>
    <row r="36" spans="1:6">
      <c r="A36" t="s">
        <v>126</v>
      </c>
      <c r="B36" t="s">
        <v>125</v>
      </c>
      <c r="C36" t="s">
        <v>60</v>
      </c>
      <c r="D36" t="s">
        <v>62</v>
      </c>
      <c r="E36" t="s">
        <v>129</v>
      </c>
      <c r="F36" s="36" t="s">
        <v>132</v>
      </c>
    </row>
    <row r="37" spans="1:6">
      <c r="A37" t="s">
        <v>126</v>
      </c>
      <c r="B37" t="s">
        <v>125</v>
      </c>
      <c r="C37" t="s">
        <v>60</v>
      </c>
      <c r="D37" t="s">
        <v>63</v>
      </c>
      <c r="E37" t="s">
        <v>129</v>
      </c>
      <c r="F37" s="36">
        <v>35.1</v>
      </c>
    </row>
    <row r="38" spans="1:6">
      <c r="A38" t="s">
        <v>126</v>
      </c>
      <c r="B38" t="s">
        <v>125</v>
      </c>
      <c r="C38" t="s">
        <v>60</v>
      </c>
      <c r="D38" t="s">
        <v>61</v>
      </c>
      <c r="E38" t="s">
        <v>57</v>
      </c>
      <c r="F38" s="36" t="s">
        <v>131</v>
      </c>
    </row>
    <row r="39" spans="1:6">
      <c r="A39" t="s">
        <v>126</v>
      </c>
      <c r="B39" t="s">
        <v>125</v>
      </c>
      <c r="C39" t="s">
        <v>60</v>
      </c>
      <c r="D39" t="s">
        <v>62</v>
      </c>
      <c r="E39" t="s">
        <v>57</v>
      </c>
      <c r="F39" s="36">
        <v>30.3</v>
      </c>
    </row>
    <row r="40" spans="1:6">
      <c r="A40" t="s">
        <v>126</v>
      </c>
      <c r="B40" t="s">
        <v>125</v>
      </c>
      <c r="C40" t="s">
        <v>60</v>
      </c>
      <c r="D40" t="s">
        <v>63</v>
      </c>
      <c r="E40" t="s">
        <v>57</v>
      </c>
      <c r="F40" s="36">
        <v>25.7</v>
      </c>
    </row>
    <row r="41" spans="1:6">
      <c r="A41" t="s">
        <v>126</v>
      </c>
      <c r="B41" t="s">
        <v>125</v>
      </c>
      <c r="C41" t="s">
        <v>60</v>
      </c>
      <c r="D41" t="s">
        <v>61</v>
      </c>
      <c r="E41" t="s">
        <v>58</v>
      </c>
      <c r="F41" s="36">
        <v>53.7</v>
      </c>
    </row>
    <row r="42" spans="1:6">
      <c r="A42" t="s">
        <v>126</v>
      </c>
      <c r="B42" t="s">
        <v>125</v>
      </c>
      <c r="C42" t="s">
        <v>60</v>
      </c>
      <c r="D42" t="s">
        <v>62</v>
      </c>
      <c r="E42" t="s">
        <v>58</v>
      </c>
      <c r="F42" s="36">
        <v>48.8</v>
      </c>
    </row>
    <row r="43" spans="1:6">
      <c r="A43" t="s">
        <v>126</v>
      </c>
      <c r="B43" t="s">
        <v>125</v>
      </c>
      <c r="C43" t="s">
        <v>60</v>
      </c>
      <c r="D43" t="s">
        <v>63</v>
      </c>
      <c r="E43" t="s">
        <v>58</v>
      </c>
      <c r="F43" s="36">
        <v>39.6</v>
      </c>
    </row>
    <row r="44" spans="1:6">
      <c r="A44" t="s">
        <v>126</v>
      </c>
      <c r="B44" t="s">
        <v>125</v>
      </c>
      <c r="C44" t="s">
        <v>60</v>
      </c>
      <c r="D44" t="s">
        <v>61</v>
      </c>
      <c r="E44" t="s">
        <v>59</v>
      </c>
      <c r="F44" s="36">
        <v>58.5</v>
      </c>
    </row>
    <row r="45" spans="1:6">
      <c r="A45" t="s">
        <v>126</v>
      </c>
      <c r="B45" t="s">
        <v>125</v>
      </c>
      <c r="C45" t="s">
        <v>60</v>
      </c>
      <c r="D45" t="s">
        <v>62</v>
      </c>
      <c r="E45" t="s">
        <v>59</v>
      </c>
      <c r="F45" s="36">
        <v>45.9</v>
      </c>
    </row>
    <row r="46" spans="1:6">
      <c r="A46" t="s">
        <v>126</v>
      </c>
      <c r="B46" t="s">
        <v>125</v>
      </c>
      <c r="C46" t="s">
        <v>60</v>
      </c>
      <c r="D46" t="s">
        <v>63</v>
      </c>
      <c r="E46" t="s">
        <v>59</v>
      </c>
      <c r="F46" s="36">
        <v>42.8</v>
      </c>
    </row>
    <row r="47" spans="1:6">
      <c r="A47" t="s">
        <v>126</v>
      </c>
      <c r="B47" t="s">
        <v>125</v>
      </c>
      <c r="C47" t="s">
        <v>60</v>
      </c>
      <c r="D47" t="s">
        <v>61</v>
      </c>
      <c r="E47" t="s">
        <v>127</v>
      </c>
      <c r="F47" s="36">
        <v>54.9</v>
      </c>
    </row>
    <row r="48" spans="1:6">
      <c r="A48" t="s">
        <v>126</v>
      </c>
      <c r="B48" t="s">
        <v>125</v>
      </c>
      <c r="C48" t="s">
        <v>60</v>
      </c>
      <c r="D48" t="s">
        <v>62</v>
      </c>
      <c r="E48" t="s">
        <v>127</v>
      </c>
      <c r="F48" s="36">
        <v>46.6</v>
      </c>
    </row>
    <row r="49" spans="1:6">
      <c r="A49" t="s">
        <v>126</v>
      </c>
      <c r="B49" t="s">
        <v>125</v>
      </c>
      <c r="C49" t="s">
        <v>60</v>
      </c>
      <c r="D49" t="s">
        <v>63</v>
      </c>
      <c r="E49" t="s">
        <v>127</v>
      </c>
      <c r="F49" s="36">
        <v>39.9</v>
      </c>
    </row>
    <row r="50" spans="1:6">
      <c r="A50" t="s">
        <v>126</v>
      </c>
      <c r="B50" t="s">
        <v>125</v>
      </c>
      <c r="C50" t="s">
        <v>60</v>
      </c>
      <c r="D50" t="s">
        <v>61</v>
      </c>
      <c r="E50" t="s">
        <v>124</v>
      </c>
      <c r="F50" s="36">
        <v>41.9</v>
      </c>
    </row>
    <row r="51" spans="1:6">
      <c r="A51" t="s">
        <v>126</v>
      </c>
      <c r="B51" t="s">
        <v>125</v>
      </c>
      <c r="C51" t="s">
        <v>60</v>
      </c>
      <c r="D51" t="s">
        <v>62</v>
      </c>
      <c r="E51" t="s">
        <v>124</v>
      </c>
      <c r="F51" s="36">
        <v>33.6</v>
      </c>
    </row>
    <row r="52" spans="1:6">
      <c r="A52" t="s">
        <v>126</v>
      </c>
      <c r="B52" t="s">
        <v>125</v>
      </c>
      <c r="C52" t="s">
        <v>60</v>
      </c>
      <c r="D52" t="s">
        <v>63</v>
      </c>
      <c r="E52" t="s">
        <v>124</v>
      </c>
      <c r="F52" s="36">
        <v>28.1</v>
      </c>
    </row>
    <row r="53" spans="1:6">
      <c r="A53" t="s">
        <v>126</v>
      </c>
      <c r="B53" t="s">
        <v>125</v>
      </c>
      <c r="C53" t="s">
        <v>25</v>
      </c>
      <c r="D53" t="s">
        <v>64</v>
      </c>
      <c r="E53" t="s">
        <v>129</v>
      </c>
      <c r="F53" s="36">
        <v>38.799999999999997</v>
      </c>
    </row>
    <row r="54" spans="1:6">
      <c r="A54" t="s">
        <v>126</v>
      </c>
      <c r="B54" t="s">
        <v>125</v>
      </c>
      <c r="C54" t="s">
        <v>25</v>
      </c>
      <c r="D54" t="s">
        <v>65</v>
      </c>
      <c r="E54" t="s">
        <v>129</v>
      </c>
      <c r="F54" s="36">
        <v>49.6</v>
      </c>
    </row>
    <row r="55" spans="1:6">
      <c r="A55" t="s">
        <v>126</v>
      </c>
      <c r="B55" t="s">
        <v>125</v>
      </c>
      <c r="C55" t="s">
        <v>25</v>
      </c>
      <c r="D55" t="s">
        <v>66</v>
      </c>
      <c r="E55" t="s">
        <v>129</v>
      </c>
      <c r="F55" s="36">
        <v>49.8</v>
      </c>
    </row>
    <row r="56" spans="1:6">
      <c r="A56" t="s">
        <v>126</v>
      </c>
      <c r="B56" t="s">
        <v>125</v>
      </c>
      <c r="C56" t="s">
        <v>25</v>
      </c>
      <c r="D56" t="s">
        <v>67</v>
      </c>
      <c r="E56" t="s">
        <v>129</v>
      </c>
      <c r="F56" s="36">
        <v>62.8</v>
      </c>
    </row>
    <row r="57" spans="1:6">
      <c r="A57" t="s">
        <v>126</v>
      </c>
      <c r="B57" t="s">
        <v>125</v>
      </c>
      <c r="C57" t="s">
        <v>25</v>
      </c>
      <c r="D57" t="s">
        <v>64</v>
      </c>
      <c r="E57" t="s">
        <v>57</v>
      </c>
      <c r="F57" s="36">
        <v>28.2</v>
      </c>
    </row>
    <row r="58" spans="1:6">
      <c r="A58" t="s">
        <v>126</v>
      </c>
      <c r="B58" t="s">
        <v>125</v>
      </c>
      <c r="C58" t="s">
        <v>25</v>
      </c>
      <c r="D58" t="s">
        <v>65</v>
      </c>
      <c r="E58" t="s">
        <v>57</v>
      </c>
      <c r="F58" s="36">
        <v>39.6</v>
      </c>
    </row>
    <row r="59" spans="1:6">
      <c r="A59" t="s">
        <v>126</v>
      </c>
      <c r="B59" t="s">
        <v>125</v>
      </c>
      <c r="C59" t="s">
        <v>25</v>
      </c>
      <c r="D59" t="s">
        <v>66</v>
      </c>
      <c r="E59" t="s">
        <v>57</v>
      </c>
      <c r="F59" s="36">
        <v>42.4</v>
      </c>
    </row>
    <row r="60" spans="1:6">
      <c r="A60" t="s">
        <v>126</v>
      </c>
      <c r="B60" t="s">
        <v>125</v>
      </c>
      <c r="C60" t="s">
        <v>25</v>
      </c>
      <c r="D60" t="s">
        <v>67</v>
      </c>
      <c r="E60" t="s">
        <v>57</v>
      </c>
      <c r="F60" s="36">
        <v>58.4</v>
      </c>
    </row>
    <row r="61" spans="1:6">
      <c r="A61" t="s">
        <v>126</v>
      </c>
      <c r="B61" t="s">
        <v>125</v>
      </c>
      <c r="C61" t="s">
        <v>25</v>
      </c>
      <c r="D61" t="s">
        <v>64</v>
      </c>
      <c r="E61" t="s">
        <v>58</v>
      </c>
      <c r="F61" s="36">
        <v>44.2</v>
      </c>
    </row>
    <row r="62" spans="1:6">
      <c r="A62" t="s">
        <v>126</v>
      </c>
      <c r="B62" t="s">
        <v>125</v>
      </c>
      <c r="C62" t="s">
        <v>25</v>
      </c>
      <c r="D62" t="s">
        <v>65</v>
      </c>
      <c r="E62" t="s">
        <v>58</v>
      </c>
      <c r="F62" s="36" t="s">
        <v>130</v>
      </c>
    </row>
    <row r="63" spans="1:6">
      <c r="A63" t="s">
        <v>126</v>
      </c>
      <c r="B63" t="s">
        <v>125</v>
      </c>
      <c r="C63" t="s">
        <v>25</v>
      </c>
      <c r="D63" t="s">
        <v>66</v>
      </c>
      <c r="E63" t="s">
        <v>58</v>
      </c>
      <c r="F63" s="36">
        <v>58.4</v>
      </c>
    </row>
    <row r="64" spans="1:6">
      <c r="A64" t="s">
        <v>126</v>
      </c>
      <c r="B64" t="s">
        <v>125</v>
      </c>
      <c r="C64" t="s">
        <v>25</v>
      </c>
      <c r="D64" t="s">
        <v>67</v>
      </c>
      <c r="E64" t="s">
        <v>58</v>
      </c>
      <c r="F64" s="36">
        <v>73.099999999999994</v>
      </c>
    </row>
    <row r="65" spans="1:6">
      <c r="A65" t="s">
        <v>126</v>
      </c>
      <c r="B65" t="s">
        <v>125</v>
      </c>
      <c r="C65" t="s">
        <v>25</v>
      </c>
      <c r="D65" t="s">
        <v>64</v>
      </c>
      <c r="E65" t="s">
        <v>59</v>
      </c>
      <c r="F65" s="36">
        <v>45.2</v>
      </c>
    </row>
    <row r="66" spans="1:6">
      <c r="A66" t="s">
        <v>126</v>
      </c>
      <c r="B66" t="s">
        <v>125</v>
      </c>
      <c r="C66" t="s">
        <v>25</v>
      </c>
      <c r="D66" t="s">
        <v>65</v>
      </c>
      <c r="E66" t="s">
        <v>59</v>
      </c>
      <c r="F66" s="36">
        <v>58.7</v>
      </c>
    </row>
    <row r="67" spans="1:6">
      <c r="A67" t="s">
        <v>126</v>
      </c>
      <c r="B67" t="s">
        <v>125</v>
      </c>
      <c r="C67" t="s">
        <v>25</v>
      </c>
      <c r="D67" t="s">
        <v>66</v>
      </c>
      <c r="E67" t="s">
        <v>59</v>
      </c>
      <c r="F67" s="36">
        <v>55.6</v>
      </c>
    </row>
    <row r="68" spans="1:6">
      <c r="A68" t="s">
        <v>126</v>
      </c>
      <c r="B68" t="s">
        <v>125</v>
      </c>
      <c r="C68" t="s">
        <v>25</v>
      </c>
      <c r="D68" t="s">
        <v>67</v>
      </c>
      <c r="E68" t="s">
        <v>59</v>
      </c>
      <c r="F68" s="36">
        <v>65.5</v>
      </c>
    </row>
    <row r="69" spans="1:6">
      <c r="A69" t="s">
        <v>126</v>
      </c>
      <c r="B69" t="s">
        <v>125</v>
      </c>
      <c r="C69" t="s">
        <v>25</v>
      </c>
      <c r="D69" t="s">
        <v>64</v>
      </c>
      <c r="E69" t="s">
        <v>127</v>
      </c>
      <c r="F69" s="36">
        <v>44.9</v>
      </c>
    </row>
    <row r="70" spans="1:6">
      <c r="A70" t="s">
        <v>126</v>
      </c>
      <c r="B70" t="s">
        <v>125</v>
      </c>
      <c r="C70" t="s">
        <v>25</v>
      </c>
      <c r="D70" t="s">
        <v>65</v>
      </c>
      <c r="E70" t="s">
        <v>127</v>
      </c>
      <c r="F70" s="36">
        <v>52.3</v>
      </c>
    </row>
    <row r="71" spans="1:6">
      <c r="A71" t="s">
        <v>126</v>
      </c>
      <c r="B71" t="s">
        <v>125</v>
      </c>
      <c r="C71" t="s">
        <v>25</v>
      </c>
      <c r="D71" t="s">
        <v>66</v>
      </c>
      <c r="E71" t="s">
        <v>127</v>
      </c>
      <c r="F71" s="36">
        <v>55.7</v>
      </c>
    </row>
    <row r="72" spans="1:6">
      <c r="A72" t="s">
        <v>126</v>
      </c>
      <c r="B72" t="s">
        <v>125</v>
      </c>
      <c r="C72" t="s">
        <v>25</v>
      </c>
      <c r="D72" t="s">
        <v>67</v>
      </c>
      <c r="E72" t="s">
        <v>127</v>
      </c>
      <c r="F72" s="36">
        <v>58.6</v>
      </c>
    </row>
    <row r="73" spans="1:6">
      <c r="A73" t="s">
        <v>126</v>
      </c>
      <c r="B73" t="s">
        <v>125</v>
      </c>
      <c r="C73" t="s">
        <v>25</v>
      </c>
      <c r="D73" t="s">
        <v>64</v>
      </c>
      <c r="E73" t="s">
        <v>124</v>
      </c>
      <c r="F73" s="36">
        <v>31.9</v>
      </c>
    </row>
    <row r="74" spans="1:6">
      <c r="A74" t="s">
        <v>126</v>
      </c>
      <c r="B74" t="s">
        <v>125</v>
      </c>
      <c r="C74" t="s">
        <v>25</v>
      </c>
      <c r="D74" t="s">
        <v>65</v>
      </c>
      <c r="E74" t="s">
        <v>124</v>
      </c>
      <c r="F74" s="36">
        <v>41.7</v>
      </c>
    </row>
    <row r="75" spans="1:6">
      <c r="A75" t="s">
        <v>126</v>
      </c>
      <c r="B75" t="s">
        <v>125</v>
      </c>
      <c r="C75" t="s">
        <v>25</v>
      </c>
      <c r="D75" t="s">
        <v>66</v>
      </c>
      <c r="E75" t="s">
        <v>124</v>
      </c>
      <c r="F75" s="36">
        <v>37.9</v>
      </c>
    </row>
    <row r="76" spans="1:6">
      <c r="A76" t="s">
        <v>126</v>
      </c>
      <c r="B76" t="s">
        <v>125</v>
      </c>
      <c r="C76" t="s">
        <v>25</v>
      </c>
      <c r="D76" t="s">
        <v>67</v>
      </c>
      <c r="E76" t="s">
        <v>124</v>
      </c>
      <c r="F76" s="36">
        <v>56.9</v>
      </c>
    </row>
    <row r="77" spans="1:6">
      <c r="A77" t="s">
        <v>126</v>
      </c>
      <c r="B77" t="s">
        <v>125</v>
      </c>
      <c r="C77" t="s">
        <v>37</v>
      </c>
      <c r="D77" t="s">
        <v>38</v>
      </c>
      <c r="E77" t="s">
        <v>129</v>
      </c>
      <c r="F77" s="36">
        <v>39.799999999999997</v>
      </c>
    </row>
    <row r="78" spans="1:6">
      <c r="A78" t="s">
        <v>126</v>
      </c>
      <c r="B78" t="s">
        <v>125</v>
      </c>
      <c r="C78" t="s">
        <v>37</v>
      </c>
      <c r="D78" t="s">
        <v>39</v>
      </c>
      <c r="E78" t="s">
        <v>129</v>
      </c>
      <c r="F78" s="36">
        <v>49.6</v>
      </c>
    </row>
    <row r="79" spans="1:6">
      <c r="A79" t="s">
        <v>126</v>
      </c>
      <c r="B79" t="s">
        <v>125</v>
      </c>
      <c r="C79" t="s">
        <v>37</v>
      </c>
      <c r="D79" t="s">
        <v>38</v>
      </c>
      <c r="E79" t="s">
        <v>57</v>
      </c>
      <c r="F79" s="36">
        <v>29.5</v>
      </c>
    </row>
    <row r="80" spans="1:6">
      <c r="A80" t="s">
        <v>126</v>
      </c>
      <c r="B80" t="s">
        <v>125</v>
      </c>
      <c r="C80" t="s">
        <v>37</v>
      </c>
      <c r="D80" t="s">
        <v>39</v>
      </c>
      <c r="E80" t="s">
        <v>57</v>
      </c>
      <c r="F80" s="36">
        <v>41.4</v>
      </c>
    </row>
    <row r="81" spans="1:6">
      <c r="A81" t="s">
        <v>126</v>
      </c>
      <c r="B81" t="s">
        <v>125</v>
      </c>
      <c r="C81" t="s">
        <v>37</v>
      </c>
      <c r="D81" t="s">
        <v>38</v>
      </c>
      <c r="E81" t="s">
        <v>58</v>
      </c>
      <c r="F81" s="36">
        <v>44.9</v>
      </c>
    </row>
    <row r="82" spans="1:6">
      <c r="A82" t="s">
        <v>126</v>
      </c>
      <c r="B82" t="s">
        <v>125</v>
      </c>
      <c r="C82" t="s">
        <v>37</v>
      </c>
      <c r="D82" t="s">
        <v>39</v>
      </c>
      <c r="E82" t="s">
        <v>58</v>
      </c>
      <c r="F82" s="36" t="s">
        <v>128</v>
      </c>
    </row>
    <row r="83" spans="1:6">
      <c r="A83" t="s">
        <v>126</v>
      </c>
      <c r="B83" t="s">
        <v>125</v>
      </c>
      <c r="C83" t="s">
        <v>37</v>
      </c>
      <c r="D83" t="s">
        <v>38</v>
      </c>
      <c r="E83" t="s">
        <v>59</v>
      </c>
      <c r="F83" s="36">
        <v>46.3</v>
      </c>
    </row>
    <row r="84" spans="1:6">
      <c r="A84" t="s">
        <v>126</v>
      </c>
      <c r="B84" t="s">
        <v>125</v>
      </c>
      <c r="C84" t="s">
        <v>37</v>
      </c>
      <c r="D84" t="s">
        <v>39</v>
      </c>
      <c r="E84" t="s">
        <v>59</v>
      </c>
      <c r="F84" s="36" t="s">
        <v>128</v>
      </c>
    </row>
    <row r="85" spans="1:6">
      <c r="A85" t="s">
        <v>126</v>
      </c>
      <c r="B85" t="s">
        <v>125</v>
      </c>
      <c r="C85" t="s">
        <v>37</v>
      </c>
      <c r="D85" t="s">
        <v>38</v>
      </c>
      <c r="E85" t="s">
        <v>127</v>
      </c>
      <c r="F85" s="36">
        <v>44.9</v>
      </c>
    </row>
    <row r="86" spans="1:6">
      <c r="A86" t="s">
        <v>126</v>
      </c>
      <c r="B86" t="s">
        <v>125</v>
      </c>
      <c r="C86" t="s">
        <v>37</v>
      </c>
      <c r="D86" t="s">
        <v>39</v>
      </c>
      <c r="E86" t="s">
        <v>127</v>
      </c>
      <c r="F86" s="36">
        <v>54.4</v>
      </c>
    </row>
    <row r="87" spans="1:6">
      <c r="A87" t="s">
        <v>126</v>
      </c>
      <c r="B87" t="s">
        <v>125</v>
      </c>
      <c r="C87" t="s">
        <v>37</v>
      </c>
      <c r="D87" t="s">
        <v>38</v>
      </c>
      <c r="E87" t="s">
        <v>124</v>
      </c>
      <c r="F87" s="36">
        <v>32.799999999999997</v>
      </c>
    </row>
    <row r="88" spans="1:6">
      <c r="A88" t="s">
        <v>126</v>
      </c>
      <c r="B88" t="s">
        <v>125</v>
      </c>
      <c r="C88" t="s">
        <v>37</v>
      </c>
      <c r="D88" t="s">
        <v>39</v>
      </c>
      <c r="E88" t="s">
        <v>124</v>
      </c>
      <c r="F88" s="36">
        <v>41.7</v>
      </c>
    </row>
  </sheetData>
  <mergeCells count="2">
    <mergeCell ref="A1:D1"/>
    <mergeCell ref="A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1:J239"/>
  <sheetViews>
    <sheetView workbookViewId="0">
      <selection sqref="A1:XFD3"/>
    </sheetView>
  </sheetViews>
  <sheetFormatPr defaultRowHeight="15"/>
  <cols>
    <col min="1" max="1" width="35.85546875" customWidth="1"/>
    <col min="2" max="2" width="30.42578125" customWidth="1"/>
    <col min="3" max="3" width="22.5703125" customWidth="1"/>
    <col min="4" max="4" width="22.140625" customWidth="1"/>
    <col min="5" max="5" width="16.7109375" customWidth="1"/>
  </cols>
  <sheetData>
    <row r="1" spans="1:8" ht="33" customHeight="1">
      <c r="A1" s="197" t="s">
        <v>144</v>
      </c>
      <c r="B1" s="197"/>
      <c r="C1" s="197"/>
      <c r="D1" s="197"/>
    </row>
    <row r="2" spans="1:8" ht="19.5" customHeight="1">
      <c r="A2" s="197" t="s">
        <v>143</v>
      </c>
      <c r="B2" s="197"/>
      <c r="C2" s="197"/>
      <c r="D2" s="197"/>
    </row>
    <row r="4" spans="1:8">
      <c r="A4" s="19" t="s">
        <v>4</v>
      </c>
      <c r="B4" s="19" t="s">
        <v>5</v>
      </c>
      <c r="C4" s="19" t="s">
        <v>6</v>
      </c>
      <c r="D4" s="19" t="s">
        <v>7</v>
      </c>
      <c r="E4" s="19" t="s">
        <v>8</v>
      </c>
      <c r="F4" s="20" t="s">
        <v>137</v>
      </c>
      <c r="G4" s="19" t="s">
        <v>92</v>
      </c>
      <c r="H4" s="19" t="s">
        <v>102</v>
      </c>
    </row>
    <row r="5" spans="1:8">
      <c r="A5" s="13" t="s">
        <v>119</v>
      </c>
      <c r="B5" s="13" t="s">
        <v>125</v>
      </c>
      <c r="C5" s="13" t="s">
        <v>12</v>
      </c>
      <c r="D5" s="13" t="s">
        <v>12</v>
      </c>
      <c r="E5" s="13" t="s">
        <v>129</v>
      </c>
      <c r="F5" s="21">
        <v>21.8</v>
      </c>
      <c r="G5" s="13" t="s">
        <v>142</v>
      </c>
      <c r="H5" s="13"/>
    </row>
    <row r="6" spans="1:8">
      <c r="A6" s="13" t="s">
        <v>119</v>
      </c>
      <c r="B6" s="13" t="s">
        <v>125</v>
      </c>
      <c r="C6" s="13" t="s">
        <v>12</v>
      </c>
      <c r="D6" s="13" t="s">
        <v>12</v>
      </c>
      <c r="E6" s="13" t="s">
        <v>57</v>
      </c>
      <c r="F6" s="21">
        <v>12.5</v>
      </c>
      <c r="G6" s="13" t="s">
        <v>142</v>
      </c>
      <c r="H6" s="13"/>
    </row>
    <row r="7" spans="1:8">
      <c r="A7" s="13" t="s">
        <v>119</v>
      </c>
      <c r="B7" s="13" t="s">
        <v>125</v>
      </c>
      <c r="C7" s="13" t="s">
        <v>12</v>
      </c>
      <c r="D7" s="13" t="s">
        <v>12</v>
      </c>
      <c r="E7" s="13" t="s">
        <v>58</v>
      </c>
      <c r="F7" s="21">
        <v>22.6</v>
      </c>
      <c r="G7" s="13" t="s">
        <v>142</v>
      </c>
      <c r="H7" s="13"/>
    </row>
    <row r="8" spans="1:8">
      <c r="A8" s="13" t="s">
        <v>119</v>
      </c>
      <c r="B8" s="13" t="s">
        <v>125</v>
      </c>
      <c r="C8" s="13" t="s">
        <v>12</v>
      </c>
      <c r="D8" s="13" t="s">
        <v>12</v>
      </c>
      <c r="E8" s="13" t="s">
        <v>59</v>
      </c>
      <c r="F8" s="21">
        <v>25.8</v>
      </c>
      <c r="G8" s="13" t="s">
        <v>142</v>
      </c>
      <c r="H8" s="13"/>
    </row>
    <row r="9" spans="1:8">
      <c r="A9" s="13" t="s">
        <v>119</v>
      </c>
      <c r="B9" s="13" t="s">
        <v>125</v>
      </c>
      <c r="C9" s="13" t="s">
        <v>12</v>
      </c>
      <c r="D9" s="13" t="s">
        <v>12</v>
      </c>
      <c r="E9" s="13" t="s">
        <v>127</v>
      </c>
      <c r="F9" s="21">
        <v>25.4</v>
      </c>
      <c r="G9" s="13" t="s">
        <v>142</v>
      </c>
      <c r="H9" s="13"/>
    </row>
    <row r="10" spans="1:8">
      <c r="A10" s="13" t="s">
        <v>119</v>
      </c>
      <c r="B10" s="13" t="s">
        <v>125</v>
      </c>
      <c r="C10" s="13" t="s">
        <v>12</v>
      </c>
      <c r="D10" s="13" t="s">
        <v>12</v>
      </c>
      <c r="E10" s="13" t="s">
        <v>124</v>
      </c>
      <c r="F10" s="21">
        <v>23.1</v>
      </c>
      <c r="G10" s="13" t="s">
        <v>142</v>
      </c>
      <c r="H10" s="13"/>
    </row>
    <row r="11" spans="1:8">
      <c r="A11" s="13" t="s">
        <v>119</v>
      </c>
      <c r="B11" s="13" t="s">
        <v>125</v>
      </c>
      <c r="C11" s="13" t="s">
        <v>18</v>
      </c>
      <c r="D11" s="13" t="s">
        <v>19</v>
      </c>
      <c r="E11" s="13" t="s">
        <v>129</v>
      </c>
      <c r="F11" s="21">
        <v>23.9</v>
      </c>
      <c r="G11" s="13" t="s">
        <v>142</v>
      </c>
      <c r="H11" s="13"/>
    </row>
    <row r="12" spans="1:8">
      <c r="A12" s="13" t="s">
        <v>119</v>
      </c>
      <c r="B12" s="13" t="s">
        <v>125</v>
      </c>
      <c r="C12" s="13" t="s">
        <v>18</v>
      </c>
      <c r="D12" s="13" t="s">
        <v>20</v>
      </c>
      <c r="E12" s="13" t="s">
        <v>129</v>
      </c>
      <c r="F12" s="21">
        <v>19.600000000000001</v>
      </c>
      <c r="G12" s="13" t="s">
        <v>142</v>
      </c>
      <c r="H12" s="13"/>
    </row>
    <row r="13" spans="1:8">
      <c r="A13" s="13" t="s">
        <v>119</v>
      </c>
      <c r="B13" s="13" t="s">
        <v>125</v>
      </c>
      <c r="C13" s="13" t="s">
        <v>18</v>
      </c>
      <c r="D13" s="13" t="s">
        <v>19</v>
      </c>
      <c r="E13" s="13" t="s">
        <v>57</v>
      </c>
      <c r="F13" s="21">
        <v>12.9</v>
      </c>
      <c r="G13" s="13" t="s">
        <v>142</v>
      </c>
      <c r="H13" s="13"/>
    </row>
    <row r="14" spans="1:8">
      <c r="A14" s="13" t="s">
        <v>119</v>
      </c>
      <c r="B14" s="13" t="s">
        <v>125</v>
      </c>
      <c r="C14" s="13" t="s">
        <v>18</v>
      </c>
      <c r="D14" s="13" t="s">
        <v>20</v>
      </c>
      <c r="E14" s="13" t="s">
        <v>57</v>
      </c>
      <c r="F14" s="21">
        <v>12</v>
      </c>
      <c r="G14" s="13" t="s">
        <v>142</v>
      </c>
      <c r="H14" s="13"/>
    </row>
    <row r="15" spans="1:8">
      <c r="A15" s="13" t="s">
        <v>119</v>
      </c>
      <c r="B15" s="13" t="s">
        <v>125</v>
      </c>
      <c r="C15" s="13" t="s">
        <v>18</v>
      </c>
      <c r="D15" s="13" t="s">
        <v>19</v>
      </c>
      <c r="E15" s="13" t="s">
        <v>58</v>
      </c>
      <c r="F15" s="21">
        <v>23.3</v>
      </c>
      <c r="G15" s="13" t="s">
        <v>142</v>
      </c>
      <c r="H15" s="13"/>
    </row>
    <row r="16" spans="1:8">
      <c r="A16" s="13" t="s">
        <v>119</v>
      </c>
      <c r="B16" s="13" t="s">
        <v>125</v>
      </c>
      <c r="C16" s="13" t="s">
        <v>18</v>
      </c>
      <c r="D16" s="13" t="s">
        <v>20</v>
      </c>
      <c r="E16" s="13" t="s">
        <v>58</v>
      </c>
      <c r="F16" s="21">
        <v>21.9</v>
      </c>
      <c r="G16" s="13" t="s">
        <v>142</v>
      </c>
      <c r="H16" s="13"/>
    </row>
    <row r="17" spans="1:8">
      <c r="A17" s="13" t="s">
        <v>119</v>
      </c>
      <c r="B17" s="13" t="s">
        <v>125</v>
      </c>
      <c r="C17" s="13" t="s">
        <v>18</v>
      </c>
      <c r="D17" s="13" t="s">
        <v>19</v>
      </c>
      <c r="E17" s="13" t="s">
        <v>59</v>
      </c>
      <c r="F17" s="21">
        <v>28.3</v>
      </c>
      <c r="G17" s="13" t="s">
        <v>142</v>
      </c>
      <c r="H17" s="13"/>
    </row>
    <row r="18" spans="1:8">
      <c r="A18" s="13" t="s">
        <v>119</v>
      </c>
      <c r="B18" s="13" t="s">
        <v>125</v>
      </c>
      <c r="C18" s="13" t="s">
        <v>18</v>
      </c>
      <c r="D18" s="13" t="s">
        <v>20</v>
      </c>
      <c r="E18" s="13" t="s">
        <v>59</v>
      </c>
      <c r="F18" s="21">
        <v>23.2</v>
      </c>
      <c r="G18" s="13" t="s">
        <v>142</v>
      </c>
      <c r="H18" s="13"/>
    </row>
    <row r="19" spans="1:8">
      <c r="A19" s="13" t="s">
        <v>119</v>
      </c>
      <c r="B19" s="13" t="s">
        <v>125</v>
      </c>
      <c r="C19" s="13" t="s">
        <v>18</v>
      </c>
      <c r="D19" s="13" t="s">
        <v>19</v>
      </c>
      <c r="E19" s="13" t="s">
        <v>127</v>
      </c>
      <c r="F19" s="21">
        <v>28.4</v>
      </c>
      <c r="G19" s="13" t="s">
        <v>142</v>
      </c>
      <c r="H19" s="13"/>
    </row>
    <row r="20" spans="1:8">
      <c r="A20" s="13" t="s">
        <v>119</v>
      </c>
      <c r="B20" s="13" t="s">
        <v>125</v>
      </c>
      <c r="C20" s="13" t="s">
        <v>18</v>
      </c>
      <c r="D20" s="13" t="s">
        <v>20</v>
      </c>
      <c r="E20" s="13" t="s">
        <v>127</v>
      </c>
      <c r="F20" s="21">
        <v>22.2</v>
      </c>
      <c r="G20" s="13" t="s">
        <v>142</v>
      </c>
      <c r="H20" s="13"/>
    </row>
    <row r="21" spans="1:8">
      <c r="A21" s="13" t="s">
        <v>119</v>
      </c>
      <c r="B21" s="13" t="s">
        <v>125</v>
      </c>
      <c r="C21" s="13" t="s">
        <v>18</v>
      </c>
      <c r="D21" s="13" t="s">
        <v>19</v>
      </c>
      <c r="E21" s="13" t="s">
        <v>124</v>
      </c>
      <c r="F21" s="21">
        <v>27.2</v>
      </c>
      <c r="G21" s="13" t="s">
        <v>142</v>
      </c>
      <c r="H21" s="13"/>
    </row>
    <row r="22" spans="1:8">
      <c r="A22" s="13" t="s">
        <v>119</v>
      </c>
      <c r="B22" s="13" t="s">
        <v>125</v>
      </c>
      <c r="C22" s="13" t="s">
        <v>18</v>
      </c>
      <c r="D22" s="13" t="s">
        <v>20</v>
      </c>
      <c r="E22" s="13" t="s">
        <v>124</v>
      </c>
      <c r="F22" s="21">
        <v>18.899999999999999</v>
      </c>
      <c r="G22" s="13" t="s">
        <v>142</v>
      </c>
      <c r="H22" s="13"/>
    </row>
    <row r="23" spans="1:8">
      <c r="A23" s="13" t="s">
        <v>119</v>
      </c>
      <c r="B23" s="13" t="s">
        <v>125</v>
      </c>
      <c r="C23" s="13" t="s">
        <v>133</v>
      </c>
      <c r="D23" s="13" t="s">
        <v>23</v>
      </c>
      <c r="E23" s="13" t="s">
        <v>129</v>
      </c>
      <c r="F23" s="21">
        <v>21.1</v>
      </c>
      <c r="G23" s="13" t="s">
        <v>142</v>
      </c>
      <c r="H23" s="13"/>
    </row>
    <row r="24" spans="1:8">
      <c r="A24" s="13" t="s">
        <v>119</v>
      </c>
      <c r="B24" s="13" t="s">
        <v>125</v>
      </c>
      <c r="C24" s="13" t="s">
        <v>133</v>
      </c>
      <c r="D24" s="13" t="s">
        <v>22</v>
      </c>
      <c r="E24" s="13" t="s">
        <v>129</v>
      </c>
      <c r="F24" s="21">
        <v>34.4</v>
      </c>
      <c r="G24" s="13" t="s">
        <v>142</v>
      </c>
      <c r="H24" s="13"/>
    </row>
    <row r="25" spans="1:8">
      <c r="A25" s="13" t="s">
        <v>119</v>
      </c>
      <c r="B25" s="13" t="s">
        <v>125</v>
      </c>
      <c r="C25" s="13" t="s">
        <v>133</v>
      </c>
      <c r="D25" s="13" t="s">
        <v>23</v>
      </c>
      <c r="E25" s="13" t="s">
        <v>57</v>
      </c>
      <c r="F25" s="21">
        <v>12</v>
      </c>
      <c r="G25" s="13" t="s">
        <v>142</v>
      </c>
      <c r="H25" s="13"/>
    </row>
    <row r="26" spans="1:8">
      <c r="A26" s="13" t="s">
        <v>119</v>
      </c>
      <c r="B26" s="13" t="s">
        <v>125</v>
      </c>
      <c r="C26" s="13" t="s">
        <v>133</v>
      </c>
      <c r="D26" s="13" t="s">
        <v>22</v>
      </c>
      <c r="E26" s="13" t="s">
        <v>57</v>
      </c>
      <c r="F26" s="21">
        <v>17.600000000000001</v>
      </c>
      <c r="G26" s="13" t="s">
        <v>142</v>
      </c>
      <c r="H26" s="13"/>
    </row>
    <row r="27" spans="1:8">
      <c r="A27" s="13" t="s">
        <v>119</v>
      </c>
      <c r="B27" s="13" t="s">
        <v>125</v>
      </c>
      <c r="C27" s="13" t="s">
        <v>133</v>
      </c>
      <c r="D27" s="13" t="s">
        <v>23</v>
      </c>
      <c r="E27" s="13" t="s">
        <v>58</v>
      </c>
      <c r="F27" s="21">
        <v>21.5</v>
      </c>
      <c r="G27" s="13" t="s">
        <v>142</v>
      </c>
      <c r="H27" s="13"/>
    </row>
    <row r="28" spans="1:8">
      <c r="A28" s="13" t="s">
        <v>119</v>
      </c>
      <c r="B28" s="13" t="s">
        <v>125</v>
      </c>
      <c r="C28" s="13" t="s">
        <v>133</v>
      </c>
      <c r="D28" s="13" t="s">
        <v>22</v>
      </c>
      <c r="E28" s="13" t="s">
        <v>58</v>
      </c>
      <c r="F28" s="21">
        <v>41.2</v>
      </c>
      <c r="G28" s="13" t="s">
        <v>142</v>
      </c>
      <c r="H28" s="13"/>
    </row>
    <row r="29" spans="1:8">
      <c r="A29" s="13" t="s">
        <v>119</v>
      </c>
      <c r="B29" s="13" t="s">
        <v>125</v>
      </c>
      <c r="C29" s="13" t="s">
        <v>133</v>
      </c>
      <c r="D29" s="13" t="s">
        <v>23</v>
      </c>
      <c r="E29" s="13" t="s">
        <v>59</v>
      </c>
      <c r="F29" s="21">
        <v>25.2</v>
      </c>
      <c r="G29" s="13" t="s">
        <v>142</v>
      </c>
      <c r="H29" s="13"/>
    </row>
    <row r="30" spans="1:8">
      <c r="A30" s="13" t="s">
        <v>119</v>
      </c>
      <c r="B30" s="13" t="s">
        <v>125</v>
      </c>
      <c r="C30" s="13" t="s">
        <v>133</v>
      </c>
      <c r="D30" s="13" t="s">
        <v>22</v>
      </c>
      <c r="E30" s="13" t="s">
        <v>59</v>
      </c>
      <c r="F30" s="21">
        <v>35.700000000000003</v>
      </c>
      <c r="G30" s="13" t="s">
        <v>142</v>
      </c>
      <c r="H30" s="13"/>
    </row>
    <row r="31" spans="1:8">
      <c r="A31" s="13" t="s">
        <v>119</v>
      </c>
      <c r="B31" s="13" t="s">
        <v>125</v>
      </c>
      <c r="C31" s="13" t="s">
        <v>133</v>
      </c>
      <c r="D31" s="13" t="s">
        <v>23</v>
      </c>
      <c r="E31" s="13" t="s">
        <v>127</v>
      </c>
      <c r="F31" s="21">
        <v>24.4</v>
      </c>
      <c r="G31" s="13" t="s">
        <v>142</v>
      </c>
      <c r="H31" s="13"/>
    </row>
    <row r="32" spans="1:8">
      <c r="A32" s="13" t="s">
        <v>119</v>
      </c>
      <c r="B32" s="13" t="s">
        <v>125</v>
      </c>
      <c r="C32" s="13" t="s">
        <v>133</v>
      </c>
      <c r="D32" s="13" t="s">
        <v>22</v>
      </c>
      <c r="E32" s="13" t="s">
        <v>127</v>
      </c>
      <c r="F32" s="21">
        <v>41.1</v>
      </c>
      <c r="G32" s="13" t="s">
        <v>142</v>
      </c>
      <c r="H32" s="13"/>
    </row>
    <row r="33" spans="1:8">
      <c r="A33" s="13" t="s">
        <v>119</v>
      </c>
      <c r="B33" s="13" t="s">
        <v>125</v>
      </c>
      <c r="C33" s="13" t="s">
        <v>133</v>
      </c>
      <c r="D33" s="13" t="s">
        <v>23</v>
      </c>
      <c r="E33" s="13" t="s">
        <v>124</v>
      </c>
      <c r="F33" s="21">
        <v>22.5</v>
      </c>
      <c r="G33" s="13" t="s">
        <v>142</v>
      </c>
      <c r="H33" s="13"/>
    </row>
    <row r="34" spans="1:8">
      <c r="A34" s="13" t="s">
        <v>119</v>
      </c>
      <c r="B34" s="13" t="s">
        <v>125</v>
      </c>
      <c r="C34" s="13" t="s">
        <v>133</v>
      </c>
      <c r="D34" s="13" t="s">
        <v>22</v>
      </c>
      <c r="E34" s="13" t="s">
        <v>124</v>
      </c>
      <c r="F34" s="21">
        <v>37.5</v>
      </c>
      <c r="G34" s="13" t="s">
        <v>142</v>
      </c>
      <c r="H34" s="13"/>
    </row>
    <row r="35" spans="1:8">
      <c r="A35" s="13" t="s">
        <v>119</v>
      </c>
      <c r="B35" s="13" t="s">
        <v>125</v>
      </c>
      <c r="C35" s="13" t="s">
        <v>60</v>
      </c>
      <c r="D35" s="13" t="s">
        <v>61</v>
      </c>
      <c r="E35" s="13" t="s">
        <v>129</v>
      </c>
      <c r="F35" s="21">
        <v>25.8</v>
      </c>
      <c r="G35" s="13" t="s">
        <v>142</v>
      </c>
      <c r="H35" s="13"/>
    </row>
    <row r="36" spans="1:8">
      <c r="A36" s="13" t="s">
        <v>119</v>
      </c>
      <c r="B36" s="13" t="s">
        <v>125</v>
      </c>
      <c r="C36" s="13" t="s">
        <v>60</v>
      </c>
      <c r="D36" s="13" t="s">
        <v>62</v>
      </c>
      <c r="E36" s="13" t="s">
        <v>129</v>
      </c>
      <c r="F36" s="21">
        <v>20.399999999999999</v>
      </c>
      <c r="G36" s="13" t="s">
        <v>142</v>
      </c>
      <c r="H36" s="13"/>
    </row>
    <row r="37" spans="1:8">
      <c r="A37" s="13" t="s">
        <v>119</v>
      </c>
      <c r="B37" s="13" t="s">
        <v>125</v>
      </c>
      <c r="C37" s="13" t="s">
        <v>60</v>
      </c>
      <c r="D37" s="13" t="s">
        <v>63</v>
      </c>
      <c r="E37" s="13" t="s">
        <v>129</v>
      </c>
      <c r="F37" s="21">
        <v>16.7</v>
      </c>
      <c r="G37" s="13" t="s">
        <v>142</v>
      </c>
      <c r="H37" s="13"/>
    </row>
    <row r="38" spans="1:8">
      <c r="A38" s="13" t="s">
        <v>119</v>
      </c>
      <c r="B38" s="13" t="s">
        <v>125</v>
      </c>
      <c r="C38" s="13" t="s">
        <v>60</v>
      </c>
      <c r="D38" s="13" t="s">
        <v>61</v>
      </c>
      <c r="E38" s="13" t="s">
        <v>57</v>
      </c>
      <c r="F38" s="21">
        <v>15.3</v>
      </c>
      <c r="G38" s="13" t="s">
        <v>142</v>
      </c>
      <c r="H38" s="13"/>
    </row>
    <row r="39" spans="1:8">
      <c r="A39" s="13" t="s">
        <v>119</v>
      </c>
      <c r="B39" s="13" t="s">
        <v>125</v>
      </c>
      <c r="C39" s="13" t="s">
        <v>60</v>
      </c>
      <c r="D39" s="13" t="s">
        <v>62</v>
      </c>
      <c r="E39" s="13" t="s">
        <v>57</v>
      </c>
      <c r="F39" s="21">
        <v>11.2</v>
      </c>
      <c r="G39" s="13" t="s">
        <v>142</v>
      </c>
      <c r="H39" s="13"/>
    </row>
    <row r="40" spans="1:8">
      <c r="A40" s="13" t="s">
        <v>119</v>
      </c>
      <c r="B40" s="13" t="s">
        <v>125</v>
      </c>
      <c r="C40" s="13" t="s">
        <v>60</v>
      </c>
      <c r="D40" s="13" t="s">
        <v>63</v>
      </c>
      <c r="E40" s="13" t="s">
        <v>57</v>
      </c>
      <c r="F40" s="21">
        <v>8.6999999999999993</v>
      </c>
      <c r="G40" s="13" t="s">
        <v>142</v>
      </c>
      <c r="H40" s="13"/>
    </row>
    <row r="41" spans="1:8">
      <c r="A41" s="13" t="s">
        <v>119</v>
      </c>
      <c r="B41" s="13" t="s">
        <v>125</v>
      </c>
      <c r="C41" s="13" t="s">
        <v>60</v>
      </c>
      <c r="D41" s="13" t="s">
        <v>61</v>
      </c>
      <c r="E41" s="13" t="s">
        <v>58</v>
      </c>
      <c r="F41" s="21">
        <v>25.4</v>
      </c>
      <c r="G41" s="13" t="s">
        <v>142</v>
      </c>
      <c r="H41" s="13"/>
    </row>
    <row r="42" spans="1:8">
      <c r="A42" s="13" t="s">
        <v>119</v>
      </c>
      <c r="B42" s="13" t="s">
        <v>125</v>
      </c>
      <c r="C42" s="13" t="s">
        <v>60</v>
      </c>
      <c r="D42" s="13" t="s">
        <v>62</v>
      </c>
      <c r="E42" s="13" t="s">
        <v>58</v>
      </c>
      <c r="F42" s="21">
        <v>20.3</v>
      </c>
      <c r="G42" s="13" t="s">
        <v>142</v>
      </c>
      <c r="H42" s="13"/>
    </row>
    <row r="43" spans="1:8">
      <c r="A43" s="13" t="s">
        <v>119</v>
      </c>
      <c r="B43" s="13" t="s">
        <v>125</v>
      </c>
      <c r="C43" s="13" t="s">
        <v>60</v>
      </c>
      <c r="D43" s="13" t="s">
        <v>63</v>
      </c>
      <c r="E43" s="13" t="s">
        <v>58</v>
      </c>
      <c r="F43" s="21">
        <v>19.100000000000001</v>
      </c>
      <c r="G43" s="13" t="s">
        <v>142</v>
      </c>
      <c r="H43" s="13"/>
    </row>
    <row r="44" spans="1:8">
      <c r="A44" s="13" t="s">
        <v>119</v>
      </c>
      <c r="B44" s="13" t="s">
        <v>125</v>
      </c>
      <c r="C44" s="13" t="s">
        <v>60</v>
      </c>
      <c r="D44" s="13" t="s">
        <v>61</v>
      </c>
      <c r="E44" s="13" t="s">
        <v>59</v>
      </c>
      <c r="F44" s="21">
        <v>28.8</v>
      </c>
      <c r="G44" s="13" t="s">
        <v>142</v>
      </c>
      <c r="H44" s="13"/>
    </row>
    <row r="45" spans="1:8">
      <c r="A45" s="13" t="s">
        <v>119</v>
      </c>
      <c r="B45" s="13" t="s">
        <v>125</v>
      </c>
      <c r="C45" s="13" t="s">
        <v>60</v>
      </c>
      <c r="D45" s="13" t="s">
        <v>62</v>
      </c>
      <c r="E45" s="13" t="s">
        <v>59</v>
      </c>
      <c r="F45" s="21">
        <v>24.9</v>
      </c>
      <c r="G45" s="13" t="s">
        <v>142</v>
      </c>
      <c r="H45" s="13"/>
    </row>
    <row r="46" spans="1:8">
      <c r="A46" s="13" t="s">
        <v>119</v>
      </c>
      <c r="B46" s="13" t="s">
        <v>125</v>
      </c>
      <c r="C46" s="13" t="s">
        <v>60</v>
      </c>
      <c r="D46" s="13" t="s">
        <v>63</v>
      </c>
      <c r="E46" s="13" t="s">
        <v>59</v>
      </c>
      <c r="F46" s="21">
        <v>20.100000000000001</v>
      </c>
      <c r="G46" s="13" t="s">
        <v>142</v>
      </c>
      <c r="H46" s="13"/>
    </row>
    <row r="47" spans="1:8">
      <c r="A47" s="13" t="s">
        <v>119</v>
      </c>
      <c r="B47" s="13" t="s">
        <v>125</v>
      </c>
      <c r="C47" s="13" t="s">
        <v>60</v>
      </c>
      <c r="D47" s="13" t="s">
        <v>61</v>
      </c>
      <c r="E47" s="13" t="s">
        <v>127</v>
      </c>
      <c r="F47" s="21">
        <v>30.8</v>
      </c>
      <c r="G47" s="13" t="s">
        <v>142</v>
      </c>
      <c r="H47" s="13"/>
    </row>
    <row r="48" spans="1:8">
      <c r="A48" s="13" t="s">
        <v>119</v>
      </c>
      <c r="B48" s="13" t="s">
        <v>125</v>
      </c>
      <c r="C48" s="13" t="s">
        <v>60</v>
      </c>
      <c r="D48" s="13" t="s">
        <v>62</v>
      </c>
      <c r="E48" s="13" t="s">
        <v>127</v>
      </c>
      <c r="F48" s="21">
        <v>23.3</v>
      </c>
      <c r="G48" s="13" t="s">
        <v>142</v>
      </c>
      <c r="H48" s="13"/>
    </row>
    <row r="49" spans="1:8">
      <c r="A49" s="13" t="s">
        <v>119</v>
      </c>
      <c r="B49" s="13" t="s">
        <v>125</v>
      </c>
      <c r="C49" s="13" t="s">
        <v>60</v>
      </c>
      <c r="D49" s="13" t="s">
        <v>63</v>
      </c>
      <c r="E49" s="13" t="s">
        <v>127</v>
      </c>
      <c r="F49" s="21">
        <v>19.2</v>
      </c>
      <c r="G49" s="13" t="s">
        <v>142</v>
      </c>
      <c r="H49" s="13"/>
    </row>
    <row r="50" spans="1:8">
      <c r="A50" s="13" t="s">
        <v>119</v>
      </c>
      <c r="B50" s="13" t="s">
        <v>125</v>
      </c>
      <c r="C50" s="13" t="s">
        <v>60</v>
      </c>
      <c r="D50" s="13" t="s">
        <v>61</v>
      </c>
      <c r="E50" s="13" t="s">
        <v>124</v>
      </c>
      <c r="F50" s="21">
        <v>28.7</v>
      </c>
      <c r="G50" s="13" t="s">
        <v>142</v>
      </c>
      <c r="H50" s="13"/>
    </row>
    <row r="51" spans="1:8">
      <c r="A51" s="13" t="s">
        <v>119</v>
      </c>
      <c r="B51" s="13" t="s">
        <v>125</v>
      </c>
      <c r="C51" s="13" t="s">
        <v>60</v>
      </c>
      <c r="D51" s="13" t="s">
        <v>62</v>
      </c>
      <c r="E51" s="13" t="s">
        <v>124</v>
      </c>
      <c r="F51" s="21">
        <v>22.3</v>
      </c>
      <c r="G51" s="13" t="s">
        <v>142</v>
      </c>
      <c r="H51" s="13"/>
    </row>
    <row r="52" spans="1:8">
      <c r="A52" s="13" t="s">
        <v>119</v>
      </c>
      <c r="B52" s="13" t="s">
        <v>125</v>
      </c>
      <c r="C52" s="13" t="s">
        <v>60</v>
      </c>
      <c r="D52" s="13" t="s">
        <v>63</v>
      </c>
      <c r="E52" s="13" t="s">
        <v>124</v>
      </c>
      <c r="F52" s="21">
        <v>17.100000000000001</v>
      </c>
      <c r="G52" s="13" t="s">
        <v>142</v>
      </c>
      <c r="H52" s="13"/>
    </row>
    <row r="53" spans="1:8">
      <c r="A53" s="13" t="s">
        <v>119</v>
      </c>
      <c r="B53" s="13" t="s">
        <v>125</v>
      </c>
      <c r="C53" s="13" t="s">
        <v>25</v>
      </c>
      <c r="D53" s="13" t="s">
        <v>64</v>
      </c>
      <c r="E53" s="13" t="s">
        <v>129</v>
      </c>
      <c r="F53" s="21">
        <v>19.600000000000001</v>
      </c>
      <c r="G53" s="13" t="s">
        <v>142</v>
      </c>
      <c r="H53" s="13"/>
    </row>
    <row r="54" spans="1:8">
      <c r="A54" s="13" t="s">
        <v>119</v>
      </c>
      <c r="B54" s="13" t="s">
        <v>125</v>
      </c>
      <c r="C54" s="13" t="s">
        <v>25</v>
      </c>
      <c r="D54" s="13" t="s">
        <v>65</v>
      </c>
      <c r="E54" s="13" t="s">
        <v>129</v>
      </c>
      <c r="F54" s="21">
        <v>26.8</v>
      </c>
      <c r="G54" s="13" t="s">
        <v>142</v>
      </c>
      <c r="H54" s="13"/>
    </row>
    <row r="55" spans="1:8">
      <c r="A55" s="13" t="s">
        <v>119</v>
      </c>
      <c r="B55" s="13" t="s">
        <v>125</v>
      </c>
      <c r="C55" s="13" t="s">
        <v>25</v>
      </c>
      <c r="D55" s="13" t="s">
        <v>66</v>
      </c>
      <c r="E55" s="13" t="s">
        <v>129</v>
      </c>
      <c r="F55" s="21">
        <v>23.2</v>
      </c>
      <c r="G55" s="13" t="s">
        <v>142</v>
      </c>
      <c r="H55" s="13"/>
    </row>
    <row r="56" spans="1:8">
      <c r="A56" s="13" t="s">
        <v>119</v>
      </c>
      <c r="B56" s="13" t="s">
        <v>125</v>
      </c>
      <c r="C56" s="13" t="s">
        <v>25</v>
      </c>
      <c r="D56" s="13" t="s">
        <v>67</v>
      </c>
      <c r="E56" s="13" t="s">
        <v>129</v>
      </c>
      <c r="F56" s="21">
        <v>38.1</v>
      </c>
      <c r="G56" s="13" t="s">
        <v>142</v>
      </c>
      <c r="H56" s="13"/>
    </row>
    <row r="57" spans="1:8">
      <c r="A57" s="13" t="s">
        <v>119</v>
      </c>
      <c r="B57" s="13" t="s">
        <v>125</v>
      </c>
      <c r="C57" s="13" t="s">
        <v>25</v>
      </c>
      <c r="D57" s="13" t="s">
        <v>64</v>
      </c>
      <c r="E57" s="13" t="s">
        <v>57</v>
      </c>
      <c r="F57" s="21">
        <v>10.8</v>
      </c>
      <c r="G57" s="13" t="s">
        <v>142</v>
      </c>
      <c r="H57" s="13"/>
    </row>
    <row r="58" spans="1:8">
      <c r="A58" s="13" t="s">
        <v>119</v>
      </c>
      <c r="B58" s="13" t="s">
        <v>125</v>
      </c>
      <c r="C58" s="13" t="s">
        <v>25</v>
      </c>
      <c r="D58" s="13" t="s">
        <v>65</v>
      </c>
      <c r="E58" s="13" t="s">
        <v>57</v>
      </c>
      <c r="F58" s="21">
        <v>17.100000000000001</v>
      </c>
      <c r="G58" s="13" t="s">
        <v>142</v>
      </c>
      <c r="H58" s="13"/>
    </row>
    <row r="59" spans="1:8">
      <c r="A59" s="13" t="s">
        <v>119</v>
      </c>
      <c r="B59" s="13" t="s">
        <v>125</v>
      </c>
      <c r="C59" s="13" t="s">
        <v>25</v>
      </c>
      <c r="D59" s="13" t="s">
        <v>66</v>
      </c>
      <c r="E59" s="13" t="s">
        <v>57</v>
      </c>
      <c r="F59" s="21">
        <v>12.6</v>
      </c>
      <c r="G59" s="13" t="s">
        <v>142</v>
      </c>
      <c r="H59" s="13"/>
    </row>
    <row r="60" spans="1:8">
      <c r="A60" s="13" t="s">
        <v>119</v>
      </c>
      <c r="B60" s="13" t="s">
        <v>125</v>
      </c>
      <c r="C60" s="13" t="s">
        <v>25</v>
      </c>
      <c r="D60" s="13" t="s">
        <v>67</v>
      </c>
      <c r="E60" s="13" t="s">
        <v>57</v>
      </c>
      <c r="F60" s="21">
        <v>23.7</v>
      </c>
      <c r="G60" s="13" t="s">
        <v>142</v>
      </c>
      <c r="H60" s="13"/>
    </row>
    <row r="61" spans="1:8">
      <c r="A61" s="13" t="s">
        <v>119</v>
      </c>
      <c r="B61" s="13" t="s">
        <v>125</v>
      </c>
      <c r="C61" s="13" t="s">
        <v>25</v>
      </c>
      <c r="D61" s="13" t="s">
        <v>64</v>
      </c>
      <c r="E61" s="13" t="s">
        <v>58</v>
      </c>
      <c r="F61" s="21">
        <v>20.100000000000001</v>
      </c>
      <c r="G61" s="13" t="s">
        <v>142</v>
      </c>
      <c r="H61" s="13"/>
    </row>
    <row r="62" spans="1:8">
      <c r="A62" s="13" t="s">
        <v>119</v>
      </c>
      <c r="B62" s="13" t="s">
        <v>125</v>
      </c>
      <c r="C62" s="13" t="s">
        <v>25</v>
      </c>
      <c r="D62" s="13" t="s">
        <v>65</v>
      </c>
      <c r="E62" s="13" t="s">
        <v>58</v>
      </c>
      <c r="F62" s="21">
        <v>27.8</v>
      </c>
      <c r="G62" s="13" t="s">
        <v>142</v>
      </c>
      <c r="H62" s="13"/>
    </row>
    <row r="63" spans="1:8">
      <c r="A63" s="13" t="s">
        <v>119</v>
      </c>
      <c r="B63" s="13" t="s">
        <v>125</v>
      </c>
      <c r="C63" s="13" t="s">
        <v>25</v>
      </c>
      <c r="D63" s="13" t="s">
        <v>66</v>
      </c>
      <c r="E63" s="13" t="s">
        <v>58</v>
      </c>
      <c r="F63" s="21">
        <v>24.7</v>
      </c>
      <c r="G63" s="13" t="s">
        <v>142</v>
      </c>
      <c r="H63" s="13"/>
    </row>
    <row r="64" spans="1:8">
      <c r="A64" s="13" t="s">
        <v>119</v>
      </c>
      <c r="B64" s="13" t="s">
        <v>125</v>
      </c>
      <c r="C64" s="13" t="s">
        <v>25</v>
      </c>
      <c r="D64" s="13" t="s">
        <v>67</v>
      </c>
      <c r="E64" s="13" t="s">
        <v>58</v>
      </c>
      <c r="F64" s="21">
        <v>43.6</v>
      </c>
      <c r="G64" s="13" t="s">
        <v>142</v>
      </c>
      <c r="H64" s="13"/>
    </row>
    <row r="65" spans="1:8">
      <c r="A65" s="13" t="s">
        <v>119</v>
      </c>
      <c r="B65" s="13" t="s">
        <v>125</v>
      </c>
      <c r="C65" s="13" t="s">
        <v>25</v>
      </c>
      <c r="D65" s="13" t="s">
        <v>64</v>
      </c>
      <c r="E65" s="13" t="s">
        <v>59</v>
      </c>
      <c r="F65" s="21">
        <v>22.6</v>
      </c>
      <c r="G65" s="13" t="s">
        <v>142</v>
      </c>
      <c r="H65" s="13"/>
    </row>
    <row r="66" spans="1:8">
      <c r="A66" s="13" t="s">
        <v>119</v>
      </c>
      <c r="B66" s="13" t="s">
        <v>125</v>
      </c>
      <c r="C66" s="13" t="s">
        <v>25</v>
      </c>
      <c r="D66" s="13" t="s">
        <v>65</v>
      </c>
      <c r="E66" s="13" t="s">
        <v>59</v>
      </c>
      <c r="F66" s="21">
        <v>33</v>
      </c>
      <c r="G66" s="13" t="s">
        <v>142</v>
      </c>
      <c r="H66" s="13"/>
    </row>
    <row r="67" spans="1:8">
      <c r="A67" s="13" t="s">
        <v>119</v>
      </c>
      <c r="B67" s="13" t="s">
        <v>125</v>
      </c>
      <c r="C67" s="13" t="s">
        <v>25</v>
      </c>
      <c r="D67" s="13" t="s">
        <v>66</v>
      </c>
      <c r="E67" s="13" t="s">
        <v>59</v>
      </c>
      <c r="F67" s="21">
        <v>27</v>
      </c>
      <c r="G67" s="13" t="s">
        <v>142</v>
      </c>
      <c r="H67" s="13"/>
    </row>
    <row r="68" spans="1:8">
      <c r="A68" s="13" t="s">
        <v>119</v>
      </c>
      <c r="B68" s="13" t="s">
        <v>125</v>
      </c>
      <c r="C68" s="13" t="s">
        <v>25</v>
      </c>
      <c r="D68" s="13" t="s">
        <v>67</v>
      </c>
      <c r="E68" s="13" t="s">
        <v>59</v>
      </c>
      <c r="F68" s="21">
        <v>47.1</v>
      </c>
      <c r="G68" s="13" t="s">
        <v>142</v>
      </c>
      <c r="H68" s="13"/>
    </row>
    <row r="69" spans="1:8">
      <c r="A69" s="13" t="s">
        <v>119</v>
      </c>
      <c r="B69" s="13" t="s">
        <v>125</v>
      </c>
      <c r="C69" s="13" t="s">
        <v>25</v>
      </c>
      <c r="D69" s="13" t="s">
        <v>64</v>
      </c>
      <c r="E69" s="13" t="s">
        <v>127</v>
      </c>
      <c r="F69" s="21">
        <v>23.6</v>
      </c>
      <c r="G69" s="13" t="s">
        <v>142</v>
      </c>
      <c r="H69" s="13"/>
    </row>
    <row r="70" spans="1:8">
      <c r="A70" s="13" t="s">
        <v>119</v>
      </c>
      <c r="B70" s="13" t="s">
        <v>125</v>
      </c>
      <c r="C70" s="13" t="s">
        <v>25</v>
      </c>
      <c r="D70" s="13" t="s">
        <v>65</v>
      </c>
      <c r="E70" s="13" t="s">
        <v>127</v>
      </c>
      <c r="F70" s="21">
        <v>28.2</v>
      </c>
      <c r="G70" s="13" t="s">
        <v>142</v>
      </c>
      <c r="H70" s="13"/>
    </row>
    <row r="71" spans="1:8">
      <c r="A71" s="13" t="s">
        <v>119</v>
      </c>
      <c r="B71" s="13" t="s">
        <v>125</v>
      </c>
      <c r="C71" s="13" t="s">
        <v>25</v>
      </c>
      <c r="D71" s="13" t="s">
        <v>66</v>
      </c>
      <c r="E71" s="13" t="s">
        <v>127</v>
      </c>
      <c r="F71" s="21">
        <v>27</v>
      </c>
      <c r="G71" s="13" t="s">
        <v>142</v>
      </c>
      <c r="H71" s="13"/>
    </row>
    <row r="72" spans="1:8">
      <c r="A72" s="13" t="s">
        <v>119</v>
      </c>
      <c r="B72" s="13" t="s">
        <v>125</v>
      </c>
      <c r="C72" s="13" t="s">
        <v>25</v>
      </c>
      <c r="D72" s="13" t="s">
        <v>67</v>
      </c>
      <c r="E72" s="13" t="s">
        <v>127</v>
      </c>
      <c r="F72" s="21">
        <v>45.7</v>
      </c>
      <c r="G72" s="13" t="s">
        <v>142</v>
      </c>
      <c r="H72" s="13"/>
    </row>
    <row r="73" spans="1:8">
      <c r="A73" s="13" t="s">
        <v>119</v>
      </c>
      <c r="B73" s="13" t="s">
        <v>125</v>
      </c>
      <c r="C73" s="13" t="s">
        <v>25</v>
      </c>
      <c r="D73" s="13" t="s">
        <v>64</v>
      </c>
      <c r="E73" s="13" t="s">
        <v>124</v>
      </c>
      <c r="F73" s="21">
        <v>21.3</v>
      </c>
      <c r="G73" s="13" t="s">
        <v>142</v>
      </c>
      <c r="H73" s="13"/>
    </row>
    <row r="74" spans="1:8">
      <c r="A74" s="13" t="s">
        <v>119</v>
      </c>
      <c r="B74" s="13" t="s">
        <v>125</v>
      </c>
      <c r="C74" s="13" t="s">
        <v>25</v>
      </c>
      <c r="D74" s="13" t="s">
        <v>65</v>
      </c>
      <c r="E74" s="13" t="s">
        <v>124</v>
      </c>
      <c r="F74" s="21">
        <v>27.8</v>
      </c>
      <c r="G74" s="13" t="s">
        <v>142</v>
      </c>
      <c r="H74" s="13"/>
    </row>
    <row r="75" spans="1:8">
      <c r="A75" s="13" t="s">
        <v>119</v>
      </c>
      <c r="B75" s="13" t="s">
        <v>125</v>
      </c>
      <c r="C75" s="13" t="s">
        <v>25</v>
      </c>
      <c r="D75" s="13" t="s">
        <v>66</v>
      </c>
      <c r="E75" s="13" t="s">
        <v>124</v>
      </c>
      <c r="F75" s="21">
        <v>24</v>
      </c>
      <c r="G75" s="13" t="s">
        <v>142</v>
      </c>
      <c r="H75" s="13"/>
    </row>
    <row r="76" spans="1:8">
      <c r="A76" s="13" t="s">
        <v>119</v>
      </c>
      <c r="B76" s="13" t="s">
        <v>125</v>
      </c>
      <c r="C76" s="13" t="s">
        <v>25</v>
      </c>
      <c r="D76" s="13" t="s">
        <v>67</v>
      </c>
      <c r="E76" s="13" t="s">
        <v>124</v>
      </c>
      <c r="F76" s="21">
        <v>29.6</v>
      </c>
      <c r="G76" s="13" t="s">
        <v>142</v>
      </c>
      <c r="H76" s="13"/>
    </row>
    <row r="77" spans="1:8">
      <c r="A77" s="13" t="s">
        <v>119</v>
      </c>
      <c r="B77" s="13" t="s">
        <v>125</v>
      </c>
      <c r="C77" s="13" t="s">
        <v>37</v>
      </c>
      <c r="D77" s="13" t="s">
        <v>38</v>
      </c>
      <c r="E77" s="13" t="s">
        <v>129</v>
      </c>
      <c r="F77" s="21">
        <v>20.6</v>
      </c>
      <c r="G77" s="13" t="s">
        <v>142</v>
      </c>
      <c r="H77" s="13"/>
    </row>
    <row r="78" spans="1:8">
      <c r="A78" s="13" t="s">
        <v>119</v>
      </c>
      <c r="B78" s="13" t="s">
        <v>125</v>
      </c>
      <c r="C78" s="13" t="s">
        <v>37</v>
      </c>
      <c r="D78" s="13" t="s">
        <v>39</v>
      </c>
      <c r="E78" s="13" t="s">
        <v>129</v>
      </c>
      <c r="F78" s="21">
        <v>24.8</v>
      </c>
      <c r="G78" s="13" t="s">
        <v>142</v>
      </c>
      <c r="H78" s="13"/>
    </row>
    <row r="79" spans="1:8">
      <c r="A79" s="13" t="s">
        <v>119</v>
      </c>
      <c r="B79" s="13" t="s">
        <v>125</v>
      </c>
      <c r="C79" s="13" t="s">
        <v>37</v>
      </c>
      <c r="D79" s="13" t="s">
        <v>38</v>
      </c>
      <c r="E79" s="13" t="s">
        <v>57</v>
      </c>
      <c r="F79" s="21">
        <v>10.6</v>
      </c>
      <c r="G79" s="13" t="s">
        <v>142</v>
      </c>
      <c r="H79" s="13"/>
    </row>
    <row r="80" spans="1:8">
      <c r="A80" s="13" t="s">
        <v>119</v>
      </c>
      <c r="B80" s="13" t="s">
        <v>125</v>
      </c>
      <c r="C80" s="13" t="s">
        <v>37</v>
      </c>
      <c r="D80" s="13" t="s">
        <v>39</v>
      </c>
      <c r="E80" s="13" t="s">
        <v>57</v>
      </c>
      <c r="F80" s="21">
        <v>17</v>
      </c>
      <c r="G80" s="13" t="s">
        <v>142</v>
      </c>
      <c r="H80" s="13"/>
    </row>
    <row r="81" spans="1:8">
      <c r="A81" s="13" t="s">
        <v>119</v>
      </c>
      <c r="B81" s="13" t="s">
        <v>125</v>
      </c>
      <c r="C81" s="13" t="s">
        <v>37</v>
      </c>
      <c r="D81" s="13" t="s">
        <v>38</v>
      </c>
      <c r="E81" s="13" t="s">
        <v>58</v>
      </c>
      <c r="F81" s="21">
        <v>21.1</v>
      </c>
      <c r="G81" s="13" t="s">
        <v>142</v>
      </c>
      <c r="H81" s="13"/>
    </row>
    <row r="82" spans="1:8">
      <c r="A82" s="13" t="s">
        <v>119</v>
      </c>
      <c r="B82" s="13" t="s">
        <v>125</v>
      </c>
      <c r="C82" s="13" t="s">
        <v>37</v>
      </c>
      <c r="D82" s="13" t="s">
        <v>39</v>
      </c>
      <c r="E82" s="13" t="s">
        <v>58</v>
      </c>
      <c r="F82" s="21">
        <v>23.6</v>
      </c>
      <c r="G82" s="13" t="s">
        <v>142</v>
      </c>
      <c r="H82" s="13"/>
    </row>
    <row r="83" spans="1:8">
      <c r="A83" s="13" t="s">
        <v>119</v>
      </c>
      <c r="B83" s="13" t="s">
        <v>125</v>
      </c>
      <c r="C83" s="13" t="s">
        <v>37</v>
      </c>
      <c r="D83" s="13" t="s">
        <v>38</v>
      </c>
      <c r="E83" s="13" t="s">
        <v>59</v>
      </c>
      <c r="F83" s="21">
        <v>23.9</v>
      </c>
      <c r="G83" s="13" t="s">
        <v>142</v>
      </c>
      <c r="H83" s="13"/>
    </row>
    <row r="84" spans="1:8">
      <c r="A84" s="13" t="s">
        <v>119</v>
      </c>
      <c r="B84" s="13" t="s">
        <v>125</v>
      </c>
      <c r="C84" s="13" t="s">
        <v>37</v>
      </c>
      <c r="D84" s="13" t="s">
        <v>39</v>
      </c>
      <c r="E84" s="13" t="s">
        <v>59</v>
      </c>
      <c r="F84" s="21">
        <v>26.7</v>
      </c>
      <c r="G84" s="13" t="s">
        <v>142</v>
      </c>
      <c r="H84" s="13"/>
    </row>
    <row r="85" spans="1:8">
      <c r="A85" s="13" t="s">
        <v>119</v>
      </c>
      <c r="B85" s="13" t="s">
        <v>125</v>
      </c>
      <c r="C85" s="13" t="s">
        <v>37</v>
      </c>
      <c r="D85" s="13" t="s">
        <v>38</v>
      </c>
      <c r="E85" s="13" t="s">
        <v>127</v>
      </c>
      <c r="F85" s="21">
        <v>23.9</v>
      </c>
      <c r="G85" s="13" t="s">
        <v>142</v>
      </c>
      <c r="H85" s="13"/>
    </row>
    <row r="86" spans="1:8">
      <c r="A86" s="13" t="s">
        <v>119</v>
      </c>
      <c r="B86" s="13" t="s">
        <v>125</v>
      </c>
      <c r="C86" s="13" t="s">
        <v>37</v>
      </c>
      <c r="D86" s="13" t="s">
        <v>39</v>
      </c>
      <c r="E86" s="13" t="s">
        <v>127</v>
      </c>
      <c r="F86" s="21">
        <v>27.3</v>
      </c>
      <c r="G86" s="13" t="s">
        <v>142</v>
      </c>
      <c r="H86" s="13"/>
    </row>
    <row r="87" spans="1:8">
      <c r="A87" s="13" t="s">
        <v>119</v>
      </c>
      <c r="B87" s="13" t="s">
        <v>125</v>
      </c>
      <c r="C87" s="13" t="s">
        <v>37</v>
      </c>
      <c r="D87" s="13" t="s">
        <v>38</v>
      </c>
      <c r="E87" s="13" t="s">
        <v>124</v>
      </c>
      <c r="F87" s="21">
        <v>21.5</v>
      </c>
      <c r="G87" s="13" t="s">
        <v>142</v>
      </c>
      <c r="H87" s="13"/>
    </row>
    <row r="88" spans="1:8">
      <c r="A88" s="13" t="s">
        <v>119</v>
      </c>
      <c r="B88" s="13" t="s">
        <v>125</v>
      </c>
      <c r="C88" s="13" t="s">
        <v>37</v>
      </c>
      <c r="D88" s="13" t="s">
        <v>39</v>
      </c>
      <c r="E88" s="13" t="s">
        <v>124</v>
      </c>
      <c r="F88" s="21">
        <v>27.9</v>
      </c>
      <c r="G88" s="22" t="s">
        <v>142</v>
      </c>
      <c r="H88" s="22"/>
    </row>
    <row r="89" spans="1:8">
      <c r="A89" s="40" t="s">
        <v>119</v>
      </c>
      <c r="B89" s="40" t="s">
        <v>139</v>
      </c>
      <c r="C89" s="40" t="s">
        <v>12</v>
      </c>
      <c r="D89" s="40" t="s">
        <v>12</v>
      </c>
      <c r="E89" s="40" t="s">
        <v>140</v>
      </c>
      <c r="F89" s="41">
        <v>19.7</v>
      </c>
      <c r="G89" s="13" t="s">
        <v>93</v>
      </c>
      <c r="H89" s="13"/>
    </row>
    <row r="90" spans="1:8">
      <c r="A90" s="13" t="s">
        <v>119</v>
      </c>
      <c r="B90" s="13" t="s">
        <v>139</v>
      </c>
      <c r="C90" s="13" t="s">
        <v>12</v>
      </c>
      <c r="D90" s="13" t="s">
        <v>12</v>
      </c>
      <c r="E90" s="13" t="s">
        <v>14</v>
      </c>
      <c r="F90" s="21">
        <v>19.100000000000001</v>
      </c>
      <c r="G90" s="13" t="s">
        <v>93</v>
      </c>
      <c r="H90" s="13"/>
    </row>
    <row r="91" spans="1:8">
      <c r="A91" s="13" t="s">
        <v>119</v>
      </c>
      <c r="B91" s="13" t="s">
        <v>139</v>
      </c>
      <c r="C91" s="13" t="s">
        <v>12</v>
      </c>
      <c r="D91" s="13" t="s">
        <v>12</v>
      </c>
      <c r="E91" s="13" t="s">
        <v>15</v>
      </c>
      <c r="F91" s="21">
        <v>19.3</v>
      </c>
      <c r="G91" s="13" t="s">
        <v>93</v>
      </c>
      <c r="H91" s="13"/>
    </row>
    <row r="92" spans="1:8">
      <c r="A92" s="13" t="s">
        <v>119</v>
      </c>
      <c r="B92" s="13" t="s">
        <v>139</v>
      </c>
      <c r="C92" s="13" t="s">
        <v>12</v>
      </c>
      <c r="D92" s="13" t="s">
        <v>12</v>
      </c>
      <c r="E92" s="13" t="s">
        <v>16</v>
      </c>
      <c r="F92" s="21">
        <v>21</v>
      </c>
      <c r="G92" s="13" t="s">
        <v>93</v>
      </c>
      <c r="H92" s="13"/>
    </row>
    <row r="93" spans="1:8">
      <c r="A93" s="13" t="s">
        <v>119</v>
      </c>
      <c r="B93" s="13" t="s">
        <v>139</v>
      </c>
      <c r="C93" s="13" t="s">
        <v>12</v>
      </c>
      <c r="D93" s="13" t="s">
        <v>12</v>
      </c>
      <c r="E93" s="16" t="s">
        <v>17</v>
      </c>
      <c r="F93" s="21">
        <v>23.7</v>
      </c>
      <c r="G93" s="13" t="s">
        <v>93</v>
      </c>
      <c r="H93" s="13"/>
    </row>
    <row r="94" spans="1:8">
      <c r="A94" s="13" t="s">
        <v>119</v>
      </c>
      <c r="B94" s="13" t="s">
        <v>139</v>
      </c>
      <c r="C94" s="13" t="s">
        <v>18</v>
      </c>
      <c r="D94" s="13" t="s">
        <v>19</v>
      </c>
      <c r="E94" s="16" t="s">
        <v>140</v>
      </c>
      <c r="F94" s="21">
        <v>22.2</v>
      </c>
      <c r="G94" s="13" t="s">
        <v>93</v>
      </c>
      <c r="H94" s="13"/>
    </row>
    <row r="95" spans="1:8">
      <c r="A95" s="13" t="s">
        <v>119</v>
      </c>
      <c r="B95" s="13" t="s">
        <v>139</v>
      </c>
      <c r="C95" s="13" t="s">
        <v>18</v>
      </c>
      <c r="D95" s="13" t="s">
        <v>20</v>
      </c>
      <c r="E95" s="16" t="s">
        <v>140</v>
      </c>
      <c r="F95" s="21">
        <v>17.2</v>
      </c>
      <c r="G95" s="13" t="s">
        <v>93</v>
      </c>
      <c r="H95" s="13"/>
    </row>
    <row r="96" spans="1:8">
      <c r="A96" s="13" t="s">
        <v>119</v>
      </c>
      <c r="B96" s="13" t="s">
        <v>139</v>
      </c>
      <c r="C96" s="13" t="s">
        <v>18</v>
      </c>
      <c r="D96" s="13" t="s">
        <v>19</v>
      </c>
      <c r="E96" s="16" t="s">
        <v>14</v>
      </c>
      <c r="F96" s="21">
        <v>21</v>
      </c>
      <c r="G96" s="13" t="s">
        <v>93</v>
      </c>
      <c r="H96" s="13"/>
    </row>
    <row r="97" spans="1:8">
      <c r="A97" s="13" t="s">
        <v>119</v>
      </c>
      <c r="B97" s="13" t="s">
        <v>139</v>
      </c>
      <c r="C97" s="13" t="s">
        <v>18</v>
      </c>
      <c r="D97" s="13" t="s">
        <v>20</v>
      </c>
      <c r="E97" s="16" t="s">
        <v>14</v>
      </c>
      <c r="F97" s="21">
        <v>17</v>
      </c>
      <c r="G97" s="13" t="s">
        <v>93</v>
      </c>
      <c r="H97" s="13"/>
    </row>
    <row r="98" spans="1:8">
      <c r="A98" s="13" t="s">
        <v>119</v>
      </c>
      <c r="B98" s="13" t="s">
        <v>139</v>
      </c>
      <c r="C98" s="13" t="s">
        <v>18</v>
      </c>
      <c r="D98" s="13" t="s">
        <v>19</v>
      </c>
      <c r="E98" s="16" t="s">
        <v>15</v>
      </c>
      <c r="F98" s="21">
        <v>21.7</v>
      </c>
      <c r="G98" s="13" t="s">
        <v>93</v>
      </c>
      <c r="H98" s="13"/>
    </row>
    <row r="99" spans="1:8">
      <c r="A99" s="13" t="s">
        <v>119</v>
      </c>
      <c r="B99" s="13" t="s">
        <v>139</v>
      </c>
      <c r="C99" s="13" t="s">
        <v>18</v>
      </c>
      <c r="D99" s="13" t="s">
        <v>20</v>
      </c>
      <c r="E99" s="16" t="s">
        <v>15</v>
      </c>
      <c r="F99" s="21">
        <v>16.899999999999999</v>
      </c>
      <c r="G99" s="13" t="s">
        <v>93</v>
      </c>
      <c r="H99" s="13"/>
    </row>
    <row r="100" spans="1:8">
      <c r="A100" s="13" t="s">
        <v>119</v>
      </c>
      <c r="B100" s="13" t="s">
        <v>139</v>
      </c>
      <c r="C100" s="13" t="s">
        <v>18</v>
      </c>
      <c r="D100" s="13" t="s">
        <v>19</v>
      </c>
      <c r="E100" s="31" t="s">
        <v>16</v>
      </c>
      <c r="F100" s="21">
        <v>24</v>
      </c>
      <c r="G100" s="13" t="s">
        <v>93</v>
      </c>
      <c r="H100" s="13"/>
    </row>
    <row r="101" spans="1:8">
      <c r="A101" s="13" t="s">
        <v>119</v>
      </c>
      <c r="B101" s="13" t="s">
        <v>139</v>
      </c>
      <c r="C101" s="13" t="s">
        <v>18</v>
      </c>
      <c r="D101" s="13" t="s">
        <v>20</v>
      </c>
      <c r="E101" s="31" t="s">
        <v>16</v>
      </c>
      <c r="F101" s="21">
        <v>18</v>
      </c>
      <c r="G101" s="13" t="s">
        <v>93</v>
      </c>
      <c r="H101" s="13"/>
    </row>
    <row r="102" spans="1:8">
      <c r="A102" s="13" t="s">
        <v>119</v>
      </c>
      <c r="B102" s="13" t="s">
        <v>139</v>
      </c>
      <c r="C102" s="13" t="s">
        <v>18</v>
      </c>
      <c r="D102" s="13" t="s">
        <v>19</v>
      </c>
      <c r="E102" s="16" t="s">
        <v>17</v>
      </c>
      <c r="F102" s="21">
        <v>31.4</v>
      </c>
      <c r="G102" s="13" t="s">
        <v>93</v>
      </c>
      <c r="H102" s="13"/>
    </row>
    <row r="103" spans="1:8">
      <c r="A103" s="13" t="s">
        <v>119</v>
      </c>
      <c r="B103" s="13" t="s">
        <v>139</v>
      </c>
      <c r="C103" s="13" t="s">
        <v>18</v>
      </c>
      <c r="D103" s="13" t="s">
        <v>20</v>
      </c>
      <c r="E103" s="16" t="s">
        <v>17</v>
      </c>
      <c r="F103" s="21">
        <v>18.3</v>
      </c>
      <c r="G103" s="13" t="s">
        <v>93</v>
      </c>
      <c r="H103" s="13"/>
    </row>
    <row r="104" spans="1:8">
      <c r="A104" s="13" t="s">
        <v>119</v>
      </c>
      <c r="B104" s="13" t="s">
        <v>139</v>
      </c>
      <c r="C104" s="13" t="s">
        <v>133</v>
      </c>
      <c r="D104" s="13" t="s">
        <v>22</v>
      </c>
      <c r="E104" s="16" t="s">
        <v>140</v>
      </c>
      <c r="F104" s="21">
        <v>26.8</v>
      </c>
      <c r="G104" s="13" t="s">
        <v>93</v>
      </c>
      <c r="H104" s="13"/>
    </row>
    <row r="105" spans="1:8">
      <c r="A105" s="13" t="s">
        <v>119</v>
      </c>
      <c r="B105" s="13" t="s">
        <v>139</v>
      </c>
      <c r="C105" s="13" t="s">
        <v>133</v>
      </c>
      <c r="D105" s="13" t="s">
        <v>23</v>
      </c>
      <c r="E105" s="16" t="s">
        <v>140</v>
      </c>
      <c r="F105" s="21">
        <v>19.600000000000001</v>
      </c>
      <c r="G105" s="13" t="s">
        <v>93</v>
      </c>
      <c r="H105" s="13"/>
    </row>
    <row r="106" spans="1:8">
      <c r="A106" s="13" t="s">
        <v>119</v>
      </c>
      <c r="B106" s="13" t="s">
        <v>139</v>
      </c>
      <c r="C106" s="13" t="s">
        <v>133</v>
      </c>
      <c r="D106" s="13" t="s">
        <v>22</v>
      </c>
      <c r="E106" s="13" t="s">
        <v>14</v>
      </c>
      <c r="F106" s="21">
        <v>22.9</v>
      </c>
      <c r="G106" s="13" t="s">
        <v>93</v>
      </c>
      <c r="H106" s="13"/>
    </row>
    <row r="107" spans="1:8">
      <c r="A107" s="13" t="s">
        <v>119</v>
      </c>
      <c r="B107" s="13" t="s">
        <v>139</v>
      </c>
      <c r="C107" s="13" t="s">
        <v>133</v>
      </c>
      <c r="D107" s="13" t="s">
        <v>23</v>
      </c>
      <c r="E107" s="13" t="s">
        <v>14</v>
      </c>
      <c r="F107" s="21">
        <v>19</v>
      </c>
      <c r="G107" s="13" t="s">
        <v>93</v>
      </c>
      <c r="H107" s="13"/>
    </row>
    <row r="108" spans="1:8">
      <c r="A108" s="13" t="s">
        <v>119</v>
      </c>
      <c r="B108" s="13" t="s">
        <v>139</v>
      </c>
      <c r="C108" s="13" t="s">
        <v>133</v>
      </c>
      <c r="D108" s="13" t="s">
        <v>22</v>
      </c>
      <c r="E108" s="13" t="s">
        <v>15</v>
      </c>
      <c r="F108" s="21">
        <v>37.6</v>
      </c>
      <c r="G108" s="13" t="s">
        <v>93</v>
      </c>
      <c r="H108" s="13"/>
    </row>
    <row r="109" spans="1:8">
      <c r="A109" s="13" t="s">
        <v>119</v>
      </c>
      <c r="B109" s="13" t="s">
        <v>139</v>
      </c>
      <c r="C109" s="13" t="s">
        <v>133</v>
      </c>
      <c r="D109" s="13" t="s">
        <v>23</v>
      </c>
      <c r="E109" s="13" t="s">
        <v>15</v>
      </c>
      <c r="F109" s="21">
        <v>19</v>
      </c>
      <c r="G109" s="13" t="s">
        <v>93</v>
      </c>
      <c r="H109" s="13"/>
    </row>
    <row r="110" spans="1:8">
      <c r="A110" s="13" t="s">
        <v>119</v>
      </c>
      <c r="B110" s="13" t="s">
        <v>139</v>
      </c>
      <c r="C110" s="13" t="s">
        <v>133</v>
      </c>
      <c r="D110" s="13" t="s">
        <v>22</v>
      </c>
      <c r="E110" s="27" t="s">
        <v>16</v>
      </c>
      <c r="F110" s="21">
        <v>8.5</v>
      </c>
      <c r="G110" s="13" t="s">
        <v>93</v>
      </c>
      <c r="H110" s="13"/>
    </row>
    <row r="111" spans="1:8">
      <c r="A111" s="13" t="s">
        <v>119</v>
      </c>
      <c r="B111" s="13" t="s">
        <v>139</v>
      </c>
      <c r="C111" s="13" t="s">
        <v>133</v>
      </c>
      <c r="D111" s="13" t="s">
        <v>23</v>
      </c>
      <c r="E111" s="27" t="s">
        <v>16</v>
      </c>
      <c r="F111" s="21">
        <v>21.1</v>
      </c>
      <c r="G111" s="13" t="s">
        <v>93</v>
      </c>
      <c r="H111" s="13"/>
    </row>
    <row r="112" spans="1:8">
      <c r="A112" s="13" t="s">
        <v>119</v>
      </c>
      <c r="B112" s="13" t="s">
        <v>139</v>
      </c>
      <c r="C112" s="13" t="s">
        <v>133</v>
      </c>
      <c r="D112" s="13" t="s">
        <v>22</v>
      </c>
      <c r="E112" s="13" t="s">
        <v>17</v>
      </c>
      <c r="F112" s="21" t="s">
        <v>24</v>
      </c>
      <c r="G112" s="13" t="s">
        <v>93</v>
      </c>
      <c r="H112" s="13"/>
    </row>
    <row r="113" spans="1:8">
      <c r="A113" s="13" t="s">
        <v>119</v>
      </c>
      <c r="B113" s="13" t="s">
        <v>139</v>
      </c>
      <c r="C113" s="13" t="s">
        <v>133</v>
      </c>
      <c r="D113" s="13" t="s">
        <v>23</v>
      </c>
      <c r="E113" s="13" t="s">
        <v>17</v>
      </c>
      <c r="F113" s="21">
        <v>24</v>
      </c>
      <c r="G113" s="13" t="s">
        <v>93</v>
      </c>
      <c r="H113" s="13"/>
    </row>
    <row r="114" spans="1:8">
      <c r="A114" s="13" t="s">
        <v>119</v>
      </c>
      <c r="B114" s="13" t="s">
        <v>139</v>
      </c>
      <c r="C114" s="13" t="s">
        <v>25</v>
      </c>
      <c r="D114" s="13" t="s">
        <v>141</v>
      </c>
      <c r="E114" s="16" t="s">
        <v>140</v>
      </c>
      <c r="F114" s="21">
        <v>19.5</v>
      </c>
      <c r="G114" s="13" t="s">
        <v>93</v>
      </c>
      <c r="H114" s="13"/>
    </row>
    <row r="115" spans="1:8">
      <c r="A115" s="13" t="s">
        <v>119</v>
      </c>
      <c r="B115" s="13" t="s">
        <v>139</v>
      </c>
      <c r="C115" s="13" t="s">
        <v>25</v>
      </c>
      <c r="D115" s="13" t="s">
        <v>27</v>
      </c>
      <c r="E115" s="16" t="s">
        <v>140</v>
      </c>
      <c r="F115" s="21">
        <v>20.2</v>
      </c>
      <c r="G115" s="13" t="s">
        <v>93</v>
      </c>
      <c r="H115" s="13"/>
    </row>
    <row r="116" spans="1:8">
      <c r="A116" s="13" t="s">
        <v>119</v>
      </c>
      <c r="B116" s="13" t="s">
        <v>139</v>
      </c>
      <c r="C116" s="13" t="s">
        <v>25</v>
      </c>
      <c r="D116" s="13" t="s">
        <v>141</v>
      </c>
      <c r="E116" s="13" t="s">
        <v>14</v>
      </c>
      <c r="F116" s="21">
        <v>19.8</v>
      </c>
      <c r="G116" s="13" t="s">
        <v>93</v>
      </c>
      <c r="H116" s="13"/>
    </row>
    <row r="117" spans="1:8">
      <c r="A117" s="13" t="s">
        <v>119</v>
      </c>
      <c r="B117" s="13" t="s">
        <v>139</v>
      </c>
      <c r="C117" s="13" t="s">
        <v>25</v>
      </c>
      <c r="D117" s="13" t="s">
        <v>27</v>
      </c>
      <c r="E117" s="13" t="s">
        <v>14</v>
      </c>
      <c r="F117" s="21">
        <v>17.600000000000001</v>
      </c>
      <c r="G117" s="13" t="s">
        <v>93</v>
      </c>
      <c r="H117" s="13"/>
    </row>
    <row r="118" spans="1:8">
      <c r="A118" s="13" t="s">
        <v>119</v>
      </c>
      <c r="B118" s="13" t="s">
        <v>139</v>
      </c>
      <c r="C118" s="13" t="s">
        <v>25</v>
      </c>
      <c r="D118" s="13" t="s">
        <v>141</v>
      </c>
      <c r="E118" s="13" t="s">
        <v>15</v>
      </c>
      <c r="F118" s="21">
        <v>18.3</v>
      </c>
      <c r="G118" s="13" t="s">
        <v>93</v>
      </c>
      <c r="H118" s="13"/>
    </row>
    <row r="119" spans="1:8">
      <c r="A119" s="13" t="s">
        <v>119</v>
      </c>
      <c r="B119" s="13" t="s">
        <v>139</v>
      </c>
      <c r="C119" s="13" t="s">
        <v>25</v>
      </c>
      <c r="D119" s="13" t="s">
        <v>27</v>
      </c>
      <c r="E119" s="13" t="s">
        <v>15</v>
      </c>
      <c r="F119" s="21">
        <v>21</v>
      </c>
      <c r="G119" s="13" t="s">
        <v>93</v>
      </c>
      <c r="H119" s="13"/>
    </row>
    <row r="120" spans="1:8">
      <c r="A120" s="13" t="s">
        <v>119</v>
      </c>
      <c r="B120" s="13" t="s">
        <v>139</v>
      </c>
      <c r="C120" s="13" t="s">
        <v>25</v>
      </c>
      <c r="D120" s="13" t="s">
        <v>141</v>
      </c>
      <c r="E120" s="27" t="s">
        <v>16</v>
      </c>
      <c r="F120" s="21">
        <v>21</v>
      </c>
      <c r="G120" s="13" t="s">
        <v>93</v>
      </c>
      <c r="H120" s="13"/>
    </row>
    <row r="121" spans="1:8">
      <c r="A121" s="13" t="s">
        <v>119</v>
      </c>
      <c r="B121" s="13" t="s">
        <v>139</v>
      </c>
      <c r="C121" s="13" t="s">
        <v>25</v>
      </c>
      <c r="D121" s="13" t="s">
        <v>27</v>
      </c>
      <c r="E121" s="27" t="s">
        <v>16</v>
      </c>
      <c r="F121" s="21">
        <v>21.1</v>
      </c>
      <c r="G121" s="13" t="s">
        <v>93</v>
      </c>
      <c r="H121" s="13"/>
    </row>
    <row r="122" spans="1:8">
      <c r="A122" s="13" t="s">
        <v>119</v>
      </c>
      <c r="B122" s="13" t="s">
        <v>139</v>
      </c>
      <c r="C122" s="13" t="s">
        <v>25</v>
      </c>
      <c r="D122" s="13" t="s">
        <v>141</v>
      </c>
      <c r="E122" s="13" t="s">
        <v>17</v>
      </c>
      <c r="F122" s="21">
        <v>19.899999999999999</v>
      </c>
      <c r="G122" s="13" t="s">
        <v>93</v>
      </c>
      <c r="H122" s="13"/>
    </row>
    <row r="123" spans="1:8">
      <c r="A123" s="13" t="s">
        <v>119</v>
      </c>
      <c r="B123" s="13" t="s">
        <v>139</v>
      </c>
      <c r="C123" s="13" t="s">
        <v>25</v>
      </c>
      <c r="D123" s="13" t="s">
        <v>27</v>
      </c>
      <c r="E123" s="13" t="s">
        <v>17</v>
      </c>
      <c r="F123" s="21">
        <v>29.6</v>
      </c>
      <c r="G123" s="13" t="s">
        <v>93</v>
      </c>
      <c r="H123" s="13"/>
    </row>
    <row r="124" spans="1:8">
      <c r="A124" s="13" t="s">
        <v>119</v>
      </c>
      <c r="B124" s="13" t="s">
        <v>139</v>
      </c>
      <c r="C124" s="13" t="s">
        <v>28</v>
      </c>
      <c r="D124" s="13" t="s">
        <v>29</v>
      </c>
      <c r="E124" s="16" t="s">
        <v>140</v>
      </c>
      <c r="F124" s="21">
        <v>25.2</v>
      </c>
      <c r="G124" s="13" t="s">
        <v>93</v>
      </c>
      <c r="H124" s="13"/>
    </row>
    <row r="125" spans="1:8">
      <c r="A125" s="13" t="s">
        <v>119</v>
      </c>
      <c r="B125" s="13" t="s">
        <v>139</v>
      </c>
      <c r="C125" s="13" t="s">
        <v>28</v>
      </c>
      <c r="D125" s="13" t="s">
        <v>30</v>
      </c>
      <c r="E125" s="16" t="s">
        <v>140</v>
      </c>
      <c r="F125" s="21">
        <v>19.100000000000001</v>
      </c>
      <c r="G125" s="13" t="s">
        <v>93</v>
      </c>
      <c r="H125" s="13"/>
    </row>
    <row r="126" spans="1:8">
      <c r="A126" s="13" t="s">
        <v>119</v>
      </c>
      <c r="B126" s="13" t="s">
        <v>139</v>
      </c>
      <c r="C126" s="13" t="s">
        <v>28</v>
      </c>
      <c r="D126" s="13" t="s">
        <v>29</v>
      </c>
      <c r="E126" s="13" t="s">
        <v>14</v>
      </c>
      <c r="F126" s="21" t="s">
        <v>24</v>
      </c>
      <c r="G126" s="13" t="s">
        <v>93</v>
      </c>
      <c r="H126" s="13"/>
    </row>
    <row r="127" spans="1:8">
      <c r="A127" s="13" t="s">
        <v>119</v>
      </c>
      <c r="B127" s="13" t="s">
        <v>139</v>
      </c>
      <c r="C127" s="13" t="s">
        <v>28</v>
      </c>
      <c r="D127" s="13" t="s">
        <v>30</v>
      </c>
      <c r="E127" s="13" t="s">
        <v>14</v>
      </c>
      <c r="F127" s="21">
        <v>18.899999999999999</v>
      </c>
      <c r="G127" s="13" t="s">
        <v>93</v>
      </c>
      <c r="H127" s="13"/>
    </row>
    <row r="128" spans="1:8">
      <c r="A128" s="13" t="s">
        <v>119</v>
      </c>
      <c r="B128" s="13" t="s">
        <v>139</v>
      </c>
      <c r="C128" s="13" t="s">
        <v>28</v>
      </c>
      <c r="D128" s="13" t="s">
        <v>29</v>
      </c>
      <c r="E128" s="13" t="s">
        <v>15</v>
      </c>
      <c r="F128" s="21">
        <v>25.5</v>
      </c>
      <c r="G128" s="13" t="s">
        <v>93</v>
      </c>
      <c r="H128" s="13"/>
    </row>
    <row r="129" spans="1:8">
      <c r="A129" s="13" t="s">
        <v>119</v>
      </c>
      <c r="B129" s="13" t="s">
        <v>139</v>
      </c>
      <c r="C129" s="13" t="s">
        <v>28</v>
      </c>
      <c r="D129" s="13" t="s">
        <v>30</v>
      </c>
      <c r="E129" s="13" t="s">
        <v>15</v>
      </c>
      <c r="F129" s="21">
        <v>18.899999999999999</v>
      </c>
      <c r="G129" s="13" t="s">
        <v>93</v>
      </c>
      <c r="H129" s="13"/>
    </row>
    <row r="130" spans="1:8">
      <c r="A130" s="13" t="s">
        <v>119</v>
      </c>
      <c r="B130" s="13" t="s">
        <v>139</v>
      </c>
      <c r="C130" s="13" t="s">
        <v>28</v>
      </c>
      <c r="D130" s="13" t="s">
        <v>29</v>
      </c>
      <c r="E130" s="13" t="s">
        <v>16</v>
      </c>
      <c r="F130" s="21">
        <v>28.4</v>
      </c>
      <c r="G130" s="13" t="s">
        <v>93</v>
      </c>
      <c r="H130" s="13"/>
    </row>
    <row r="131" spans="1:8">
      <c r="A131" s="13" t="s">
        <v>119</v>
      </c>
      <c r="B131" s="13" t="s">
        <v>139</v>
      </c>
      <c r="C131" s="13" t="s">
        <v>28</v>
      </c>
      <c r="D131" s="13" t="s">
        <v>30</v>
      </c>
      <c r="E131" s="13" t="s">
        <v>16</v>
      </c>
      <c r="F131" s="21">
        <v>19.399999999999999</v>
      </c>
      <c r="G131" s="13" t="s">
        <v>93</v>
      </c>
      <c r="H131" s="13"/>
    </row>
    <row r="132" spans="1:8">
      <c r="A132" s="13" t="s">
        <v>119</v>
      </c>
      <c r="B132" s="13" t="s">
        <v>139</v>
      </c>
      <c r="C132" s="13" t="s">
        <v>28</v>
      </c>
      <c r="D132" s="13" t="s">
        <v>29</v>
      </c>
      <c r="E132" s="13" t="s">
        <v>17</v>
      </c>
      <c r="F132" s="21">
        <v>27.6</v>
      </c>
      <c r="G132" s="13" t="s">
        <v>93</v>
      </c>
      <c r="H132" s="13"/>
    </row>
    <row r="133" spans="1:8">
      <c r="A133" s="13" t="s">
        <v>119</v>
      </c>
      <c r="B133" s="13" t="s">
        <v>139</v>
      </c>
      <c r="C133" s="13" t="s">
        <v>28</v>
      </c>
      <c r="D133" s="13" t="s">
        <v>30</v>
      </c>
      <c r="E133" s="13" t="s">
        <v>17</v>
      </c>
      <c r="F133" s="21">
        <v>21.9</v>
      </c>
      <c r="G133" s="13" t="s">
        <v>93</v>
      </c>
      <c r="H133" s="13"/>
    </row>
    <row r="134" spans="1:8">
      <c r="A134" s="13" t="s">
        <v>119</v>
      </c>
      <c r="B134" s="13" t="s">
        <v>139</v>
      </c>
      <c r="C134" s="13" t="s">
        <v>31</v>
      </c>
      <c r="D134" s="13" t="s">
        <v>32</v>
      </c>
      <c r="E134" s="16" t="s">
        <v>140</v>
      </c>
      <c r="F134" s="21">
        <v>24.2</v>
      </c>
      <c r="G134" s="13" t="s">
        <v>93</v>
      </c>
      <c r="H134" s="13"/>
    </row>
    <row r="135" spans="1:8">
      <c r="A135" s="13" t="s">
        <v>119</v>
      </c>
      <c r="B135" s="13" t="s">
        <v>139</v>
      </c>
      <c r="C135" s="13" t="s">
        <v>31</v>
      </c>
      <c r="D135" s="13" t="s">
        <v>33</v>
      </c>
      <c r="E135" s="16" t="s">
        <v>140</v>
      </c>
      <c r="F135" s="21">
        <v>18.3</v>
      </c>
      <c r="G135" s="13" t="s">
        <v>93</v>
      </c>
      <c r="H135" s="13"/>
    </row>
    <row r="136" spans="1:8">
      <c r="A136" s="13" t="s">
        <v>119</v>
      </c>
      <c r="B136" s="13" t="s">
        <v>139</v>
      </c>
      <c r="C136" s="13" t="s">
        <v>31</v>
      </c>
      <c r="D136" s="13" t="s">
        <v>32</v>
      </c>
      <c r="E136" s="13" t="s">
        <v>14</v>
      </c>
      <c r="F136" s="21">
        <v>21.9</v>
      </c>
      <c r="G136" s="13" t="s">
        <v>93</v>
      </c>
      <c r="H136" s="13"/>
    </row>
    <row r="137" spans="1:8">
      <c r="A137" s="13" t="s">
        <v>119</v>
      </c>
      <c r="B137" s="13" t="s">
        <v>139</v>
      </c>
      <c r="C137" s="13" t="s">
        <v>31</v>
      </c>
      <c r="D137" s="13" t="s">
        <v>33</v>
      </c>
      <c r="E137" s="13" t="s">
        <v>14</v>
      </c>
      <c r="F137" s="21">
        <v>18.399999999999999</v>
      </c>
      <c r="G137" s="13" t="s">
        <v>93</v>
      </c>
      <c r="H137" s="13"/>
    </row>
    <row r="138" spans="1:8">
      <c r="A138" s="13" t="s">
        <v>119</v>
      </c>
      <c r="B138" s="13" t="s">
        <v>139</v>
      </c>
      <c r="C138" s="13" t="s">
        <v>31</v>
      </c>
      <c r="D138" s="13" t="s">
        <v>32</v>
      </c>
      <c r="E138" s="13" t="s">
        <v>15</v>
      </c>
      <c r="F138" s="21">
        <v>26.9</v>
      </c>
      <c r="G138" s="13" t="s">
        <v>93</v>
      </c>
      <c r="H138" s="13"/>
    </row>
    <row r="139" spans="1:8">
      <c r="A139" s="13" t="s">
        <v>119</v>
      </c>
      <c r="B139" s="13" t="s">
        <v>139</v>
      </c>
      <c r="C139" s="13" t="s">
        <v>31</v>
      </c>
      <c r="D139" s="13" t="s">
        <v>33</v>
      </c>
      <c r="E139" s="13" t="s">
        <v>15</v>
      </c>
      <c r="F139" s="21">
        <v>17.899999999999999</v>
      </c>
      <c r="G139" s="13" t="s">
        <v>93</v>
      </c>
      <c r="H139" s="13"/>
    </row>
    <row r="140" spans="1:8">
      <c r="A140" s="13" t="s">
        <v>119</v>
      </c>
      <c r="B140" s="13" t="s">
        <v>139</v>
      </c>
      <c r="C140" s="13" t="s">
        <v>31</v>
      </c>
      <c r="D140" s="13" t="s">
        <v>32</v>
      </c>
      <c r="E140" s="13" t="s">
        <v>16</v>
      </c>
      <c r="F140" s="21">
        <v>23.2</v>
      </c>
      <c r="G140" s="13" t="s">
        <v>93</v>
      </c>
      <c r="H140" s="13"/>
    </row>
    <row r="141" spans="1:8">
      <c r="A141" s="13" t="s">
        <v>119</v>
      </c>
      <c r="B141" s="13" t="s">
        <v>139</v>
      </c>
      <c r="C141" s="13" t="s">
        <v>31</v>
      </c>
      <c r="D141" s="13" t="s">
        <v>33</v>
      </c>
      <c r="E141" s="13" t="s">
        <v>16</v>
      </c>
      <c r="F141" s="21">
        <v>19.600000000000001</v>
      </c>
      <c r="G141" s="13" t="s">
        <v>93</v>
      </c>
      <c r="H141" s="13"/>
    </row>
    <row r="142" spans="1:8">
      <c r="A142" s="13" t="s">
        <v>119</v>
      </c>
      <c r="B142" s="13" t="s">
        <v>139</v>
      </c>
      <c r="C142" s="13" t="s">
        <v>31</v>
      </c>
      <c r="D142" s="13" t="s">
        <v>32</v>
      </c>
      <c r="E142" s="13" t="s">
        <v>17</v>
      </c>
      <c r="F142" s="21">
        <v>28.9</v>
      </c>
      <c r="G142" s="13" t="s">
        <v>93</v>
      </c>
      <c r="H142" s="13"/>
    </row>
    <row r="143" spans="1:8">
      <c r="A143" s="13" t="s">
        <v>119</v>
      </c>
      <c r="B143" s="13" t="s">
        <v>139</v>
      </c>
      <c r="C143" s="13" t="s">
        <v>31</v>
      </c>
      <c r="D143" s="13" t="s">
        <v>33</v>
      </c>
      <c r="E143" s="13" t="s">
        <v>17</v>
      </c>
      <c r="F143" s="21">
        <v>15</v>
      </c>
      <c r="G143" s="13" t="s">
        <v>93</v>
      </c>
      <c r="H143" s="13"/>
    </row>
    <row r="144" spans="1:8">
      <c r="A144" s="13" t="s">
        <v>119</v>
      </c>
      <c r="B144" s="13" t="s">
        <v>139</v>
      </c>
      <c r="C144" s="13" t="s">
        <v>34</v>
      </c>
      <c r="D144" s="13" t="s">
        <v>35</v>
      </c>
      <c r="E144" s="16" t="s">
        <v>140</v>
      </c>
      <c r="F144" s="21">
        <v>15.9</v>
      </c>
      <c r="G144" s="13" t="s">
        <v>93</v>
      </c>
      <c r="H144" s="13"/>
    </row>
    <row r="145" spans="1:8">
      <c r="A145" s="13" t="s">
        <v>119</v>
      </c>
      <c r="B145" s="13" t="s">
        <v>139</v>
      </c>
      <c r="C145" s="13" t="s">
        <v>34</v>
      </c>
      <c r="D145" s="13" t="s">
        <v>36</v>
      </c>
      <c r="E145" s="16" t="s">
        <v>140</v>
      </c>
      <c r="F145" s="21">
        <v>23.2</v>
      </c>
      <c r="G145" s="13" t="s">
        <v>93</v>
      </c>
      <c r="H145" s="13"/>
    </row>
    <row r="146" spans="1:8">
      <c r="A146" s="13" t="s">
        <v>119</v>
      </c>
      <c r="B146" s="13" t="s">
        <v>139</v>
      </c>
      <c r="C146" s="13" t="s">
        <v>34</v>
      </c>
      <c r="D146" s="13" t="s">
        <v>35</v>
      </c>
      <c r="E146" s="13" t="s">
        <v>14</v>
      </c>
      <c r="F146" s="21">
        <v>16</v>
      </c>
      <c r="G146" s="13" t="s">
        <v>93</v>
      </c>
      <c r="H146" s="13"/>
    </row>
    <row r="147" spans="1:8">
      <c r="A147" s="13" t="s">
        <v>119</v>
      </c>
      <c r="B147" s="13" t="s">
        <v>139</v>
      </c>
      <c r="C147" s="13" t="s">
        <v>34</v>
      </c>
      <c r="D147" s="13" t="s">
        <v>36</v>
      </c>
      <c r="E147" s="13" t="s">
        <v>14</v>
      </c>
      <c r="F147" s="21">
        <v>21.4</v>
      </c>
      <c r="G147" s="13" t="s">
        <v>93</v>
      </c>
      <c r="H147" s="13"/>
    </row>
    <row r="148" spans="1:8">
      <c r="A148" s="13" t="s">
        <v>119</v>
      </c>
      <c r="B148" s="13" t="s">
        <v>139</v>
      </c>
      <c r="C148" s="13" t="s">
        <v>34</v>
      </c>
      <c r="D148" s="13" t="s">
        <v>35</v>
      </c>
      <c r="E148" s="13" t="s">
        <v>15</v>
      </c>
      <c r="F148" s="21">
        <v>15.4</v>
      </c>
      <c r="G148" s="13" t="s">
        <v>93</v>
      </c>
      <c r="H148" s="13"/>
    </row>
    <row r="149" spans="1:8">
      <c r="A149" s="13" t="s">
        <v>119</v>
      </c>
      <c r="B149" s="13" t="s">
        <v>139</v>
      </c>
      <c r="C149" s="13" t="s">
        <v>34</v>
      </c>
      <c r="D149" s="13" t="s">
        <v>36</v>
      </c>
      <c r="E149" s="13" t="s">
        <v>15</v>
      </c>
      <c r="F149" s="21">
        <v>23.3</v>
      </c>
      <c r="G149" s="13" t="s">
        <v>93</v>
      </c>
      <c r="H149" s="13"/>
    </row>
    <row r="150" spans="1:8">
      <c r="A150" s="13" t="s">
        <v>119</v>
      </c>
      <c r="B150" s="13" t="s">
        <v>139</v>
      </c>
      <c r="C150" s="13" t="s">
        <v>34</v>
      </c>
      <c r="D150" s="13" t="s">
        <v>35</v>
      </c>
      <c r="E150" s="13" t="s">
        <v>16</v>
      </c>
      <c r="F150" s="21">
        <v>16.899999999999999</v>
      </c>
      <c r="G150" s="13" t="s">
        <v>93</v>
      </c>
      <c r="H150" s="13"/>
    </row>
    <row r="151" spans="1:8">
      <c r="A151" s="13" t="s">
        <v>119</v>
      </c>
      <c r="B151" s="13" t="s">
        <v>139</v>
      </c>
      <c r="C151" s="13" t="s">
        <v>34</v>
      </c>
      <c r="D151" s="13" t="s">
        <v>36</v>
      </c>
      <c r="E151" s="13" t="s">
        <v>16</v>
      </c>
      <c r="F151" s="21">
        <v>25.7</v>
      </c>
      <c r="G151" s="13" t="s">
        <v>93</v>
      </c>
      <c r="H151" s="13"/>
    </row>
    <row r="152" spans="1:8">
      <c r="A152" s="13" t="s">
        <v>119</v>
      </c>
      <c r="B152" s="13" t="s">
        <v>139</v>
      </c>
      <c r="C152" s="13" t="s">
        <v>34</v>
      </c>
      <c r="D152" s="13" t="s">
        <v>35</v>
      </c>
      <c r="E152" s="13" t="s">
        <v>17</v>
      </c>
      <c r="F152" s="21">
        <v>14.1</v>
      </c>
      <c r="G152" s="13" t="s">
        <v>93</v>
      </c>
      <c r="H152" s="13"/>
    </row>
    <row r="153" spans="1:8">
      <c r="A153" s="13" t="s">
        <v>119</v>
      </c>
      <c r="B153" s="13" t="s">
        <v>139</v>
      </c>
      <c r="C153" s="13" t="s">
        <v>34</v>
      </c>
      <c r="D153" s="13" t="s">
        <v>36</v>
      </c>
      <c r="E153" s="13" t="s">
        <v>17</v>
      </c>
      <c r="F153" s="21">
        <v>28.2</v>
      </c>
      <c r="G153" s="13" t="s">
        <v>93</v>
      </c>
      <c r="H153" s="13"/>
    </row>
    <row r="154" spans="1:8">
      <c r="A154" s="13" t="s">
        <v>119</v>
      </c>
      <c r="B154" s="13" t="s">
        <v>139</v>
      </c>
      <c r="C154" s="13" t="s">
        <v>37</v>
      </c>
      <c r="D154" s="13" t="s">
        <v>38</v>
      </c>
      <c r="E154" s="16" t="s">
        <v>140</v>
      </c>
      <c r="F154" s="21">
        <v>16.8</v>
      </c>
      <c r="G154" s="13" t="s">
        <v>93</v>
      </c>
      <c r="H154" s="13"/>
    </row>
    <row r="155" spans="1:8">
      <c r="A155" s="13" t="s">
        <v>119</v>
      </c>
      <c r="B155" s="13" t="s">
        <v>139</v>
      </c>
      <c r="C155" s="13" t="s">
        <v>37</v>
      </c>
      <c r="D155" s="13" t="s">
        <v>39</v>
      </c>
      <c r="E155" s="16" t="s">
        <v>140</v>
      </c>
      <c r="F155" s="21">
        <v>23.4</v>
      </c>
      <c r="G155" s="13" t="s">
        <v>93</v>
      </c>
      <c r="H155" s="13"/>
    </row>
    <row r="156" spans="1:8">
      <c r="A156" s="13" t="s">
        <v>119</v>
      </c>
      <c r="B156" s="13" t="s">
        <v>139</v>
      </c>
      <c r="C156" s="13" t="s">
        <v>37</v>
      </c>
      <c r="D156" s="13" t="s">
        <v>38</v>
      </c>
      <c r="E156" s="13" t="s">
        <v>14</v>
      </c>
      <c r="F156" s="21">
        <v>16.8</v>
      </c>
      <c r="G156" s="13" t="s">
        <v>93</v>
      </c>
      <c r="H156" s="13"/>
    </row>
    <row r="157" spans="1:8">
      <c r="A157" s="13" t="s">
        <v>119</v>
      </c>
      <c r="B157" s="13" t="s">
        <v>139</v>
      </c>
      <c r="C157" s="13" t="s">
        <v>37</v>
      </c>
      <c r="D157" s="13" t="s">
        <v>39</v>
      </c>
      <c r="E157" s="13" t="s">
        <v>14</v>
      </c>
      <c r="F157" s="21">
        <v>22.4</v>
      </c>
      <c r="G157" s="13" t="s">
        <v>93</v>
      </c>
      <c r="H157" s="13"/>
    </row>
    <row r="158" spans="1:8">
      <c r="A158" s="13" t="s">
        <v>119</v>
      </c>
      <c r="B158" s="13" t="s">
        <v>139</v>
      </c>
      <c r="C158" s="13" t="s">
        <v>37</v>
      </c>
      <c r="D158" s="13" t="s">
        <v>38</v>
      </c>
      <c r="E158" s="13" t="s">
        <v>15</v>
      </c>
      <c r="F158" s="21">
        <v>15.8</v>
      </c>
      <c r="G158" s="13" t="s">
        <v>93</v>
      </c>
      <c r="H158" s="13"/>
    </row>
    <row r="159" spans="1:8">
      <c r="A159" s="13" t="s">
        <v>119</v>
      </c>
      <c r="B159" s="13" t="s">
        <v>139</v>
      </c>
      <c r="C159" s="13" t="s">
        <v>37</v>
      </c>
      <c r="D159" s="13" t="s">
        <v>39</v>
      </c>
      <c r="E159" s="13" t="s">
        <v>15</v>
      </c>
      <c r="F159" s="21">
        <v>22.9</v>
      </c>
      <c r="G159" s="13" t="s">
        <v>93</v>
      </c>
      <c r="H159" s="13"/>
    </row>
    <row r="160" spans="1:8">
      <c r="A160" s="13" t="s">
        <v>119</v>
      </c>
      <c r="B160" s="13" t="s">
        <v>139</v>
      </c>
      <c r="C160" s="13" t="s">
        <v>37</v>
      </c>
      <c r="D160" s="13" t="s">
        <v>38</v>
      </c>
      <c r="E160" s="13" t="s">
        <v>16</v>
      </c>
      <c r="F160" s="21">
        <v>18.2</v>
      </c>
      <c r="G160" s="13" t="s">
        <v>93</v>
      </c>
      <c r="H160" s="13"/>
    </row>
    <row r="161" spans="1:10">
      <c r="A161" s="13" t="s">
        <v>119</v>
      </c>
      <c r="B161" s="13" t="s">
        <v>139</v>
      </c>
      <c r="C161" s="13" t="s">
        <v>37</v>
      </c>
      <c r="D161" s="13" t="s">
        <v>39</v>
      </c>
      <c r="E161" s="13" t="s">
        <v>16</v>
      </c>
      <c r="F161" s="21">
        <v>24.8</v>
      </c>
      <c r="G161" s="13" t="s">
        <v>93</v>
      </c>
      <c r="H161" s="13"/>
    </row>
    <row r="162" spans="1:10">
      <c r="A162" s="13" t="s">
        <v>119</v>
      </c>
      <c r="B162" s="13" t="s">
        <v>139</v>
      </c>
      <c r="C162" s="13" t="s">
        <v>37</v>
      </c>
      <c r="D162" s="13" t="s">
        <v>38</v>
      </c>
      <c r="E162" s="13" t="s">
        <v>17</v>
      </c>
      <c r="F162" s="21">
        <v>18</v>
      </c>
      <c r="G162" s="13" t="s">
        <v>93</v>
      </c>
      <c r="H162" s="13"/>
    </row>
    <row r="163" spans="1:10">
      <c r="A163" s="22" t="s">
        <v>119</v>
      </c>
      <c r="B163" s="22" t="s">
        <v>139</v>
      </c>
      <c r="C163" s="22" t="s">
        <v>37</v>
      </c>
      <c r="D163" s="22" t="s">
        <v>39</v>
      </c>
      <c r="E163" s="22" t="s">
        <v>17</v>
      </c>
      <c r="F163" s="23">
        <v>31.1</v>
      </c>
      <c r="G163" s="22" t="s">
        <v>93</v>
      </c>
      <c r="H163" s="22"/>
    </row>
    <row r="164" spans="1:10">
      <c r="A164" s="40" t="s">
        <v>119</v>
      </c>
      <c r="B164" s="40" t="s">
        <v>139</v>
      </c>
      <c r="C164" s="40" t="s">
        <v>12</v>
      </c>
      <c r="D164" s="40" t="s">
        <v>12</v>
      </c>
      <c r="E164" s="40" t="s">
        <v>140</v>
      </c>
      <c r="F164" s="13">
        <v>28.8</v>
      </c>
      <c r="G164" s="13" t="s">
        <v>96</v>
      </c>
      <c r="H164" s="13"/>
      <c r="J164" s="39"/>
    </row>
    <row r="165" spans="1:10">
      <c r="A165" s="13" t="s">
        <v>119</v>
      </c>
      <c r="B165" s="13" t="s">
        <v>139</v>
      </c>
      <c r="C165" s="13" t="s">
        <v>12</v>
      </c>
      <c r="D165" s="13" t="s">
        <v>12</v>
      </c>
      <c r="E165" s="13" t="s">
        <v>14</v>
      </c>
      <c r="F165" s="32">
        <v>31.3</v>
      </c>
      <c r="G165" s="13" t="s">
        <v>96</v>
      </c>
      <c r="H165" s="13"/>
      <c r="J165" s="6"/>
    </row>
    <row r="166" spans="1:10">
      <c r="A166" s="13" t="s">
        <v>119</v>
      </c>
      <c r="B166" s="13" t="s">
        <v>139</v>
      </c>
      <c r="C166" s="13" t="s">
        <v>12</v>
      </c>
      <c r="D166" s="13" t="s">
        <v>12</v>
      </c>
      <c r="E166" s="13" t="s">
        <v>15</v>
      </c>
      <c r="F166" s="13">
        <v>29.5</v>
      </c>
      <c r="G166" s="13" t="s">
        <v>96</v>
      </c>
      <c r="H166" s="13"/>
      <c r="J166" s="6"/>
    </row>
    <row r="167" spans="1:10">
      <c r="A167" s="13" t="s">
        <v>119</v>
      </c>
      <c r="B167" s="13" t="s">
        <v>139</v>
      </c>
      <c r="C167" s="13" t="s">
        <v>12</v>
      </c>
      <c r="D167" s="13" t="s">
        <v>12</v>
      </c>
      <c r="E167" s="13" t="s">
        <v>16</v>
      </c>
      <c r="F167" s="13">
        <v>24.4</v>
      </c>
      <c r="G167" s="13" t="s">
        <v>96</v>
      </c>
      <c r="H167" s="13"/>
      <c r="J167" s="6"/>
    </row>
    <row r="168" spans="1:10">
      <c r="A168" s="13" t="s">
        <v>119</v>
      </c>
      <c r="B168" s="13" t="s">
        <v>139</v>
      </c>
      <c r="C168" s="13" t="s">
        <v>12</v>
      </c>
      <c r="D168" s="13" t="s">
        <v>12</v>
      </c>
      <c r="E168" s="16" t="s">
        <v>17</v>
      </c>
      <c r="F168" s="13">
        <v>20.9</v>
      </c>
      <c r="G168" s="13" t="s">
        <v>96</v>
      </c>
      <c r="H168" s="13"/>
      <c r="J168" s="6"/>
    </row>
    <row r="169" spans="1:10">
      <c r="A169" s="13" t="s">
        <v>119</v>
      </c>
      <c r="B169" s="13" t="s">
        <v>139</v>
      </c>
      <c r="C169" s="13" t="s">
        <v>18</v>
      </c>
      <c r="D169" s="13" t="s">
        <v>19</v>
      </c>
      <c r="E169" s="16" t="s">
        <v>140</v>
      </c>
      <c r="F169" s="13">
        <v>34.700000000000003</v>
      </c>
      <c r="G169" s="13" t="s">
        <v>96</v>
      </c>
      <c r="H169" s="13"/>
      <c r="J169" s="6"/>
    </row>
    <row r="170" spans="1:10">
      <c r="A170" s="13" t="s">
        <v>119</v>
      </c>
      <c r="B170" s="13" t="s">
        <v>139</v>
      </c>
      <c r="C170" s="13" t="s">
        <v>18</v>
      </c>
      <c r="D170" s="13" t="s">
        <v>20</v>
      </c>
      <c r="E170" s="16" t="s">
        <v>140</v>
      </c>
      <c r="F170" s="13">
        <v>23.1</v>
      </c>
      <c r="G170" s="13" t="s">
        <v>96</v>
      </c>
      <c r="H170" s="13"/>
      <c r="J170" s="6"/>
    </row>
    <row r="171" spans="1:10">
      <c r="A171" s="13" t="s">
        <v>119</v>
      </c>
      <c r="B171" s="13" t="s">
        <v>139</v>
      </c>
      <c r="C171" s="13" t="s">
        <v>18</v>
      </c>
      <c r="D171" s="13" t="s">
        <v>19</v>
      </c>
      <c r="E171" s="16" t="s">
        <v>14</v>
      </c>
      <c r="F171" s="13">
        <v>34.9</v>
      </c>
      <c r="G171" s="13" t="s">
        <v>96</v>
      </c>
      <c r="H171" s="13"/>
      <c r="J171" s="6"/>
    </row>
    <row r="172" spans="1:10">
      <c r="A172" s="13" t="s">
        <v>119</v>
      </c>
      <c r="B172" s="13" t="s">
        <v>139</v>
      </c>
      <c r="C172" s="13" t="s">
        <v>18</v>
      </c>
      <c r="D172" s="13" t="s">
        <v>20</v>
      </c>
      <c r="E172" s="16" t="s">
        <v>14</v>
      </c>
      <c r="F172" s="13">
        <v>27.6</v>
      </c>
      <c r="G172" s="13" t="s">
        <v>96</v>
      </c>
      <c r="H172" s="13"/>
      <c r="J172" s="6"/>
    </row>
    <row r="173" spans="1:10">
      <c r="A173" s="13" t="s">
        <v>119</v>
      </c>
      <c r="B173" s="13" t="s">
        <v>139</v>
      </c>
      <c r="C173" s="13" t="s">
        <v>18</v>
      </c>
      <c r="D173" s="13" t="s">
        <v>19</v>
      </c>
      <c r="E173" s="16" t="s">
        <v>15</v>
      </c>
      <c r="F173" s="13">
        <v>35.6</v>
      </c>
      <c r="G173" s="13" t="s">
        <v>96</v>
      </c>
      <c r="H173" s="13"/>
      <c r="J173" s="6"/>
    </row>
    <row r="174" spans="1:10">
      <c r="A174" s="13" t="s">
        <v>119</v>
      </c>
      <c r="B174" s="13" t="s">
        <v>139</v>
      </c>
      <c r="C174" s="13" t="s">
        <v>18</v>
      </c>
      <c r="D174" s="13" t="s">
        <v>20</v>
      </c>
      <c r="E174" s="16" t="s">
        <v>15</v>
      </c>
      <c r="F174" s="13">
        <v>23.7</v>
      </c>
      <c r="G174" s="13" t="s">
        <v>96</v>
      </c>
      <c r="H174" s="13"/>
      <c r="J174" s="6"/>
    </row>
    <row r="175" spans="1:10">
      <c r="A175" s="13" t="s">
        <v>119</v>
      </c>
      <c r="B175" s="13" t="s">
        <v>139</v>
      </c>
      <c r="C175" s="13" t="s">
        <v>18</v>
      </c>
      <c r="D175" s="13" t="s">
        <v>19</v>
      </c>
      <c r="E175" s="31" t="s">
        <v>16</v>
      </c>
      <c r="F175" s="13">
        <v>34.1</v>
      </c>
      <c r="G175" s="13" t="s">
        <v>96</v>
      </c>
      <c r="H175" s="13"/>
      <c r="J175" s="6"/>
    </row>
    <row r="176" spans="1:10">
      <c r="A176" s="13" t="s">
        <v>119</v>
      </c>
      <c r="B176" s="13" t="s">
        <v>139</v>
      </c>
      <c r="C176" s="13" t="s">
        <v>18</v>
      </c>
      <c r="D176" s="13" t="s">
        <v>20</v>
      </c>
      <c r="E176" s="31" t="s">
        <v>16</v>
      </c>
      <c r="F176" s="13">
        <v>15.7</v>
      </c>
      <c r="G176" s="13" t="s">
        <v>96</v>
      </c>
      <c r="H176" s="13"/>
      <c r="J176" s="6"/>
    </row>
    <row r="177" spans="1:10">
      <c r="A177" s="13" t="s">
        <v>119</v>
      </c>
      <c r="B177" s="13" t="s">
        <v>139</v>
      </c>
      <c r="C177" s="13" t="s">
        <v>18</v>
      </c>
      <c r="D177" s="13" t="s">
        <v>19</v>
      </c>
      <c r="E177" s="16" t="s">
        <v>17</v>
      </c>
      <c r="F177" s="13">
        <v>27.4</v>
      </c>
      <c r="G177" s="13" t="s">
        <v>96</v>
      </c>
      <c r="H177" s="13"/>
      <c r="J177" s="6"/>
    </row>
    <row r="178" spans="1:10">
      <c r="A178" s="13" t="s">
        <v>119</v>
      </c>
      <c r="B178" s="13" t="s">
        <v>139</v>
      </c>
      <c r="C178" s="13" t="s">
        <v>18</v>
      </c>
      <c r="D178" s="13" t="s">
        <v>20</v>
      </c>
      <c r="E178" s="16" t="s">
        <v>17</v>
      </c>
      <c r="F178" s="13">
        <v>16.7</v>
      </c>
      <c r="G178" s="13" t="s">
        <v>96</v>
      </c>
      <c r="H178" s="13"/>
      <c r="J178" s="6"/>
    </row>
    <row r="179" spans="1:10">
      <c r="A179" s="13" t="s">
        <v>119</v>
      </c>
      <c r="B179" s="13" t="s">
        <v>139</v>
      </c>
      <c r="C179" s="13" t="s">
        <v>133</v>
      </c>
      <c r="D179" s="13" t="s">
        <v>22</v>
      </c>
      <c r="E179" s="16" t="s">
        <v>140</v>
      </c>
      <c r="F179" s="13">
        <v>38.6</v>
      </c>
      <c r="G179" s="13" t="s">
        <v>96</v>
      </c>
      <c r="H179" s="13">
        <v>1</v>
      </c>
      <c r="J179" s="6"/>
    </row>
    <row r="180" spans="1:10">
      <c r="A180" s="13" t="s">
        <v>119</v>
      </c>
      <c r="B180" s="13" t="s">
        <v>139</v>
      </c>
      <c r="C180" s="13" t="s">
        <v>133</v>
      </c>
      <c r="D180" s="13" t="s">
        <v>23</v>
      </c>
      <c r="E180" s="16" t="s">
        <v>140</v>
      </c>
      <c r="F180" s="13">
        <v>28.7</v>
      </c>
      <c r="G180" s="13" t="s">
        <v>96</v>
      </c>
      <c r="H180" s="13"/>
      <c r="J180" s="6"/>
    </row>
    <row r="181" spans="1:10">
      <c r="A181" s="13" t="s">
        <v>119</v>
      </c>
      <c r="B181" s="13" t="s">
        <v>139</v>
      </c>
      <c r="C181" s="13" t="s">
        <v>133</v>
      </c>
      <c r="D181" s="13" t="s">
        <v>22</v>
      </c>
      <c r="E181" s="13" t="s">
        <v>14</v>
      </c>
      <c r="F181" s="13">
        <v>30.5</v>
      </c>
      <c r="G181" s="13" t="s">
        <v>96</v>
      </c>
      <c r="H181" s="13">
        <v>1</v>
      </c>
      <c r="J181" s="6"/>
    </row>
    <row r="182" spans="1:10">
      <c r="A182" s="13" t="s">
        <v>119</v>
      </c>
      <c r="B182" s="13" t="s">
        <v>139</v>
      </c>
      <c r="C182" s="13" t="s">
        <v>133</v>
      </c>
      <c r="D182" s="13" t="s">
        <v>23</v>
      </c>
      <c r="E182" s="13" t="s">
        <v>14</v>
      </c>
      <c r="F182" s="13">
        <v>31.3</v>
      </c>
      <c r="G182" s="13" t="s">
        <v>96</v>
      </c>
      <c r="H182" s="13"/>
      <c r="J182" s="6"/>
    </row>
    <row r="183" spans="1:10">
      <c r="A183" s="13" t="s">
        <v>119</v>
      </c>
      <c r="B183" s="13" t="s">
        <v>139</v>
      </c>
      <c r="C183" s="13" t="s">
        <v>133</v>
      </c>
      <c r="D183" s="13" t="s">
        <v>22</v>
      </c>
      <c r="E183" s="13" t="s">
        <v>15</v>
      </c>
      <c r="F183" s="13">
        <v>63.3</v>
      </c>
      <c r="G183" s="13" t="s">
        <v>96</v>
      </c>
      <c r="H183" s="13"/>
      <c r="J183" s="6"/>
    </row>
    <row r="184" spans="1:10">
      <c r="A184" s="13" t="s">
        <v>119</v>
      </c>
      <c r="B184" s="13" t="s">
        <v>139</v>
      </c>
      <c r="C184" s="13" t="s">
        <v>133</v>
      </c>
      <c r="D184" s="13" t="s">
        <v>23</v>
      </c>
      <c r="E184" s="13" t="s">
        <v>15</v>
      </c>
      <c r="F184" s="13">
        <v>29.1</v>
      </c>
      <c r="G184" s="13" t="s">
        <v>96</v>
      </c>
      <c r="H184" s="13"/>
      <c r="J184" s="6"/>
    </row>
    <row r="185" spans="1:10">
      <c r="A185" s="13" t="s">
        <v>119</v>
      </c>
      <c r="B185" s="13" t="s">
        <v>139</v>
      </c>
      <c r="C185" s="13" t="s">
        <v>133</v>
      </c>
      <c r="D185" s="13" t="s">
        <v>22</v>
      </c>
      <c r="E185" s="27" t="s">
        <v>16</v>
      </c>
      <c r="F185" s="13">
        <v>9.9</v>
      </c>
      <c r="G185" s="13" t="s">
        <v>96</v>
      </c>
      <c r="H185" s="13">
        <v>1</v>
      </c>
      <c r="J185" s="6"/>
    </row>
    <row r="186" spans="1:10">
      <c r="A186" s="13" t="s">
        <v>119</v>
      </c>
      <c r="B186" s="13" t="s">
        <v>139</v>
      </c>
      <c r="C186" s="13" t="s">
        <v>133</v>
      </c>
      <c r="D186" s="13" t="s">
        <v>23</v>
      </c>
      <c r="E186" s="27" t="s">
        <v>16</v>
      </c>
      <c r="F186" s="13">
        <v>24.6</v>
      </c>
      <c r="G186" s="13" t="s">
        <v>96</v>
      </c>
      <c r="H186" s="13"/>
      <c r="J186" s="6"/>
    </row>
    <row r="187" spans="1:10">
      <c r="A187" s="13" t="s">
        <v>119</v>
      </c>
      <c r="B187" s="13" t="s">
        <v>139</v>
      </c>
      <c r="C187" s="13" t="s">
        <v>133</v>
      </c>
      <c r="D187" s="13" t="s">
        <v>22</v>
      </c>
      <c r="E187" s="13" t="s">
        <v>17</v>
      </c>
      <c r="F187" s="13" t="s">
        <v>24</v>
      </c>
      <c r="G187" s="13" t="s">
        <v>96</v>
      </c>
      <c r="H187" s="13"/>
      <c r="J187" s="6"/>
    </row>
    <row r="188" spans="1:10">
      <c r="A188" s="13" t="s">
        <v>119</v>
      </c>
      <c r="B188" s="13" t="s">
        <v>139</v>
      </c>
      <c r="C188" s="13" t="s">
        <v>133</v>
      </c>
      <c r="D188" s="13" t="s">
        <v>23</v>
      </c>
      <c r="E188" s="13" t="s">
        <v>17</v>
      </c>
      <c r="F188" s="13">
        <v>20.9</v>
      </c>
      <c r="G188" s="13" t="s">
        <v>96</v>
      </c>
      <c r="H188" s="13"/>
      <c r="J188" s="6"/>
    </row>
    <row r="189" spans="1:10">
      <c r="A189" s="13" t="s">
        <v>119</v>
      </c>
      <c r="B189" s="13" t="s">
        <v>139</v>
      </c>
      <c r="C189" s="13" t="s">
        <v>25</v>
      </c>
      <c r="D189" s="13" t="s">
        <v>141</v>
      </c>
      <c r="E189" s="16" t="s">
        <v>140</v>
      </c>
      <c r="F189" s="13">
        <v>31.9</v>
      </c>
      <c r="G189" s="13" t="s">
        <v>96</v>
      </c>
      <c r="H189" s="13"/>
      <c r="J189" s="6"/>
    </row>
    <row r="190" spans="1:10">
      <c r="A190" s="13" t="s">
        <v>119</v>
      </c>
      <c r="B190" s="13" t="s">
        <v>139</v>
      </c>
      <c r="C190" s="13" t="s">
        <v>25</v>
      </c>
      <c r="D190" s="13" t="s">
        <v>27</v>
      </c>
      <c r="E190" s="16" t="s">
        <v>140</v>
      </c>
      <c r="F190" s="13">
        <v>21.7</v>
      </c>
      <c r="G190" s="13" t="s">
        <v>96</v>
      </c>
      <c r="H190" s="13"/>
      <c r="J190" s="6"/>
    </row>
    <row r="191" spans="1:10">
      <c r="A191" s="13" t="s">
        <v>119</v>
      </c>
      <c r="B191" s="13" t="s">
        <v>139</v>
      </c>
      <c r="C191" s="13" t="s">
        <v>25</v>
      </c>
      <c r="D191" s="13" t="s">
        <v>141</v>
      </c>
      <c r="E191" s="13" t="s">
        <v>14</v>
      </c>
      <c r="F191" s="13">
        <v>33.1</v>
      </c>
      <c r="G191" s="13" t="s">
        <v>96</v>
      </c>
      <c r="H191" s="13"/>
      <c r="J191" s="6"/>
    </row>
    <row r="192" spans="1:10">
      <c r="A192" s="13" t="s">
        <v>119</v>
      </c>
      <c r="B192" s="13" t="s">
        <v>139</v>
      </c>
      <c r="C192" s="13" t="s">
        <v>25</v>
      </c>
      <c r="D192" s="13" t="s">
        <v>27</v>
      </c>
      <c r="E192" s="13" t="s">
        <v>14</v>
      </c>
      <c r="F192" s="13">
        <v>26.4</v>
      </c>
      <c r="G192" s="13" t="s">
        <v>96</v>
      </c>
      <c r="H192" s="13"/>
      <c r="J192" s="6"/>
    </row>
    <row r="193" spans="1:10">
      <c r="A193" s="13" t="s">
        <v>119</v>
      </c>
      <c r="B193" s="13" t="s">
        <v>139</v>
      </c>
      <c r="C193" s="13" t="s">
        <v>25</v>
      </c>
      <c r="D193" s="13" t="s">
        <v>141</v>
      </c>
      <c r="E193" s="13" t="s">
        <v>15</v>
      </c>
      <c r="F193" s="13">
        <v>32.9</v>
      </c>
      <c r="G193" s="13" t="s">
        <v>96</v>
      </c>
      <c r="H193" s="13"/>
      <c r="J193" s="6"/>
    </row>
    <row r="194" spans="1:10">
      <c r="A194" s="13" t="s">
        <v>119</v>
      </c>
      <c r="B194" s="13" t="s">
        <v>139</v>
      </c>
      <c r="C194" s="13" t="s">
        <v>25</v>
      </c>
      <c r="D194" s="13" t="s">
        <v>27</v>
      </c>
      <c r="E194" s="13" t="s">
        <v>15</v>
      </c>
      <c r="F194" s="13">
        <v>22</v>
      </c>
      <c r="G194" s="13" t="s">
        <v>96</v>
      </c>
      <c r="H194" s="13"/>
      <c r="J194" s="6"/>
    </row>
    <row r="195" spans="1:10">
      <c r="A195" s="13" t="s">
        <v>119</v>
      </c>
      <c r="B195" s="13" t="s">
        <v>139</v>
      </c>
      <c r="C195" s="13" t="s">
        <v>25</v>
      </c>
      <c r="D195" s="13" t="s">
        <v>141</v>
      </c>
      <c r="E195" s="27" t="s">
        <v>16</v>
      </c>
      <c r="F195" s="13">
        <v>29.1</v>
      </c>
      <c r="G195" s="13" t="s">
        <v>96</v>
      </c>
      <c r="H195" s="13"/>
      <c r="J195" s="6"/>
    </row>
    <row r="196" spans="1:10">
      <c r="A196" s="13" t="s">
        <v>119</v>
      </c>
      <c r="B196" s="13" t="s">
        <v>139</v>
      </c>
      <c r="C196" s="13" t="s">
        <v>25</v>
      </c>
      <c r="D196" s="13" t="s">
        <v>27</v>
      </c>
      <c r="E196" s="27" t="s">
        <v>16</v>
      </c>
      <c r="F196" s="13">
        <v>16.3</v>
      </c>
      <c r="G196" s="13" t="s">
        <v>96</v>
      </c>
      <c r="H196" s="13"/>
      <c r="J196" s="6"/>
    </row>
    <row r="197" spans="1:10">
      <c r="A197" s="13" t="s">
        <v>119</v>
      </c>
      <c r="B197" s="13" t="s">
        <v>139</v>
      </c>
      <c r="C197" s="13" t="s">
        <v>25</v>
      </c>
      <c r="D197" s="13" t="s">
        <v>141</v>
      </c>
      <c r="E197" s="13" t="s">
        <v>17</v>
      </c>
      <c r="F197" s="13">
        <v>24.4</v>
      </c>
      <c r="G197" s="13" t="s">
        <v>96</v>
      </c>
      <c r="H197" s="13"/>
      <c r="J197" s="6"/>
    </row>
    <row r="198" spans="1:10">
      <c r="A198" s="13" t="s">
        <v>119</v>
      </c>
      <c r="B198" s="13" t="s">
        <v>139</v>
      </c>
      <c r="C198" s="13" t="s">
        <v>25</v>
      </c>
      <c r="D198" s="13" t="s">
        <v>27</v>
      </c>
      <c r="E198" s="13" t="s">
        <v>17</v>
      </c>
      <c r="F198" s="13">
        <v>14.1</v>
      </c>
      <c r="G198" s="13" t="s">
        <v>96</v>
      </c>
      <c r="H198" s="13">
        <v>1</v>
      </c>
      <c r="J198" s="6"/>
    </row>
    <row r="199" spans="1:10">
      <c r="A199" s="13" t="s">
        <v>119</v>
      </c>
      <c r="B199" s="13" t="s">
        <v>139</v>
      </c>
      <c r="C199" s="13" t="s">
        <v>28</v>
      </c>
      <c r="D199" s="13" t="s">
        <v>94</v>
      </c>
      <c r="E199" s="16" t="s">
        <v>140</v>
      </c>
      <c r="F199" s="13">
        <v>28.6</v>
      </c>
      <c r="G199" s="13" t="s">
        <v>96</v>
      </c>
      <c r="H199" s="13"/>
      <c r="J199" s="6"/>
    </row>
    <row r="200" spans="1:10">
      <c r="A200" s="13" t="s">
        <v>119</v>
      </c>
      <c r="B200" s="13" t="s">
        <v>139</v>
      </c>
      <c r="C200" s="13" t="s">
        <v>28</v>
      </c>
      <c r="D200" s="13" t="s">
        <v>95</v>
      </c>
      <c r="E200" s="16" t="s">
        <v>140</v>
      </c>
      <c r="F200" s="13">
        <v>28.9</v>
      </c>
      <c r="G200" s="13" t="s">
        <v>96</v>
      </c>
      <c r="H200" s="13"/>
      <c r="J200" s="6"/>
    </row>
    <row r="201" spans="1:10">
      <c r="A201" s="13" t="s">
        <v>119</v>
      </c>
      <c r="B201" s="13" t="s">
        <v>139</v>
      </c>
      <c r="C201" s="13" t="s">
        <v>28</v>
      </c>
      <c r="D201" s="13" t="s">
        <v>94</v>
      </c>
      <c r="E201" s="13" t="s">
        <v>14</v>
      </c>
      <c r="F201" s="13">
        <v>40.200000000000003</v>
      </c>
      <c r="G201" s="13" t="s">
        <v>96</v>
      </c>
      <c r="H201" s="13"/>
      <c r="J201" s="6"/>
    </row>
    <row r="202" spans="1:10">
      <c r="A202" s="13" t="s">
        <v>119</v>
      </c>
      <c r="B202" s="13" t="s">
        <v>139</v>
      </c>
      <c r="C202" s="13" t="s">
        <v>28</v>
      </c>
      <c r="D202" s="13" t="s">
        <v>95</v>
      </c>
      <c r="E202" s="13" t="s">
        <v>14</v>
      </c>
      <c r="F202" s="13">
        <v>29.9</v>
      </c>
      <c r="G202" s="13" t="s">
        <v>96</v>
      </c>
      <c r="H202" s="13"/>
      <c r="J202" s="6"/>
    </row>
    <row r="203" spans="1:10">
      <c r="A203" s="13" t="s">
        <v>119</v>
      </c>
      <c r="B203" s="13" t="s">
        <v>139</v>
      </c>
      <c r="C203" s="13" t="s">
        <v>28</v>
      </c>
      <c r="D203" s="13" t="s">
        <v>94</v>
      </c>
      <c r="E203" s="13" t="s">
        <v>15</v>
      </c>
      <c r="F203" s="13">
        <v>30.4</v>
      </c>
      <c r="G203" s="13" t="s">
        <v>96</v>
      </c>
      <c r="H203" s="13"/>
      <c r="J203" s="6"/>
    </row>
    <row r="204" spans="1:10">
      <c r="A204" s="13" t="s">
        <v>119</v>
      </c>
      <c r="B204" s="13" t="s">
        <v>139</v>
      </c>
      <c r="C204" s="13" t="s">
        <v>28</v>
      </c>
      <c r="D204" s="13" t="s">
        <v>95</v>
      </c>
      <c r="E204" s="13" t="s">
        <v>15</v>
      </c>
      <c r="F204" s="13">
        <v>29.3</v>
      </c>
      <c r="G204" s="13" t="s">
        <v>96</v>
      </c>
      <c r="H204" s="13"/>
      <c r="J204" s="6"/>
    </row>
    <row r="205" spans="1:10">
      <c r="A205" s="13" t="s">
        <v>119</v>
      </c>
      <c r="B205" s="13" t="s">
        <v>139</v>
      </c>
      <c r="C205" s="13" t="s">
        <v>28</v>
      </c>
      <c r="D205" s="13" t="s">
        <v>94</v>
      </c>
      <c r="E205" s="13" t="s">
        <v>16</v>
      </c>
      <c r="F205" s="13">
        <v>23.3</v>
      </c>
      <c r="G205" s="13" t="s">
        <v>96</v>
      </c>
      <c r="H205" s="13"/>
      <c r="J205" s="6"/>
    </row>
    <row r="206" spans="1:10">
      <c r="A206" s="13" t="s">
        <v>119</v>
      </c>
      <c r="B206" s="13" t="s">
        <v>139</v>
      </c>
      <c r="C206" s="13" t="s">
        <v>28</v>
      </c>
      <c r="D206" s="13" t="s">
        <v>95</v>
      </c>
      <c r="E206" s="13" t="s">
        <v>16</v>
      </c>
      <c r="F206" s="13">
        <v>25.6</v>
      </c>
      <c r="G206" s="13" t="s">
        <v>96</v>
      </c>
      <c r="H206" s="13"/>
      <c r="J206" s="6"/>
    </row>
    <row r="207" spans="1:10">
      <c r="A207" s="13" t="s">
        <v>119</v>
      </c>
      <c r="B207" s="13" t="s">
        <v>139</v>
      </c>
      <c r="C207" s="13" t="s">
        <v>28</v>
      </c>
      <c r="D207" s="13" t="s">
        <v>94</v>
      </c>
      <c r="E207" s="13" t="s">
        <v>17</v>
      </c>
      <c r="F207" s="13">
        <v>18.600000000000001</v>
      </c>
      <c r="G207" s="13" t="s">
        <v>96</v>
      </c>
      <c r="H207" s="13"/>
      <c r="J207" s="6"/>
    </row>
    <row r="208" spans="1:10">
      <c r="A208" s="13" t="s">
        <v>119</v>
      </c>
      <c r="B208" s="13" t="s">
        <v>139</v>
      </c>
      <c r="C208" s="13" t="s">
        <v>28</v>
      </c>
      <c r="D208" s="13" t="s">
        <v>95</v>
      </c>
      <c r="E208" s="13" t="s">
        <v>17</v>
      </c>
      <c r="F208" s="13">
        <v>24.5</v>
      </c>
      <c r="G208" s="13" t="s">
        <v>96</v>
      </c>
      <c r="H208" s="13"/>
      <c r="J208" s="6"/>
    </row>
    <row r="209" spans="1:10">
      <c r="A209" s="13" t="s">
        <v>119</v>
      </c>
      <c r="B209" s="13" t="s">
        <v>139</v>
      </c>
      <c r="C209" s="13" t="s">
        <v>31</v>
      </c>
      <c r="D209" s="13" t="s">
        <v>32</v>
      </c>
      <c r="E209" s="16" t="s">
        <v>140</v>
      </c>
      <c r="F209" s="13">
        <v>30.4</v>
      </c>
      <c r="G209" s="13" t="s">
        <v>96</v>
      </c>
      <c r="H209" s="13"/>
      <c r="J209" s="6"/>
    </row>
    <row r="210" spans="1:10">
      <c r="A210" s="13" t="s">
        <v>119</v>
      </c>
      <c r="B210" s="13" t="s">
        <v>139</v>
      </c>
      <c r="C210" s="13" t="s">
        <v>31</v>
      </c>
      <c r="D210" s="13" t="s">
        <v>33</v>
      </c>
      <c r="E210" s="16" t="s">
        <v>140</v>
      </c>
      <c r="F210" s="13">
        <v>28.3</v>
      </c>
      <c r="G210" s="13" t="s">
        <v>96</v>
      </c>
      <c r="H210" s="13"/>
      <c r="J210" s="6"/>
    </row>
    <row r="211" spans="1:10">
      <c r="A211" s="13" t="s">
        <v>119</v>
      </c>
      <c r="B211" s="13" t="s">
        <v>139</v>
      </c>
      <c r="C211" s="13" t="s">
        <v>31</v>
      </c>
      <c r="D211" s="13" t="s">
        <v>32</v>
      </c>
      <c r="E211" s="13" t="s">
        <v>14</v>
      </c>
      <c r="F211" s="13">
        <v>31.9</v>
      </c>
      <c r="G211" s="13" t="s">
        <v>96</v>
      </c>
      <c r="H211" s="13"/>
      <c r="J211" s="6"/>
    </row>
    <row r="212" spans="1:10">
      <c r="A212" s="13" t="s">
        <v>119</v>
      </c>
      <c r="B212" s="13" t="s">
        <v>139</v>
      </c>
      <c r="C212" s="13" t="s">
        <v>31</v>
      </c>
      <c r="D212" s="13" t="s">
        <v>33</v>
      </c>
      <c r="E212" s="13" t="s">
        <v>14</v>
      </c>
      <c r="F212" s="13">
        <v>31.3</v>
      </c>
      <c r="G212" s="13" t="s">
        <v>96</v>
      </c>
      <c r="H212" s="13"/>
      <c r="J212" s="6"/>
    </row>
    <row r="213" spans="1:10">
      <c r="A213" s="13" t="s">
        <v>119</v>
      </c>
      <c r="B213" s="13" t="s">
        <v>139</v>
      </c>
      <c r="C213" s="13" t="s">
        <v>31</v>
      </c>
      <c r="D213" s="13" t="s">
        <v>32</v>
      </c>
      <c r="E213" s="13" t="s">
        <v>15</v>
      </c>
      <c r="F213" s="13">
        <v>38.1</v>
      </c>
      <c r="G213" s="13" t="s">
        <v>96</v>
      </c>
      <c r="H213" s="13"/>
      <c r="J213" s="6"/>
    </row>
    <row r="214" spans="1:10">
      <c r="A214" s="13" t="s">
        <v>119</v>
      </c>
      <c r="B214" s="13" t="s">
        <v>139</v>
      </c>
      <c r="C214" s="13" t="s">
        <v>31</v>
      </c>
      <c r="D214" s="13" t="s">
        <v>33</v>
      </c>
      <c r="E214" s="13" t="s">
        <v>15</v>
      </c>
      <c r="F214" s="13">
        <v>27.8</v>
      </c>
      <c r="G214" s="13" t="s">
        <v>96</v>
      </c>
      <c r="H214" s="13"/>
      <c r="J214" s="6"/>
    </row>
    <row r="215" spans="1:10">
      <c r="A215" s="13" t="s">
        <v>119</v>
      </c>
      <c r="B215" s="13" t="s">
        <v>139</v>
      </c>
      <c r="C215" s="13" t="s">
        <v>31</v>
      </c>
      <c r="D215" s="13" t="s">
        <v>32</v>
      </c>
      <c r="E215" s="13" t="s">
        <v>16</v>
      </c>
      <c r="F215" s="13">
        <v>28.4</v>
      </c>
      <c r="G215" s="13" t="s">
        <v>96</v>
      </c>
      <c r="H215" s="13"/>
      <c r="J215" s="6"/>
    </row>
    <row r="216" spans="1:10">
      <c r="A216" s="13" t="s">
        <v>119</v>
      </c>
      <c r="B216" s="13" t="s">
        <v>139</v>
      </c>
      <c r="C216" s="13" t="s">
        <v>31</v>
      </c>
      <c r="D216" s="13" t="s">
        <v>33</v>
      </c>
      <c r="E216" s="13" t="s">
        <v>16</v>
      </c>
      <c r="F216" s="13">
        <v>21.4</v>
      </c>
      <c r="G216" s="13" t="s">
        <v>96</v>
      </c>
      <c r="H216" s="13"/>
      <c r="J216" s="6"/>
    </row>
    <row r="217" spans="1:10">
      <c r="A217" s="13" t="s">
        <v>119</v>
      </c>
      <c r="B217" s="13" t="s">
        <v>139</v>
      </c>
      <c r="C217" s="13" t="s">
        <v>31</v>
      </c>
      <c r="D217" s="13" t="s">
        <v>32</v>
      </c>
      <c r="E217" s="13" t="s">
        <v>17</v>
      </c>
      <c r="F217" s="13">
        <v>19.600000000000001</v>
      </c>
      <c r="G217" s="13" t="s">
        <v>96</v>
      </c>
      <c r="H217" s="13"/>
      <c r="J217" s="6"/>
    </row>
    <row r="218" spans="1:10">
      <c r="A218" s="13" t="s">
        <v>119</v>
      </c>
      <c r="B218" s="13" t="s">
        <v>139</v>
      </c>
      <c r="C218" s="13" t="s">
        <v>31</v>
      </c>
      <c r="D218" s="13" t="s">
        <v>33</v>
      </c>
      <c r="E218" s="13" t="s">
        <v>17</v>
      </c>
      <c r="F218" s="13">
        <v>29.6</v>
      </c>
      <c r="G218" s="13" t="s">
        <v>96</v>
      </c>
      <c r="H218" s="13">
        <v>1</v>
      </c>
      <c r="J218" s="6"/>
    </row>
    <row r="219" spans="1:10">
      <c r="A219" s="13" t="s">
        <v>119</v>
      </c>
      <c r="B219" s="13" t="s">
        <v>139</v>
      </c>
      <c r="C219" s="13" t="s">
        <v>34</v>
      </c>
      <c r="D219" s="13" t="s">
        <v>35</v>
      </c>
      <c r="E219" s="16" t="s">
        <v>140</v>
      </c>
      <c r="F219" s="13">
        <v>25.2</v>
      </c>
      <c r="G219" s="13" t="s">
        <v>96</v>
      </c>
      <c r="H219" s="13"/>
      <c r="J219" s="6"/>
    </row>
    <row r="220" spans="1:10">
      <c r="A220" s="13" t="s">
        <v>119</v>
      </c>
      <c r="B220" s="13" t="s">
        <v>139</v>
      </c>
      <c r="C220" s="13" t="s">
        <v>34</v>
      </c>
      <c r="D220" s="13" t="s">
        <v>36</v>
      </c>
      <c r="E220" s="16" t="s">
        <v>140</v>
      </c>
      <c r="F220" s="13">
        <v>31.1</v>
      </c>
      <c r="G220" s="13" t="s">
        <v>96</v>
      </c>
      <c r="H220" s="13"/>
      <c r="J220" s="6"/>
    </row>
    <row r="221" spans="1:10">
      <c r="A221" s="13" t="s">
        <v>119</v>
      </c>
      <c r="B221" s="13" t="s">
        <v>139</v>
      </c>
      <c r="C221" s="13" t="s">
        <v>34</v>
      </c>
      <c r="D221" s="13" t="s">
        <v>35</v>
      </c>
      <c r="E221" s="13" t="s">
        <v>14</v>
      </c>
      <c r="F221" s="13">
        <v>29.9</v>
      </c>
      <c r="G221" s="13" t="s">
        <v>96</v>
      </c>
      <c r="H221" s="13"/>
      <c r="J221" s="6"/>
    </row>
    <row r="222" spans="1:10">
      <c r="A222" s="13" t="s">
        <v>119</v>
      </c>
      <c r="B222" s="13" t="s">
        <v>139</v>
      </c>
      <c r="C222" s="13" t="s">
        <v>34</v>
      </c>
      <c r="D222" s="13" t="s">
        <v>36</v>
      </c>
      <c r="E222" s="13" t="s">
        <v>14</v>
      </c>
      <c r="F222" s="13">
        <v>30.1</v>
      </c>
      <c r="G222" s="13" t="s">
        <v>96</v>
      </c>
      <c r="H222" s="13"/>
      <c r="J222" s="6"/>
    </row>
    <row r="223" spans="1:10">
      <c r="A223" s="13" t="s">
        <v>119</v>
      </c>
      <c r="B223" s="13" t="s">
        <v>139</v>
      </c>
      <c r="C223" s="13" t="s">
        <v>34</v>
      </c>
      <c r="D223" s="13" t="s">
        <v>35</v>
      </c>
      <c r="E223" s="13" t="s">
        <v>15</v>
      </c>
      <c r="F223" s="13">
        <v>25</v>
      </c>
      <c r="G223" s="13" t="s">
        <v>96</v>
      </c>
      <c r="H223" s="13"/>
      <c r="J223" s="6"/>
    </row>
    <row r="224" spans="1:10">
      <c r="A224" s="13" t="s">
        <v>119</v>
      </c>
      <c r="B224" s="13" t="s">
        <v>139</v>
      </c>
      <c r="C224" s="13" t="s">
        <v>34</v>
      </c>
      <c r="D224" s="13" t="s">
        <v>36</v>
      </c>
      <c r="E224" s="13" t="s">
        <v>15</v>
      </c>
      <c r="F224" s="13">
        <v>34.799999999999997</v>
      </c>
      <c r="G224" s="13" t="s">
        <v>96</v>
      </c>
      <c r="H224" s="13"/>
      <c r="J224" s="6"/>
    </row>
    <row r="225" spans="1:10">
      <c r="A225" s="13" t="s">
        <v>119</v>
      </c>
      <c r="B225" s="13" t="s">
        <v>139</v>
      </c>
      <c r="C225" s="13" t="s">
        <v>34</v>
      </c>
      <c r="D225" s="13" t="s">
        <v>35</v>
      </c>
      <c r="E225" s="13" t="s">
        <v>16</v>
      </c>
      <c r="F225" s="13">
        <v>20.399999999999999</v>
      </c>
      <c r="G225" s="13" t="s">
        <v>96</v>
      </c>
      <c r="H225" s="13"/>
      <c r="J225" s="6"/>
    </row>
    <row r="226" spans="1:10">
      <c r="A226" s="13" t="s">
        <v>119</v>
      </c>
      <c r="B226" s="13" t="s">
        <v>139</v>
      </c>
      <c r="C226" s="13" t="s">
        <v>34</v>
      </c>
      <c r="D226" s="13" t="s">
        <v>36</v>
      </c>
      <c r="E226" s="13" t="s">
        <v>16</v>
      </c>
      <c r="F226" s="13">
        <v>28.4</v>
      </c>
      <c r="G226" s="13" t="s">
        <v>96</v>
      </c>
      <c r="H226" s="13"/>
      <c r="J226" s="6"/>
    </row>
    <row r="227" spans="1:10">
      <c r="A227" s="13" t="s">
        <v>119</v>
      </c>
      <c r="B227" s="13" t="s">
        <v>139</v>
      </c>
      <c r="C227" s="13" t="s">
        <v>34</v>
      </c>
      <c r="D227" s="13" t="s">
        <v>35</v>
      </c>
      <c r="E227" s="13" t="s">
        <v>17</v>
      </c>
      <c r="F227" s="13">
        <v>14.9</v>
      </c>
      <c r="G227" s="13" t="s">
        <v>96</v>
      </c>
      <c r="H227" s="13"/>
      <c r="J227" s="6"/>
    </row>
    <row r="228" spans="1:10">
      <c r="A228" s="13" t="s">
        <v>119</v>
      </c>
      <c r="B228" s="13" t="s">
        <v>139</v>
      </c>
      <c r="C228" s="13" t="s">
        <v>34</v>
      </c>
      <c r="D228" s="13" t="s">
        <v>36</v>
      </c>
      <c r="E228" s="13" t="s">
        <v>17</v>
      </c>
      <c r="F228" s="13">
        <v>25.8</v>
      </c>
      <c r="G228" s="13" t="s">
        <v>96</v>
      </c>
      <c r="H228" s="13"/>
      <c r="J228" s="6"/>
    </row>
    <row r="229" spans="1:10">
      <c r="A229" s="13" t="s">
        <v>119</v>
      </c>
      <c r="B229" s="13" t="s">
        <v>139</v>
      </c>
      <c r="C229" s="13" t="s">
        <v>37</v>
      </c>
      <c r="D229" s="13" t="s">
        <v>38</v>
      </c>
      <c r="E229" s="16" t="s">
        <v>140</v>
      </c>
      <c r="F229" s="13">
        <v>25.2</v>
      </c>
      <c r="G229" s="13" t="s">
        <v>96</v>
      </c>
      <c r="H229" s="13"/>
      <c r="J229" s="6"/>
    </row>
    <row r="230" spans="1:10">
      <c r="A230" s="13" t="s">
        <v>119</v>
      </c>
      <c r="B230" s="13" t="s">
        <v>139</v>
      </c>
      <c r="C230" s="13" t="s">
        <v>37</v>
      </c>
      <c r="D230" s="13" t="s">
        <v>39</v>
      </c>
      <c r="E230" s="16" t="s">
        <v>140</v>
      </c>
      <c r="F230" s="13">
        <v>33.200000000000003</v>
      </c>
      <c r="G230" s="13" t="s">
        <v>96</v>
      </c>
      <c r="H230" s="13"/>
      <c r="J230" s="6"/>
    </row>
    <row r="231" spans="1:10">
      <c r="A231" s="13" t="s">
        <v>119</v>
      </c>
      <c r="B231" s="13" t="s">
        <v>139</v>
      </c>
      <c r="C231" s="13" t="s">
        <v>37</v>
      </c>
      <c r="D231" s="13" t="s">
        <v>38</v>
      </c>
      <c r="E231" s="13" t="s">
        <v>14</v>
      </c>
      <c r="F231" s="13">
        <v>27.5</v>
      </c>
      <c r="G231" s="13" t="s">
        <v>96</v>
      </c>
      <c r="H231" s="13"/>
      <c r="J231" s="6"/>
    </row>
    <row r="232" spans="1:10">
      <c r="A232" s="13" t="s">
        <v>119</v>
      </c>
      <c r="B232" s="13" t="s">
        <v>139</v>
      </c>
      <c r="C232" s="13" t="s">
        <v>37</v>
      </c>
      <c r="D232" s="13" t="s">
        <v>39</v>
      </c>
      <c r="E232" s="13" t="s">
        <v>14</v>
      </c>
      <c r="F232" s="13">
        <v>35.4</v>
      </c>
      <c r="G232" s="13" t="s">
        <v>96</v>
      </c>
      <c r="H232" s="13"/>
      <c r="J232" s="6"/>
    </row>
    <row r="233" spans="1:10">
      <c r="A233" s="13" t="s">
        <v>119</v>
      </c>
      <c r="B233" s="13" t="s">
        <v>139</v>
      </c>
      <c r="C233" s="13" t="s">
        <v>37</v>
      </c>
      <c r="D233" s="13" t="s">
        <v>38</v>
      </c>
      <c r="E233" s="13" t="s">
        <v>15</v>
      </c>
      <c r="F233" s="13">
        <v>25.2</v>
      </c>
      <c r="G233" s="13" t="s">
        <v>96</v>
      </c>
      <c r="H233" s="13"/>
      <c r="J233" s="6"/>
    </row>
    <row r="234" spans="1:10">
      <c r="A234" s="13" t="s">
        <v>119</v>
      </c>
      <c r="B234" s="13" t="s">
        <v>139</v>
      </c>
      <c r="C234" s="13" t="s">
        <v>37</v>
      </c>
      <c r="D234" s="13" t="s">
        <v>39</v>
      </c>
      <c r="E234" s="13" t="s">
        <v>15</v>
      </c>
      <c r="F234" s="13">
        <v>35.700000000000003</v>
      </c>
      <c r="G234" s="13" t="s">
        <v>96</v>
      </c>
      <c r="H234" s="13"/>
      <c r="J234" s="6"/>
    </row>
    <row r="235" spans="1:10">
      <c r="A235" s="13" t="s">
        <v>119</v>
      </c>
      <c r="B235" s="13" t="s">
        <v>139</v>
      </c>
      <c r="C235" s="13" t="s">
        <v>37</v>
      </c>
      <c r="D235" s="13" t="s">
        <v>38</v>
      </c>
      <c r="E235" s="13" t="s">
        <v>16</v>
      </c>
      <c r="F235" s="13">
        <v>20.7</v>
      </c>
      <c r="G235" s="13" t="s">
        <v>96</v>
      </c>
      <c r="H235" s="13"/>
      <c r="J235" s="6"/>
    </row>
    <row r="236" spans="1:10">
      <c r="A236" s="13" t="s">
        <v>119</v>
      </c>
      <c r="B236" s="13" t="s">
        <v>139</v>
      </c>
      <c r="C236" s="13" t="s">
        <v>37</v>
      </c>
      <c r="D236" s="13" t="s">
        <v>39</v>
      </c>
      <c r="E236" s="13" t="s">
        <v>16</v>
      </c>
      <c r="F236" s="13">
        <v>28.7</v>
      </c>
      <c r="G236" s="13" t="s">
        <v>96</v>
      </c>
      <c r="H236" s="13"/>
      <c r="J236" s="6"/>
    </row>
    <row r="237" spans="1:10">
      <c r="A237" s="13" t="s">
        <v>119</v>
      </c>
      <c r="B237" s="13" t="s">
        <v>139</v>
      </c>
      <c r="C237" s="13" t="s">
        <v>37</v>
      </c>
      <c r="D237" s="13" t="s">
        <v>38</v>
      </c>
      <c r="E237" s="13" t="s">
        <v>17</v>
      </c>
      <c r="F237" s="13">
        <v>20.5</v>
      </c>
      <c r="G237" s="13" t="s">
        <v>96</v>
      </c>
      <c r="H237" s="13"/>
      <c r="J237" s="6"/>
    </row>
    <row r="238" spans="1:10">
      <c r="A238" s="16" t="s">
        <v>119</v>
      </c>
      <c r="B238" s="16" t="s">
        <v>139</v>
      </c>
      <c r="C238" s="16" t="s">
        <v>37</v>
      </c>
      <c r="D238" s="16" t="s">
        <v>39</v>
      </c>
      <c r="E238" s="16" t="s">
        <v>17</v>
      </c>
      <c r="F238" s="16">
        <v>21.4</v>
      </c>
      <c r="G238" s="13" t="s">
        <v>96</v>
      </c>
      <c r="H238" s="13">
        <v>1</v>
      </c>
      <c r="I238" s="38"/>
      <c r="J238" s="39"/>
    </row>
    <row r="239" spans="1:10">
      <c r="A239" s="38"/>
      <c r="B239" s="38"/>
      <c r="C239" s="38"/>
      <c r="D239" s="38"/>
      <c r="E239" s="38"/>
      <c r="F239" s="38"/>
      <c r="G239" s="38"/>
      <c r="H239" s="38"/>
      <c r="I239" s="38"/>
      <c r="J239" s="38"/>
    </row>
  </sheetData>
  <mergeCells count="2">
    <mergeCell ref="A1:D1"/>
    <mergeCell ref="A2:D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sheetPr>
  <dimension ref="A1:I163"/>
  <sheetViews>
    <sheetView workbookViewId="0">
      <selection sqref="A1:XFD3"/>
    </sheetView>
  </sheetViews>
  <sheetFormatPr defaultRowHeight="15"/>
  <cols>
    <col min="1" max="1" width="48.85546875" customWidth="1"/>
    <col min="2" max="2" width="26.140625" customWidth="1"/>
    <col min="3" max="3" width="29.5703125" customWidth="1"/>
    <col min="4" max="4" width="18.140625" customWidth="1"/>
    <col min="5" max="5" width="12.140625" customWidth="1"/>
  </cols>
  <sheetData>
    <row r="1" spans="1:8" ht="33" customHeight="1">
      <c r="A1" s="197" t="s">
        <v>147</v>
      </c>
      <c r="B1" s="197"/>
      <c r="C1" s="197"/>
      <c r="D1" s="197"/>
    </row>
    <row r="2" spans="1:8">
      <c r="A2" s="197" t="s">
        <v>146</v>
      </c>
      <c r="B2" s="197"/>
      <c r="C2" s="197"/>
      <c r="D2" s="197"/>
    </row>
    <row r="4" spans="1:8">
      <c r="A4" s="19" t="s">
        <v>4</v>
      </c>
      <c r="B4" s="19" t="s">
        <v>5</v>
      </c>
      <c r="C4" s="19" t="s">
        <v>6</v>
      </c>
      <c r="D4" s="19" t="s">
        <v>7</v>
      </c>
      <c r="E4" s="19" t="s">
        <v>8</v>
      </c>
      <c r="F4" s="20" t="s">
        <v>9</v>
      </c>
      <c r="G4" s="19" t="s">
        <v>92</v>
      </c>
      <c r="H4" s="19" t="s">
        <v>102</v>
      </c>
    </row>
    <row r="5" spans="1:8">
      <c r="A5" s="13" t="s">
        <v>145</v>
      </c>
      <c r="B5" s="13" t="s">
        <v>139</v>
      </c>
      <c r="C5" s="13" t="s">
        <v>12</v>
      </c>
      <c r="D5" s="13" t="s">
        <v>12</v>
      </c>
      <c r="E5" s="13" t="s">
        <v>140</v>
      </c>
      <c r="F5" s="21">
        <v>22.9</v>
      </c>
      <c r="G5" s="13" t="s">
        <v>93</v>
      </c>
      <c r="H5" s="13"/>
    </row>
    <row r="6" spans="1:8">
      <c r="A6" s="13" t="s">
        <v>145</v>
      </c>
      <c r="B6" s="13" t="s">
        <v>139</v>
      </c>
      <c r="C6" s="13" t="s">
        <v>12</v>
      </c>
      <c r="D6" s="13" t="s">
        <v>12</v>
      </c>
      <c r="E6" s="13" t="s">
        <v>14</v>
      </c>
      <c r="F6" s="21">
        <v>7.4</v>
      </c>
      <c r="G6" s="13" t="s">
        <v>93</v>
      </c>
      <c r="H6" s="13"/>
    </row>
    <row r="7" spans="1:8">
      <c r="A7" s="13" t="s">
        <v>145</v>
      </c>
      <c r="B7" s="13" t="s">
        <v>139</v>
      </c>
      <c r="C7" s="13" t="s">
        <v>12</v>
      </c>
      <c r="D7" s="13" t="s">
        <v>12</v>
      </c>
      <c r="E7" s="13" t="s">
        <v>15</v>
      </c>
      <c r="F7" s="21">
        <v>24.5</v>
      </c>
      <c r="G7" s="13" t="s">
        <v>93</v>
      </c>
      <c r="H7" s="13"/>
    </row>
    <row r="8" spans="1:8">
      <c r="A8" s="13" t="s">
        <v>145</v>
      </c>
      <c r="B8" s="13" t="s">
        <v>139</v>
      </c>
      <c r="C8" s="13" t="s">
        <v>12</v>
      </c>
      <c r="D8" s="13" t="s">
        <v>12</v>
      </c>
      <c r="E8" s="13" t="s">
        <v>16</v>
      </c>
      <c r="F8" s="21">
        <v>43.6</v>
      </c>
      <c r="G8" s="13" t="s">
        <v>93</v>
      </c>
      <c r="H8" s="13"/>
    </row>
    <row r="9" spans="1:8">
      <c r="A9" s="13" t="s">
        <v>145</v>
      </c>
      <c r="B9" s="13" t="s">
        <v>139</v>
      </c>
      <c r="C9" s="13" t="s">
        <v>12</v>
      </c>
      <c r="D9" s="13" t="s">
        <v>12</v>
      </c>
      <c r="E9" s="13" t="s">
        <v>17</v>
      </c>
      <c r="F9" s="21">
        <v>60.8</v>
      </c>
      <c r="G9" s="13" t="s">
        <v>93</v>
      </c>
      <c r="H9" s="13"/>
    </row>
    <row r="10" spans="1:8">
      <c r="A10" s="13" t="s">
        <v>145</v>
      </c>
      <c r="B10" s="13" t="s">
        <v>139</v>
      </c>
      <c r="C10" s="13" t="s">
        <v>18</v>
      </c>
      <c r="D10" s="13" t="s">
        <v>19</v>
      </c>
      <c r="E10" s="13" t="s">
        <v>140</v>
      </c>
      <c r="F10" s="21">
        <v>26.8</v>
      </c>
      <c r="G10" s="13" t="s">
        <v>93</v>
      </c>
      <c r="H10" s="13"/>
    </row>
    <row r="11" spans="1:8">
      <c r="A11" s="13" t="s">
        <v>145</v>
      </c>
      <c r="B11" s="13" t="s">
        <v>139</v>
      </c>
      <c r="C11" s="13" t="s">
        <v>18</v>
      </c>
      <c r="D11" s="13" t="s">
        <v>20</v>
      </c>
      <c r="E11" s="13" t="s">
        <v>140</v>
      </c>
      <c r="F11" s="21">
        <v>19</v>
      </c>
      <c r="G11" s="13" t="s">
        <v>93</v>
      </c>
      <c r="H11" s="13"/>
    </row>
    <row r="12" spans="1:8">
      <c r="A12" s="13" t="s">
        <v>145</v>
      </c>
      <c r="B12" s="13" t="s">
        <v>139</v>
      </c>
      <c r="C12" s="13" t="s">
        <v>18</v>
      </c>
      <c r="D12" s="13" t="s">
        <v>19</v>
      </c>
      <c r="E12" s="13" t="s">
        <v>14</v>
      </c>
      <c r="F12" s="21">
        <v>9.9</v>
      </c>
      <c r="G12" s="13" t="s">
        <v>93</v>
      </c>
      <c r="H12" s="13"/>
    </row>
    <row r="13" spans="1:8">
      <c r="A13" s="13" t="s">
        <v>145</v>
      </c>
      <c r="B13" s="13" t="s">
        <v>139</v>
      </c>
      <c r="C13" s="13" t="s">
        <v>18</v>
      </c>
      <c r="D13" s="13" t="s">
        <v>20</v>
      </c>
      <c r="E13" s="13" t="s">
        <v>14</v>
      </c>
      <c r="F13" s="21">
        <v>4.7</v>
      </c>
      <c r="G13" s="13" t="s">
        <v>93</v>
      </c>
      <c r="H13" s="13"/>
    </row>
    <row r="14" spans="1:8">
      <c r="A14" s="13" t="s">
        <v>145</v>
      </c>
      <c r="B14" s="13" t="s">
        <v>139</v>
      </c>
      <c r="C14" s="13" t="s">
        <v>18</v>
      </c>
      <c r="D14" s="13" t="s">
        <v>19</v>
      </c>
      <c r="E14" s="13" t="s">
        <v>15</v>
      </c>
      <c r="F14" s="21">
        <v>30.4</v>
      </c>
      <c r="G14" s="13" t="s">
        <v>93</v>
      </c>
      <c r="H14" s="13"/>
    </row>
    <row r="15" spans="1:8">
      <c r="A15" s="13" t="s">
        <v>145</v>
      </c>
      <c r="B15" s="13" t="s">
        <v>139</v>
      </c>
      <c r="C15" s="13" t="s">
        <v>18</v>
      </c>
      <c r="D15" s="13" t="s">
        <v>20</v>
      </c>
      <c r="E15" s="13" t="s">
        <v>15</v>
      </c>
      <c r="F15" s="21">
        <v>18.600000000000001</v>
      </c>
      <c r="G15" s="13" t="s">
        <v>93</v>
      </c>
      <c r="H15" s="13"/>
    </row>
    <row r="16" spans="1:8">
      <c r="A16" s="13" t="s">
        <v>145</v>
      </c>
      <c r="B16" s="13" t="s">
        <v>139</v>
      </c>
      <c r="C16" s="13" t="s">
        <v>18</v>
      </c>
      <c r="D16" s="13" t="s">
        <v>19</v>
      </c>
      <c r="E16" s="27" t="s">
        <v>16</v>
      </c>
      <c r="F16" s="21">
        <v>48.7</v>
      </c>
      <c r="G16" s="13" t="s">
        <v>93</v>
      </c>
      <c r="H16" s="13"/>
    </row>
    <row r="17" spans="1:8">
      <c r="A17" s="13" t="s">
        <v>145</v>
      </c>
      <c r="B17" s="13" t="s">
        <v>139</v>
      </c>
      <c r="C17" s="13" t="s">
        <v>18</v>
      </c>
      <c r="D17" s="13" t="s">
        <v>20</v>
      </c>
      <c r="E17" s="27" t="s">
        <v>16</v>
      </c>
      <c r="F17" s="21">
        <v>38.5</v>
      </c>
      <c r="G17" s="13" t="s">
        <v>93</v>
      </c>
      <c r="H17" s="13"/>
    </row>
    <row r="18" spans="1:8">
      <c r="A18" s="13" t="s">
        <v>145</v>
      </c>
      <c r="B18" s="13" t="s">
        <v>139</v>
      </c>
      <c r="C18" s="13" t="s">
        <v>18</v>
      </c>
      <c r="D18" s="13" t="s">
        <v>19</v>
      </c>
      <c r="E18" s="13" t="s">
        <v>17</v>
      </c>
      <c r="F18" s="21">
        <v>62.6</v>
      </c>
      <c r="G18" s="13" t="s">
        <v>93</v>
      </c>
      <c r="H18" s="13"/>
    </row>
    <row r="19" spans="1:8">
      <c r="A19" s="13" t="s">
        <v>145</v>
      </c>
      <c r="B19" s="13" t="s">
        <v>139</v>
      </c>
      <c r="C19" s="13" t="s">
        <v>18</v>
      </c>
      <c r="D19" s="13" t="s">
        <v>20</v>
      </c>
      <c r="E19" s="13" t="s">
        <v>17</v>
      </c>
      <c r="F19" s="21">
        <v>59.5</v>
      </c>
      <c r="G19" s="13" t="s">
        <v>93</v>
      </c>
      <c r="H19" s="13"/>
    </row>
    <row r="20" spans="1:8">
      <c r="A20" s="13" t="s">
        <v>145</v>
      </c>
      <c r="B20" s="13" t="s">
        <v>139</v>
      </c>
      <c r="C20" s="13" t="s">
        <v>133</v>
      </c>
      <c r="D20" s="13" t="s">
        <v>22</v>
      </c>
      <c r="E20" s="13" t="s">
        <v>140</v>
      </c>
      <c r="F20" s="21">
        <v>29</v>
      </c>
      <c r="G20" s="13" t="s">
        <v>93</v>
      </c>
      <c r="H20" s="13"/>
    </row>
    <row r="21" spans="1:8">
      <c r="A21" s="13" t="s">
        <v>145</v>
      </c>
      <c r="B21" s="13" t="s">
        <v>139</v>
      </c>
      <c r="C21" s="13" t="s">
        <v>133</v>
      </c>
      <c r="D21" s="13" t="s">
        <v>23</v>
      </c>
      <c r="E21" s="13" t="s">
        <v>140</v>
      </c>
      <c r="F21" s="21">
        <v>22.9</v>
      </c>
      <c r="G21" s="13" t="s">
        <v>93</v>
      </c>
      <c r="H21" s="13"/>
    </row>
    <row r="22" spans="1:8">
      <c r="A22" s="13" t="s">
        <v>145</v>
      </c>
      <c r="B22" s="13" t="s">
        <v>139</v>
      </c>
      <c r="C22" s="13" t="s">
        <v>133</v>
      </c>
      <c r="D22" s="13" t="s">
        <v>22</v>
      </c>
      <c r="E22" s="13" t="s">
        <v>14</v>
      </c>
      <c r="F22" s="21">
        <v>13.5</v>
      </c>
      <c r="G22" s="13" t="s">
        <v>93</v>
      </c>
      <c r="H22" s="13"/>
    </row>
    <row r="23" spans="1:8">
      <c r="A23" s="13" t="s">
        <v>145</v>
      </c>
      <c r="B23" s="13" t="s">
        <v>139</v>
      </c>
      <c r="C23" s="13" t="s">
        <v>133</v>
      </c>
      <c r="D23" s="13" t="s">
        <v>23</v>
      </c>
      <c r="E23" s="13" t="s">
        <v>14</v>
      </c>
      <c r="F23" s="21">
        <v>7.3</v>
      </c>
      <c r="G23" s="13" t="s">
        <v>93</v>
      </c>
      <c r="H23" s="13"/>
    </row>
    <row r="24" spans="1:8">
      <c r="A24" s="13" t="s">
        <v>145</v>
      </c>
      <c r="B24" s="13" t="s">
        <v>139</v>
      </c>
      <c r="C24" s="13" t="s">
        <v>133</v>
      </c>
      <c r="D24" s="13" t="s">
        <v>22</v>
      </c>
      <c r="E24" s="13" t="s">
        <v>15</v>
      </c>
      <c r="F24" s="21">
        <v>30.9</v>
      </c>
      <c r="G24" s="13" t="s">
        <v>93</v>
      </c>
      <c r="H24" s="13"/>
    </row>
    <row r="25" spans="1:8">
      <c r="A25" s="13" t="s">
        <v>145</v>
      </c>
      <c r="B25" s="13" t="s">
        <v>139</v>
      </c>
      <c r="C25" s="13" t="s">
        <v>133</v>
      </c>
      <c r="D25" s="13" t="s">
        <v>23</v>
      </c>
      <c r="E25" s="13" t="s">
        <v>15</v>
      </c>
      <c r="F25" s="21">
        <v>24.4</v>
      </c>
      <c r="G25" s="13" t="s">
        <v>93</v>
      </c>
      <c r="H25" s="13"/>
    </row>
    <row r="26" spans="1:8">
      <c r="A26" s="13" t="s">
        <v>145</v>
      </c>
      <c r="B26" s="13" t="s">
        <v>139</v>
      </c>
      <c r="C26" s="13" t="s">
        <v>133</v>
      </c>
      <c r="D26" s="13" t="s">
        <v>22</v>
      </c>
      <c r="E26" s="27" t="s">
        <v>16</v>
      </c>
      <c r="F26" s="21">
        <v>42.3</v>
      </c>
      <c r="G26" s="13" t="s">
        <v>93</v>
      </c>
      <c r="H26" s="13"/>
    </row>
    <row r="27" spans="1:8">
      <c r="A27" s="13" t="s">
        <v>145</v>
      </c>
      <c r="B27" s="13" t="s">
        <v>139</v>
      </c>
      <c r="C27" s="13" t="s">
        <v>133</v>
      </c>
      <c r="D27" s="13" t="s">
        <v>23</v>
      </c>
      <c r="E27" s="27" t="s">
        <v>16</v>
      </c>
      <c r="F27" s="21">
        <v>43.6</v>
      </c>
      <c r="G27" s="13" t="s">
        <v>93</v>
      </c>
      <c r="H27" s="13"/>
    </row>
    <row r="28" spans="1:8">
      <c r="A28" s="13" t="s">
        <v>145</v>
      </c>
      <c r="B28" s="13" t="s">
        <v>139</v>
      </c>
      <c r="C28" s="13" t="s">
        <v>133</v>
      </c>
      <c r="D28" s="13" t="s">
        <v>22</v>
      </c>
      <c r="E28" s="13" t="s">
        <v>17</v>
      </c>
      <c r="F28" s="21" t="s">
        <v>24</v>
      </c>
      <c r="G28" s="13" t="s">
        <v>93</v>
      </c>
      <c r="H28" s="13"/>
    </row>
    <row r="29" spans="1:8">
      <c r="A29" s="13" t="s">
        <v>145</v>
      </c>
      <c r="B29" s="13" t="s">
        <v>139</v>
      </c>
      <c r="C29" s="13" t="s">
        <v>133</v>
      </c>
      <c r="D29" s="13" t="s">
        <v>23</v>
      </c>
      <c r="E29" s="13" t="s">
        <v>17</v>
      </c>
      <c r="F29" s="21">
        <v>60.4</v>
      </c>
      <c r="G29" s="13" t="s">
        <v>93</v>
      </c>
      <c r="H29" s="13"/>
    </row>
    <row r="30" spans="1:8">
      <c r="A30" s="13" t="s">
        <v>145</v>
      </c>
      <c r="B30" s="13" t="s">
        <v>139</v>
      </c>
      <c r="C30" s="13" t="s">
        <v>25</v>
      </c>
      <c r="D30" s="13" t="s">
        <v>141</v>
      </c>
      <c r="E30" s="13" t="s">
        <v>140</v>
      </c>
      <c r="F30" s="21">
        <v>22.2</v>
      </c>
      <c r="G30" s="13" t="s">
        <v>93</v>
      </c>
      <c r="H30" s="13"/>
    </row>
    <row r="31" spans="1:8">
      <c r="A31" s="13" t="s">
        <v>145</v>
      </c>
      <c r="B31" s="13" t="s">
        <v>139</v>
      </c>
      <c r="C31" s="13" t="s">
        <v>25</v>
      </c>
      <c r="D31" s="13" t="s">
        <v>27</v>
      </c>
      <c r="E31" s="13" t="s">
        <v>140</v>
      </c>
      <c r="F31" s="21">
        <v>24.4</v>
      </c>
      <c r="G31" s="13" t="s">
        <v>93</v>
      </c>
      <c r="H31" s="13"/>
    </row>
    <row r="32" spans="1:8">
      <c r="A32" s="13" t="s">
        <v>145</v>
      </c>
      <c r="B32" s="13" t="s">
        <v>139</v>
      </c>
      <c r="C32" s="13" t="s">
        <v>25</v>
      </c>
      <c r="D32" s="13" t="s">
        <v>141</v>
      </c>
      <c r="E32" s="13" t="s">
        <v>14</v>
      </c>
      <c r="F32" s="21">
        <v>5.7</v>
      </c>
      <c r="G32" s="13" t="s">
        <v>93</v>
      </c>
      <c r="H32" s="13"/>
    </row>
    <row r="33" spans="1:8">
      <c r="A33" s="13" t="s">
        <v>145</v>
      </c>
      <c r="B33" s="13" t="s">
        <v>139</v>
      </c>
      <c r="C33" s="13" t="s">
        <v>25</v>
      </c>
      <c r="D33" s="13" t="s">
        <v>27</v>
      </c>
      <c r="E33" s="13" t="s">
        <v>14</v>
      </c>
      <c r="F33" s="21">
        <v>10.8</v>
      </c>
      <c r="G33" s="13" t="s">
        <v>93</v>
      </c>
      <c r="H33" s="13"/>
    </row>
    <row r="34" spans="1:8">
      <c r="A34" s="13" t="s">
        <v>145</v>
      </c>
      <c r="B34" s="13" t="s">
        <v>139</v>
      </c>
      <c r="C34" s="13" t="s">
        <v>25</v>
      </c>
      <c r="D34" s="13" t="s">
        <v>141</v>
      </c>
      <c r="E34" s="13" t="s">
        <v>15</v>
      </c>
      <c r="F34" s="21">
        <v>25.7</v>
      </c>
      <c r="G34" s="13" t="s">
        <v>93</v>
      </c>
      <c r="H34" s="13"/>
    </row>
    <row r="35" spans="1:8">
      <c r="A35" s="13" t="s">
        <v>145</v>
      </c>
      <c r="B35" s="13" t="s">
        <v>139</v>
      </c>
      <c r="C35" s="13" t="s">
        <v>25</v>
      </c>
      <c r="D35" s="13" t="s">
        <v>27</v>
      </c>
      <c r="E35" s="13" t="s">
        <v>15</v>
      </c>
      <c r="F35" s="21">
        <v>22.4</v>
      </c>
      <c r="G35" s="13" t="s">
        <v>93</v>
      </c>
      <c r="H35" s="13"/>
    </row>
    <row r="36" spans="1:8">
      <c r="A36" s="13" t="s">
        <v>145</v>
      </c>
      <c r="B36" s="13" t="s">
        <v>139</v>
      </c>
      <c r="C36" s="13" t="s">
        <v>25</v>
      </c>
      <c r="D36" s="13" t="s">
        <v>141</v>
      </c>
      <c r="E36" s="27" t="s">
        <v>16</v>
      </c>
      <c r="F36" s="21">
        <v>42.8</v>
      </c>
      <c r="G36" s="13" t="s">
        <v>93</v>
      </c>
      <c r="H36" s="13"/>
    </row>
    <row r="37" spans="1:8">
      <c r="A37" s="13" t="s">
        <v>145</v>
      </c>
      <c r="B37" s="13" t="s">
        <v>139</v>
      </c>
      <c r="C37" s="13" t="s">
        <v>25</v>
      </c>
      <c r="D37" s="13" t="s">
        <v>27</v>
      </c>
      <c r="E37" s="27" t="s">
        <v>16</v>
      </c>
      <c r="F37" s="21">
        <v>44.9</v>
      </c>
      <c r="G37" s="13" t="s">
        <v>93</v>
      </c>
      <c r="H37" s="13"/>
    </row>
    <row r="38" spans="1:8">
      <c r="A38" s="13" t="s">
        <v>145</v>
      </c>
      <c r="B38" s="13" t="s">
        <v>139</v>
      </c>
      <c r="C38" s="13" t="s">
        <v>25</v>
      </c>
      <c r="D38" s="13" t="s">
        <v>141</v>
      </c>
      <c r="E38" s="13" t="s">
        <v>17</v>
      </c>
      <c r="F38" s="21">
        <v>64</v>
      </c>
      <c r="G38" s="13" t="s">
        <v>93</v>
      </c>
      <c r="H38" s="13"/>
    </row>
    <row r="39" spans="1:8">
      <c r="A39" s="13" t="s">
        <v>145</v>
      </c>
      <c r="B39" s="13" t="s">
        <v>139</v>
      </c>
      <c r="C39" s="13" t="s">
        <v>25</v>
      </c>
      <c r="D39" s="13" t="s">
        <v>27</v>
      </c>
      <c r="E39" s="13" t="s">
        <v>17</v>
      </c>
      <c r="F39" s="21">
        <v>55.8</v>
      </c>
      <c r="G39" s="13" t="s">
        <v>93</v>
      </c>
      <c r="H39" s="13"/>
    </row>
    <row r="40" spans="1:8">
      <c r="A40" s="13" t="s">
        <v>145</v>
      </c>
      <c r="B40" s="13" t="s">
        <v>139</v>
      </c>
      <c r="C40" s="13" t="s">
        <v>28</v>
      </c>
      <c r="D40" s="13" t="s">
        <v>29</v>
      </c>
      <c r="E40" s="13" t="s">
        <v>140</v>
      </c>
      <c r="F40" s="21">
        <v>38.700000000000003</v>
      </c>
      <c r="G40" s="13" t="s">
        <v>93</v>
      </c>
      <c r="H40" s="13"/>
    </row>
    <row r="41" spans="1:8">
      <c r="A41" s="13" t="s">
        <v>145</v>
      </c>
      <c r="B41" s="13" t="s">
        <v>139</v>
      </c>
      <c r="C41" s="13" t="s">
        <v>28</v>
      </c>
      <c r="D41" s="13" t="s">
        <v>30</v>
      </c>
      <c r="E41" s="13" t="s">
        <v>140</v>
      </c>
      <c r="F41" s="21">
        <v>21.1</v>
      </c>
      <c r="G41" s="13" t="s">
        <v>93</v>
      </c>
      <c r="H41" s="13"/>
    </row>
    <row r="42" spans="1:8">
      <c r="A42" s="13" t="s">
        <v>145</v>
      </c>
      <c r="B42" s="13" t="s">
        <v>139</v>
      </c>
      <c r="C42" s="13" t="s">
        <v>28</v>
      </c>
      <c r="D42" s="13" t="s">
        <v>29</v>
      </c>
      <c r="E42" s="13" t="s">
        <v>14</v>
      </c>
      <c r="F42" s="21" t="s">
        <v>24</v>
      </c>
      <c r="G42" s="13" t="s">
        <v>93</v>
      </c>
      <c r="H42" s="13"/>
    </row>
    <row r="43" spans="1:8">
      <c r="A43" s="13" t="s">
        <v>145</v>
      </c>
      <c r="B43" s="13" t="s">
        <v>139</v>
      </c>
      <c r="C43" s="13" t="s">
        <v>28</v>
      </c>
      <c r="D43" s="13" t="s">
        <v>30</v>
      </c>
      <c r="E43" s="13" t="s">
        <v>14</v>
      </c>
      <c r="F43" s="21">
        <v>6.8</v>
      </c>
      <c r="G43" s="13" t="s">
        <v>93</v>
      </c>
      <c r="H43" s="13"/>
    </row>
    <row r="44" spans="1:8">
      <c r="A44" s="13" t="s">
        <v>145</v>
      </c>
      <c r="B44" s="13" t="s">
        <v>139</v>
      </c>
      <c r="C44" s="13" t="s">
        <v>28</v>
      </c>
      <c r="D44" s="13" t="s">
        <v>29</v>
      </c>
      <c r="E44" s="13" t="s">
        <v>15</v>
      </c>
      <c r="F44" s="21">
        <v>41.1</v>
      </c>
      <c r="G44" s="13" t="s">
        <v>93</v>
      </c>
      <c r="H44" s="13"/>
    </row>
    <row r="45" spans="1:8">
      <c r="A45" s="13" t="s">
        <v>145</v>
      </c>
      <c r="B45" s="13" t="s">
        <v>139</v>
      </c>
      <c r="C45" s="13" t="s">
        <v>28</v>
      </c>
      <c r="D45" s="13" t="s">
        <v>30</v>
      </c>
      <c r="E45" s="13" t="s">
        <v>15</v>
      </c>
      <c r="F45" s="21">
        <v>23.5</v>
      </c>
      <c r="G45" s="13" t="s">
        <v>93</v>
      </c>
      <c r="H45" s="13"/>
    </row>
    <row r="46" spans="1:8">
      <c r="A46" s="13" t="s">
        <v>145</v>
      </c>
      <c r="B46" s="13" t="s">
        <v>139</v>
      </c>
      <c r="C46" s="13" t="s">
        <v>28</v>
      </c>
      <c r="D46" s="13" t="s">
        <v>29</v>
      </c>
      <c r="E46" s="13" t="s">
        <v>16</v>
      </c>
      <c r="F46" s="21">
        <v>48.8</v>
      </c>
      <c r="G46" s="13" t="s">
        <v>93</v>
      </c>
      <c r="H46" s="13"/>
    </row>
    <row r="47" spans="1:8">
      <c r="A47" s="13" t="s">
        <v>145</v>
      </c>
      <c r="B47" s="13" t="s">
        <v>139</v>
      </c>
      <c r="C47" s="13" t="s">
        <v>28</v>
      </c>
      <c r="D47" s="13" t="s">
        <v>30</v>
      </c>
      <c r="E47" s="13" t="s">
        <v>16</v>
      </c>
      <c r="F47" s="21">
        <v>42.5</v>
      </c>
      <c r="G47" s="13" t="s">
        <v>93</v>
      </c>
      <c r="H47" s="13"/>
    </row>
    <row r="48" spans="1:8">
      <c r="A48" s="13" t="s">
        <v>145</v>
      </c>
      <c r="B48" s="13" t="s">
        <v>139</v>
      </c>
      <c r="C48" s="13" t="s">
        <v>28</v>
      </c>
      <c r="D48" s="13" t="s">
        <v>29</v>
      </c>
      <c r="E48" s="13" t="s">
        <v>17</v>
      </c>
      <c r="F48" s="21">
        <v>59.5</v>
      </c>
      <c r="G48" s="13" t="s">
        <v>93</v>
      </c>
      <c r="H48" s="13"/>
    </row>
    <row r="49" spans="1:8">
      <c r="A49" s="13" t="s">
        <v>145</v>
      </c>
      <c r="B49" s="13" t="s">
        <v>139</v>
      </c>
      <c r="C49" s="13" t="s">
        <v>28</v>
      </c>
      <c r="D49" s="13" t="s">
        <v>30</v>
      </c>
      <c r="E49" s="13" t="s">
        <v>17</v>
      </c>
      <c r="F49" s="21">
        <v>61.5</v>
      </c>
      <c r="G49" s="13" t="s">
        <v>93</v>
      </c>
      <c r="H49" s="13"/>
    </row>
    <row r="50" spans="1:8">
      <c r="A50" s="13" t="s">
        <v>145</v>
      </c>
      <c r="B50" s="13" t="s">
        <v>139</v>
      </c>
      <c r="C50" s="13" t="s">
        <v>31</v>
      </c>
      <c r="D50" s="13" t="s">
        <v>32</v>
      </c>
      <c r="E50" s="13" t="s">
        <v>140</v>
      </c>
      <c r="F50" s="21">
        <v>33.6</v>
      </c>
      <c r="G50" s="13" t="s">
        <v>93</v>
      </c>
      <c r="H50" s="13"/>
    </row>
    <row r="51" spans="1:8">
      <c r="A51" s="13" t="s">
        <v>145</v>
      </c>
      <c r="B51" s="13" t="s">
        <v>139</v>
      </c>
      <c r="C51" s="13" t="s">
        <v>31</v>
      </c>
      <c r="D51" s="13" t="s">
        <v>33</v>
      </c>
      <c r="E51" s="13" t="s">
        <v>140</v>
      </c>
      <c r="F51" s="21">
        <v>19.5</v>
      </c>
      <c r="G51" s="13" t="s">
        <v>93</v>
      </c>
      <c r="H51" s="13"/>
    </row>
    <row r="52" spans="1:8">
      <c r="A52" s="13" t="s">
        <v>145</v>
      </c>
      <c r="B52" s="13" t="s">
        <v>139</v>
      </c>
      <c r="C52" s="13" t="s">
        <v>31</v>
      </c>
      <c r="D52" s="13" t="s">
        <v>32</v>
      </c>
      <c r="E52" s="13" t="s">
        <v>14</v>
      </c>
      <c r="F52" s="21">
        <v>11.4</v>
      </c>
      <c r="G52" s="13" t="s">
        <v>93</v>
      </c>
      <c r="H52" s="13"/>
    </row>
    <row r="53" spans="1:8">
      <c r="A53" s="13" t="s">
        <v>145</v>
      </c>
      <c r="B53" s="13" t="s">
        <v>139</v>
      </c>
      <c r="C53" s="13" t="s">
        <v>31</v>
      </c>
      <c r="D53" s="13" t="s">
        <v>33</v>
      </c>
      <c r="E53" s="13" t="s">
        <v>14</v>
      </c>
      <c r="F53" s="21">
        <v>6.3</v>
      </c>
      <c r="G53" s="13" t="s">
        <v>93</v>
      </c>
      <c r="H53" s="13"/>
    </row>
    <row r="54" spans="1:8">
      <c r="A54" s="13" t="s">
        <v>145</v>
      </c>
      <c r="B54" s="13" t="s">
        <v>139</v>
      </c>
      <c r="C54" s="13" t="s">
        <v>31</v>
      </c>
      <c r="D54" s="13" t="s">
        <v>32</v>
      </c>
      <c r="E54" s="13" t="s">
        <v>15</v>
      </c>
      <c r="F54" s="21">
        <v>31.9</v>
      </c>
      <c r="G54" s="13" t="s">
        <v>93</v>
      </c>
      <c r="H54" s="13"/>
    </row>
    <row r="55" spans="1:8">
      <c r="A55" s="13" t="s">
        <v>145</v>
      </c>
      <c r="B55" s="13" t="s">
        <v>139</v>
      </c>
      <c r="C55" s="13" t="s">
        <v>31</v>
      </c>
      <c r="D55" s="13" t="s">
        <v>33</v>
      </c>
      <c r="E55" s="13" t="s">
        <v>15</v>
      </c>
      <c r="F55" s="21">
        <v>23.2</v>
      </c>
      <c r="G55" s="13" t="s">
        <v>93</v>
      </c>
      <c r="H55" s="13"/>
    </row>
    <row r="56" spans="1:8">
      <c r="A56" s="13" t="s">
        <v>145</v>
      </c>
      <c r="B56" s="13" t="s">
        <v>139</v>
      </c>
      <c r="C56" s="13" t="s">
        <v>31</v>
      </c>
      <c r="D56" s="13" t="s">
        <v>32</v>
      </c>
      <c r="E56" s="13" t="s">
        <v>16</v>
      </c>
      <c r="F56" s="21">
        <v>46.6</v>
      </c>
      <c r="G56" s="13" t="s">
        <v>93</v>
      </c>
      <c r="H56" s="13"/>
    </row>
    <row r="57" spans="1:8">
      <c r="A57" s="13" t="s">
        <v>145</v>
      </c>
      <c r="B57" s="13" t="s">
        <v>139</v>
      </c>
      <c r="C57" s="13" t="s">
        <v>31</v>
      </c>
      <c r="D57" s="13" t="s">
        <v>33</v>
      </c>
      <c r="E57" s="13" t="s">
        <v>16</v>
      </c>
      <c r="F57" s="21">
        <v>41.4</v>
      </c>
      <c r="G57" s="13" t="s">
        <v>93</v>
      </c>
      <c r="H57" s="13"/>
    </row>
    <row r="58" spans="1:8">
      <c r="A58" s="13" t="s">
        <v>145</v>
      </c>
      <c r="B58" s="13" t="s">
        <v>139</v>
      </c>
      <c r="C58" s="13" t="s">
        <v>31</v>
      </c>
      <c r="D58" s="13" t="s">
        <v>32</v>
      </c>
      <c r="E58" s="13" t="s">
        <v>17</v>
      </c>
      <c r="F58" s="21">
        <v>69.599999999999994</v>
      </c>
      <c r="G58" s="13" t="s">
        <v>93</v>
      </c>
      <c r="H58" s="13"/>
    </row>
    <row r="59" spans="1:8">
      <c r="A59" s="13" t="s">
        <v>145</v>
      </c>
      <c r="B59" s="13" t="s">
        <v>139</v>
      </c>
      <c r="C59" s="13" t="s">
        <v>31</v>
      </c>
      <c r="D59" s="13" t="s">
        <v>33</v>
      </c>
      <c r="E59" s="13" t="s">
        <v>17</v>
      </c>
      <c r="F59" s="21">
        <v>46.2</v>
      </c>
      <c r="G59" s="13" t="s">
        <v>93</v>
      </c>
      <c r="H59" s="13"/>
    </row>
    <row r="60" spans="1:8">
      <c r="A60" s="13" t="s">
        <v>145</v>
      </c>
      <c r="B60" s="13" t="s">
        <v>139</v>
      </c>
      <c r="C60" s="13" t="s">
        <v>34</v>
      </c>
      <c r="D60" s="13" t="s">
        <v>35</v>
      </c>
      <c r="E60" s="13" t="s">
        <v>140</v>
      </c>
      <c r="F60" s="21">
        <v>19.399999999999999</v>
      </c>
      <c r="G60" s="13" t="s">
        <v>93</v>
      </c>
      <c r="H60" s="13"/>
    </row>
    <row r="61" spans="1:8">
      <c r="A61" s="13" t="s">
        <v>145</v>
      </c>
      <c r="B61" s="13" t="s">
        <v>139</v>
      </c>
      <c r="C61" s="13" t="s">
        <v>34</v>
      </c>
      <c r="D61" s="13" t="s">
        <v>36</v>
      </c>
      <c r="E61" s="13" t="s">
        <v>140</v>
      </c>
      <c r="F61" s="21">
        <v>27</v>
      </c>
      <c r="G61" s="13" t="s">
        <v>93</v>
      </c>
      <c r="H61" s="13"/>
    </row>
    <row r="62" spans="1:8">
      <c r="A62" s="13" t="s">
        <v>145</v>
      </c>
      <c r="B62" s="13" t="s">
        <v>139</v>
      </c>
      <c r="C62" s="13" t="s">
        <v>34</v>
      </c>
      <c r="D62" s="13" t="s">
        <v>35</v>
      </c>
      <c r="E62" s="13" t="s">
        <v>14</v>
      </c>
      <c r="F62" s="21">
        <v>4</v>
      </c>
      <c r="G62" s="13" t="s">
        <v>93</v>
      </c>
      <c r="H62" s="13"/>
    </row>
    <row r="63" spans="1:8">
      <c r="A63" s="13" t="s">
        <v>145</v>
      </c>
      <c r="B63" s="13" t="s">
        <v>139</v>
      </c>
      <c r="C63" s="13" t="s">
        <v>34</v>
      </c>
      <c r="D63" s="13" t="s">
        <v>36</v>
      </c>
      <c r="E63" s="13" t="s">
        <v>14</v>
      </c>
      <c r="F63" s="21">
        <v>10.5</v>
      </c>
      <c r="G63" s="13" t="s">
        <v>93</v>
      </c>
      <c r="H63" s="13"/>
    </row>
    <row r="64" spans="1:8">
      <c r="A64" s="13" t="s">
        <v>145</v>
      </c>
      <c r="B64" s="13" t="s">
        <v>139</v>
      </c>
      <c r="C64" s="13" t="s">
        <v>34</v>
      </c>
      <c r="D64" s="13" t="s">
        <v>35</v>
      </c>
      <c r="E64" s="13" t="s">
        <v>15</v>
      </c>
      <c r="F64" s="21">
        <v>20.9</v>
      </c>
      <c r="G64" s="13" t="s">
        <v>93</v>
      </c>
      <c r="H64" s="13"/>
    </row>
    <row r="65" spans="1:9">
      <c r="A65" s="13" t="s">
        <v>145</v>
      </c>
      <c r="B65" s="13" t="s">
        <v>139</v>
      </c>
      <c r="C65" s="13" t="s">
        <v>34</v>
      </c>
      <c r="D65" s="13" t="s">
        <v>36</v>
      </c>
      <c r="E65" s="13" t="s">
        <v>15</v>
      </c>
      <c r="F65" s="21">
        <v>28.5</v>
      </c>
      <c r="G65" s="13" t="s">
        <v>93</v>
      </c>
      <c r="H65" s="13"/>
    </row>
    <row r="66" spans="1:9">
      <c r="A66" s="13" t="s">
        <v>145</v>
      </c>
      <c r="B66" s="13" t="s">
        <v>139</v>
      </c>
      <c r="C66" s="13" t="s">
        <v>34</v>
      </c>
      <c r="D66" s="13" t="s">
        <v>35</v>
      </c>
      <c r="E66" s="13" t="s">
        <v>16</v>
      </c>
      <c r="F66" s="21">
        <v>37.4</v>
      </c>
      <c r="G66" s="13" t="s">
        <v>93</v>
      </c>
      <c r="H66" s="13"/>
    </row>
    <row r="67" spans="1:9">
      <c r="A67" s="13" t="s">
        <v>145</v>
      </c>
      <c r="B67" s="13" t="s">
        <v>139</v>
      </c>
      <c r="C67" s="13" t="s">
        <v>34</v>
      </c>
      <c r="D67" s="13" t="s">
        <v>36</v>
      </c>
      <c r="E67" s="13" t="s">
        <v>16</v>
      </c>
      <c r="F67" s="21">
        <v>50.9</v>
      </c>
      <c r="G67" s="13" t="s">
        <v>93</v>
      </c>
      <c r="H67" s="13"/>
    </row>
    <row r="68" spans="1:9">
      <c r="A68" s="13" t="s">
        <v>145</v>
      </c>
      <c r="B68" s="13" t="s">
        <v>139</v>
      </c>
      <c r="C68" s="13" t="s">
        <v>34</v>
      </c>
      <c r="D68" s="13" t="s">
        <v>35</v>
      </c>
      <c r="E68" s="13" t="s">
        <v>17</v>
      </c>
      <c r="F68" s="21">
        <v>47.3</v>
      </c>
      <c r="G68" s="13" t="s">
        <v>93</v>
      </c>
      <c r="H68" s="13"/>
    </row>
    <row r="69" spans="1:9">
      <c r="A69" s="13" t="s">
        <v>145</v>
      </c>
      <c r="B69" s="13" t="s">
        <v>139</v>
      </c>
      <c r="C69" s="13" t="s">
        <v>34</v>
      </c>
      <c r="D69" s="13" t="s">
        <v>36</v>
      </c>
      <c r="E69" s="13" t="s">
        <v>17</v>
      </c>
      <c r="F69" s="21">
        <v>67.400000000000006</v>
      </c>
      <c r="G69" s="13" t="s">
        <v>93</v>
      </c>
      <c r="H69" s="13"/>
    </row>
    <row r="70" spans="1:9">
      <c r="A70" s="13" t="s">
        <v>145</v>
      </c>
      <c r="B70" s="13" t="s">
        <v>139</v>
      </c>
      <c r="C70" s="13" t="s">
        <v>37</v>
      </c>
      <c r="D70" s="13" t="s">
        <v>38</v>
      </c>
      <c r="E70" s="13" t="s">
        <v>140</v>
      </c>
      <c r="F70" s="21">
        <v>19</v>
      </c>
      <c r="G70" s="13" t="s">
        <v>93</v>
      </c>
      <c r="H70" s="13"/>
    </row>
    <row r="71" spans="1:9">
      <c r="A71" s="13" t="s">
        <v>145</v>
      </c>
      <c r="B71" s="13" t="s">
        <v>139</v>
      </c>
      <c r="C71" s="13" t="s">
        <v>37</v>
      </c>
      <c r="D71" s="13" t="s">
        <v>39</v>
      </c>
      <c r="E71" s="13" t="s">
        <v>140</v>
      </c>
      <c r="F71" s="21">
        <v>28.1</v>
      </c>
      <c r="G71" s="13" t="s">
        <v>93</v>
      </c>
      <c r="H71" s="13"/>
    </row>
    <row r="72" spans="1:9">
      <c r="A72" s="13" t="s">
        <v>145</v>
      </c>
      <c r="B72" s="13" t="s">
        <v>139</v>
      </c>
      <c r="C72" s="13" t="s">
        <v>37</v>
      </c>
      <c r="D72" s="13" t="s">
        <v>38</v>
      </c>
      <c r="E72" s="13" t="s">
        <v>14</v>
      </c>
      <c r="F72" s="21">
        <v>5.8</v>
      </c>
      <c r="G72" s="13" t="s">
        <v>93</v>
      </c>
      <c r="H72" s="13"/>
    </row>
    <row r="73" spans="1:9">
      <c r="A73" s="13" t="s">
        <v>145</v>
      </c>
      <c r="B73" s="13" t="s">
        <v>139</v>
      </c>
      <c r="C73" s="13" t="s">
        <v>37</v>
      </c>
      <c r="D73" s="13" t="s">
        <v>39</v>
      </c>
      <c r="E73" s="13" t="s">
        <v>14</v>
      </c>
      <c r="F73" s="21">
        <v>9.5</v>
      </c>
      <c r="G73" s="13" t="s">
        <v>93</v>
      </c>
      <c r="H73" s="13"/>
    </row>
    <row r="74" spans="1:9">
      <c r="A74" s="13" t="s">
        <v>145</v>
      </c>
      <c r="B74" s="13" t="s">
        <v>139</v>
      </c>
      <c r="C74" s="13" t="s">
        <v>37</v>
      </c>
      <c r="D74" s="13" t="s">
        <v>38</v>
      </c>
      <c r="E74" s="13" t="s">
        <v>15</v>
      </c>
      <c r="F74" s="21">
        <v>18</v>
      </c>
      <c r="G74" s="13" t="s">
        <v>93</v>
      </c>
      <c r="H74" s="13"/>
    </row>
    <row r="75" spans="1:9">
      <c r="A75" s="13" t="s">
        <v>145</v>
      </c>
      <c r="B75" s="13" t="s">
        <v>139</v>
      </c>
      <c r="C75" s="13" t="s">
        <v>37</v>
      </c>
      <c r="D75" s="13" t="s">
        <v>39</v>
      </c>
      <c r="E75" s="13" t="s">
        <v>15</v>
      </c>
      <c r="F75" s="21">
        <v>31.8</v>
      </c>
      <c r="G75" s="13" t="s">
        <v>93</v>
      </c>
      <c r="H75" s="13"/>
    </row>
    <row r="76" spans="1:9">
      <c r="A76" s="13" t="s">
        <v>145</v>
      </c>
      <c r="B76" s="13" t="s">
        <v>139</v>
      </c>
      <c r="C76" s="13" t="s">
        <v>37</v>
      </c>
      <c r="D76" s="13" t="s">
        <v>38</v>
      </c>
      <c r="E76" s="13" t="s">
        <v>16</v>
      </c>
      <c r="F76" s="21">
        <v>40.6</v>
      </c>
      <c r="G76" s="13" t="s">
        <v>93</v>
      </c>
      <c r="H76" s="13"/>
    </row>
    <row r="77" spans="1:9">
      <c r="A77" s="13" t="s">
        <v>145</v>
      </c>
      <c r="B77" s="13" t="s">
        <v>139</v>
      </c>
      <c r="C77" s="13" t="s">
        <v>37</v>
      </c>
      <c r="D77" s="13" t="s">
        <v>39</v>
      </c>
      <c r="E77" s="13" t="s">
        <v>16</v>
      </c>
      <c r="F77" s="21">
        <v>47.6</v>
      </c>
      <c r="G77" s="13" t="s">
        <v>93</v>
      </c>
      <c r="H77" s="13"/>
    </row>
    <row r="78" spans="1:9">
      <c r="A78" s="13" t="s">
        <v>145</v>
      </c>
      <c r="B78" s="13" t="s">
        <v>139</v>
      </c>
      <c r="C78" s="13" t="s">
        <v>37</v>
      </c>
      <c r="D78" s="13" t="s">
        <v>38</v>
      </c>
      <c r="E78" s="13" t="s">
        <v>17</v>
      </c>
      <c r="F78" s="21">
        <v>56.2</v>
      </c>
      <c r="G78" s="13" t="s">
        <v>93</v>
      </c>
      <c r="H78" s="13"/>
    </row>
    <row r="79" spans="1:9">
      <c r="A79" s="22" t="s">
        <v>145</v>
      </c>
      <c r="B79" s="22" t="s">
        <v>139</v>
      </c>
      <c r="C79" s="22" t="s">
        <v>37</v>
      </c>
      <c r="D79" s="22" t="s">
        <v>39</v>
      </c>
      <c r="E79" s="22" t="s">
        <v>17</v>
      </c>
      <c r="F79" s="23">
        <v>67.099999999999994</v>
      </c>
      <c r="G79" s="22" t="s">
        <v>93</v>
      </c>
      <c r="H79" s="22"/>
    </row>
    <row r="80" spans="1:9">
      <c r="A80" s="13" t="s">
        <v>145</v>
      </c>
      <c r="B80" s="13" t="s">
        <v>139</v>
      </c>
      <c r="C80" s="13" t="s">
        <v>12</v>
      </c>
      <c r="D80" s="13" t="s">
        <v>12</v>
      </c>
      <c r="E80" s="13" t="s">
        <v>140</v>
      </c>
      <c r="F80" s="13">
        <v>30.1</v>
      </c>
      <c r="G80" s="13" t="s">
        <v>96</v>
      </c>
      <c r="H80" s="13"/>
      <c r="I80" s="6"/>
    </row>
    <row r="81" spans="1:9">
      <c r="A81" s="13" t="s">
        <v>145</v>
      </c>
      <c r="B81" s="13" t="s">
        <v>139</v>
      </c>
      <c r="C81" s="13" t="s">
        <v>12</v>
      </c>
      <c r="D81" s="13" t="s">
        <v>12</v>
      </c>
      <c r="E81" s="13" t="s">
        <v>14</v>
      </c>
      <c r="F81" s="13">
        <v>12.2</v>
      </c>
      <c r="G81" s="13" t="s">
        <v>96</v>
      </c>
      <c r="H81" s="13"/>
      <c r="I81" s="6"/>
    </row>
    <row r="82" spans="1:9">
      <c r="A82" s="13" t="s">
        <v>145</v>
      </c>
      <c r="B82" s="13" t="s">
        <v>139</v>
      </c>
      <c r="C82" s="13" t="s">
        <v>12</v>
      </c>
      <c r="D82" s="13" t="s">
        <v>12</v>
      </c>
      <c r="E82" s="13" t="s">
        <v>15</v>
      </c>
      <c r="F82" s="13">
        <v>32.700000000000003</v>
      </c>
      <c r="G82" s="13" t="s">
        <v>96</v>
      </c>
      <c r="H82" s="13"/>
      <c r="I82" s="6"/>
    </row>
    <row r="83" spans="1:9">
      <c r="A83" s="13" t="s">
        <v>145</v>
      </c>
      <c r="B83" s="13" t="s">
        <v>139</v>
      </c>
      <c r="C83" s="13" t="s">
        <v>12</v>
      </c>
      <c r="D83" s="13" t="s">
        <v>12</v>
      </c>
      <c r="E83" s="13" t="s">
        <v>16</v>
      </c>
      <c r="F83" s="13">
        <v>51.1</v>
      </c>
      <c r="G83" s="13" t="s">
        <v>96</v>
      </c>
      <c r="H83" s="13"/>
      <c r="I83" s="6"/>
    </row>
    <row r="84" spans="1:9">
      <c r="A84" s="13" t="s">
        <v>145</v>
      </c>
      <c r="B84" s="13" t="s">
        <v>139</v>
      </c>
      <c r="C84" s="13" t="s">
        <v>12</v>
      </c>
      <c r="D84" s="13" t="s">
        <v>12</v>
      </c>
      <c r="E84" s="13" t="s">
        <v>17</v>
      </c>
      <c r="F84" s="13">
        <v>69.3</v>
      </c>
      <c r="G84" s="13" t="s">
        <v>96</v>
      </c>
      <c r="H84" s="13"/>
      <c r="I84" s="6"/>
    </row>
    <row r="85" spans="1:9">
      <c r="A85" s="13" t="s">
        <v>145</v>
      </c>
      <c r="B85" s="13" t="s">
        <v>139</v>
      </c>
      <c r="C85" s="13" t="s">
        <v>18</v>
      </c>
      <c r="D85" s="13" t="s">
        <v>19</v>
      </c>
      <c r="E85" s="13" t="s">
        <v>140</v>
      </c>
      <c r="F85" s="13">
        <v>34.9</v>
      </c>
      <c r="G85" s="13" t="s">
        <v>96</v>
      </c>
      <c r="H85" s="13"/>
      <c r="I85" s="6"/>
    </row>
    <row r="86" spans="1:9">
      <c r="A86" s="13" t="s">
        <v>145</v>
      </c>
      <c r="B86" s="13" t="s">
        <v>139</v>
      </c>
      <c r="C86" s="13" t="s">
        <v>18</v>
      </c>
      <c r="D86" s="13" t="s">
        <v>20</v>
      </c>
      <c r="E86" s="13" t="s">
        <v>140</v>
      </c>
      <c r="F86" s="13">
        <v>25.5</v>
      </c>
      <c r="G86" s="13" t="s">
        <v>96</v>
      </c>
      <c r="H86" s="13"/>
      <c r="I86" s="6"/>
    </row>
    <row r="87" spans="1:9">
      <c r="A87" s="13" t="s">
        <v>145</v>
      </c>
      <c r="B87" s="13" t="s">
        <v>139</v>
      </c>
      <c r="C87" s="13" t="s">
        <v>18</v>
      </c>
      <c r="D87" s="13" t="s">
        <v>19</v>
      </c>
      <c r="E87" s="13" t="s">
        <v>14</v>
      </c>
      <c r="F87" s="13">
        <v>16.600000000000001</v>
      </c>
      <c r="G87" s="13" t="s">
        <v>96</v>
      </c>
      <c r="H87" s="13"/>
      <c r="I87" s="6"/>
    </row>
    <row r="88" spans="1:9">
      <c r="A88" s="13" t="s">
        <v>145</v>
      </c>
      <c r="B88" s="13" t="s">
        <v>139</v>
      </c>
      <c r="C88" s="13" t="s">
        <v>18</v>
      </c>
      <c r="D88" s="13" t="s">
        <v>20</v>
      </c>
      <c r="E88" s="13" t="s">
        <v>14</v>
      </c>
      <c r="F88" s="13">
        <v>7.9</v>
      </c>
      <c r="G88" s="13" t="s">
        <v>96</v>
      </c>
      <c r="H88" s="13"/>
      <c r="I88" s="6"/>
    </row>
    <row r="89" spans="1:9">
      <c r="A89" s="13" t="s">
        <v>145</v>
      </c>
      <c r="B89" s="13" t="s">
        <v>139</v>
      </c>
      <c r="C89" s="13" t="s">
        <v>18</v>
      </c>
      <c r="D89" s="13" t="s">
        <v>19</v>
      </c>
      <c r="E89" s="13" t="s">
        <v>15</v>
      </c>
      <c r="F89" s="13">
        <v>38.9</v>
      </c>
      <c r="G89" s="13" t="s">
        <v>96</v>
      </c>
      <c r="H89" s="13"/>
      <c r="I89" s="6"/>
    </row>
    <row r="90" spans="1:9">
      <c r="A90" s="13" t="s">
        <v>145</v>
      </c>
      <c r="B90" s="13" t="s">
        <v>139</v>
      </c>
      <c r="C90" s="13" t="s">
        <v>18</v>
      </c>
      <c r="D90" s="13" t="s">
        <v>20</v>
      </c>
      <c r="E90" s="13" t="s">
        <v>15</v>
      </c>
      <c r="F90" s="13">
        <v>26.6</v>
      </c>
      <c r="G90" s="13" t="s">
        <v>96</v>
      </c>
      <c r="H90" s="13"/>
      <c r="I90" s="6"/>
    </row>
    <row r="91" spans="1:9">
      <c r="A91" s="13" t="s">
        <v>145</v>
      </c>
      <c r="B91" s="13" t="s">
        <v>139</v>
      </c>
      <c r="C91" s="13" t="s">
        <v>18</v>
      </c>
      <c r="D91" s="13" t="s">
        <v>19</v>
      </c>
      <c r="E91" s="27" t="s">
        <v>16</v>
      </c>
      <c r="F91" s="13">
        <v>59.5</v>
      </c>
      <c r="G91" s="13" t="s">
        <v>96</v>
      </c>
      <c r="H91" s="13"/>
      <c r="I91" s="6"/>
    </row>
    <row r="92" spans="1:9">
      <c r="A92" s="13" t="s">
        <v>145</v>
      </c>
      <c r="B92" s="13" t="s">
        <v>139</v>
      </c>
      <c r="C92" s="13" t="s">
        <v>18</v>
      </c>
      <c r="D92" s="13" t="s">
        <v>20</v>
      </c>
      <c r="E92" s="27" t="s">
        <v>16</v>
      </c>
      <c r="F92" s="13">
        <v>43.5</v>
      </c>
      <c r="G92" s="13" t="s">
        <v>96</v>
      </c>
      <c r="H92" s="13"/>
      <c r="I92" s="6"/>
    </row>
    <row r="93" spans="1:9">
      <c r="A93" s="13" t="s">
        <v>145</v>
      </c>
      <c r="B93" s="13" t="s">
        <v>139</v>
      </c>
      <c r="C93" s="13" t="s">
        <v>18</v>
      </c>
      <c r="D93" s="13" t="s">
        <v>19</v>
      </c>
      <c r="E93" s="13" t="s">
        <v>17</v>
      </c>
      <c r="F93" s="13">
        <v>63.1</v>
      </c>
      <c r="G93" s="13" t="s">
        <v>96</v>
      </c>
      <c r="H93" s="13"/>
      <c r="I93" s="6"/>
    </row>
    <row r="94" spans="1:9">
      <c r="A94" s="13" t="s">
        <v>145</v>
      </c>
      <c r="B94" s="13" t="s">
        <v>139</v>
      </c>
      <c r="C94" s="13" t="s">
        <v>18</v>
      </c>
      <c r="D94" s="13" t="s">
        <v>20</v>
      </c>
      <c r="E94" s="13" t="s">
        <v>17</v>
      </c>
      <c r="F94" s="13">
        <v>73</v>
      </c>
      <c r="G94" s="13" t="s">
        <v>96</v>
      </c>
      <c r="H94" s="13"/>
      <c r="I94" s="6"/>
    </row>
    <row r="95" spans="1:9">
      <c r="A95" s="13" t="s">
        <v>145</v>
      </c>
      <c r="B95" s="13" t="s">
        <v>139</v>
      </c>
      <c r="C95" s="13" t="s">
        <v>133</v>
      </c>
      <c r="D95" s="13" t="s">
        <v>22</v>
      </c>
      <c r="E95" s="13" t="s">
        <v>140</v>
      </c>
      <c r="F95" s="13">
        <v>11</v>
      </c>
      <c r="G95" s="13" t="s">
        <v>96</v>
      </c>
      <c r="H95" s="13">
        <v>1</v>
      </c>
      <c r="I95" s="6"/>
    </row>
    <row r="96" spans="1:9">
      <c r="A96" s="13" t="s">
        <v>145</v>
      </c>
      <c r="B96" s="13" t="s">
        <v>139</v>
      </c>
      <c r="C96" s="13" t="s">
        <v>133</v>
      </c>
      <c r="D96" s="13" t="s">
        <v>23</v>
      </c>
      <c r="E96" s="13" t="s">
        <v>140</v>
      </c>
      <c r="F96" s="13">
        <v>30.3</v>
      </c>
      <c r="G96" s="13" t="s">
        <v>96</v>
      </c>
      <c r="H96" s="13"/>
      <c r="I96" s="6"/>
    </row>
    <row r="97" spans="1:9">
      <c r="A97" s="13" t="s">
        <v>145</v>
      </c>
      <c r="B97" s="13" t="s">
        <v>139</v>
      </c>
      <c r="C97" s="13" t="s">
        <v>133</v>
      </c>
      <c r="D97" s="13" t="s">
        <v>22</v>
      </c>
      <c r="E97" s="13" t="s">
        <v>14</v>
      </c>
      <c r="F97" s="13">
        <v>3.9</v>
      </c>
      <c r="G97" s="13" t="s">
        <v>96</v>
      </c>
      <c r="H97" s="13">
        <v>1</v>
      </c>
      <c r="I97" s="6"/>
    </row>
    <row r="98" spans="1:9">
      <c r="A98" s="13" t="s">
        <v>145</v>
      </c>
      <c r="B98" s="13" t="s">
        <v>139</v>
      </c>
      <c r="C98" s="13" t="s">
        <v>133</v>
      </c>
      <c r="D98" s="13" t="s">
        <v>23</v>
      </c>
      <c r="E98" s="13" t="s">
        <v>14</v>
      </c>
      <c r="F98" s="13">
        <v>12.5</v>
      </c>
      <c r="G98" s="13" t="s">
        <v>96</v>
      </c>
      <c r="H98" s="13"/>
      <c r="I98" s="6"/>
    </row>
    <row r="99" spans="1:9">
      <c r="A99" s="13" t="s">
        <v>145</v>
      </c>
      <c r="B99" s="13" t="s">
        <v>139</v>
      </c>
      <c r="C99" s="13" t="s">
        <v>133</v>
      </c>
      <c r="D99" s="13" t="s">
        <v>22</v>
      </c>
      <c r="E99" s="13" t="s">
        <v>15</v>
      </c>
      <c r="F99" s="13">
        <v>21</v>
      </c>
      <c r="G99" s="13" t="s">
        <v>96</v>
      </c>
      <c r="H99" s="13">
        <v>1</v>
      </c>
      <c r="I99" s="6"/>
    </row>
    <row r="100" spans="1:9">
      <c r="A100" s="13" t="s">
        <v>145</v>
      </c>
      <c r="B100" s="13" t="s">
        <v>139</v>
      </c>
      <c r="C100" s="13" t="s">
        <v>133</v>
      </c>
      <c r="D100" s="13" t="s">
        <v>23</v>
      </c>
      <c r="E100" s="13" t="s">
        <v>15</v>
      </c>
      <c r="F100" s="13">
        <v>32.9</v>
      </c>
      <c r="G100" s="13" t="s">
        <v>96</v>
      </c>
      <c r="H100" s="13"/>
      <c r="I100" s="6"/>
    </row>
    <row r="101" spans="1:9">
      <c r="A101" s="13" t="s">
        <v>145</v>
      </c>
      <c r="B101" s="13" t="s">
        <v>139</v>
      </c>
      <c r="C101" s="13" t="s">
        <v>133</v>
      </c>
      <c r="D101" s="13" t="s">
        <v>22</v>
      </c>
      <c r="E101" s="27" t="s">
        <v>16</v>
      </c>
      <c r="F101" s="13">
        <v>49.7</v>
      </c>
      <c r="G101" s="13" t="s">
        <v>96</v>
      </c>
      <c r="H101" s="13">
        <v>1</v>
      </c>
      <c r="I101" s="6"/>
    </row>
    <row r="102" spans="1:9">
      <c r="A102" s="13" t="s">
        <v>145</v>
      </c>
      <c r="B102" s="13" t="s">
        <v>139</v>
      </c>
      <c r="C102" s="13" t="s">
        <v>133</v>
      </c>
      <c r="D102" s="13" t="s">
        <v>23</v>
      </c>
      <c r="E102" s="27" t="s">
        <v>16</v>
      </c>
      <c r="F102" s="13">
        <v>50.8</v>
      </c>
      <c r="G102" s="13" t="s">
        <v>96</v>
      </c>
      <c r="H102" s="13"/>
      <c r="I102" s="6"/>
    </row>
    <row r="103" spans="1:9">
      <c r="A103" s="13" t="s">
        <v>145</v>
      </c>
      <c r="B103" s="13" t="s">
        <v>139</v>
      </c>
      <c r="C103" s="13" t="s">
        <v>133</v>
      </c>
      <c r="D103" s="13" t="s">
        <v>22</v>
      </c>
      <c r="E103" s="13" t="s">
        <v>17</v>
      </c>
      <c r="F103" s="13" t="s">
        <v>24</v>
      </c>
      <c r="G103" s="13" t="s">
        <v>96</v>
      </c>
      <c r="H103" s="13"/>
      <c r="I103" s="6"/>
    </row>
    <row r="104" spans="1:9">
      <c r="A104" s="13" t="s">
        <v>145</v>
      </c>
      <c r="B104" s="13" t="s">
        <v>139</v>
      </c>
      <c r="C104" s="13" t="s">
        <v>133</v>
      </c>
      <c r="D104" s="13" t="s">
        <v>23</v>
      </c>
      <c r="E104" s="13" t="s">
        <v>17</v>
      </c>
      <c r="F104" s="13">
        <v>69.2</v>
      </c>
      <c r="G104" s="13" t="s">
        <v>96</v>
      </c>
      <c r="H104" s="13"/>
      <c r="I104" s="6"/>
    </row>
    <row r="105" spans="1:9">
      <c r="A105" s="13" t="s">
        <v>145</v>
      </c>
      <c r="B105" s="13" t="s">
        <v>139</v>
      </c>
      <c r="C105" s="13" t="s">
        <v>25</v>
      </c>
      <c r="D105" s="13" t="s">
        <v>141</v>
      </c>
      <c r="E105" s="13" t="s">
        <v>140</v>
      </c>
      <c r="F105" s="13">
        <v>28.8</v>
      </c>
      <c r="G105" s="13" t="s">
        <v>96</v>
      </c>
      <c r="H105" s="13"/>
      <c r="I105" s="6"/>
    </row>
    <row r="106" spans="1:9">
      <c r="A106" s="13" t="s">
        <v>145</v>
      </c>
      <c r="B106" s="13" t="s">
        <v>139</v>
      </c>
      <c r="C106" s="13" t="s">
        <v>25</v>
      </c>
      <c r="D106" s="13" t="s">
        <v>27</v>
      </c>
      <c r="E106" s="13" t="s">
        <v>140</v>
      </c>
      <c r="F106" s="13">
        <v>33</v>
      </c>
      <c r="G106" s="13" t="s">
        <v>96</v>
      </c>
      <c r="H106" s="13"/>
      <c r="I106" s="6"/>
    </row>
    <row r="107" spans="1:9">
      <c r="A107" s="13" t="s">
        <v>145</v>
      </c>
      <c r="B107" s="13" t="s">
        <v>139</v>
      </c>
      <c r="C107" s="13" t="s">
        <v>25</v>
      </c>
      <c r="D107" s="13" t="s">
        <v>141</v>
      </c>
      <c r="E107" s="13" t="s">
        <v>14</v>
      </c>
      <c r="F107" s="13">
        <v>12.4</v>
      </c>
      <c r="G107" s="13" t="s">
        <v>96</v>
      </c>
      <c r="H107" s="13"/>
      <c r="I107" s="6"/>
    </row>
    <row r="108" spans="1:9">
      <c r="A108" s="13" t="s">
        <v>145</v>
      </c>
      <c r="B108" s="13" t="s">
        <v>139</v>
      </c>
      <c r="C108" s="13" t="s">
        <v>25</v>
      </c>
      <c r="D108" s="13" t="s">
        <v>27</v>
      </c>
      <c r="E108" s="13" t="s">
        <v>14</v>
      </c>
      <c r="F108" s="13">
        <v>11.8</v>
      </c>
      <c r="G108" s="13" t="s">
        <v>96</v>
      </c>
      <c r="H108" s="13"/>
      <c r="I108" s="6"/>
    </row>
    <row r="109" spans="1:9">
      <c r="A109" s="13" t="s">
        <v>145</v>
      </c>
      <c r="B109" s="13" t="s">
        <v>139</v>
      </c>
      <c r="C109" s="13" t="s">
        <v>25</v>
      </c>
      <c r="D109" s="13" t="s">
        <v>141</v>
      </c>
      <c r="E109" s="13" t="s">
        <v>15</v>
      </c>
      <c r="F109" s="13">
        <v>30.7</v>
      </c>
      <c r="G109" s="13" t="s">
        <v>96</v>
      </c>
      <c r="H109" s="13"/>
      <c r="I109" s="6"/>
    </row>
    <row r="110" spans="1:9">
      <c r="A110" s="13" t="s">
        <v>145</v>
      </c>
      <c r="B110" s="13" t="s">
        <v>139</v>
      </c>
      <c r="C110" s="13" t="s">
        <v>25</v>
      </c>
      <c r="D110" s="13" t="s">
        <v>27</v>
      </c>
      <c r="E110" s="13" t="s">
        <v>15</v>
      </c>
      <c r="F110" s="13">
        <v>37.299999999999997</v>
      </c>
      <c r="G110" s="13" t="s">
        <v>96</v>
      </c>
      <c r="H110" s="13"/>
      <c r="I110" s="6"/>
    </row>
    <row r="111" spans="1:9">
      <c r="A111" s="13" t="s">
        <v>145</v>
      </c>
      <c r="B111" s="13" t="s">
        <v>139</v>
      </c>
      <c r="C111" s="13" t="s">
        <v>25</v>
      </c>
      <c r="D111" s="13" t="s">
        <v>141</v>
      </c>
      <c r="E111" s="27" t="s">
        <v>16</v>
      </c>
      <c r="F111" s="13">
        <v>51.1</v>
      </c>
      <c r="G111" s="13" t="s">
        <v>96</v>
      </c>
      <c r="H111" s="13"/>
      <c r="I111" s="6"/>
    </row>
    <row r="112" spans="1:9">
      <c r="A112" s="13" t="s">
        <v>145</v>
      </c>
      <c r="B112" s="13" t="s">
        <v>139</v>
      </c>
      <c r="C112" s="13" t="s">
        <v>25</v>
      </c>
      <c r="D112" s="13" t="s">
        <v>27</v>
      </c>
      <c r="E112" s="27" t="s">
        <v>16</v>
      </c>
      <c r="F112" s="13">
        <v>51.2</v>
      </c>
      <c r="G112" s="13" t="s">
        <v>96</v>
      </c>
      <c r="H112" s="13"/>
      <c r="I112" s="6"/>
    </row>
    <row r="113" spans="1:9">
      <c r="A113" s="13" t="s">
        <v>145</v>
      </c>
      <c r="B113" s="13" t="s">
        <v>139</v>
      </c>
      <c r="C113" s="13" t="s">
        <v>25</v>
      </c>
      <c r="D113" s="13" t="s">
        <v>141</v>
      </c>
      <c r="E113" s="13" t="s">
        <v>17</v>
      </c>
      <c r="F113" s="13">
        <v>73.599999999999994</v>
      </c>
      <c r="G113" s="13" t="s">
        <v>96</v>
      </c>
      <c r="H113" s="13"/>
      <c r="I113" s="6"/>
    </row>
    <row r="114" spans="1:9">
      <c r="A114" s="13" t="s">
        <v>145</v>
      </c>
      <c r="B114" s="13" t="s">
        <v>139</v>
      </c>
      <c r="C114" s="13" t="s">
        <v>25</v>
      </c>
      <c r="D114" s="13" t="s">
        <v>27</v>
      </c>
      <c r="E114" s="13" t="s">
        <v>17</v>
      </c>
      <c r="F114" s="13">
        <v>61.2</v>
      </c>
      <c r="G114" s="13" t="s">
        <v>96</v>
      </c>
      <c r="H114" s="13"/>
      <c r="I114" s="6"/>
    </row>
    <row r="115" spans="1:9">
      <c r="A115" s="13" t="s">
        <v>145</v>
      </c>
      <c r="B115" s="13" t="s">
        <v>139</v>
      </c>
      <c r="C115" s="13" t="s">
        <v>28</v>
      </c>
      <c r="D115" s="13" t="s">
        <v>94</v>
      </c>
      <c r="E115" s="13" t="s">
        <v>140</v>
      </c>
      <c r="F115" s="13">
        <v>45</v>
      </c>
      <c r="G115" s="13" t="s">
        <v>96</v>
      </c>
      <c r="H115" s="13"/>
      <c r="I115" s="6"/>
    </row>
    <row r="116" spans="1:9">
      <c r="A116" s="13" t="s">
        <v>145</v>
      </c>
      <c r="B116" s="13" t="s">
        <v>139</v>
      </c>
      <c r="C116" s="13" t="s">
        <v>28</v>
      </c>
      <c r="D116" s="13" t="s">
        <v>95</v>
      </c>
      <c r="E116" s="13" t="s">
        <v>140</v>
      </c>
      <c r="F116" s="13">
        <v>25.6</v>
      </c>
      <c r="G116" s="13" t="s">
        <v>96</v>
      </c>
      <c r="H116" s="13"/>
      <c r="I116" s="6"/>
    </row>
    <row r="117" spans="1:9">
      <c r="A117" s="13" t="s">
        <v>145</v>
      </c>
      <c r="B117" s="13" t="s">
        <v>139</v>
      </c>
      <c r="C117" s="13" t="s">
        <v>28</v>
      </c>
      <c r="D117" s="13" t="s">
        <v>94</v>
      </c>
      <c r="E117" s="13" t="s">
        <v>14</v>
      </c>
      <c r="F117" s="13">
        <v>7.7</v>
      </c>
      <c r="G117" s="13" t="s">
        <v>96</v>
      </c>
      <c r="H117" s="13">
        <v>1</v>
      </c>
      <c r="I117" s="6"/>
    </row>
    <row r="118" spans="1:9">
      <c r="A118" s="13" t="s">
        <v>145</v>
      </c>
      <c r="B118" s="13" t="s">
        <v>139</v>
      </c>
      <c r="C118" s="13" t="s">
        <v>28</v>
      </c>
      <c r="D118" s="13" t="s">
        <v>95</v>
      </c>
      <c r="E118" s="13" t="s">
        <v>14</v>
      </c>
      <c r="F118" s="13">
        <v>12.9</v>
      </c>
      <c r="G118" s="13" t="s">
        <v>96</v>
      </c>
      <c r="H118" s="13"/>
      <c r="I118" s="6"/>
    </row>
    <row r="119" spans="1:9">
      <c r="A119" s="13" t="s">
        <v>145</v>
      </c>
      <c r="B119" s="13" t="s">
        <v>139</v>
      </c>
      <c r="C119" s="13" t="s">
        <v>28</v>
      </c>
      <c r="D119" s="13" t="s">
        <v>94</v>
      </c>
      <c r="E119" s="13" t="s">
        <v>15</v>
      </c>
      <c r="F119" s="13">
        <v>50</v>
      </c>
      <c r="G119" s="13" t="s">
        <v>96</v>
      </c>
      <c r="H119" s="13"/>
      <c r="I119" s="6"/>
    </row>
    <row r="120" spans="1:9">
      <c r="A120" s="13" t="s">
        <v>145</v>
      </c>
      <c r="B120" s="13" t="s">
        <v>139</v>
      </c>
      <c r="C120" s="13" t="s">
        <v>28</v>
      </c>
      <c r="D120" s="13" t="s">
        <v>95</v>
      </c>
      <c r="E120" s="13" t="s">
        <v>15</v>
      </c>
      <c r="F120" s="13">
        <v>29.2</v>
      </c>
      <c r="G120" s="13" t="s">
        <v>96</v>
      </c>
      <c r="H120" s="13"/>
      <c r="I120" s="6"/>
    </row>
    <row r="121" spans="1:9">
      <c r="A121" s="13" t="s">
        <v>145</v>
      </c>
      <c r="B121" s="13" t="s">
        <v>139</v>
      </c>
      <c r="C121" s="13" t="s">
        <v>28</v>
      </c>
      <c r="D121" s="13" t="s">
        <v>94</v>
      </c>
      <c r="E121" s="13" t="s">
        <v>16</v>
      </c>
      <c r="F121" s="13">
        <v>55.9</v>
      </c>
      <c r="G121" s="13" t="s">
        <v>96</v>
      </c>
      <c r="H121" s="13"/>
      <c r="I121" s="6"/>
    </row>
    <row r="122" spans="1:9">
      <c r="A122" s="13" t="s">
        <v>145</v>
      </c>
      <c r="B122" s="13" t="s">
        <v>139</v>
      </c>
      <c r="C122" s="13" t="s">
        <v>28</v>
      </c>
      <c r="D122" s="13" t="s">
        <v>95</v>
      </c>
      <c r="E122" s="13" t="s">
        <v>16</v>
      </c>
      <c r="F122" s="13">
        <v>47.8</v>
      </c>
      <c r="G122" s="13" t="s">
        <v>96</v>
      </c>
      <c r="H122" s="13"/>
      <c r="I122" s="6"/>
    </row>
    <row r="123" spans="1:9">
      <c r="A123" s="13" t="s">
        <v>145</v>
      </c>
      <c r="B123" s="13" t="s">
        <v>139</v>
      </c>
      <c r="C123" s="13" t="s">
        <v>28</v>
      </c>
      <c r="D123" s="13" t="s">
        <v>94</v>
      </c>
      <c r="E123" s="13" t="s">
        <v>17</v>
      </c>
      <c r="F123" s="13">
        <v>72.2</v>
      </c>
      <c r="G123" s="13" t="s">
        <v>96</v>
      </c>
      <c r="H123" s="13"/>
      <c r="I123" s="6"/>
    </row>
    <row r="124" spans="1:9">
      <c r="A124" s="13" t="s">
        <v>145</v>
      </c>
      <c r="B124" s="13" t="s">
        <v>139</v>
      </c>
      <c r="C124" s="13" t="s">
        <v>28</v>
      </c>
      <c r="D124" s="13" t="s">
        <v>95</v>
      </c>
      <c r="E124" s="13" t="s">
        <v>17</v>
      </c>
      <c r="F124" s="13">
        <v>64.7</v>
      </c>
      <c r="G124" s="13" t="s">
        <v>96</v>
      </c>
      <c r="H124" s="13"/>
      <c r="I124" s="6"/>
    </row>
    <row r="125" spans="1:9">
      <c r="A125" s="13" t="s">
        <v>145</v>
      </c>
      <c r="B125" s="13" t="s">
        <v>139</v>
      </c>
      <c r="C125" s="13" t="s">
        <v>31</v>
      </c>
      <c r="D125" s="13" t="s">
        <v>32</v>
      </c>
      <c r="E125" s="13" t="s">
        <v>140</v>
      </c>
      <c r="F125" s="13">
        <v>42.5</v>
      </c>
      <c r="G125" s="13" t="s">
        <v>96</v>
      </c>
      <c r="H125" s="13"/>
      <c r="I125" s="6"/>
    </row>
    <row r="126" spans="1:9">
      <c r="A126" s="13" t="s">
        <v>145</v>
      </c>
      <c r="B126" s="13" t="s">
        <v>139</v>
      </c>
      <c r="C126" s="13" t="s">
        <v>31</v>
      </c>
      <c r="D126" s="13" t="s">
        <v>33</v>
      </c>
      <c r="E126" s="13" t="s">
        <v>140</v>
      </c>
      <c r="F126" s="13">
        <v>25.5</v>
      </c>
      <c r="G126" s="13" t="s">
        <v>96</v>
      </c>
      <c r="H126" s="13"/>
      <c r="I126" s="6"/>
    </row>
    <row r="127" spans="1:9">
      <c r="A127" s="13" t="s">
        <v>145</v>
      </c>
      <c r="B127" s="13" t="s">
        <v>139</v>
      </c>
      <c r="C127" s="13" t="s">
        <v>31</v>
      </c>
      <c r="D127" s="13" t="s">
        <v>32</v>
      </c>
      <c r="E127" s="13" t="s">
        <v>14</v>
      </c>
      <c r="F127" s="13">
        <v>15.7</v>
      </c>
      <c r="G127" s="13" t="s">
        <v>96</v>
      </c>
      <c r="H127" s="13">
        <v>1</v>
      </c>
      <c r="I127" s="6"/>
    </row>
    <row r="128" spans="1:9">
      <c r="A128" s="13" t="s">
        <v>145</v>
      </c>
      <c r="B128" s="13" t="s">
        <v>139</v>
      </c>
      <c r="C128" s="13" t="s">
        <v>31</v>
      </c>
      <c r="D128" s="13" t="s">
        <v>33</v>
      </c>
      <c r="E128" s="13" t="s">
        <v>14</v>
      </c>
      <c r="F128" s="13">
        <v>11.5</v>
      </c>
      <c r="G128" s="13" t="s">
        <v>96</v>
      </c>
      <c r="H128" s="13"/>
      <c r="I128" s="6"/>
    </row>
    <row r="129" spans="1:9">
      <c r="A129" s="13" t="s">
        <v>145</v>
      </c>
      <c r="B129" s="13" t="s">
        <v>139</v>
      </c>
      <c r="C129" s="13" t="s">
        <v>31</v>
      </c>
      <c r="D129" s="13" t="s">
        <v>32</v>
      </c>
      <c r="E129" s="13" t="s">
        <v>15</v>
      </c>
      <c r="F129" s="13">
        <v>41.3</v>
      </c>
      <c r="G129" s="13" t="s">
        <v>96</v>
      </c>
      <c r="H129" s="13"/>
      <c r="I129" s="6"/>
    </row>
    <row r="130" spans="1:9">
      <c r="A130" s="13" t="s">
        <v>145</v>
      </c>
      <c r="B130" s="13" t="s">
        <v>139</v>
      </c>
      <c r="C130" s="13" t="s">
        <v>31</v>
      </c>
      <c r="D130" s="13" t="s">
        <v>33</v>
      </c>
      <c r="E130" s="13" t="s">
        <v>15</v>
      </c>
      <c r="F130" s="13">
        <v>30.9</v>
      </c>
      <c r="G130" s="13" t="s">
        <v>96</v>
      </c>
      <c r="H130" s="13"/>
      <c r="I130" s="6"/>
    </row>
    <row r="131" spans="1:9">
      <c r="A131" s="13" t="s">
        <v>145</v>
      </c>
      <c r="B131" s="13" t="s">
        <v>139</v>
      </c>
      <c r="C131" s="13" t="s">
        <v>31</v>
      </c>
      <c r="D131" s="13" t="s">
        <v>32</v>
      </c>
      <c r="E131" s="13" t="s">
        <v>16</v>
      </c>
      <c r="F131" s="13">
        <v>54.8</v>
      </c>
      <c r="G131" s="13" t="s">
        <v>96</v>
      </c>
      <c r="H131" s="13"/>
      <c r="I131" s="6"/>
    </row>
    <row r="132" spans="1:9">
      <c r="A132" s="13" t="s">
        <v>145</v>
      </c>
      <c r="B132" s="13" t="s">
        <v>139</v>
      </c>
      <c r="C132" s="13" t="s">
        <v>31</v>
      </c>
      <c r="D132" s="13" t="s">
        <v>33</v>
      </c>
      <c r="E132" s="13" t="s">
        <v>16</v>
      </c>
      <c r="F132" s="13">
        <v>47.7</v>
      </c>
      <c r="G132" s="13" t="s">
        <v>96</v>
      </c>
      <c r="H132" s="13"/>
      <c r="I132" s="6"/>
    </row>
    <row r="133" spans="1:9">
      <c r="A133" s="13" t="s">
        <v>145</v>
      </c>
      <c r="B133" s="13" t="s">
        <v>139</v>
      </c>
      <c r="C133" s="13" t="s">
        <v>31</v>
      </c>
      <c r="D133" s="13" t="s">
        <v>32</v>
      </c>
      <c r="E133" s="13" t="s">
        <v>17</v>
      </c>
      <c r="F133" s="13">
        <v>70.599999999999994</v>
      </c>
      <c r="G133" s="13" t="s">
        <v>96</v>
      </c>
      <c r="H133" s="13"/>
      <c r="I133" s="6"/>
    </row>
    <row r="134" spans="1:9">
      <c r="A134" s="13" t="s">
        <v>145</v>
      </c>
      <c r="B134" s="13" t="s">
        <v>139</v>
      </c>
      <c r="C134" s="13" t="s">
        <v>31</v>
      </c>
      <c r="D134" s="13" t="s">
        <v>33</v>
      </c>
      <c r="E134" s="13" t="s">
        <v>17</v>
      </c>
      <c r="F134" s="13">
        <v>59.3</v>
      </c>
      <c r="G134" s="13" t="s">
        <v>96</v>
      </c>
      <c r="H134" s="13"/>
      <c r="I134" s="6"/>
    </row>
    <row r="135" spans="1:9">
      <c r="A135" s="13" t="s">
        <v>145</v>
      </c>
      <c r="B135" s="13" t="s">
        <v>139</v>
      </c>
      <c r="C135" s="13" t="s">
        <v>34</v>
      </c>
      <c r="D135" s="13" t="s">
        <v>35</v>
      </c>
      <c r="E135" s="13" t="s">
        <v>140</v>
      </c>
      <c r="F135" s="13">
        <v>25.4</v>
      </c>
      <c r="G135" s="13" t="s">
        <v>96</v>
      </c>
      <c r="H135" s="13"/>
      <c r="I135" s="6"/>
    </row>
    <row r="136" spans="1:9">
      <c r="A136" s="13" t="s">
        <v>145</v>
      </c>
      <c r="B136" s="13" t="s">
        <v>139</v>
      </c>
      <c r="C136" s="13" t="s">
        <v>34</v>
      </c>
      <c r="D136" s="13" t="s">
        <v>36</v>
      </c>
      <c r="E136" s="13" t="s">
        <v>140</v>
      </c>
      <c r="F136" s="13">
        <v>35</v>
      </c>
      <c r="G136" s="13" t="s">
        <v>96</v>
      </c>
      <c r="H136" s="13"/>
      <c r="I136" s="6"/>
    </row>
    <row r="137" spans="1:9">
      <c r="A137" s="13" t="s">
        <v>145</v>
      </c>
      <c r="B137" s="13" t="s">
        <v>139</v>
      </c>
      <c r="C137" s="13" t="s">
        <v>34</v>
      </c>
      <c r="D137" s="13" t="s">
        <v>35</v>
      </c>
      <c r="E137" s="13" t="s">
        <v>14</v>
      </c>
      <c r="F137" s="13">
        <v>8.4</v>
      </c>
      <c r="G137" s="13" t="s">
        <v>96</v>
      </c>
      <c r="H137" s="13"/>
      <c r="I137" s="6"/>
    </row>
    <row r="138" spans="1:9">
      <c r="A138" s="13" t="s">
        <v>145</v>
      </c>
      <c r="B138" s="13" t="s">
        <v>139</v>
      </c>
      <c r="C138" s="13" t="s">
        <v>34</v>
      </c>
      <c r="D138" s="13" t="s">
        <v>36</v>
      </c>
      <c r="E138" s="13" t="s">
        <v>14</v>
      </c>
      <c r="F138" s="13">
        <v>15.7</v>
      </c>
      <c r="G138" s="13" t="s">
        <v>96</v>
      </c>
      <c r="H138" s="13"/>
      <c r="I138" s="6"/>
    </row>
    <row r="139" spans="1:9">
      <c r="A139" s="13" t="s">
        <v>145</v>
      </c>
      <c r="B139" s="13" t="s">
        <v>139</v>
      </c>
      <c r="C139" s="13" t="s">
        <v>34</v>
      </c>
      <c r="D139" s="13" t="s">
        <v>35</v>
      </c>
      <c r="E139" s="13" t="s">
        <v>15</v>
      </c>
      <c r="F139" s="13">
        <v>24.5</v>
      </c>
      <c r="G139" s="13" t="s">
        <v>96</v>
      </c>
      <c r="H139" s="13"/>
      <c r="I139" s="6"/>
    </row>
    <row r="140" spans="1:9">
      <c r="A140" s="13" t="s">
        <v>145</v>
      </c>
      <c r="B140" s="13" t="s">
        <v>139</v>
      </c>
      <c r="C140" s="13" t="s">
        <v>34</v>
      </c>
      <c r="D140" s="13" t="s">
        <v>36</v>
      </c>
      <c r="E140" s="13" t="s">
        <v>15</v>
      </c>
      <c r="F140" s="13">
        <v>41.1</v>
      </c>
      <c r="G140" s="13" t="s">
        <v>96</v>
      </c>
      <c r="H140" s="13"/>
      <c r="I140" s="6"/>
    </row>
    <row r="141" spans="1:9">
      <c r="A141" s="13" t="s">
        <v>145</v>
      </c>
      <c r="B141" s="13" t="s">
        <v>139</v>
      </c>
      <c r="C141" s="13" t="s">
        <v>34</v>
      </c>
      <c r="D141" s="13" t="s">
        <v>35</v>
      </c>
      <c r="E141" s="13" t="s">
        <v>16</v>
      </c>
      <c r="F141" s="13">
        <v>45.2</v>
      </c>
      <c r="G141" s="13" t="s">
        <v>96</v>
      </c>
      <c r="H141" s="13"/>
      <c r="I141" s="6"/>
    </row>
    <row r="142" spans="1:9">
      <c r="A142" s="13" t="s">
        <v>145</v>
      </c>
      <c r="B142" s="13" t="s">
        <v>139</v>
      </c>
      <c r="C142" s="13" t="s">
        <v>34</v>
      </c>
      <c r="D142" s="13" t="s">
        <v>36</v>
      </c>
      <c r="E142" s="13" t="s">
        <v>16</v>
      </c>
      <c r="F142" s="13">
        <v>56.9</v>
      </c>
      <c r="G142" s="13" t="s">
        <v>96</v>
      </c>
      <c r="H142" s="13"/>
      <c r="I142" s="6"/>
    </row>
    <row r="143" spans="1:9">
      <c r="A143" s="13" t="s">
        <v>145</v>
      </c>
      <c r="B143" s="13" t="s">
        <v>139</v>
      </c>
      <c r="C143" s="13" t="s">
        <v>34</v>
      </c>
      <c r="D143" s="13" t="s">
        <v>35</v>
      </c>
      <c r="E143" s="13" t="s">
        <v>17</v>
      </c>
      <c r="F143" s="13">
        <v>67.400000000000006</v>
      </c>
      <c r="G143" s="13" t="s">
        <v>96</v>
      </c>
      <c r="H143" s="13"/>
      <c r="I143" s="6"/>
    </row>
    <row r="144" spans="1:9">
      <c r="A144" s="13" t="s">
        <v>145</v>
      </c>
      <c r="B144" s="13" t="s">
        <v>139</v>
      </c>
      <c r="C144" s="13" t="s">
        <v>34</v>
      </c>
      <c r="D144" s="13" t="s">
        <v>36</v>
      </c>
      <c r="E144" s="13" t="s">
        <v>17</v>
      </c>
      <c r="F144" s="13">
        <v>70.7</v>
      </c>
      <c r="G144" s="13" t="s">
        <v>96</v>
      </c>
      <c r="H144" s="13"/>
      <c r="I144" s="6"/>
    </row>
    <row r="145" spans="1:9">
      <c r="A145" s="13" t="s">
        <v>145</v>
      </c>
      <c r="B145" s="13" t="s">
        <v>139</v>
      </c>
      <c r="C145" s="13" t="s">
        <v>37</v>
      </c>
      <c r="D145" s="13" t="s">
        <v>38</v>
      </c>
      <c r="E145" s="13" t="s">
        <v>140</v>
      </c>
      <c r="F145" s="13">
        <v>26.1</v>
      </c>
      <c r="G145" s="13" t="s">
        <v>96</v>
      </c>
      <c r="H145" s="13"/>
      <c r="I145" s="6"/>
    </row>
    <row r="146" spans="1:9">
      <c r="A146" s="13" t="s">
        <v>145</v>
      </c>
      <c r="B146" s="13" t="s">
        <v>139</v>
      </c>
      <c r="C146" s="13" t="s">
        <v>37</v>
      </c>
      <c r="D146" s="13" t="s">
        <v>39</v>
      </c>
      <c r="E146" s="13" t="s">
        <v>140</v>
      </c>
      <c r="F146" s="13">
        <v>36.799999999999997</v>
      </c>
      <c r="G146" s="13" t="s">
        <v>96</v>
      </c>
      <c r="H146" s="13"/>
      <c r="I146" s="6"/>
    </row>
    <row r="147" spans="1:9">
      <c r="A147" s="13" t="s">
        <v>145</v>
      </c>
      <c r="B147" s="13" t="s">
        <v>139</v>
      </c>
      <c r="C147" s="13" t="s">
        <v>37</v>
      </c>
      <c r="D147" s="13" t="s">
        <v>38</v>
      </c>
      <c r="E147" s="13" t="s">
        <v>14</v>
      </c>
      <c r="F147" s="13">
        <v>8.8000000000000007</v>
      </c>
      <c r="G147" s="13" t="s">
        <v>96</v>
      </c>
      <c r="H147" s="13"/>
      <c r="I147" s="6"/>
    </row>
    <row r="148" spans="1:9">
      <c r="A148" s="13" t="s">
        <v>145</v>
      </c>
      <c r="B148" s="13" t="s">
        <v>139</v>
      </c>
      <c r="C148" s="13" t="s">
        <v>37</v>
      </c>
      <c r="D148" s="13" t="s">
        <v>39</v>
      </c>
      <c r="E148" s="13" t="s">
        <v>14</v>
      </c>
      <c r="F148" s="13">
        <v>18.8</v>
      </c>
      <c r="G148" s="13" t="s">
        <v>96</v>
      </c>
      <c r="H148" s="13"/>
      <c r="I148" s="6"/>
    </row>
    <row r="149" spans="1:9">
      <c r="A149" s="13" t="s">
        <v>145</v>
      </c>
      <c r="B149" s="13" t="s">
        <v>139</v>
      </c>
      <c r="C149" s="13" t="s">
        <v>37</v>
      </c>
      <c r="D149" s="13" t="s">
        <v>38</v>
      </c>
      <c r="E149" s="13" t="s">
        <v>15</v>
      </c>
      <c r="F149" s="13">
        <v>29.5</v>
      </c>
      <c r="G149" s="13" t="s">
        <v>96</v>
      </c>
      <c r="H149" s="13"/>
      <c r="I149" s="6"/>
    </row>
    <row r="150" spans="1:9">
      <c r="A150" s="13" t="s">
        <v>145</v>
      </c>
      <c r="B150" s="13" t="s">
        <v>139</v>
      </c>
      <c r="C150" s="13" t="s">
        <v>37</v>
      </c>
      <c r="D150" s="13" t="s">
        <v>39</v>
      </c>
      <c r="E150" s="13" t="s">
        <v>15</v>
      </c>
      <c r="F150" s="13">
        <v>37.200000000000003</v>
      </c>
      <c r="G150" s="13" t="s">
        <v>96</v>
      </c>
      <c r="H150" s="13"/>
      <c r="I150" s="6"/>
    </row>
    <row r="151" spans="1:9">
      <c r="A151" s="13" t="s">
        <v>145</v>
      </c>
      <c r="B151" s="13" t="s">
        <v>139</v>
      </c>
      <c r="C151" s="13" t="s">
        <v>37</v>
      </c>
      <c r="D151" s="13" t="s">
        <v>38</v>
      </c>
      <c r="E151" s="13" t="s">
        <v>16</v>
      </c>
      <c r="F151" s="13">
        <v>49</v>
      </c>
      <c r="G151" s="13" t="s">
        <v>96</v>
      </c>
      <c r="H151" s="13"/>
      <c r="I151" s="6"/>
    </row>
    <row r="152" spans="1:9">
      <c r="A152" s="13" t="s">
        <v>145</v>
      </c>
      <c r="B152" s="13" t="s">
        <v>139</v>
      </c>
      <c r="C152" s="13" t="s">
        <v>37</v>
      </c>
      <c r="D152" s="13" t="s">
        <v>39</v>
      </c>
      <c r="E152" s="13" t="s">
        <v>16</v>
      </c>
      <c r="F152" s="13">
        <v>53</v>
      </c>
      <c r="G152" s="13" t="s">
        <v>96</v>
      </c>
      <c r="H152" s="13"/>
      <c r="I152" s="6"/>
    </row>
    <row r="153" spans="1:9">
      <c r="A153" s="13" t="s">
        <v>145</v>
      </c>
      <c r="B153" s="13" t="s">
        <v>139</v>
      </c>
      <c r="C153" s="13" t="s">
        <v>37</v>
      </c>
      <c r="D153" s="13" t="s">
        <v>38</v>
      </c>
      <c r="E153" s="13" t="s">
        <v>17</v>
      </c>
      <c r="F153" s="13">
        <v>72.5</v>
      </c>
      <c r="G153" s="13" t="s">
        <v>96</v>
      </c>
      <c r="H153" s="13"/>
      <c r="I153" s="6"/>
    </row>
    <row r="154" spans="1:9">
      <c r="A154" s="16" t="s">
        <v>145</v>
      </c>
      <c r="B154" s="16" t="s">
        <v>139</v>
      </c>
      <c r="C154" s="16" t="s">
        <v>37</v>
      </c>
      <c r="D154" s="16" t="s">
        <v>39</v>
      </c>
      <c r="E154" s="16" t="s">
        <v>17</v>
      </c>
      <c r="F154" s="16">
        <v>64.3</v>
      </c>
      <c r="G154" s="16" t="s">
        <v>96</v>
      </c>
      <c r="H154" s="13"/>
      <c r="I154" s="39"/>
    </row>
    <row r="155" spans="1:9">
      <c r="E155" s="38"/>
      <c r="F155" s="6"/>
    </row>
    <row r="156" spans="1:9">
      <c r="F156" s="6"/>
    </row>
    <row r="157" spans="1:9">
      <c r="F157" s="6"/>
    </row>
    <row r="158" spans="1:9">
      <c r="F158" s="6"/>
    </row>
    <row r="159" spans="1:9">
      <c r="F159" s="6"/>
    </row>
    <row r="160" spans="1:9">
      <c r="F160" s="6"/>
    </row>
    <row r="161" spans="6:6">
      <c r="F161" s="6"/>
    </row>
    <row r="162" spans="6:6">
      <c r="F162" s="6"/>
    </row>
    <row r="163" spans="6:6">
      <c r="F163" s="6"/>
    </row>
  </sheetData>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sheetPr>
  <dimension ref="A1:F116"/>
  <sheetViews>
    <sheetView workbookViewId="0">
      <selection activeCell="G38" sqref="G38"/>
    </sheetView>
  </sheetViews>
  <sheetFormatPr defaultRowHeight="15"/>
  <cols>
    <col min="1" max="1" width="35.7109375" customWidth="1"/>
    <col min="2" max="2" width="29.7109375" customWidth="1"/>
    <col min="3" max="3" width="21.28515625" customWidth="1"/>
    <col min="4" max="4" width="22.42578125" customWidth="1"/>
    <col min="5" max="5" width="14.7109375" customWidth="1"/>
  </cols>
  <sheetData>
    <row r="1" spans="1:6" ht="30.75" customHeight="1">
      <c r="A1" s="197" t="s">
        <v>151</v>
      </c>
      <c r="B1" s="197"/>
      <c r="C1" s="197"/>
      <c r="D1" s="197"/>
    </row>
    <row r="2" spans="1:6">
      <c r="A2" s="197" t="s">
        <v>0</v>
      </c>
      <c r="B2" s="197"/>
      <c r="C2" s="197"/>
      <c r="D2" s="197"/>
    </row>
    <row r="4" spans="1:6">
      <c r="A4" s="2" t="s">
        <v>4</v>
      </c>
      <c r="B4" s="2" t="s">
        <v>5</v>
      </c>
      <c r="C4" s="2" t="s">
        <v>6</v>
      </c>
      <c r="D4" s="2" t="s">
        <v>7</v>
      </c>
      <c r="E4" s="2" t="s">
        <v>8</v>
      </c>
      <c r="F4" s="11" t="s">
        <v>9</v>
      </c>
    </row>
    <row r="5" spans="1:6">
      <c r="A5" t="s">
        <v>148</v>
      </c>
      <c r="B5" t="s">
        <v>56</v>
      </c>
      <c r="C5" t="s">
        <v>12</v>
      </c>
      <c r="D5" t="s">
        <v>12</v>
      </c>
      <c r="E5" t="s">
        <v>150</v>
      </c>
      <c r="F5" s="6">
        <v>5.6</v>
      </c>
    </row>
    <row r="6" spans="1:6">
      <c r="A6" t="s">
        <v>148</v>
      </c>
      <c r="B6" t="s">
        <v>56</v>
      </c>
      <c r="C6" t="s">
        <v>12</v>
      </c>
      <c r="D6" t="s">
        <v>12</v>
      </c>
      <c r="E6" t="s">
        <v>57</v>
      </c>
      <c r="F6" s="6">
        <v>3.8</v>
      </c>
    </row>
    <row r="7" spans="1:6">
      <c r="A7" t="s">
        <v>148</v>
      </c>
      <c r="B7" t="s">
        <v>56</v>
      </c>
      <c r="C7" t="s">
        <v>12</v>
      </c>
      <c r="D7" t="s">
        <v>12</v>
      </c>
      <c r="E7" t="s">
        <v>58</v>
      </c>
      <c r="F7" s="6">
        <v>7.5</v>
      </c>
    </row>
    <row r="8" spans="1:6">
      <c r="A8" t="s">
        <v>148</v>
      </c>
      <c r="B8" t="s">
        <v>56</v>
      </c>
      <c r="C8" t="s">
        <v>12</v>
      </c>
      <c r="D8" t="s">
        <v>12</v>
      </c>
      <c r="E8" t="s">
        <v>59</v>
      </c>
      <c r="F8" s="6">
        <v>5.5</v>
      </c>
    </row>
    <row r="9" spans="1:6">
      <c r="A9" t="s">
        <v>148</v>
      </c>
      <c r="B9" t="s">
        <v>56</v>
      </c>
      <c r="C9" t="s">
        <v>18</v>
      </c>
      <c r="D9" t="s">
        <v>19</v>
      </c>
      <c r="E9" t="s">
        <v>150</v>
      </c>
      <c r="F9" s="6">
        <v>5.7</v>
      </c>
    </row>
    <row r="10" spans="1:6">
      <c r="A10" t="s">
        <v>148</v>
      </c>
      <c r="B10" t="s">
        <v>56</v>
      </c>
      <c r="C10" t="s">
        <v>18</v>
      </c>
      <c r="D10" t="s">
        <v>20</v>
      </c>
      <c r="E10" t="s">
        <v>150</v>
      </c>
      <c r="F10" s="6">
        <v>5.4</v>
      </c>
    </row>
    <row r="11" spans="1:6">
      <c r="A11" t="s">
        <v>148</v>
      </c>
      <c r="B11" t="s">
        <v>56</v>
      </c>
      <c r="C11" t="s">
        <v>18</v>
      </c>
      <c r="D11" t="s">
        <v>19</v>
      </c>
      <c r="E11" t="s">
        <v>57</v>
      </c>
      <c r="F11" s="6">
        <v>3.5</v>
      </c>
    </row>
    <row r="12" spans="1:6">
      <c r="A12" t="s">
        <v>148</v>
      </c>
      <c r="B12" t="s">
        <v>56</v>
      </c>
      <c r="C12" t="s">
        <v>18</v>
      </c>
      <c r="D12" t="s">
        <v>20</v>
      </c>
      <c r="E12" t="s">
        <v>57</v>
      </c>
      <c r="F12" s="6">
        <v>4.0999999999999996</v>
      </c>
    </row>
    <row r="13" spans="1:6">
      <c r="A13" t="s">
        <v>148</v>
      </c>
      <c r="B13" t="s">
        <v>56</v>
      </c>
      <c r="C13" t="s">
        <v>18</v>
      </c>
      <c r="D13" t="s">
        <v>19</v>
      </c>
      <c r="E13" t="s">
        <v>58</v>
      </c>
      <c r="F13" s="6">
        <v>8</v>
      </c>
    </row>
    <row r="14" spans="1:6">
      <c r="A14" t="s">
        <v>148</v>
      </c>
      <c r="B14" t="s">
        <v>56</v>
      </c>
      <c r="C14" t="s">
        <v>18</v>
      </c>
      <c r="D14" t="s">
        <v>20</v>
      </c>
      <c r="E14" t="s">
        <v>58</v>
      </c>
      <c r="F14" s="6">
        <v>6.9</v>
      </c>
    </row>
    <row r="15" spans="1:6">
      <c r="A15" t="s">
        <v>148</v>
      </c>
      <c r="B15" t="s">
        <v>56</v>
      </c>
      <c r="C15" t="s">
        <v>18</v>
      </c>
      <c r="D15" t="s">
        <v>19</v>
      </c>
      <c r="E15" t="s">
        <v>59</v>
      </c>
      <c r="F15" s="6">
        <v>5.7</v>
      </c>
    </row>
    <row r="16" spans="1:6">
      <c r="A16" t="s">
        <v>148</v>
      </c>
      <c r="B16" t="s">
        <v>56</v>
      </c>
      <c r="C16" t="s">
        <v>18</v>
      </c>
      <c r="D16" t="s">
        <v>20</v>
      </c>
      <c r="E16" t="s">
        <v>59</v>
      </c>
      <c r="F16" s="6">
        <v>5.3</v>
      </c>
    </row>
    <row r="17" spans="1:6">
      <c r="A17" t="s">
        <v>148</v>
      </c>
      <c r="B17" t="s">
        <v>56</v>
      </c>
      <c r="C17" t="s">
        <v>21</v>
      </c>
      <c r="D17" t="s">
        <v>23</v>
      </c>
      <c r="E17" t="s">
        <v>150</v>
      </c>
      <c r="F17" s="6">
        <v>5.3</v>
      </c>
    </row>
    <row r="18" spans="1:6">
      <c r="A18" t="s">
        <v>148</v>
      </c>
      <c r="B18" t="s">
        <v>56</v>
      </c>
      <c r="C18" t="s">
        <v>21</v>
      </c>
      <c r="D18" t="s">
        <v>22</v>
      </c>
      <c r="E18" t="s">
        <v>150</v>
      </c>
      <c r="F18" s="6">
        <v>9.6999999999999993</v>
      </c>
    </row>
    <row r="19" spans="1:6">
      <c r="A19" t="s">
        <v>148</v>
      </c>
      <c r="B19" t="s">
        <v>56</v>
      </c>
      <c r="C19" t="s">
        <v>21</v>
      </c>
      <c r="D19" t="s">
        <v>23</v>
      </c>
      <c r="E19" t="s">
        <v>57</v>
      </c>
      <c r="F19" s="6">
        <v>3.5</v>
      </c>
    </row>
    <row r="20" spans="1:6">
      <c r="A20" t="s">
        <v>148</v>
      </c>
      <c r="B20" t="s">
        <v>56</v>
      </c>
      <c r="C20" t="s">
        <v>21</v>
      </c>
      <c r="D20" t="s">
        <v>22</v>
      </c>
      <c r="E20" t="s">
        <v>57</v>
      </c>
      <c r="F20" s="6">
        <v>7.2</v>
      </c>
    </row>
    <row r="21" spans="1:6">
      <c r="A21" t="s">
        <v>148</v>
      </c>
      <c r="B21" t="s">
        <v>56</v>
      </c>
      <c r="C21" t="s">
        <v>21</v>
      </c>
      <c r="D21" t="s">
        <v>23</v>
      </c>
      <c r="E21" t="s">
        <v>58</v>
      </c>
      <c r="F21" s="6">
        <v>6.9</v>
      </c>
    </row>
    <row r="22" spans="1:6">
      <c r="A22" t="s">
        <v>148</v>
      </c>
      <c r="B22" t="s">
        <v>56</v>
      </c>
      <c r="C22" t="s">
        <v>21</v>
      </c>
      <c r="D22" t="s">
        <v>22</v>
      </c>
      <c r="E22" t="s">
        <v>58</v>
      </c>
      <c r="F22" s="6">
        <v>13.6</v>
      </c>
    </row>
    <row r="23" spans="1:6">
      <c r="A23" t="s">
        <v>148</v>
      </c>
      <c r="B23" t="s">
        <v>56</v>
      </c>
      <c r="C23" t="s">
        <v>21</v>
      </c>
      <c r="D23" t="s">
        <v>23</v>
      </c>
      <c r="E23" t="s">
        <v>59</v>
      </c>
      <c r="F23" s="6">
        <v>5.4</v>
      </c>
    </row>
    <row r="24" spans="1:6">
      <c r="A24" t="s">
        <v>148</v>
      </c>
      <c r="B24" t="s">
        <v>56</v>
      </c>
      <c r="C24" t="s">
        <v>21</v>
      </c>
      <c r="D24" t="s">
        <v>22</v>
      </c>
      <c r="E24" t="s">
        <v>59</v>
      </c>
      <c r="F24" s="6">
        <v>8.1999999999999993</v>
      </c>
    </row>
    <row r="25" spans="1:6">
      <c r="A25" t="s">
        <v>148</v>
      </c>
      <c r="B25" t="s">
        <v>56</v>
      </c>
      <c r="C25" t="s">
        <v>60</v>
      </c>
      <c r="D25" t="s">
        <v>61</v>
      </c>
      <c r="E25" t="s">
        <v>150</v>
      </c>
      <c r="F25" s="6">
        <v>9.3000000000000007</v>
      </c>
    </row>
    <row r="26" spans="1:6">
      <c r="A26" t="s">
        <v>148</v>
      </c>
      <c r="B26" t="s">
        <v>56</v>
      </c>
      <c r="C26" t="s">
        <v>60</v>
      </c>
      <c r="D26" t="s">
        <v>62</v>
      </c>
      <c r="E26" t="s">
        <v>150</v>
      </c>
      <c r="F26" s="6">
        <v>4.3</v>
      </c>
    </row>
    <row r="27" spans="1:6">
      <c r="A27" t="s">
        <v>148</v>
      </c>
      <c r="B27" t="s">
        <v>56</v>
      </c>
      <c r="C27" t="s">
        <v>60</v>
      </c>
      <c r="D27" t="s">
        <v>63</v>
      </c>
      <c r="E27" t="s">
        <v>150</v>
      </c>
      <c r="F27" s="6">
        <v>2.9</v>
      </c>
    </row>
    <row r="28" spans="1:6">
      <c r="A28" t="s">
        <v>148</v>
      </c>
      <c r="B28" t="s">
        <v>56</v>
      </c>
      <c r="C28" t="s">
        <v>60</v>
      </c>
      <c r="D28" t="s">
        <v>61</v>
      </c>
      <c r="E28" t="s">
        <v>57</v>
      </c>
      <c r="F28" s="6">
        <v>7.1</v>
      </c>
    </row>
    <row r="29" spans="1:6">
      <c r="A29" t="s">
        <v>148</v>
      </c>
      <c r="B29" t="s">
        <v>56</v>
      </c>
      <c r="C29" t="s">
        <v>60</v>
      </c>
      <c r="D29" t="s">
        <v>62</v>
      </c>
      <c r="E29" t="s">
        <v>57</v>
      </c>
      <c r="F29" s="6">
        <v>2.8</v>
      </c>
    </row>
    <row r="30" spans="1:6">
      <c r="A30" t="s">
        <v>148</v>
      </c>
      <c r="B30" t="s">
        <v>56</v>
      </c>
      <c r="C30" t="s">
        <v>60</v>
      </c>
      <c r="D30" t="s">
        <v>63</v>
      </c>
      <c r="E30" t="s">
        <v>57</v>
      </c>
      <c r="F30" s="6">
        <v>1.2</v>
      </c>
    </row>
    <row r="31" spans="1:6">
      <c r="A31" t="s">
        <v>148</v>
      </c>
      <c r="B31" t="s">
        <v>56</v>
      </c>
      <c r="C31" t="s">
        <v>60</v>
      </c>
      <c r="D31" t="s">
        <v>61</v>
      </c>
      <c r="E31" t="s">
        <v>58</v>
      </c>
      <c r="F31" s="6">
        <v>12.5</v>
      </c>
    </row>
    <row r="32" spans="1:6">
      <c r="A32" t="s">
        <v>148</v>
      </c>
      <c r="B32" t="s">
        <v>56</v>
      </c>
      <c r="C32" t="s">
        <v>60</v>
      </c>
      <c r="D32" t="s">
        <v>62</v>
      </c>
      <c r="E32" t="s">
        <v>58</v>
      </c>
      <c r="F32" s="6">
        <v>5.6</v>
      </c>
    </row>
    <row r="33" spans="1:6">
      <c r="A33" t="s">
        <v>148</v>
      </c>
      <c r="B33" t="s">
        <v>56</v>
      </c>
      <c r="C33" t="s">
        <v>60</v>
      </c>
      <c r="D33" t="s">
        <v>63</v>
      </c>
      <c r="E33" t="s">
        <v>58</v>
      </c>
      <c r="F33" s="6">
        <v>3.8</v>
      </c>
    </row>
    <row r="34" spans="1:6">
      <c r="A34" t="s">
        <v>148</v>
      </c>
      <c r="B34" t="s">
        <v>56</v>
      </c>
      <c r="C34" t="s">
        <v>60</v>
      </c>
      <c r="D34" t="s">
        <v>61</v>
      </c>
      <c r="E34" t="s">
        <v>59</v>
      </c>
      <c r="F34" s="6">
        <v>8.6</v>
      </c>
    </row>
    <row r="35" spans="1:6">
      <c r="A35" t="s">
        <v>148</v>
      </c>
      <c r="B35" t="s">
        <v>56</v>
      </c>
      <c r="C35" t="s">
        <v>60</v>
      </c>
      <c r="D35" t="s">
        <v>62</v>
      </c>
      <c r="E35" t="s">
        <v>59</v>
      </c>
      <c r="F35" s="6">
        <v>4.4000000000000004</v>
      </c>
    </row>
    <row r="36" spans="1:6">
      <c r="A36" t="s">
        <v>148</v>
      </c>
      <c r="B36" t="s">
        <v>56</v>
      </c>
      <c r="C36" t="s">
        <v>60</v>
      </c>
      <c r="D36" t="s">
        <v>63</v>
      </c>
      <c r="E36" t="s">
        <v>59</v>
      </c>
      <c r="F36" s="6">
        <v>3.8</v>
      </c>
    </row>
    <row r="37" spans="1:6">
      <c r="A37" t="s">
        <v>148</v>
      </c>
      <c r="B37" t="s">
        <v>56</v>
      </c>
      <c r="C37" t="s">
        <v>25</v>
      </c>
      <c r="D37" t="s">
        <v>64</v>
      </c>
      <c r="E37" t="s">
        <v>150</v>
      </c>
      <c r="F37" s="6">
        <v>4.9000000000000004</v>
      </c>
    </row>
    <row r="38" spans="1:6">
      <c r="A38" t="s">
        <v>148</v>
      </c>
      <c r="B38" t="s">
        <v>56</v>
      </c>
      <c r="C38" t="s">
        <v>25</v>
      </c>
      <c r="D38" t="s">
        <v>65</v>
      </c>
      <c r="E38" t="s">
        <v>150</v>
      </c>
      <c r="F38" s="6">
        <v>7.3</v>
      </c>
    </row>
    <row r="39" spans="1:6">
      <c r="A39" t="s">
        <v>148</v>
      </c>
      <c r="B39" t="s">
        <v>56</v>
      </c>
      <c r="C39" t="s">
        <v>25</v>
      </c>
      <c r="D39" t="s">
        <v>66</v>
      </c>
      <c r="E39" t="s">
        <v>150</v>
      </c>
      <c r="F39" s="6">
        <v>5.7</v>
      </c>
    </row>
    <row r="40" spans="1:6">
      <c r="A40" t="s">
        <v>148</v>
      </c>
      <c r="B40" t="s">
        <v>56</v>
      </c>
      <c r="C40" t="s">
        <v>25</v>
      </c>
      <c r="D40" t="s">
        <v>67</v>
      </c>
      <c r="E40" t="s">
        <v>150</v>
      </c>
      <c r="F40" s="6">
        <v>9.6</v>
      </c>
    </row>
    <row r="41" spans="1:6">
      <c r="A41" t="s">
        <v>148</v>
      </c>
      <c r="B41" t="s">
        <v>56</v>
      </c>
      <c r="C41" t="s">
        <v>25</v>
      </c>
      <c r="D41" t="s">
        <v>64</v>
      </c>
      <c r="E41" t="s">
        <v>57</v>
      </c>
      <c r="F41" s="6">
        <v>3.8</v>
      </c>
    </row>
    <row r="42" spans="1:6">
      <c r="A42" t="s">
        <v>148</v>
      </c>
      <c r="B42" t="s">
        <v>56</v>
      </c>
      <c r="C42" t="s">
        <v>25</v>
      </c>
      <c r="D42" t="s">
        <v>65</v>
      </c>
      <c r="E42" t="s">
        <v>57</v>
      </c>
      <c r="F42" s="6">
        <v>3.3</v>
      </c>
    </row>
    <row r="43" spans="1:6">
      <c r="A43" t="s">
        <v>148</v>
      </c>
      <c r="B43" t="s">
        <v>56</v>
      </c>
      <c r="C43" t="s">
        <v>25</v>
      </c>
      <c r="D43" t="s">
        <v>66</v>
      </c>
      <c r="E43" t="s">
        <v>57</v>
      </c>
      <c r="F43" s="6">
        <v>3.6</v>
      </c>
    </row>
    <row r="44" spans="1:6">
      <c r="A44" t="s">
        <v>148</v>
      </c>
      <c r="B44" t="s">
        <v>56</v>
      </c>
      <c r="C44" t="s">
        <v>25</v>
      </c>
      <c r="D44" t="s">
        <v>67</v>
      </c>
      <c r="E44" t="s">
        <v>57</v>
      </c>
      <c r="F44" s="6">
        <v>8</v>
      </c>
    </row>
    <row r="45" spans="1:6">
      <c r="A45" t="s">
        <v>148</v>
      </c>
      <c r="B45" t="s">
        <v>56</v>
      </c>
      <c r="C45" t="s">
        <v>25</v>
      </c>
      <c r="D45" t="s">
        <v>64</v>
      </c>
      <c r="E45" t="s">
        <v>58</v>
      </c>
      <c r="F45" s="6">
        <v>6.3</v>
      </c>
    </row>
    <row r="46" spans="1:6">
      <c r="A46" t="s">
        <v>148</v>
      </c>
      <c r="B46" t="s">
        <v>56</v>
      </c>
      <c r="C46" t="s">
        <v>25</v>
      </c>
      <c r="D46" t="s">
        <v>65</v>
      </c>
      <c r="E46" t="s">
        <v>58</v>
      </c>
      <c r="F46" s="6">
        <v>10.6</v>
      </c>
    </row>
    <row r="47" spans="1:6">
      <c r="A47" t="s">
        <v>148</v>
      </c>
      <c r="B47" t="s">
        <v>56</v>
      </c>
      <c r="C47" t="s">
        <v>25</v>
      </c>
      <c r="D47" t="s">
        <v>66</v>
      </c>
      <c r="E47" t="s">
        <v>58</v>
      </c>
      <c r="F47" s="6">
        <v>8.1999999999999993</v>
      </c>
    </row>
    <row r="48" spans="1:6">
      <c r="A48" t="s">
        <v>148</v>
      </c>
      <c r="B48" t="s">
        <v>56</v>
      </c>
      <c r="C48" t="s">
        <v>25</v>
      </c>
      <c r="D48" t="s">
        <v>67</v>
      </c>
      <c r="E48" t="s">
        <v>58</v>
      </c>
      <c r="F48" s="6">
        <v>11.8</v>
      </c>
    </row>
    <row r="49" spans="1:6">
      <c r="A49" t="s">
        <v>148</v>
      </c>
      <c r="B49" t="s">
        <v>56</v>
      </c>
      <c r="C49" t="s">
        <v>25</v>
      </c>
      <c r="D49" t="s">
        <v>64</v>
      </c>
      <c r="E49" t="s">
        <v>59</v>
      </c>
      <c r="F49" s="6">
        <v>4.5999999999999996</v>
      </c>
    </row>
    <row r="50" spans="1:6">
      <c r="A50" t="s">
        <v>148</v>
      </c>
      <c r="B50" t="s">
        <v>56</v>
      </c>
      <c r="C50" t="s">
        <v>25</v>
      </c>
      <c r="D50" t="s">
        <v>65</v>
      </c>
      <c r="E50" t="s">
        <v>59</v>
      </c>
      <c r="F50" s="6">
        <v>8.1999999999999993</v>
      </c>
    </row>
    <row r="51" spans="1:6">
      <c r="A51" t="s">
        <v>148</v>
      </c>
      <c r="B51" t="s">
        <v>56</v>
      </c>
      <c r="C51" t="s">
        <v>25</v>
      </c>
      <c r="D51" t="s">
        <v>66</v>
      </c>
      <c r="E51" t="s">
        <v>59</v>
      </c>
      <c r="F51" s="6">
        <v>5.3</v>
      </c>
    </row>
    <row r="52" spans="1:6">
      <c r="A52" t="s">
        <v>148</v>
      </c>
      <c r="B52" t="s">
        <v>56</v>
      </c>
      <c r="C52" t="s">
        <v>25</v>
      </c>
      <c r="D52" t="s">
        <v>67</v>
      </c>
      <c r="E52" t="s">
        <v>59</v>
      </c>
      <c r="F52" s="6">
        <v>9</v>
      </c>
    </row>
    <row r="53" spans="1:6">
      <c r="A53" t="s">
        <v>148</v>
      </c>
      <c r="B53" t="s">
        <v>56</v>
      </c>
      <c r="C53" t="s">
        <v>37</v>
      </c>
      <c r="D53" t="s">
        <v>38</v>
      </c>
      <c r="E53" t="s">
        <v>150</v>
      </c>
      <c r="F53" s="6">
        <v>3.5</v>
      </c>
    </row>
    <row r="54" spans="1:6">
      <c r="A54" t="s">
        <v>148</v>
      </c>
      <c r="B54" t="s">
        <v>56</v>
      </c>
      <c r="C54" t="s">
        <v>37</v>
      </c>
      <c r="D54" t="s">
        <v>39</v>
      </c>
      <c r="E54" t="s">
        <v>150</v>
      </c>
      <c r="F54" s="6">
        <v>16.600000000000001</v>
      </c>
    </row>
    <row r="55" spans="1:6">
      <c r="A55" t="s">
        <v>148</v>
      </c>
      <c r="B55" t="s">
        <v>56</v>
      </c>
      <c r="C55" t="s">
        <v>37</v>
      </c>
      <c r="D55" t="s">
        <v>38</v>
      </c>
      <c r="E55" t="s">
        <v>57</v>
      </c>
      <c r="F55" s="6">
        <v>2.2000000000000002</v>
      </c>
    </row>
    <row r="56" spans="1:6">
      <c r="A56" t="s">
        <v>148</v>
      </c>
      <c r="B56" t="s">
        <v>56</v>
      </c>
      <c r="C56" t="s">
        <v>37</v>
      </c>
      <c r="D56" t="s">
        <v>39</v>
      </c>
      <c r="E56" t="s">
        <v>57</v>
      </c>
      <c r="F56" s="6">
        <v>16</v>
      </c>
    </row>
    <row r="57" spans="1:6">
      <c r="A57" t="s">
        <v>148</v>
      </c>
      <c r="B57" t="s">
        <v>56</v>
      </c>
      <c r="C57" t="s">
        <v>37</v>
      </c>
      <c r="D57" t="s">
        <v>38</v>
      </c>
      <c r="E57" t="s">
        <v>58</v>
      </c>
      <c r="F57" s="6">
        <v>4.5</v>
      </c>
    </row>
    <row r="58" spans="1:6">
      <c r="A58" t="s">
        <v>148</v>
      </c>
      <c r="B58" t="s">
        <v>56</v>
      </c>
      <c r="C58" t="s">
        <v>37</v>
      </c>
      <c r="D58" t="s">
        <v>39</v>
      </c>
      <c r="E58" t="s">
        <v>58</v>
      </c>
      <c r="F58" s="6">
        <v>20.100000000000001</v>
      </c>
    </row>
    <row r="59" spans="1:6">
      <c r="A59" t="s">
        <v>148</v>
      </c>
      <c r="B59" t="s">
        <v>56</v>
      </c>
      <c r="C59" t="s">
        <v>37</v>
      </c>
      <c r="D59" t="s">
        <v>38</v>
      </c>
      <c r="E59" t="s">
        <v>59</v>
      </c>
      <c r="F59" s="6">
        <v>3.6</v>
      </c>
    </row>
    <row r="60" spans="1:6">
      <c r="A60" t="s">
        <v>148</v>
      </c>
      <c r="B60" t="s">
        <v>56</v>
      </c>
      <c r="C60" t="s">
        <v>37</v>
      </c>
      <c r="D60" t="s">
        <v>39</v>
      </c>
      <c r="E60" t="s">
        <v>59</v>
      </c>
      <c r="F60" s="6">
        <v>13.5</v>
      </c>
    </row>
    <row r="61" spans="1:6">
      <c r="A61" s="17" t="s">
        <v>148</v>
      </c>
      <c r="B61" s="17" t="s">
        <v>81</v>
      </c>
      <c r="C61" s="17" t="s">
        <v>12</v>
      </c>
      <c r="D61" s="17" t="s">
        <v>12</v>
      </c>
      <c r="E61" s="17" t="s">
        <v>149</v>
      </c>
      <c r="F61" s="18">
        <v>0.8</v>
      </c>
    </row>
    <row r="62" spans="1:6">
      <c r="A62" t="s">
        <v>148</v>
      </c>
      <c r="B62" t="s">
        <v>81</v>
      </c>
      <c r="C62" t="s">
        <v>12</v>
      </c>
      <c r="D62" t="s">
        <v>12</v>
      </c>
      <c r="E62" t="s">
        <v>82</v>
      </c>
      <c r="F62" s="42">
        <v>0.2</v>
      </c>
    </row>
    <row r="63" spans="1:6">
      <c r="A63" t="s">
        <v>148</v>
      </c>
      <c r="B63" t="s">
        <v>81</v>
      </c>
      <c r="C63" t="s">
        <v>12</v>
      </c>
      <c r="D63" t="s">
        <v>12</v>
      </c>
      <c r="E63" t="s">
        <v>83</v>
      </c>
      <c r="F63" s="42">
        <v>0.4</v>
      </c>
    </row>
    <row r="64" spans="1:6">
      <c r="A64" t="s">
        <v>148</v>
      </c>
      <c r="B64" t="s">
        <v>81</v>
      </c>
      <c r="C64" t="s">
        <v>12</v>
      </c>
      <c r="D64" t="s">
        <v>12</v>
      </c>
      <c r="E64" t="s">
        <v>84</v>
      </c>
      <c r="F64" s="42">
        <v>1.6</v>
      </c>
    </row>
    <row r="65" spans="1:6">
      <c r="A65" t="s">
        <v>148</v>
      </c>
      <c r="B65" t="s">
        <v>81</v>
      </c>
      <c r="C65" t="s">
        <v>18</v>
      </c>
      <c r="D65" t="s">
        <v>19</v>
      </c>
      <c r="E65" t="s">
        <v>149</v>
      </c>
      <c r="F65" s="42">
        <v>0.5</v>
      </c>
    </row>
    <row r="66" spans="1:6">
      <c r="A66" t="s">
        <v>148</v>
      </c>
      <c r="B66" t="s">
        <v>81</v>
      </c>
      <c r="C66" t="s">
        <v>18</v>
      </c>
      <c r="D66" t="s">
        <v>20</v>
      </c>
      <c r="E66" t="s">
        <v>149</v>
      </c>
      <c r="F66" s="42">
        <v>1</v>
      </c>
    </row>
    <row r="67" spans="1:6">
      <c r="A67" t="s">
        <v>148</v>
      </c>
      <c r="B67" t="s">
        <v>81</v>
      </c>
      <c r="C67" t="s">
        <v>18</v>
      </c>
      <c r="D67" t="s">
        <v>19</v>
      </c>
      <c r="E67" t="s">
        <v>82</v>
      </c>
      <c r="F67" s="42">
        <v>0.1</v>
      </c>
    </row>
    <row r="68" spans="1:6">
      <c r="A68" t="s">
        <v>148</v>
      </c>
      <c r="B68" t="s">
        <v>81</v>
      </c>
      <c r="C68" t="s">
        <v>18</v>
      </c>
      <c r="D68" t="s">
        <v>20</v>
      </c>
      <c r="E68" t="s">
        <v>82</v>
      </c>
      <c r="F68" s="42">
        <v>0.3</v>
      </c>
    </row>
    <row r="69" spans="1:6">
      <c r="A69" t="s">
        <v>148</v>
      </c>
      <c r="B69" t="s">
        <v>81</v>
      </c>
      <c r="C69" t="s">
        <v>18</v>
      </c>
      <c r="D69" t="s">
        <v>19</v>
      </c>
      <c r="E69" t="s">
        <v>83</v>
      </c>
      <c r="F69" s="42">
        <v>0.4</v>
      </c>
    </row>
    <row r="70" spans="1:6">
      <c r="A70" t="s">
        <v>148</v>
      </c>
      <c r="B70" t="s">
        <v>81</v>
      </c>
      <c r="C70" t="s">
        <v>18</v>
      </c>
      <c r="D70" t="s">
        <v>20</v>
      </c>
      <c r="E70" t="s">
        <v>83</v>
      </c>
      <c r="F70" s="42">
        <v>0.4</v>
      </c>
    </row>
    <row r="71" spans="1:6">
      <c r="A71" t="s">
        <v>148</v>
      </c>
      <c r="B71" t="s">
        <v>81</v>
      </c>
      <c r="C71" t="s">
        <v>18</v>
      </c>
      <c r="D71" t="s">
        <v>19</v>
      </c>
      <c r="E71" t="s">
        <v>84</v>
      </c>
      <c r="F71" s="42">
        <v>1</v>
      </c>
    </row>
    <row r="72" spans="1:6">
      <c r="A72" t="s">
        <v>148</v>
      </c>
      <c r="B72" t="s">
        <v>81</v>
      </c>
      <c r="C72" t="s">
        <v>18</v>
      </c>
      <c r="D72" t="s">
        <v>20</v>
      </c>
      <c r="E72" t="s">
        <v>84</v>
      </c>
      <c r="F72" s="42">
        <v>2.2999999999999998</v>
      </c>
    </row>
    <row r="73" spans="1:6">
      <c r="A73" t="s">
        <v>148</v>
      </c>
      <c r="B73" t="s">
        <v>81</v>
      </c>
      <c r="C73" t="s">
        <v>21</v>
      </c>
      <c r="D73" t="s">
        <v>23</v>
      </c>
      <c r="E73" t="s">
        <v>149</v>
      </c>
      <c r="F73" s="42">
        <v>0.7</v>
      </c>
    </row>
    <row r="74" spans="1:6">
      <c r="A74" t="s">
        <v>148</v>
      </c>
      <c r="B74" t="s">
        <v>81</v>
      </c>
      <c r="C74" t="s">
        <v>21</v>
      </c>
      <c r="D74" t="s">
        <v>22</v>
      </c>
      <c r="E74" t="s">
        <v>149</v>
      </c>
      <c r="F74" s="42">
        <v>1.4</v>
      </c>
    </row>
    <row r="75" spans="1:6">
      <c r="A75" t="s">
        <v>148</v>
      </c>
      <c r="B75" t="s">
        <v>81</v>
      </c>
      <c r="C75" t="s">
        <v>21</v>
      </c>
      <c r="D75" t="s">
        <v>23</v>
      </c>
      <c r="E75" t="s">
        <v>82</v>
      </c>
      <c r="F75" s="42">
        <v>0.2</v>
      </c>
    </row>
    <row r="76" spans="1:6">
      <c r="A76" t="s">
        <v>148</v>
      </c>
      <c r="B76" t="s">
        <v>81</v>
      </c>
      <c r="C76" t="s">
        <v>21</v>
      </c>
      <c r="D76" t="s">
        <v>22</v>
      </c>
      <c r="E76" t="s">
        <v>82</v>
      </c>
      <c r="F76" s="42">
        <v>0.2</v>
      </c>
    </row>
    <row r="77" spans="1:6">
      <c r="A77" t="s">
        <v>148</v>
      </c>
      <c r="B77" t="s">
        <v>81</v>
      </c>
      <c r="C77" t="s">
        <v>21</v>
      </c>
      <c r="D77" t="s">
        <v>23</v>
      </c>
      <c r="E77" t="s">
        <v>83</v>
      </c>
      <c r="F77" s="42">
        <v>0.4</v>
      </c>
    </row>
    <row r="78" spans="1:6">
      <c r="A78" t="s">
        <v>148</v>
      </c>
      <c r="B78" t="s">
        <v>81</v>
      </c>
      <c r="C78" t="s">
        <v>21</v>
      </c>
      <c r="D78" t="s">
        <v>22</v>
      </c>
      <c r="E78" t="s">
        <v>83</v>
      </c>
      <c r="F78" s="42">
        <v>0.9</v>
      </c>
    </row>
    <row r="79" spans="1:6">
      <c r="A79" t="s">
        <v>148</v>
      </c>
      <c r="B79" t="s">
        <v>81</v>
      </c>
      <c r="C79" t="s">
        <v>21</v>
      </c>
      <c r="D79" t="s">
        <v>23</v>
      </c>
      <c r="E79" t="s">
        <v>84</v>
      </c>
      <c r="F79" s="42">
        <v>1.6</v>
      </c>
    </row>
    <row r="80" spans="1:6">
      <c r="A80" t="s">
        <v>148</v>
      </c>
      <c r="B80" t="s">
        <v>81</v>
      </c>
      <c r="C80" t="s">
        <v>21</v>
      </c>
      <c r="D80" t="s">
        <v>22</v>
      </c>
      <c r="E80" t="s">
        <v>84</v>
      </c>
      <c r="F80" s="42">
        <v>3.4</v>
      </c>
    </row>
    <row r="81" spans="1:6">
      <c r="A81" t="s">
        <v>148</v>
      </c>
      <c r="B81" t="s">
        <v>81</v>
      </c>
      <c r="C81" t="s">
        <v>60</v>
      </c>
      <c r="D81" t="s">
        <v>61</v>
      </c>
      <c r="E81" t="s">
        <v>149</v>
      </c>
      <c r="F81" s="42">
        <v>1.1000000000000001</v>
      </c>
    </row>
    <row r="82" spans="1:6">
      <c r="A82" t="s">
        <v>148</v>
      </c>
      <c r="B82" t="s">
        <v>81</v>
      </c>
      <c r="C82" t="s">
        <v>60</v>
      </c>
      <c r="D82" t="s">
        <v>62</v>
      </c>
      <c r="E82" t="s">
        <v>149</v>
      </c>
      <c r="F82" s="42">
        <v>0.7</v>
      </c>
    </row>
    <row r="83" spans="1:6">
      <c r="A83" t="s">
        <v>148</v>
      </c>
      <c r="B83" t="s">
        <v>81</v>
      </c>
      <c r="C83" t="s">
        <v>60</v>
      </c>
      <c r="D83" t="s">
        <v>63</v>
      </c>
      <c r="E83" t="s">
        <v>149</v>
      </c>
      <c r="F83" s="42">
        <v>0.6</v>
      </c>
    </row>
    <row r="84" spans="1:6">
      <c r="A84" t="s">
        <v>148</v>
      </c>
      <c r="B84" t="s">
        <v>81</v>
      </c>
      <c r="C84" t="s">
        <v>60</v>
      </c>
      <c r="D84" t="s">
        <v>61</v>
      </c>
      <c r="E84" t="s">
        <v>82</v>
      </c>
      <c r="F84" s="42">
        <v>0.3</v>
      </c>
    </row>
    <row r="85" spans="1:6">
      <c r="A85" t="s">
        <v>148</v>
      </c>
      <c r="B85" t="s">
        <v>81</v>
      </c>
      <c r="C85" t="s">
        <v>60</v>
      </c>
      <c r="D85" t="s">
        <v>62</v>
      </c>
      <c r="E85" t="s">
        <v>82</v>
      </c>
      <c r="F85" s="42">
        <v>0.1</v>
      </c>
    </row>
    <row r="86" spans="1:6">
      <c r="A86" t="s">
        <v>148</v>
      </c>
      <c r="B86" t="s">
        <v>81</v>
      </c>
      <c r="C86" t="s">
        <v>60</v>
      </c>
      <c r="D86" t="s">
        <v>63</v>
      </c>
      <c r="E86" t="s">
        <v>82</v>
      </c>
      <c r="F86" s="42">
        <v>0.4</v>
      </c>
    </row>
    <row r="87" spans="1:6">
      <c r="A87" t="s">
        <v>148</v>
      </c>
      <c r="B87" t="s">
        <v>81</v>
      </c>
      <c r="C87" t="s">
        <v>60</v>
      </c>
      <c r="D87" t="s">
        <v>61</v>
      </c>
      <c r="E87" t="s">
        <v>83</v>
      </c>
      <c r="F87" s="42">
        <v>0.8</v>
      </c>
    </row>
    <row r="88" spans="1:6">
      <c r="A88" t="s">
        <v>148</v>
      </c>
      <c r="B88" t="s">
        <v>81</v>
      </c>
      <c r="C88" t="s">
        <v>60</v>
      </c>
      <c r="D88" t="s">
        <v>62</v>
      </c>
      <c r="E88" t="s">
        <v>83</v>
      </c>
      <c r="F88" s="42">
        <v>0.3</v>
      </c>
    </row>
    <row r="89" spans="1:6">
      <c r="A89" t="s">
        <v>148</v>
      </c>
      <c r="B89" t="s">
        <v>81</v>
      </c>
      <c r="C89" t="s">
        <v>60</v>
      </c>
      <c r="D89" t="s">
        <v>63</v>
      </c>
      <c r="E89" t="s">
        <v>83</v>
      </c>
      <c r="F89" s="42">
        <v>0.2</v>
      </c>
    </row>
    <row r="90" spans="1:6">
      <c r="A90" t="s">
        <v>148</v>
      </c>
      <c r="B90" t="s">
        <v>81</v>
      </c>
      <c r="C90" t="s">
        <v>60</v>
      </c>
      <c r="D90" t="s">
        <v>61</v>
      </c>
      <c r="E90" t="s">
        <v>84</v>
      </c>
      <c r="F90" s="42">
        <v>2.1</v>
      </c>
    </row>
    <row r="91" spans="1:6">
      <c r="A91" t="s">
        <v>148</v>
      </c>
      <c r="B91" t="s">
        <v>81</v>
      </c>
      <c r="C91" t="s">
        <v>60</v>
      </c>
      <c r="D91" t="s">
        <v>62</v>
      </c>
      <c r="E91" t="s">
        <v>84</v>
      </c>
      <c r="F91" s="42">
        <v>1.7</v>
      </c>
    </row>
    <row r="92" spans="1:6">
      <c r="A92" t="s">
        <v>148</v>
      </c>
      <c r="B92" t="s">
        <v>81</v>
      </c>
      <c r="C92" t="s">
        <v>60</v>
      </c>
      <c r="D92" t="s">
        <v>63</v>
      </c>
      <c r="E92" t="s">
        <v>84</v>
      </c>
      <c r="F92" s="42">
        <v>1.2</v>
      </c>
    </row>
    <row r="93" spans="1:6">
      <c r="A93" t="s">
        <v>148</v>
      </c>
      <c r="B93" t="s">
        <v>81</v>
      </c>
      <c r="C93" t="s">
        <v>25</v>
      </c>
      <c r="D93" t="s">
        <v>64</v>
      </c>
      <c r="E93" t="s">
        <v>149</v>
      </c>
      <c r="F93" s="42">
        <v>0.7</v>
      </c>
    </row>
    <row r="94" spans="1:6">
      <c r="A94" t="s">
        <v>148</v>
      </c>
      <c r="B94" t="s">
        <v>81</v>
      </c>
      <c r="C94" t="s">
        <v>25</v>
      </c>
      <c r="D94" t="s">
        <v>65</v>
      </c>
      <c r="E94" t="s">
        <v>149</v>
      </c>
      <c r="F94" s="42">
        <v>0.6</v>
      </c>
    </row>
    <row r="95" spans="1:6">
      <c r="A95" t="s">
        <v>148</v>
      </c>
      <c r="B95" t="s">
        <v>81</v>
      </c>
      <c r="C95" t="s">
        <v>25</v>
      </c>
      <c r="D95" t="s">
        <v>66</v>
      </c>
      <c r="E95" t="s">
        <v>149</v>
      </c>
      <c r="F95" s="42">
        <v>1.3</v>
      </c>
    </row>
    <row r="96" spans="1:6">
      <c r="A96" t="s">
        <v>148</v>
      </c>
      <c r="B96" t="s">
        <v>81</v>
      </c>
      <c r="C96" t="s">
        <v>25</v>
      </c>
      <c r="D96" t="s">
        <v>67</v>
      </c>
      <c r="E96" t="s">
        <v>149</v>
      </c>
      <c r="F96" s="42">
        <v>1</v>
      </c>
    </row>
    <row r="97" spans="1:6">
      <c r="A97" t="s">
        <v>148</v>
      </c>
      <c r="B97" t="s">
        <v>81</v>
      </c>
      <c r="C97" t="s">
        <v>25</v>
      </c>
      <c r="D97" t="s">
        <v>64</v>
      </c>
      <c r="E97" t="s">
        <v>82</v>
      </c>
      <c r="F97" s="42">
        <v>0.2</v>
      </c>
    </row>
    <row r="98" spans="1:6">
      <c r="A98" t="s">
        <v>148</v>
      </c>
      <c r="B98" t="s">
        <v>81</v>
      </c>
      <c r="C98" t="s">
        <v>25</v>
      </c>
      <c r="D98" t="s">
        <v>65</v>
      </c>
      <c r="E98" t="s">
        <v>82</v>
      </c>
      <c r="F98" s="42">
        <v>0.1</v>
      </c>
    </row>
    <row r="99" spans="1:6">
      <c r="A99" t="s">
        <v>148</v>
      </c>
      <c r="B99" t="s">
        <v>81</v>
      </c>
      <c r="C99" t="s">
        <v>25</v>
      </c>
      <c r="D99" t="s">
        <v>66</v>
      </c>
      <c r="E99" t="s">
        <v>82</v>
      </c>
      <c r="F99" s="42">
        <v>0.3</v>
      </c>
    </row>
    <row r="100" spans="1:6">
      <c r="A100" t="s">
        <v>148</v>
      </c>
      <c r="B100" t="s">
        <v>81</v>
      </c>
      <c r="C100" t="s">
        <v>25</v>
      </c>
      <c r="D100" t="s">
        <v>67</v>
      </c>
      <c r="E100" t="s">
        <v>82</v>
      </c>
      <c r="F100" s="42">
        <v>0.4</v>
      </c>
    </row>
    <row r="101" spans="1:6">
      <c r="A101" t="s">
        <v>148</v>
      </c>
      <c r="B101" t="s">
        <v>81</v>
      </c>
      <c r="C101" t="s">
        <v>25</v>
      </c>
      <c r="D101" t="s">
        <v>64</v>
      </c>
      <c r="E101" t="s">
        <v>83</v>
      </c>
      <c r="F101" s="42">
        <v>0.4</v>
      </c>
    </row>
    <row r="102" spans="1:6">
      <c r="A102" t="s">
        <v>148</v>
      </c>
      <c r="B102" t="s">
        <v>81</v>
      </c>
      <c r="C102" t="s">
        <v>25</v>
      </c>
      <c r="D102" t="s">
        <v>65</v>
      </c>
      <c r="E102" t="s">
        <v>83</v>
      </c>
      <c r="F102" s="42">
        <v>0.4</v>
      </c>
    </row>
    <row r="103" spans="1:6">
      <c r="A103" t="s">
        <v>148</v>
      </c>
      <c r="B103" t="s">
        <v>81</v>
      </c>
      <c r="C103" t="s">
        <v>25</v>
      </c>
      <c r="D103" t="s">
        <v>66</v>
      </c>
      <c r="E103" t="s">
        <v>83</v>
      </c>
      <c r="F103" s="42">
        <v>0.8</v>
      </c>
    </row>
    <row r="104" spans="1:6">
      <c r="A104" t="s">
        <v>148</v>
      </c>
      <c r="B104" t="s">
        <v>81</v>
      </c>
      <c r="C104" t="s">
        <v>25</v>
      </c>
      <c r="D104" t="s">
        <v>67</v>
      </c>
      <c r="E104" t="s">
        <v>83</v>
      </c>
      <c r="F104" s="42">
        <v>0.2</v>
      </c>
    </row>
    <row r="105" spans="1:6">
      <c r="A105" t="s">
        <v>148</v>
      </c>
      <c r="B105" t="s">
        <v>81</v>
      </c>
      <c r="C105" t="s">
        <v>25</v>
      </c>
      <c r="D105" t="s">
        <v>64</v>
      </c>
      <c r="E105" t="s">
        <v>84</v>
      </c>
      <c r="F105" s="42">
        <v>1.5</v>
      </c>
    </row>
    <row r="106" spans="1:6">
      <c r="A106" t="s">
        <v>148</v>
      </c>
      <c r="B106" t="s">
        <v>81</v>
      </c>
      <c r="C106" t="s">
        <v>25</v>
      </c>
      <c r="D106" t="s">
        <v>65</v>
      </c>
      <c r="E106" t="s">
        <v>84</v>
      </c>
      <c r="F106" s="42">
        <v>1.3</v>
      </c>
    </row>
    <row r="107" spans="1:6">
      <c r="A107" t="s">
        <v>148</v>
      </c>
      <c r="B107" t="s">
        <v>81</v>
      </c>
      <c r="C107" t="s">
        <v>25</v>
      </c>
      <c r="D107" t="s">
        <v>66</v>
      </c>
      <c r="E107" t="s">
        <v>84</v>
      </c>
      <c r="F107" s="42">
        <v>2.7</v>
      </c>
    </row>
    <row r="108" spans="1:6">
      <c r="A108" t="s">
        <v>148</v>
      </c>
      <c r="B108" t="s">
        <v>81</v>
      </c>
      <c r="C108" t="s">
        <v>25</v>
      </c>
      <c r="D108" t="s">
        <v>67</v>
      </c>
      <c r="E108" t="s">
        <v>84</v>
      </c>
      <c r="F108" s="42">
        <v>2.5</v>
      </c>
    </row>
    <row r="109" spans="1:6">
      <c r="A109" t="s">
        <v>148</v>
      </c>
      <c r="B109" t="s">
        <v>81</v>
      </c>
      <c r="C109" t="s">
        <v>37</v>
      </c>
      <c r="D109" t="s">
        <v>38</v>
      </c>
      <c r="E109" t="s">
        <v>149</v>
      </c>
      <c r="F109" s="42">
        <v>0.6</v>
      </c>
    </row>
    <row r="110" spans="1:6">
      <c r="A110" t="s">
        <v>148</v>
      </c>
      <c r="B110" t="s">
        <v>81</v>
      </c>
      <c r="C110" t="s">
        <v>37</v>
      </c>
      <c r="D110" t="s">
        <v>39</v>
      </c>
      <c r="E110" t="s">
        <v>149</v>
      </c>
      <c r="F110" s="42">
        <v>1.4</v>
      </c>
    </row>
    <row r="111" spans="1:6">
      <c r="A111" t="s">
        <v>148</v>
      </c>
      <c r="B111" t="s">
        <v>81</v>
      </c>
      <c r="C111" t="s">
        <v>37</v>
      </c>
      <c r="D111" t="s">
        <v>38</v>
      </c>
      <c r="E111" t="s">
        <v>82</v>
      </c>
      <c r="F111" s="42">
        <v>0.1</v>
      </c>
    </row>
    <row r="112" spans="1:6">
      <c r="A112" t="s">
        <v>148</v>
      </c>
      <c r="B112" t="s">
        <v>81</v>
      </c>
      <c r="C112" t="s">
        <v>37</v>
      </c>
      <c r="D112" t="s">
        <v>39</v>
      </c>
      <c r="E112" t="s">
        <v>82</v>
      </c>
      <c r="F112" s="42">
        <v>0.5</v>
      </c>
    </row>
    <row r="113" spans="1:6">
      <c r="A113" t="s">
        <v>148</v>
      </c>
      <c r="B113" t="s">
        <v>81</v>
      </c>
      <c r="C113" t="s">
        <v>37</v>
      </c>
      <c r="D113" t="s">
        <v>38</v>
      </c>
      <c r="E113" t="s">
        <v>83</v>
      </c>
      <c r="F113" s="42">
        <v>0.4</v>
      </c>
    </row>
    <row r="114" spans="1:6">
      <c r="A114" t="s">
        <v>148</v>
      </c>
      <c r="B114" t="s">
        <v>81</v>
      </c>
      <c r="C114" t="s">
        <v>37</v>
      </c>
      <c r="D114" t="s">
        <v>39</v>
      </c>
      <c r="E114" t="s">
        <v>83</v>
      </c>
      <c r="F114" s="42">
        <v>0.7</v>
      </c>
    </row>
    <row r="115" spans="1:6">
      <c r="A115" t="s">
        <v>148</v>
      </c>
      <c r="B115" t="s">
        <v>81</v>
      </c>
      <c r="C115" t="s">
        <v>37</v>
      </c>
      <c r="D115" t="s">
        <v>38</v>
      </c>
      <c r="E115" t="s">
        <v>84</v>
      </c>
      <c r="F115" s="42">
        <v>1.2</v>
      </c>
    </row>
    <row r="116" spans="1:6">
      <c r="A116" t="s">
        <v>148</v>
      </c>
      <c r="B116" t="s">
        <v>81</v>
      </c>
      <c r="C116" t="s">
        <v>37</v>
      </c>
      <c r="D116" t="s">
        <v>39</v>
      </c>
      <c r="E116" t="s">
        <v>84</v>
      </c>
      <c r="F116" s="42">
        <v>3.5</v>
      </c>
    </row>
  </sheetData>
  <mergeCells count="2">
    <mergeCell ref="A1:D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sheetPr>
  <dimension ref="A1:I444"/>
  <sheetViews>
    <sheetView workbookViewId="0">
      <selection sqref="A1:XFD3"/>
    </sheetView>
  </sheetViews>
  <sheetFormatPr defaultRowHeight="15"/>
  <cols>
    <col min="1" max="1" width="51.85546875" customWidth="1"/>
    <col min="2" max="2" width="30.5703125" customWidth="1"/>
    <col min="3" max="3" width="19" customWidth="1"/>
    <col min="4" max="4" width="16.85546875" customWidth="1"/>
    <col min="5" max="5" width="12.140625" customWidth="1"/>
  </cols>
  <sheetData>
    <row r="1" spans="1:8" ht="33" customHeight="1">
      <c r="A1" s="197" t="s">
        <v>155</v>
      </c>
      <c r="B1" s="197"/>
      <c r="C1" s="197"/>
      <c r="D1" s="197"/>
    </row>
    <row r="2" spans="1:8">
      <c r="A2" s="197" t="s">
        <v>146</v>
      </c>
      <c r="B2" s="197"/>
      <c r="C2" s="197"/>
      <c r="D2" s="197"/>
    </row>
    <row r="4" spans="1:8">
      <c r="A4" s="49" t="s">
        <v>4</v>
      </c>
      <c r="B4" s="49" t="s">
        <v>5</v>
      </c>
      <c r="C4" s="49" t="s">
        <v>6</v>
      </c>
      <c r="D4" s="49" t="s">
        <v>7</v>
      </c>
      <c r="E4" s="49" t="s">
        <v>8</v>
      </c>
      <c r="F4" s="48" t="s">
        <v>9</v>
      </c>
      <c r="G4" s="19" t="s">
        <v>92</v>
      </c>
      <c r="H4" s="20" t="s">
        <v>102</v>
      </c>
    </row>
    <row r="5" spans="1:8">
      <c r="A5" s="16" t="s">
        <v>154</v>
      </c>
      <c r="B5" s="16" t="s">
        <v>139</v>
      </c>
      <c r="C5" s="16" t="s">
        <v>12</v>
      </c>
      <c r="D5" s="16" t="s">
        <v>12</v>
      </c>
      <c r="E5" s="16" t="s">
        <v>140</v>
      </c>
      <c r="F5" s="24">
        <v>6.4</v>
      </c>
      <c r="G5" s="13" t="s">
        <v>93</v>
      </c>
      <c r="H5" s="43"/>
    </row>
    <row r="6" spans="1:8">
      <c r="A6" s="13" t="s">
        <v>154</v>
      </c>
      <c r="B6" s="13" t="s">
        <v>139</v>
      </c>
      <c r="C6" s="13" t="s">
        <v>12</v>
      </c>
      <c r="D6" s="13" t="s">
        <v>12</v>
      </c>
      <c r="E6" s="13" t="s">
        <v>14</v>
      </c>
      <c r="F6" s="21">
        <v>0</v>
      </c>
      <c r="G6" s="13" t="s">
        <v>93</v>
      </c>
      <c r="H6" s="43">
        <v>2</v>
      </c>
    </row>
    <row r="7" spans="1:8">
      <c r="A7" s="13" t="s">
        <v>154</v>
      </c>
      <c r="B7" s="13" t="s">
        <v>139</v>
      </c>
      <c r="C7" s="13" t="s">
        <v>12</v>
      </c>
      <c r="D7" s="13" t="s">
        <v>12</v>
      </c>
      <c r="E7" s="13" t="s">
        <v>15</v>
      </c>
      <c r="F7" s="21">
        <v>1.7</v>
      </c>
      <c r="G7" s="13" t="s">
        <v>93</v>
      </c>
      <c r="H7" s="43"/>
    </row>
    <row r="8" spans="1:8">
      <c r="A8" s="13" t="s">
        <v>154</v>
      </c>
      <c r="B8" s="13" t="s">
        <v>139</v>
      </c>
      <c r="C8" s="13" t="s">
        <v>12</v>
      </c>
      <c r="D8" s="13" t="s">
        <v>12</v>
      </c>
      <c r="E8" s="13" t="s">
        <v>16</v>
      </c>
      <c r="F8" s="21">
        <v>13.9</v>
      </c>
      <c r="G8" s="13" t="s">
        <v>93</v>
      </c>
      <c r="H8" s="43"/>
    </row>
    <row r="9" spans="1:8">
      <c r="A9" s="13" t="s">
        <v>154</v>
      </c>
      <c r="B9" s="13" t="s">
        <v>139</v>
      </c>
      <c r="C9" s="13" t="s">
        <v>12</v>
      </c>
      <c r="D9" s="13" t="s">
        <v>12</v>
      </c>
      <c r="E9" s="13" t="s">
        <v>17</v>
      </c>
      <c r="F9" s="21">
        <v>35.700000000000003</v>
      </c>
      <c r="G9" s="13" t="s">
        <v>93</v>
      </c>
      <c r="H9" s="43"/>
    </row>
    <row r="10" spans="1:8">
      <c r="A10" s="13" t="s">
        <v>154</v>
      </c>
      <c r="B10" s="13" t="s">
        <v>139</v>
      </c>
      <c r="C10" s="13" t="s">
        <v>18</v>
      </c>
      <c r="D10" s="13" t="s">
        <v>19</v>
      </c>
      <c r="E10" s="13" t="s">
        <v>140</v>
      </c>
      <c r="F10" s="21">
        <v>5.2</v>
      </c>
      <c r="G10" s="13" t="s">
        <v>93</v>
      </c>
      <c r="H10" s="43"/>
    </row>
    <row r="11" spans="1:8">
      <c r="A11" s="13" t="s">
        <v>154</v>
      </c>
      <c r="B11" s="13" t="s">
        <v>139</v>
      </c>
      <c r="C11" s="13" t="s">
        <v>18</v>
      </c>
      <c r="D11" s="13" t="s">
        <v>20</v>
      </c>
      <c r="E11" s="13" t="s">
        <v>140</v>
      </c>
      <c r="F11" s="21">
        <v>7.7</v>
      </c>
      <c r="G11" s="13" t="s">
        <v>93</v>
      </c>
      <c r="H11" s="43"/>
    </row>
    <row r="12" spans="1:8">
      <c r="A12" s="13" t="s">
        <v>154</v>
      </c>
      <c r="B12" s="13" t="s">
        <v>139</v>
      </c>
      <c r="C12" s="13" t="s">
        <v>18</v>
      </c>
      <c r="D12" s="13" t="s">
        <v>19</v>
      </c>
      <c r="E12" s="13" t="s">
        <v>14</v>
      </c>
      <c r="F12" s="21">
        <v>0</v>
      </c>
      <c r="G12" s="13" t="s">
        <v>93</v>
      </c>
      <c r="H12" s="43">
        <v>2</v>
      </c>
    </row>
    <row r="13" spans="1:8">
      <c r="A13" s="13" t="s">
        <v>154</v>
      </c>
      <c r="B13" s="13" t="s">
        <v>139</v>
      </c>
      <c r="C13" s="13" t="s">
        <v>18</v>
      </c>
      <c r="D13" s="13" t="s">
        <v>20</v>
      </c>
      <c r="E13" s="13" t="s">
        <v>14</v>
      </c>
      <c r="F13" s="21">
        <v>0</v>
      </c>
      <c r="G13" s="13" t="s">
        <v>93</v>
      </c>
      <c r="H13" s="43">
        <v>2</v>
      </c>
    </row>
    <row r="14" spans="1:8">
      <c r="A14" s="13" t="s">
        <v>154</v>
      </c>
      <c r="B14" s="13" t="s">
        <v>139</v>
      </c>
      <c r="C14" s="13" t="s">
        <v>18</v>
      </c>
      <c r="D14" s="13" t="s">
        <v>19</v>
      </c>
      <c r="E14" s="13" t="s">
        <v>15</v>
      </c>
      <c r="F14" s="21">
        <v>1.6</v>
      </c>
      <c r="G14" s="13" t="s">
        <v>93</v>
      </c>
      <c r="H14" s="43"/>
    </row>
    <row r="15" spans="1:8">
      <c r="A15" s="13" t="s">
        <v>154</v>
      </c>
      <c r="B15" s="13" t="s">
        <v>139</v>
      </c>
      <c r="C15" s="13" t="s">
        <v>18</v>
      </c>
      <c r="D15" s="13" t="s">
        <v>20</v>
      </c>
      <c r="E15" s="13" t="s">
        <v>15</v>
      </c>
      <c r="F15" s="21">
        <v>1.8</v>
      </c>
      <c r="G15" s="13" t="s">
        <v>93</v>
      </c>
      <c r="H15" s="43"/>
    </row>
    <row r="16" spans="1:8">
      <c r="A16" s="13" t="s">
        <v>154</v>
      </c>
      <c r="B16" s="13" t="s">
        <v>139</v>
      </c>
      <c r="C16" s="13" t="s">
        <v>18</v>
      </c>
      <c r="D16" s="13" t="s">
        <v>19</v>
      </c>
      <c r="E16" s="27" t="s">
        <v>16</v>
      </c>
      <c r="F16" s="21">
        <v>11.8</v>
      </c>
      <c r="G16" s="13" t="s">
        <v>93</v>
      </c>
      <c r="H16" s="43"/>
    </row>
    <row r="17" spans="1:8">
      <c r="A17" s="13" t="s">
        <v>154</v>
      </c>
      <c r="B17" s="13" t="s">
        <v>139</v>
      </c>
      <c r="C17" s="13" t="s">
        <v>18</v>
      </c>
      <c r="D17" s="13" t="s">
        <v>20</v>
      </c>
      <c r="E17" s="27" t="s">
        <v>16</v>
      </c>
      <c r="F17" s="21">
        <v>16</v>
      </c>
      <c r="G17" s="13" t="s">
        <v>93</v>
      </c>
      <c r="H17" s="43"/>
    </row>
    <row r="18" spans="1:8">
      <c r="A18" s="13" t="s">
        <v>154</v>
      </c>
      <c r="B18" s="13" t="s">
        <v>139</v>
      </c>
      <c r="C18" s="13" t="s">
        <v>18</v>
      </c>
      <c r="D18" s="13" t="s">
        <v>19</v>
      </c>
      <c r="E18" s="13" t="s">
        <v>17</v>
      </c>
      <c r="F18" s="21">
        <v>31</v>
      </c>
      <c r="G18" s="13" t="s">
        <v>93</v>
      </c>
      <c r="H18" s="43"/>
    </row>
    <row r="19" spans="1:8">
      <c r="A19" s="13" t="s">
        <v>154</v>
      </c>
      <c r="B19" s="13" t="s">
        <v>139</v>
      </c>
      <c r="C19" s="13" t="s">
        <v>18</v>
      </c>
      <c r="D19" s="13" t="s">
        <v>20</v>
      </c>
      <c r="E19" s="13" t="s">
        <v>17</v>
      </c>
      <c r="F19" s="21">
        <v>38.9</v>
      </c>
      <c r="G19" s="13" t="s">
        <v>93</v>
      </c>
      <c r="H19" s="43"/>
    </row>
    <row r="20" spans="1:8">
      <c r="A20" s="13" t="s">
        <v>154</v>
      </c>
      <c r="B20" s="13" t="s">
        <v>139</v>
      </c>
      <c r="C20" s="13" t="s">
        <v>133</v>
      </c>
      <c r="D20" s="13" t="s">
        <v>22</v>
      </c>
      <c r="E20" s="13" t="s">
        <v>140</v>
      </c>
      <c r="F20" s="21">
        <v>7.9</v>
      </c>
      <c r="G20" s="13" t="s">
        <v>93</v>
      </c>
      <c r="H20" s="43"/>
    </row>
    <row r="21" spans="1:8">
      <c r="A21" s="13" t="s">
        <v>154</v>
      </c>
      <c r="B21" s="13" t="s">
        <v>139</v>
      </c>
      <c r="C21" s="13" t="s">
        <v>133</v>
      </c>
      <c r="D21" s="13" t="s">
        <v>23</v>
      </c>
      <c r="E21" s="13" t="s">
        <v>140</v>
      </c>
      <c r="F21" s="21">
        <v>6.4</v>
      </c>
      <c r="G21" s="13" t="s">
        <v>93</v>
      </c>
      <c r="H21" s="43"/>
    </row>
    <row r="22" spans="1:8">
      <c r="A22" s="13" t="s">
        <v>154</v>
      </c>
      <c r="B22" s="13" t="s">
        <v>139</v>
      </c>
      <c r="C22" s="13" t="s">
        <v>133</v>
      </c>
      <c r="D22" s="13" t="s">
        <v>22</v>
      </c>
      <c r="E22" s="13" t="s">
        <v>14</v>
      </c>
      <c r="F22" s="21">
        <v>0</v>
      </c>
      <c r="G22" s="13" t="s">
        <v>93</v>
      </c>
      <c r="H22" s="43">
        <v>2</v>
      </c>
    </row>
    <row r="23" spans="1:8">
      <c r="A23" s="13" t="s">
        <v>154</v>
      </c>
      <c r="B23" s="13" t="s">
        <v>139</v>
      </c>
      <c r="C23" s="13" t="s">
        <v>133</v>
      </c>
      <c r="D23" s="13" t="s">
        <v>23</v>
      </c>
      <c r="E23" s="13" t="s">
        <v>14</v>
      </c>
      <c r="F23" s="21">
        <v>0</v>
      </c>
      <c r="G23" s="13" t="s">
        <v>93</v>
      </c>
      <c r="H23" s="43">
        <v>2</v>
      </c>
    </row>
    <row r="24" spans="1:8">
      <c r="A24" s="13" t="s">
        <v>154</v>
      </c>
      <c r="B24" s="13" t="s">
        <v>139</v>
      </c>
      <c r="C24" s="13" t="s">
        <v>133</v>
      </c>
      <c r="D24" s="13" t="s">
        <v>22</v>
      </c>
      <c r="E24" s="13" t="s">
        <v>15</v>
      </c>
      <c r="F24" s="21">
        <v>7.6</v>
      </c>
      <c r="G24" s="13" t="s">
        <v>93</v>
      </c>
      <c r="H24" s="43"/>
    </row>
    <row r="25" spans="1:8">
      <c r="A25" s="13" t="s">
        <v>154</v>
      </c>
      <c r="B25" s="13" t="s">
        <v>139</v>
      </c>
      <c r="C25" s="13" t="s">
        <v>133</v>
      </c>
      <c r="D25" s="13" t="s">
        <v>23</v>
      </c>
      <c r="E25" s="13" t="s">
        <v>15</v>
      </c>
      <c r="F25" s="21">
        <v>1.6</v>
      </c>
      <c r="G25" s="13" t="s">
        <v>93</v>
      </c>
      <c r="H25" s="43"/>
    </row>
    <row r="26" spans="1:8">
      <c r="A26" s="13" t="s">
        <v>154</v>
      </c>
      <c r="B26" s="13" t="s">
        <v>139</v>
      </c>
      <c r="C26" s="13" t="s">
        <v>133</v>
      </c>
      <c r="D26" s="13" t="s">
        <v>22</v>
      </c>
      <c r="E26" s="27" t="s">
        <v>16</v>
      </c>
      <c r="F26" s="21">
        <v>20.8</v>
      </c>
      <c r="G26" s="13" t="s">
        <v>93</v>
      </c>
      <c r="H26" s="43"/>
    </row>
    <row r="27" spans="1:8">
      <c r="A27" s="13" t="s">
        <v>154</v>
      </c>
      <c r="B27" s="13" t="s">
        <v>139</v>
      </c>
      <c r="C27" s="13" t="s">
        <v>133</v>
      </c>
      <c r="D27" s="13" t="s">
        <v>23</v>
      </c>
      <c r="E27" s="27" t="s">
        <v>16</v>
      </c>
      <c r="F27" s="21">
        <v>13.8</v>
      </c>
      <c r="G27" s="13" t="s">
        <v>93</v>
      </c>
      <c r="H27" s="43"/>
    </row>
    <row r="28" spans="1:8">
      <c r="A28" s="13" t="s">
        <v>154</v>
      </c>
      <c r="B28" s="13" t="s">
        <v>139</v>
      </c>
      <c r="C28" s="13" t="s">
        <v>133</v>
      </c>
      <c r="D28" s="13" t="s">
        <v>22</v>
      </c>
      <c r="E28" s="13" t="s">
        <v>17</v>
      </c>
      <c r="F28" s="21">
        <v>40.4</v>
      </c>
      <c r="G28" s="13" t="s">
        <v>93</v>
      </c>
      <c r="H28" s="43"/>
    </row>
    <row r="29" spans="1:8">
      <c r="A29" s="13" t="s">
        <v>154</v>
      </c>
      <c r="B29" s="13" t="s">
        <v>139</v>
      </c>
      <c r="C29" s="13" t="s">
        <v>133</v>
      </c>
      <c r="D29" s="13" t="s">
        <v>23</v>
      </c>
      <c r="E29" s="13" t="s">
        <v>17</v>
      </c>
      <c r="F29" s="21">
        <v>35.700000000000003</v>
      </c>
      <c r="G29" s="13" t="s">
        <v>93</v>
      </c>
      <c r="H29" s="43"/>
    </row>
    <row r="30" spans="1:8">
      <c r="A30" s="13" t="s">
        <v>154</v>
      </c>
      <c r="B30" s="13" t="s">
        <v>139</v>
      </c>
      <c r="C30" s="13" t="s">
        <v>25</v>
      </c>
      <c r="D30" s="13" t="s">
        <v>141</v>
      </c>
      <c r="E30" s="13" t="s">
        <v>140</v>
      </c>
      <c r="F30" s="21">
        <v>5</v>
      </c>
      <c r="G30" s="13" t="s">
        <v>93</v>
      </c>
      <c r="H30" s="43"/>
    </row>
    <row r="31" spans="1:8">
      <c r="A31" s="13" t="s">
        <v>154</v>
      </c>
      <c r="B31" s="13" t="s">
        <v>139</v>
      </c>
      <c r="C31" s="13" t="s">
        <v>25</v>
      </c>
      <c r="D31" s="13" t="s">
        <v>27</v>
      </c>
      <c r="E31" s="13" t="s">
        <v>140</v>
      </c>
      <c r="F31" s="21">
        <v>9</v>
      </c>
      <c r="G31" s="13" t="s">
        <v>93</v>
      </c>
      <c r="H31" s="43"/>
    </row>
    <row r="32" spans="1:8">
      <c r="A32" s="13" t="s">
        <v>154</v>
      </c>
      <c r="B32" s="13" t="s">
        <v>139</v>
      </c>
      <c r="C32" s="13" t="s">
        <v>25</v>
      </c>
      <c r="D32" s="13" t="s">
        <v>141</v>
      </c>
      <c r="E32" s="13" t="s">
        <v>14</v>
      </c>
      <c r="F32" s="21">
        <v>0</v>
      </c>
      <c r="G32" s="13" t="s">
        <v>93</v>
      </c>
      <c r="H32" s="43">
        <v>2</v>
      </c>
    </row>
    <row r="33" spans="1:8">
      <c r="A33" s="13" t="s">
        <v>154</v>
      </c>
      <c r="B33" s="13" t="s">
        <v>139</v>
      </c>
      <c r="C33" s="13" t="s">
        <v>25</v>
      </c>
      <c r="D33" s="13" t="s">
        <v>27</v>
      </c>
      <c r="E33" s="13" t="s">
        <v>14</v>
      </c>
      <c r="F33" s="21">
        <v>0</v>
      </c>
      <c r="G33" s="13" t="s">
        <v>93</v>
      </c>
      <c r="H33" s="43">
        <v>2</v>
      </c>
    </row>
    <row r="34" spans="1:8">
      <c r="A34" s="13" t="s">
        <v>154</v>
      </c>
      <c r="B34" s="13" t="s">
        <v>139</v>
      </c>
      <c r="C34" s="13" t="s">
        <v>25</v>
      </c>
      <c r="D34" s="13" t="s">
        <v>141</v>
      </c>
      <c r="E34" s="13" t="s">
        <v>15</v>
      </c>
      <c r="F34" s="21">
        <v>1</v>
      </c>
      <c r="G34" s="13" t="s">
        <v>93</v>
      </c>
      <c r="H34" s="43"/>
    </row>
    <row r="35" spans="1:8">
      <c r="A35" s="13" t="s">
        <v>154</v>
      </c>
      <c r="B35" s="13" t="s">
        <v>139</v>
      </c>
      <c r="C35" s="13" t="s">
        <v>25</v>
      </c>
      <c r="D35" s="13" t="s">
        <v>27</v>
      </c>
      <c r="E35" s="13" t="s">
        <v>15</v>
      </c>
      <c r="F35" s="21">
        <v>2.9</v>
      </c>
      <c r="G35" s="13" t="s">
        <v>93</v>
      </c>
      <c r="H35" s="43"/>
    </row>
    <row r="36" spans="1:8">
      <c r="A36" s="13" t="s">
        <v>154</v>
      </c>
      <c r="B36" s="13" t="s">
        <v>139</v>
      </c>
      <c r="C36" s="13" t="s">
        <v>25</v>
      </c>
      <c r="D36" s="13" t="s">
        <v>141</v>
      </c>
      <c r="E36" s="27" t="s">
        <v>16</v>
      </c>
      <c r="F36" s="21">
        <v>10.8</v>
      </c>
      <c r="G36" s="13" t="s">
        <v>93</v>
      </c>
      <c r="H36" s="43"/>
    </row>
    <row r="37" spans="1:8">
      <c r="A37" s="13" t="s">
        <v>154</v>
      </c>
      <c r="B37" s="13" t="s">
        <v>139</v>
      </c>
      <c r="C37" s="13" t="s">
        <v>25</v>
      </c>
      <c r="D37" s="13" t="s">
        <v>27</v>
      </c>
      <c r="E37" s="27" t="s">
        <v>16</v>
      </c>
      <c r="F37" s="21">
        <v>18.600000000000001</v>
      </c>
      <c r="G37" s="13" t="s">
        <v>93</v>
      </c>
      <c r="H37" s="43"/>
    </row>
    <row r="38" spans="1:8">
      <c r="A38" s="13" t="s">
        <v>154</v>
      </c>
      <c r="B38" s="13" t="s">
        <v>139</v>
      </c>
      <c r="C38" s="13" t="s">
        <v>25</v>
      </c>
      <c r="D38" s="13" t="s">
        <v>141</v>
      </c>
      <c r="E38" s="13" t="s">
        <v>17</v>
      </c>
      <c r="F38" s="21">
        <v>32.6</v>
      </c>
      <c r="G38" s="13" t="s">
        <v>93</v>
      </c>
      <c r="H38" s="43"/>
    </row>
    <row r="39" spans="1:8">
      <c r="A39" s="13" t="s">
        <v>154</v>
      </c>
      <c r="B39" s="13" t="s">
        <v>139</v>
      </c>
      <c r="C39" s="13" t="s">
        <v>25</v>
      </c>
      <c r="D39" s="13" t="s">
        <v>27</v>
      </c>
      <c r="E39" s="13" t="s">
        <v>17</v>
      </c>
      <c r="F39" s="21">
        <v>40.5</v>
      </c>
      <c r="G39" s="13" t="s">
        <v>93</v>
      </c>
      <c r="H39" s="43"/>
    </row>
    <row r="40" spans="1:8">
      <c r="A40" s="13" t="s">
        <v>154</v>
      </c>
      <c r="B40" s="13" t="s">
        <v>139</v>
      </c>
      <c r="C40" s="13" t="s">
        <v>28</v>
      </c>
      <c r="D40" s="13" t="s">
        <v>29</v>
      </c>
      <c r="E40" s="13" t="s">
        <v>140</v>
      </c>
      <c r="F40" s="21">
        <v>21.9</v>
      </c>
      <c r="G40" s="13" t="s">
        <v>93</v>
      </c>
      <c r="H40" s="43"/>
    </row>
    <row r="41" spans="1:8">
      <c r="A41" s="13" t="s">
        <v>154</v>
      </c>
      <c r="B41" s="13" t="s">
        <v>139</v>
      </c>
      <c r="C41" s="13" t="s">
        <v>28</v>
      </c>
      <c r="D41" s="13" t="s">
        <v>30</v>
      </c>
      <c r="E41" s="13" t="s">
        <v>140</v>
      </c>
      <c r="F41" s="21">
        <v>4.0999999999999996</v>
      </c>
      <c r="G41" s="13" t="s">
        <v>93</v>
      </c>
      <c r="H41" s="43"/>
    </row>
    <row r="42" spans="1:8">
      <c r="A42" s="13" t="s">
        <v>154</v>
      </c>
      <c r="B42" s="13" t="s">
        <v>139</v>
      </c>
      <c r="C42" s="13" t="s">
        <v>28</v>
      </c>
      <c r="D42" s="13" t="s">
        <v>29</v>
      </c>
      <c r="E42" s="13" t="s">
        <v>14</v>
      </c>
      <c r="F42" s="21">
        <v>0</v>
      </c>
      <c r="G42" s="13" t="s">
        <v>93</v>
      </c>
      <c r="H42" s="43">
        <v>2</v>
      </c>
    </row>
    <row r="43" spans="1:8">
      <c r="A43" s="13" t="s">
        <v>154</v>
      </c>
      <c r="B43" s="13" t="s">
        <v>139</v>
      </c>
      <c r="C43" s="13" t="s">
        <v>28</v>
      </c>
      <c r="D43" s="13" t="s">
        <v>30</v>
      </c>
      <c r="E43" s="13" t="s">
        <v>14</v>
      </c>
      <c r="F43" s="21">
        <v>0</v>
      </c>
      <c r="G43" s="13" t="s">
        <v>93</v>
      </c>
      <c r="H43" s="43">
        <v>2</v>
      </c>
    </row>
    <row r="44" spans="1:8">
      <c r="A44" s="13" t="s">
        <v>154</v>
      </c>
      <c r="B44" s="13" t="s">
        <v>139</v>
      </c>
      <c r="C44" s="13" t="s">
        <v>28</v>
      </c>
      <c r="D44" s="13" t="s">
        <v>29</v>
      </c>
      <c r="E44" s="13" t="s">
        <v>15</v>
      </c>
      <c r="F44" s="21">
        <v>4.8</v>
      </c>
      <c r="G44" s="13" t="s">
        <v>93</v>
      </c>
      <c r="H44" s="43"/>
    </row>
    <row r="45" spans="1:8">
      <c r="A45" s="13" t="s">
        <v>154</v>
      </c>
      <c r="B45" s="13" t="s">
        <v>139</v>
      </c>
      <c r="C45" s="13" t="s">
        <v>28</v>
      </c>
      <c r="D45" s="13" t="s">
        <v>30</v>
      </c>
      <c r="E45" s="13" t="s">
        <v>15</v>
      </c>
      <c r="F45" s="21">
        <v>1.5</v>
      </c>
      <c r="G45" s="13" t="s">
        <v>93</v>
      </c>
      <c r="H45" s="43"/>
    </row>
    <row r="46" spans="1:8">
      <c r="A46" s="13" t="s">
        <v>154</v>
      </c>
      <c r="B46" s="13" t="s">
        <v>139</v>
      </c>
      <c r="C46" s="13" t="s">
        <v>28</v>
      </c>
      <c r="D46" s="13" t="s">
        <v>29</v>
      </c>
      <c r="E46" s="13" t="s">
        <v>16</v>
      </c>
      <c r="F46" s="21">
        <v>24</v>
      </c>
      <c r="G46" s="13" t="s">
        <v>93</v>
      </c>
      <c r="H46" s="43"/>
    </row>
    <row r="47" spans="1:8">
      <c r="A47" s="13" t="s">
        <v>154</v>
      </c>
      <c r="B47" s="13" t="s">
        <v>139</v>
      </c>
      <c r="C47" s="13" t="s">
        <v>28</v>
      </c>
      <c r="D47" s="13" t="s">
        <v>30</v>
      </c>
      <c r="E47" s="13" t="s">
        <v>16</v>
      </c>
      <c r="F47" s="21">
        <v>10.7</v>
      </c>
      <c r="G47" s="13" t="s">
        <v>93</v>
      </c>
      <c r="H47" s="43"/>
    </row>
    <row r="48" spans="1:8">
      <c r="A48" s="13" t="s">
        <v>154</v>
      </c>
      <c r="B48" s="13" t="s">
        <v>139</v>
      </c>
      <c r="C48" s="13" t="s">
        <v>28</v>
      </c>
      <c r="D48" s="13" t="s">
        <v>29</v>
      </c>
      <c r="E48" s="13" t="s">
        <v>17</v>
      </c>
      <c r="F48" s="21">
        <v>45.4</v>
      </c>
      <c r="G48" s="13" t="s">
        <v>93</v>
      </c>
      <c r="H48" s="43"/>
    </row>
    <row r="49" spans="1:8">
      <c r="A49" s="13" t="s">
        <v>154</v>
      </c>
      <c r="B49" s="13" t="s">
        <v>139</v>
      </c>
      <c r="C49" s="13" t="s">
        <v>28</v>
      </c>
      <c r="D49" s="13" t="s">
        <v>30</v>
      </c>
      <c r="E49" s="13" t="s">
        <v>17</v>
      </c>
      <c r="F49" s="21">
        <v>28.4</v>
      </c>
      <c r="G49" s="13" t="s">
        <v>93</v>
      </c>
      <c r="H49" s="43"/>
    </row>
    <row r="50" spans="1:8">
      <c r="A50" s="13" t="s">
        <v>154</v>
      </c>
      <c r="B50" s="13" t="s">
        <v>139</v>
      </c>
      <c r="C50" s="13" t="s">
        <v>31</v>
      </c>
      <c r="D50" s="13" t="s">
        <v>32</v>
      </c>
      <c r="E50" s="13" t="s">
        <v>140</v>
      </c>
      <c r="F50" s="21">
        <v>17.100000000000001</v>
      </c>
      <c r="G50" s="13" t="s">
        <v>93</v>
      </c>
      <c r="H50" s="43"/>
    </row>
    <row r="51" spans="1:8">
      <c r="A51" s="13" t="s">
        <v>154</v>
      </c>
      <c r="B51" s="13" t="s">
        <v>139</v>
      </c>
      <c r="C51" s="13" t="s">
        <v>31</v>
      </c>
      <c r="D51" s="13" t="s">
        <v>33</v>
      </c>
      <c r="E51" s="13" t="s">
        <v>140</v>
      </c>
      <c r="F51" s="21">
        <v>2.7</v>
      </c>
      <c r="G51" s="13" t="s">
        <v>93</v>
      </c>
      <c r="H51" s="43"/>
    </row>
    <row r="52" spans="1:8">
      <c r="A52" s="13" t="s">
        <v>154</v>
      </c>
      <c r="B52" s="13" t="s">
        <v>139</v>
      </c>
      <c r="C52" s="13" t="s">
        <v>31</v>
      </c>
      <c r="D52" s="13" t="s">
        <v>32</v>
      </c>
      <c r="E52" s="13" t="s">
        <v>14</v>
      </c>
      <c r="F52" s="21">
        <v>0</v>
      </c>
      <c r="G52" s="13" t="s">
        <v>93</v>
      </c>
      <c r="H52" s="43">
        <v>2</v>
      </c>
    </row>
    <row r="53" spans="1:8">
      <c r="A53" s="13" t="s">
        <v>154</v>
      </c>
      <c r="B53" s="13" t="s">
        <v>139</v>
      </c>
      <c r="C53" s="13" t="s">
        <v>31</v>
      </c>
      <c r="D53" s="13" t="s">
        <v>33</v>
      </c>
      <c r="E53" s="13" t="s">
        <v>14</v>
      </c>
      <c r="F53" s="21">
        <v>0</v>
      </c>
      <c r="G53" s="13" t="s">
        <v>93</v>
      </c>
      <c r="H53" s="43">
        <v>2</v>
      </c>
    </row>
    <row r="54" spans="1:8">
      <c r="A54" s="13" t="s">
        <v>154</v>
      </c>
      <c r="B54" s="13" t="s">
        <v>139</v>
      </c>
      <c r="C54" s="13" t="s">
        <v>31</v>
      </c>
      <c r="D54" s="13" t="s">
        <v>32</v>
      </c>
      <c r="E54" s="13" t="s">
        <v>15</v>
      </c>
      <c r="F54" s="21">
        <v>4.9000000000000004</v>
      </c>
      <c r="G54" s="13" t="s">
        <v>93</v>
      </c>
      <c r="H54" s="43"/>
    </row>
    <row r="55" spans="1:8">
      <c r="A55" s="13" t="s">
        <v>154</v>
      </c>
      <c r="B55" s="13" t="s">
        <v>139</v>
      </c>
      <c r="C55" s="13" t="s">
        <v>31</v>
      </c>
      <c r="D55" s="13" t="s">
        <v>33</v>
      </c>
      <c r="E55" s="13" t="s">
        <v>15</v>
      </c>
      <c r="F55" s="21">
        <v>1.2</v>
      </c>
      <c r="G55" s="13" t="s">
        <v>93</v>
      </c>
      <c r="H55" s="43"/>
    </row>
    <row r="56" spans="1:8">
      <c r="A56" s="13" t="s">
        <v>154</v>
      </c>
      <c r="B56" s="13" t="s">
        <v>139</v>
      </c>
      <c r="C56" s="13" t="s">
        <v>31</v>
      </c>
      <c r="D56" s="13" t="s">
        <v>32</v>
      </c>
      <c r="E56" s="13" t="s">
        <v>16</v>
      </c>
      <c r="F56" s="21">
        <v>21.3</v>
      </c>
      <c r="G56" s="13" t="s">
        <v>93</v>
      </c>
      <c r="H56" s="43"/>
    </row>
    <row r="57" spans="1:8">
      <c r="A57" s="13" t="s">
        <v>154</v>
      </c>
      <c r="B57" s="13" t="s">
        <v>139</v>
      </c>
      <c r="C57" s="13" t="s">
        <v>31</v>
      </c>
      <c r="D57" s="13" t="s">
        <v>33</v>
      </c>
      <c r="E57" s="13" t="s">
        <v>16</v>
      </c>
      <c r="F57" s="21">
        <v>8.1999999999999993</v>
      </c>
      <c r="G57" s="13" t="s">
        <v>93</v>
      </c>
      <c r="H57" s="43"/>
    </row>
    <row r="58" spans="1:8">
      <c r="A58" s="13" t="s">
        <v>154</v>
      </c>
      <c r="B58" s="13" t="s">
        <v>139</v>
      </c>
      <c r="C58" s="13" t="s">
        <v>31</v>
      </c>
      <c r="D58" s="13" t="s">
        <v>32</v>
      </c>
      <c r="E58" s="13" t="s">
        <v>17</v>
      </c>
      <c r="F58" s="21">
        <v>40.9</v>
      </c>
      <c r="G58" s="13" t="s">
        <v>93</v>
      </c>
      <c r="H58" s="43"/>
    </row>
    <row r="59" spans="1:8">
      <c r="A59" s="13" t="s">
        <v>154</v>
      </c>
      <c r="B59" s="13" t="s">
        <v>139</v>
      </c>
      <c r="C59" s="13" t="s">
        <v>31</v>
      </c>
      <c r="D59" s="13" t="s">
        <v>33</v>
      </c>
      <c r="E59" s="13" t="s">
        <v>17</v>
      </c>
      <c r="F59" s="21">
        <v>24.6</v>
      </c>
      <c r="G59" s="13" t="s">
        <v>93</v>
      </c>
      <c r="H59" s="43"/>
    </row>
    <row r="60" spans="1:8">
      <c r="A60" s="13" t="s">
        <v>154</v>
      </c>
      <c r="B60" s="13" t="s">
        <v>139</v>
      </c>
      <c r="C60" s="13" t="s">
        <v>34</v>
      </c>
      <c r="D60" s="13" t="s">
        <v>35</v>
      </c>
      <c r="E60" s="13" t="s">
        <v>140</v>
      </c>
      <c r="F60" s="21">
        <v>3.1</v>
      </c>
      <c r="G60" s="13" t="s">
        <v>93</v>
      </c>
      <c r="H60" s="43"/>
    </row>
    <row r="61" spans="1:8">
      <c r="A61" s="13" t="s">
        <v>154</v>
      </c>
      <c r="B61" s="13" t="s">
        <v>139</v>
      </c>
      <c r="C61" s="13" t="s">
        <v>34</v>
      </c>
      <c r="D61" s="13" t="s">
        <v>36</v>
      </c>
      <c r="E61" s="13" t="s">
        <v>140</v>
      </c>
      <c r="F61" s="21">
        <v>9.4</v>
      </c>
      <c r="G61" s="13" t="s">
        <v>93</v>
      </c>
      <c r="H61" s="43"/>
    </row>
    <row r="62" spans="1:8">
      <c r="A62" s="13" t="s">
        <v>154</v>
      </c>
      <c r="B62" s="13" t="s">
        <v>139</v>
      </c>
      <c r="C62" s="13" t="s">
        <v>34</v>
      </c>
      <c r="D62" s="13" t="s">
        <v>35</v>
      </c>
      <c r="E62" s="13" t="s">
        <v>14</v>
      </c>
      <c r="F62" s="21">
        <v>0</v>
      </c>
      <c r="G62" s="13" t="s">
        <v>93</v>
      </c>
      <c r="H62" s="43">
        <v>2</v>
      </c>
    </row>
    <row r="63" spans="1:8">
      <c r="A63" s="13" t="s">
        <v>154</v>
      </c>
      <c r="B63" s="13" t="s">
        <v>139</v>
      </c>
      <c r="C63" s="13" t="s">
        <v>34</v>
      </c>
      <c r="D63" s="13" t="s">
        <v>36</v>
      </c>
      <c r="E63" s="13" t="s">
        <v>14</v>
      </c>
      <c r="F63" s="21">
        <v>0</v>
      </c>
      <c r="G63" s="13" t="s">
        <v>93</v>
      </c>
      <c r="H63" s="43">
        <v>2</v>
      </c>
    </row>
    <row r="64" spans="1:8">
      <c r="A64" s="13" t="s">
        <v>154</v>
      </c>
      <c r="B64" s="13" t="s">
        <v>139</v>
      </c>
      <c r="C64" s="13" t="s">
        <v>34</v>
      </c>
      <c r="D64" s="13" t="s">
        <v>35</v>
      </c>
      <c r="E64" s="13" t="s">
        <v>15</v>
      </c>
      <c r="F64" s="21">
        <v>0.8</v>
      </c>
      <c r="G64" s="13" t="s">
        <v>93</v>
      </c>
      <c r="H64" s="43"/>
    </row>
    <row r="65" spans="1:8">
      <c r="A65" s="13" t="s">
        <v>154</v>
      </c>
      <c r="B65" s="13" t="s">
        <v>139</v>
      </c>
      <c r="C65" s="13" t="s">
        <v>34</v>
      </c>
      <c r="D65" s="13" t="s">
        <v>36</v>
      </c>
      <c r="E65" s="13" t="s">
        <v>15</v>
      </c>
      <c r="F65" s="21">
        <v>2.7</v>
      </c>
      <c r="G65" s="13" t="s">
        <v>93</v>
      </c>
      <c r="H65" s="43"/>
    </row>
    <row r="66" spans="1:8">
      <c r="A66" s="13" t="s">
        <v>154</v>
      </c>
      <c r="B66" s="13" t="s">
        <v>139</v>
      </c>
      <c r="C66" s="13" t="s">
        <v>34</v>
      </c>
      <c r="D66" s="13" t="s">
        <v>35</v>
      </c>
      <c r="E66" s="13" t="s">
        <v>16</v>
      </c>
      <c r="F66" s="21">
        <v>8.3000000000000007</v>
      </c>
      <c r="G66" s="13" t="s">
        <v>93</v>
      </c>
      <c r="H66" s="43"/>
    </row>
    <row r="67" spans="1:8">
      <c r="A67" s="13" t="s">
        <v>154</v>
      </c>
      <c r="B67" s="13" t="s">
        <v>139</v>
      </c>
      <c r="C67" s="13" t="s">
        <v>34</v>
      </c>
      <c r="D67" s="13" t="s">
        <v>36</v>
      </c>
      <c r="E67" s="13" t="s">
        <v>16</v>
      </c>
      <c r="F67" s="21">
        <v>19.399999999999999</v>
      </c>
      <c r="G67" s="13" t="s">
        <v>93</v>
      </c>
      <c r="H67" s="43"/>
    </row>
    <row r="68" spans="1:8">
      <c r="A68" s="13" t="s">
        <v>154</v>
      </c>
      <c r="B68" s="13" t="s">
        <v>139</v>
      </c>
      <c r="C68" s="13" t="s">
        <v>34</v>
      </c>
      <c r="D68" s="13" t="s">
        <v>35</v>
      </c>
      <c r="E68" s="13" t="s">
        <v>17</v>
      </c>
      <c r="F68" s="21">
        <v>16.2</v>
      </c>
      <c r="G68" s="13" t="s">
        <v>93</v>
      </c>
      <c r="H68" s="43"/>
    </row>
    <row r="69" spans="1:8">
      <c r="A69" s="13" t="s">
        <v>154</v>
      </c>
      <c r="B69" s="13" t="s">
        <v>139</v>
      </c>
      <c r="C69" s="13" t="s">
        <v>34</v>
      </c>
      <c r="D69" s="13" t="s">
        <v>36</v>
      </c>
      <c r="E69" s="13" t="s">
        <v>17</v>
      </c>
      <c r="F69" s="21">
        <v>42.7</v>
      </c>
      <c r="G69" s="22" t="s">
        <v>93</v>
      </c>
      <c r="H69" s="44"/>
    </row>
    <row r="70" spans="1:8">
      <c r="A70" s="40" t="s">
        <v>153</v>
      </c>
      <c r="B70" s="40" t="s">
        <v>139</v>
      </c>
      <c r="C70" s="40" t="s">
        <v>12</v>
      </c>
      <c r="D70" s="40" t="s">
        <v>12</v>
      </c>
      <c r="E70" s="40" t="s">
        <v>140</v>
      </c>
      <c r="F70" s="41">
        <v>11.4</v>
      </c>
      <c r="G70" s="13" t="s">
        <v>93</v>
      </c>
      <c r="H70" s="45"/>
    </row>
    <row r="71" spans="1:8">
      <c r="A71" s="13" t="s">
        <v>153</v>
      </c>
      <c r="B71" s="13" t="s">
        <v>139</v>
      </c>
      <c r="C71" s="13" t="s">
        <v>12</v>
      </c>
      <c r="D71" s="13" t="s">
        <v>12</v>
      </c>
      <c r="E71" s="13" t="s">
        <v>14</v>
      </c>
      <c r="F71" s="32">
        <v>0.4</v>
      </c>
      <c r="G71" s="13" t="s">
        <v>93</v>
      </c>
      <c r="H71" s="47"/>
    </row>
    <row r="72" spans="1:8">
      <c r="A72" s="13" t="s">
        <v>153</v>
      </c>
      <c r="B72" s="13" t="s">
        <v>139</v>
      </c>
      <c r="C72" s="13" t="s">
        <v>12</v>
      </c>
      <c r="D72" s="13" t="s">
        <v>12</v>
      </c>
      <c r="E72" s="13" t="s">
        <v>15</v>
      </c>
      <c r="F72" s="32">
        <v>6.8</v>
      </c>
      <c r="G72" s="13" t="s">
        <v>93</v>
      </c>
      <c r="H72" s="47"/>
    </row>
    <row r="73" spans="1:8">
      <c r="A73" s="13" t="s">
        <v>153</v>
      </c>
      <c r="B73" s="13" t="s">
        <v>139</v>
      </c>
      <c r="C73" s="13" t="s">
        <v>12</v>
      </c>
      <c r="D73" s="13" t="s">
        <v>12</v>
      </c>
      <c r="E73" s="13" t="s">
        <v>16</v>
      </c>
      <c r="F73" s="32">
        <v>28.6</v>
      </c>
      <c r="G73" s="13" t="s">
        <v>93</v>
      </c>
      <c r="H73" s="47"/>
    </row>
    <row r="74" spans="1:8">
      <c r="A74" s="13" t="s">
        <v>153</v>
      </c>
      <c r="B74" s="13" t="s">
        <v>139</v>
      </c>
      <c r="C74" s="13" t="s">
        <v>12</v>
      </c>
      <c r="D74" s="13" t="s">
        <v>12</v>
      </c>
      <c r="E74" s="13" t="s">
        <v>17</v>
      </c>
      <c r="F74" s="32">
        <v>55.1</v>
      </c>
      <c r="G74" s="13" t="s">
        <v>93</v>
      </c>
      <c r="H74" s="47"/>
    </row>
    <row r="75" spans="1:8">
      <c r="A75" s="13" t="s">
        <v>153</v>
      </c>
      <c r="B75" s="13" t="s">
        <v>139</v>
      </c>
      <c r="C75" s="13" t="s">
        <v>18</v>
      </c>
      <c r="D75" s="13" t="s">
        <v>19</v>
      </c>
      <c r="E75" s="13" t="s">
        <v>140</v>
      </c>
      <c r="F75" s="32">
        <v>10.6</v>
      </c>
      <c r="G75" s="13" t="s">
        <v>93</v>
      </c>
      <c r="H75" s="47"/>
    </row>
    <row r="76" spans="1:8">
      <c r="A76" s="13" t="s">
        <v>153</v>
      </c>
      <c r="B76" s="13" t="s">
        <v>139</v>
      </c>
      <c r="C76" s="13" t="s">
        <v>18</v>
      </c>
      <c r="D76" s="13" t="s">
        <v>20</v>
      </c>
      <c r="E76" s="13" t="s">
        <v>140</v>
      </c>
      <c r="F76" s="32">
        <v>12.2</v>
      </c>
      <c r="G76" s="13" t="s">
        <v>93</v>
      </c>
      <c r="H76" s="47"/>
    </row>
    <row r="77" spans="1:8">
      <c r="A77" s="13" t="s">
        <v>153</v>
      </c>
      <c r="B77" s="13" t="s">
        <v>139</v>
      </c>
      <c r="C77" s="13" t="s">
        <v>18</v>
      </c>
      <c r="D77" s="13" t="s">
        <v>19</v>
      </c>
      <c r="E77" s="13" t="s">
        <v>14</v>
      </c>
      <c r="F77" s="32">
        <v>0.1</v>
      </c>
      <c r="G77" s="13" t="s">
        <v>93</v>
      </c>
      <c r="H77" s="47"/>
    </row>
    <row r="78" spans="1:8">
      <c r="A78" s="13" t="s">
        <v>153</v>
      </c>
      <c r="B78" s="13" t="s">
        <v>139</v>
      </c>
      <c r="C78" s="13" t="s">
        <v>18</v>
      </c>
      <c r="D78" s="13" t="s">
        <v>20</v>
      </c>
      <c r="E78" s="13" t="s">
        <v>14</v>
      </c>
      <c r="F78" s="32">
        <v>0.7</v>
      </c>
      <c r="G78" s="13" t="s">
        <v>93</v>
      </c>
      <c r="H78" s="47"/>
    </row>
    <row r="79" spans="1:8">
      <c r="A79" s="13" t="s">
        <v>153</v>
      </c>
      <c r="B79" s="13" t="s">
        <v>139</v>
      </c>
      <c r="C79" s="13" t="s">
        <v>18</v>
      </c>
      <c r="D79" s="13" t="s">
        <v>19</v>
      </c>
      <c r="E79" s="13" t="s">
        <v>15</v>
      </c>
      <c r="F79" s="32">
        <v>6.6</v>
      </c>
      <c r="G79" s="13" t="s">
        <v>93</v>
      </c>
      <c r="H79" s="47"/>
    </row>
    <row r="80" spans="1:8">
      <c r="A80" s="13" t="s">
        <v>153</v>
      </c>
      <c r="B80" s="13" t="s">
        <v>139</v>
      </c>
      <c r="C80" s="13" t="s">
        <v>18</v>
      </c>
      <c r="D80" s="13" t="s">
        <v>20</v>
      </c>
      <c r="E80" s="13" t="s">
        <v>15</v>
      </c>
      <c r="F80" s="32">
        <v>7</v>
      </c>
      <c r="G80" s="13" t="s">
        <v>93</v>
      </c>
      <c r="H80" s="47"/>
    </row>
    <row r="81" spans="1:8">
      <c r="A81" s="13" t="s">
        <v>153</v>
      </c>
      <c r="B81" s="13" t="s">
        <v>139</v>
      </c>
      <c r="C81" s="13" t="s">
        <v>18</v>
      </c>
      <c r="D81" s="13" t="s">
        <v>19</v>
      </c>
      <c r="E81" s="27" t="s">
        <v>16</v>
      </c>
      <c r="F81" s="32">
        <v>26.6</v>
      </c>
      <c r="G81" s="13" t="s">
        <v>93</v>
      </c>
      <c r="H81" s="47"/>
    </row>
    <row r="82" spans="1:8">
      <c r="A82" s="13" t="s">
        <v>153</v>
      </c>
      <c r="B82" s="13" t="s">
        <v>139</v>
      </c>
      <c r="C82" s="13" t="s">
        <v>18</v>
      </c>
      <c r="D82" s="13" t="s">
        <v>20</v>
      </c>
      <c r="E82" s="27" t="s">
        <v>16</v>
      </c>
      <c r="F82" s="32">
        <v>30.7</v>
      </c>
      <c r="G82" s="13" t="s">
        <v>93</v>
      </c>
      <c r="H82" s="47"/>
    </row>
    <row r="83" spans="1:8">
      <c r="A83" s="13" t="s">
        <v>153</v>
      </c>
      <c r="B83" s="13" t="s">
        <v>139</v>
      </c>
      <c r="C83" s="13" t="s">
        <v>18</v>
      </c>
      <c r="D83" s="13" t="s">
        <v>19</v>
      </c>
      <c r="E83" s="13" t="s">
        <v>17</v>
      </c>
      <c r="F83" s="32">
        <v>56.3</v>
      </c>
      <c r="G83" s="13" t="s">
        <v>93</v>
      </c>
      <c r="H83" s="47"/>
    </row>
    <row r="84" spans="1:8">
      <c r="A84" s="13" t="s">
        <v>153</v>
      </c>
      <c r="B84" s="13" t="s">
        <v>139</v>
      </c>
      <c r="C84" s="13" t="s">
        <v>18</v>
      </c>
      <c r="D84" s="13" t="s">
        <v>20</v>
      </c>
      <c r="E84" s="13" t="s">
        <v>17</v>
      </c>
      <c r="F84" s="32">
        <v>54.2</v>
      </c>
      <c r="G84" s="13" t="s">
        <v>93</v>
      </c>
      <c r="H84" s="47"/>
    </row>
    <row r="85" spans="1:8">
      <c r="A85" s="13" t="s">
        <v>153</v>
      </c>
      <c r="B85" s="13" t="s">
        <v>139</v>
      </c>
      <c r="C85" s="13" t="s">
        <v>133</v>
      </c>
      <c r="D85" s="13" t="s">
        <v>23</v>
      </c>
      <c r="E85" s="13" t="s">
        <v>140</v>
      </c>
      <c r="F85" s="32">
        <v>11.4</v>
      </c>
      <c r="G85" s="13" t="s">
        <v>93</v>
      </c>
      <c r="H85" s="47"/>
    </row>
    <row r="86" spans="1:8">
      <c r="A86" s="13" t="s">
        <v>153</v>
      </c>
      <c r="B86" s="13" t="s">
        <v>139</v>
      </c>
      <c r="C86" s="13" t="s">
        <v>133</v>
      </c>
      <c r="D86" s="13" t="s">
        <v>22</v>
      </c>
      <c r="E86" s="13" t="s">
        <v>140</v>
      </c>
      <c r="F86" s="32">
        <v>10.4</v>
      </c>
      <c r="G86" s="13" t="s">
        <v>93</v>
      </c>
      <c r="H86" s="47"/>
    </row>
    <row r="87" spans="1:8">
      <c r="A87" s="13" t="s">
        <v>153</v>
      </c>
      <c r="B87" s="13" t="s">
        <v>139</v>
      </c>
      <c r="C87" s="13" t="s">
        <v>133</v>
      </c>
      <c r="D87" s="13" t="s">
        <v>23</v>
      </c>
      <c r="E87" s="13" t="s">
        <v>14</v>
      </c>
      <c r="F87" s="32">
        <v>0.4</v>
      </c>
      <c r="G87" s="13" t="s">
        <v>93</v>
      </c>
      <c r="H87" s="47"/>
    </row>
    <row r="88" spans="1:8">
      <c r="A88" s="13" t="s">
        <v>153</v>
      </c>
      <c r="B88" s="13" t="s">
        <v>139</v>
      </c>
      <c r="C88" s="13" t="s">
        <v>133</v>
      </c>
      <c r="D88" s="13" t="s">
        <v>22</v>
      </c>
      <c r="E88" s="13" t="s">
        <v>14</v>
      </c>
      <c r="F88" s="32">
        <v>0</v>
      </c>
      <c r="G88" s="13" t="s">
        <v>93</v>
      </c>
      <c r="H88" s="47"/>
    </row>
    <row r="89" spans="1:8">
      <c r="A89" s="13" t="s">
        <v>153</v>
      </c>
      <c r="B89" s="13" t="s">
        <v>139</v>
      </c>
      <c r="C89" s="13" t="s">
        <v>133</v>
      </c>
      <c r="D89" s="13" t="s">
        <v>23</v>
      </c>
      <c r="E89" s="13" t="s">
        <v>15</v>
      </c>
      <c r="F89" s="32">
        <v>6.8</v>
      </c>
      <c r="G89" s="13" t="s">
        <v>93</v>
      </c>
      <c r="H89" s="47"/>
    </row>
    <row r="90" spans="1:8">
      <c r="A90" s="13" t="s">
        <v>153</v>
      </c>
      <c r="B90" s="13" t="s">
        <v>139</v>
      </c>
      <c r="C90" s="13" t="s">
        <v>133</v>
      </c>
      <c r="D90" s="13" t="s">
        <v>22</v>
      </c>
      <c r="E90" s="13" t="s">
        <v>15</v>
      </c>
      <c r="F90" s="32">
        <v>8.6</v>
      </c>
      <c r="G90" s="13" t="s">
        <v>93</v>
      </c>
      <c r="H90" s="47"/>
    </row>
    <row r="91" spans="1:8">
      <c r="A91" s="13" t="s">
        <v>153</v>
      </c>
      <c r="B91" s="13" t="s">
        <v>139</v>
      </c>
      <c r="C91" s="13" t="s">
        <v>133</v>
      </c>
      <c r="D91" s="13" t="s">
        <v>23</v>
      </c>
      <c r="E91" s="27" t="s">
        <v>16</v>
      </c>
      <c r="F91" s="32">
        <v>28.4</v>
      </c>
      <c r="G91" s="13" t="s">
        <v>93</v>
      </c>
      <c r="H91" s="47"/>
    </row>
    <row r="92" spans="1:8">
      <c r="A92" s="13" t="s">
        <v>153</v>
      </c>
      <c r="B92" s="13" t="s">
        <v>139</v>
      </c>
      <c r="C92" s="13" t="s">
        <v>133</v>
      </c>
      <c r="D92" s="13" t="s">
        <v>22</v>
      </c>
      <c r="E92" s="27" t="s">
        <v>16</v>
      </c>
      <c r="F92" s="32">
        <v>43.2</v>
      </c>
      <c r="G92" s="13" t="s">
        <v>93</v>
      </c>
      <c r="H92" s="47"/>
    </row>
    <row r="93" spans="1:8">
      <c r="A93" s="13" t="s">
        <v>153</v>
      </c>
      <c r="B93" s="13" t="s">
        <v>139</v>
      </c>
      <c r="C93" s="13" t="s">
        <v>133</v>
      </c>
      <c r="D93" s="13" t="s">
        <v>23</v>
      </c>
      <c r="E93" s="13" t="s">
        <v>17</v>
      </c>
      <c r="F93" s="32">
        <v>55.4</v>
      </c>
      <c r="G93" s="13" t="s">
        <v>93</v>
      </c>
      <c r="H93" s="47"/>
    </row>
    <row r="94" spans="1:8">
      <c r="A94" s="13" t="s">
        <v>153</v>
      </c>
      <c r="B94" s="13" t="s">
        <v>139</v>
      </c>
      <c r="C94" s="13" t="s">
        <v>133</v>
      </c>
      <c r="D94" s="13" t="s">
        <v>22</v>
      </c>
      <c r="E94" s="13" t="s">
        <v>17</v>
      </c>
      <c r="F94" s="28" t="s">
        <v>24</v>
      </c>
      <c r="G94" s="13" t="s">
        <v>93</v>
      </c>
      <c r="H94" s="46"/>
    </row>
    <row r="95" spans="1:8">
      <c r="A95" s="13" t="s">
        <v>153</v>
      </c>
      <c r="B95" s="13" t="s">
        <v>139</v>
      </c>
      <c r="C95" s="13" t="s">
        <v>25</v>
      </c>
      <c r="D95" s="13" t="s">
        <v>141</v>
      </c>
      <c r="E95" s="13" t="s">
        <v>140</v>
      </c>
      <c r="F95" s="21">
        <v>10</v>
      </c>
      <c r="G95" s="13" t="s">
        <v>93</v>
      </c>
      <c r="H95" s="43"/>
    </row>
    <row r="96" spans="1:8">
      <c r="A96" s="13" t="s">
        <v>153</v>
      </c>
      <c r="B96" s="13" t="s">
        <v>139</v>
      </c>
      <c r="C96" s="13" t="s">
        <v>25</v>
      </c>
      <c r="D96" s="13" t="s">
        <v>27</v>
      </c>
      <c r="E96" s="13" t="s">
        <v>140</v>
      </c>
      <c r="F96" s="21">
        <v>14</v>
      </c>
      <c r="G96" s="13" t="s">
        <v>93</v>
      </c>
      <c r="H96" s="43"/>
    </row>
    <row r="97" spans="1:8">
      <c r="A97" s="13" t="s">
        <v>153</v>
      </c>
      <c r="B97" s="13" t="s">
        <v>139</v>
      </c>
      <c r="C97" s="13" t="s">
        <v>25</v>
      </c>
      <c r="D97" s="13" t="s">
        <v>141</v>
      </c>
      <c r="E97" s="13" t="s">
        <v>14</v>
      </c>
      <c r="F97" s="21">
        <v>0.4</v>
      </c>
      <c r="G97" s="13" t="s">
        <v>93</v>
      </c>
      <c r="H97" s="43"/>
    </row>
    <row r="98" spans="1:8">
      <c r="A98" s="13" t="s">
        <v>153</v>
      </c>
      <c r="B98" s="13" t="s">
        <v>139</v>
      </c>
      <c r="C98" s="13" t="s">
        <v>25</v>
      </c>
      <c r="D98" s="13" t="s">
        <v>27</v>
      </c>
      <c r="E98" s="13" t="s">
        <v>14</v>
      </c>
      <c r="F98" s="21">
        <v>0.4</v>
      </c>
      <c r="G98" s="13" t="s">
        <v>93</v>
      </c>
      <c r="H98" s="43"/>
    </row>
    <row r="99" spans="1:8">
      <c r="A99" s="13" t="s">
        <v>153</v>
      </c>
      <c r="B99" s="13" t="s">
        <v>139</v>
      </c>
      <c r="C99" s="13" t="s">
        <v>25</v>
      </c>
      <c r="D99" s="13" t="s">
        <v>141</v>
      </c>
      <c r="E99" s="13" t="s">
        <v>15</v>
      </c>
      <c r="F99" s="21">
        <v>6</v>
      </c>
      <c r="G99" s="13" t="s">
        <v>93</v>
      </c>
      <c r="H99" s="43"/>
    </row>
    <row r="100" spans="1:8">
      <c r="A100" s="13" t="s">
        <v>153</v>
      </c>
      <c r="B100" s="13" t="s">
        <v>139</v>
      </c>
      <c r="C100" s="13" t="s">
        <v>25</v>
      </c>
      <c r="D100" s="13" t="s">
        <v>27</v>
      </c>
      <c r="E100" s="13" t="s">
        <v>15</v>
      </c>
      <c r="F100" s="21">
        <v>8.4</v>
      </c>
      <c r="G100" s="13" t="s">
        <v>93</v>
      </c>
      <c r="H100" s="43"/>
    </row>
    <row r="101" spans="1:8">
      <c r="A101" s="13" t="s">
        <v>153</v>
      </c>
      <c r="B101" s="13" t="s">
        <v>139</v>
      </c>
      <c r="C101" s="13" t="s">
        <v>25</v>
      </c>
      <c r="D101" s="13" t="s">
        <v>141</v>
      </c>
      <c r="E101" s="27" t="s">
        <v>16</v>
      </c>
      <c r="F101" s="21">
        <v>25.5</v>
      </c>
      <c r="G101" s="13" t="s">
        <v>93</v>
      </c>
      <c r="H101" s="43"/>
    </row>
    <row r="102" spans="1:8">
      <c r="A102" s="13" t="s">
        <v>153</v>
      </c>
      <c r="B102" s="13" t="s">
        <v>139</v>
      </c>
      <c r="C102" s="13" t="s">
        <v>25</v>
      </c>
      <c r="D102" s="13" t="s">
        <v>27</v>
      </c>
      <c r="E102" s="27" t="s">
        <v>16</v>
      </c>
      <c r="F102" s="21">
        <v>33.799999999999997</v>
      </c>
      <c r="G102" s="13" t="s">
        <v>93</v>
      </c>
      <c r="H102" s="43"/>
    </row>
    <row r="103" spans="1:8">
      <c r="A103" s="13" t="s">
        <v>153</v>
      </c>
      <c r="B103" s="13" t="s">
        <v>139</v>
      </c>
      <c r="C103" s="13" t="s">
        <v>25</v>
      </c>
      <c r="D103" s="13" t="s">
        <v>141</v>
      </c>
      <c r="E103" s="13" t="s">
        <v>17</v>
      </c>
      <c r="F103" s="21">
        <v>52.5</v>
      </c>
      <c r="G103" s="13" t="s">
        <v>93</v>
      </c>
      <c r="H103" s="43"/>
    </row>
    <row r="104" spans="1:8">
      <c r="A104" s="13" t="s">
        <v>153</v>
      </c>
      <c r="B104" s="13" t="s">
        <v>139</v>
      </c>
      <c r="C104" s="13" t="s">
        <v>25</v>
      </c>
      <c r="D104" s="13" t="s">
        <v>27</v>
      </c>
      <c r="E104" s="13" t="s">
        <v>17</v>
      </c>
      <c r="F104" s="21">
        <v>59.8</v>
      </c>
      <c r="G104" s="13" t="s">
        <v>93</v>
      </c>
      <c r="H104" s="43"/>
    </row>
    <row r="105" spans="1:8">
      <c r="A105" s="13" t="s">
        <v>153</v>
      </c>
      <c r="B105" s="13" t="s">
        <v>139</v>
      </c>
      <c r="C105" s="13" t="s">
        <v>28</v>
      </c>
      <c r="D105" s="13" t="s">
        <v>29</v>
      </c>
      <c r="E105" s="13" t="s">
        <v>140</v>
      </c>
      <c r="F105" s="21">
        <v>34</v>
      </c>
      <c r="G105" s="13" t="s">
        <v>93</v>
      </c>
      <c r="H105" s="43"/>
    </row>
    <row r="106" spans="1:8">
      <c r="A106" s="13" t="s">
        <v>153</v>
      </c>
      <c r="B106" s="13" t="s">
        <v>139</v>
      </c>
      <c r="C106" s="13" t="s">
        <v>28</v>
      </c>
      <c r="D106" s="13" t="s">
        <v>30</v>
      </c>
      <c r="E106" s="13" t="s">
        <v>140</v>
      </c>
      <c r="F106" s="21">
        <v>8.6</v>
      </c>
      <c r="G106" s="13" t="s">
        <v>93</v>
      </c>
      <c r="H106" s="43"/>
    </row>
    <row r="107" spans="1:8">
      <c r="A107" s="13" t="s">
        <v>153</v>
      </c>
      <c r="B107" s="13" t="s">
        <v>139</v>
      </c>
      <c r="C107" s="13" t="s">
        <v>28</v>
      </c>
      <c r="D107" s="13" t="s">
        <v>29</v>
      </c>
      <c r="E107" s="13" t="s">
        <v>14</v>
      </c>
      <c r="F107" s="21">
        <v>0.6</v>
      </c>
      <c r="G107" s="13" t="s">
        <v>93</v>
      </c>
      <c r="H107" s="43"/>
    </row>
    <row r="108" spans="1:8">
      <c r="A108" s="13" t="s">
        <v>153</v>
      </c>
      <c r="B108" s="13" t="s">
        <v>139</v>
      </c>
      <c r="C108" s="13" t="s">
        <v>28</v>
      </c>
      <c r="D108" s="13" t="s">
        <v>30</v>
      </c>
      <c r="E108" s="13" t="s">
        <v>14</v>
      </c>
      <c r="F108" s="21">
        <v>0.4</v>
      </c>
      <c r="G108" s="13" t="s">
        <v>93</v>
      </c>
      <c r="H108" s="43"/>
    </row>
    <row r="109" spans="1:8">
      <c r="A109" s="13" t="s">
        <v>153</v>
      </c>
      <c r="B109" s="13" t="s">
        <v>139</v>
      </c>
      <c r="C109" s="13" t="s">
        <v>28</v>
      </c>
      <c r="D109" s="13" t="s">
        <v>29</v>
      </c>
      <c r="E109" s="13" t="s">
        <v>15</v>
      </c>
      <c r="F109" s="21">
        <v>23.8</v>
      </c>
      <c r="G109" s="13" t="s">
        <v>93</v>
      </c>
      <c r="H109" s="43"/>
    </row>
    <row r="110" spans="1:8">
      <c r="A110" s="13" t="s">
        <v>153</v>
      </c>
      <c r="B110" s="13" t="s">
        <v>139</v>
      </c>
      <c r="C110" s="13" t="s">
        <v>28</v>
      </c>
      <c r="D110" s="13" t="s">
        <v>30</v>
      </c>
      <c r="E110" s="13" t="s">
        <v>15</v>
      </c>
      <c r="F110" s="21">
        <v>5.8</v>
      </c>
      <c r="G110" s="13" t="s">
        <v>93</v>
      </c>
      <c r="H110" s="43"/>
    </row>
    <row r="111" spans="1:8">
      <c r="A111" s="13" t="s">
        <v>153</v>
      </c>
      <c r="B111" s="13" t="s">
        <v>139</v>
      </c>
      <c r="C111" s="13" t="s">
        <v>28</v>
      </c>
      <c r="D111" s="13" t="s">
        <v>29</v>
      </c>
      <c r="E111" s="13" t="s">
        <v>16</v>
      </c>
      <c r="F111" s="21">
        <v>45.2</v>
      </c>
      <c r="G111" s="13" t="s">
        <v>93</v>
      </c>
      <c r="H111" s="43"/>
    </row>
    <row r="112" spans="1:8">
      <c r="A112" s="13" t="s">
        <v>153</v>
      </c>
      <c r="B112" s="13" t="s">
        <v>139</v>
      </c>
      <c r="C112" s="13" t="s">
        <v>28</v>
      </c>
      <c r="D112" s="13" t="s">
        <v>30</v>
      </c>
      <c r="E112" s="13" t="s">
        <v>16</v>
      </c>
      <c r="F112" s="21">
        <v>24.1</v>
      </c>
      <c r="G112" s="13" t="s">
        <v>93</v>
      </c>
      <c r="H112" s="43"/>
    </row>
    <row r="113" spans="1:8">
      <c r="A113" s="13" t="s">
        <v>153</v>
      </c>
      <c r="B113" s="13" t="s">
        <v>139</v>
      </c>
      <c r="C113" s="13" t="s">
        <v>28</v>
      </c>
      <c r="D113" s="13" t="s">
        <v>29</v>
      </c>
      <c r="E113" s="13" t="s">
        <v>17</v>
      </c>
      <c r="F113" s="21">
        <v>64.599999999999994</v>
      </c>
      <c r="G113" s="13" t="s">
        <v>93</v>
      </c>
      <c r="H113" s="43"/>
    </row>
    <row r="114" spans="1:8">
      <c r="A114" s="13" t="s">
        <v>153</v>
      </c>
      <c r="B114" s="13" t="s">
        <v>139</v>
      </c>
      <c r="C114" s="13" t="s">
        <v>28</v>
      </c>
      <c r="D114" s="13" t="s">
        <v>30</v>
      </c>
      <c r="E114" s="13" t="s">
        <v>17</v>
      </c>
      <c r="F114" s="21">
        <v>49.6</v>
      </c>
      <c r="G114" s="13" t="s">
        <v>93</v>
      </c>
      <c r="H114" s="43"/>
    </row>
    <row r="115" spans="1:8">
      <c r="A115" s="13" t="s">
        <v>153</v>
      </c>
      <c r="B115" s="13" t="s">
        <v>139</v>
      </c>
      <c r="C115" s="13" t="s">
        <v>31</v>
      </c>
      <c r="D115" s="13" t="s">
        <v>32</v>
      </c>
      <c r="E115" s="13" t="s">
        <v>140</v>
      </c>
      <c r="F115" s="21">
        <v>27.1</v>
      </c>
      <c r="G115" s="13" t="s">
        <v>93</v>
      </c>
      <c r="H115" s="43"/>
    </row>
    <row r="116" spans="1:8">
      <c r="A116" s="13" t="s">
        <v>153</v>
      </c>
      <c r="B116" s="13" t="s">
        <v>139</v>
      </c>
      <c r="C116" s="13" t="s">
        <v>31</v>
      </c>
      <c r="D116" s="13" t="s">
        <v>33</v>
      </c>
      <c r="E116" s="13" t="s">
        <v>140</v>
      </c>
      <c r="F116" s="21">
        <v>6.7</v>
      </c>
      <c r="G116" s="13" t="s">
        <v>93</v>
      </c>
      <c r="H116" s="43"/>
    </row>
    <row r="117" spans="1:8">
      <c r="A117" s="13" t="s">
        <v>153</v>
      </c>
      <c r="B117" s="13" t="s">
        <v>139</v>
      </c>
      <c r="C117" s="13" t="s">
        <v>31</v>
      </c>
      <c r="D117" s="13" t="s">
        <v>32</v>
      </c>
      <c r="E117" s="13" t="s">
        <v>14</v>
      </c>
      <c r="F117" s="21">
        <v>0.6</v>
      </c>
      <c r="G117" s="13" t="s">
        <v>93</v>
      </c>
      <c r="H117" s="43"/>
    </row>
    <row r="118" spans="1:8">
      <c r="A118" s="13" t="s">
        <v>153</v>
      </c>
      <c r="B118" s="13" t="s">
        <v>139</v>
      </c>
      <c r="C118" s="13" t="s">
        <v>31</v>
      </c>
      <c r="D118" s="13" t="s">
        <v>33</v>
      </c>
      <c r="E118" s="13" t="s">
        <v>14</v>
      </c>
      <c r="F118" s="21">
        <v>0.3</v>
      </c>
      <c r="G118" s="13" t="s">
        <v>93</v>
      </c>
      <c r="H118" s="43"/>
    </row>
    <row r="119" spans="1:8">
      <c r="A119" s="13" t="s">
        <v>153</v>
      </c>
      <c r="B119" s="13" t="s">
        <v>139</v>
      </c>
      <c r="C119" s="13" t="s">
        <v>31</v>
      </c>
      <c r="D119" s="13" t="s">
        <v>32</v>
      </c>
      <c r="E119" s="13" t="s">
        <v>15</v>
      </c>
      <c r="F119" s="21">
        <v>13.9</v>
      </c>
      <c r="G119" s="13" t="s">
        <v>93</v>
      </c>
      <c r="H119" s="43"/>
    </row>
    <row r="120" spans="1:8">
      <c r="A120" s="13" t="s">
        <v>153</v>
      </c>
      <c r="B120" s="13" t="s">
        <v>139</v>
      </c>
      <c r="C120" s="13" t="s">
        <v>31</v>
      </c>
      <c r="D120" s="13" t="s">
        <v>33</v>
      </c>
      <c r="E120" s="13" t="s">
        <v>15</v>
      </c>
      <c r="F120" s="21">
        <v>5.7</v>
      </c>
      <c r="G120" s="13" t="s">
        <v>93</v>
      </c>
      <c r="H120" s="43"/>
    </row>
    <row r="121" spans="1:8">
      <c r="A121" s="13" t="s">
        <v>153</v>
      </c>
      <c r="B121" s="13" t="s">
        <v>139</v>
      </c>
      <c r="C121" s="13" t="s">
        <v>31</v>
      </c>
      <c r="D121" s="13" t="s">
        <v>32</v>
      </c>
      <c r="E121" s="13" t="s">
        <v>16</v>
      </c>
      <c r="F121" s="21">
        <v>43.7</v>
      </c>
      <c r="G121" s="13" t="s">
        <v>93</v>
      </c>
      <c r="H121" s="43"/>
    </row>
    <row r="122" spans="1:8">
      <c r="A122" s="13" t="s">
        <v>153</v>
      </c>
      <c r="B122" s="13" t="s">
        <v>139</v>
      </c>
      <c r="C122" s="13" t="s">
        <v>31</v>
      </c>
      <c r="D122" s="13" t="s">
        <v>33</v>
      </c>
      <c r="E122" s="13" t="s">
        <v>16</v>
      </c>
      <c r="F122" s="21">
        <v>18.600000000000001</v>
      </c>
      <c r="G122" s="13" t="s">
        <v>93</v>
      </c>
      <c r="H122" s="43"/>
    </row>
    <row r="123" spans="1:8">
      <c r="A123" s="13" t="s">
        <v>153</v>
      </c>
      <c r="B123" s="13" t="s">
        <v>139</v>
      </c>
      <c r="C123" s="13" t="s">
        <v>31</v>
      </c>
      <c r="D123" s="13" t="s">
        <v>32</v>
      </c>
      <c r="E123" s="13" t="s">
        <v>17</v>
      </c>
      <c r="F123" s="21">
        <v>59.1</v>
      </c>
      <c r="G123" s="13" t="s">
        <v>93</v>
      </c>
      <c r="H123" s="43"/>
    </row>
    <row r="124" spans="1:8">
      <c r="A124" s="13" t="s">
        <v>153</v>
      </c>
      <c r="B124" s="13" t="s">
        <v>139</v>
      </c>
      <c r="C124" s="13" t="s">
        <v>31</v>
      </c>
      <c r="D124" s="13" t="s">
        <v>33</v>
      </c>
      <c r="E124" s="13" t="s">
        <v>17</v>
      </c>
      <c r="F124" s="21">
        <v>48.6</v>
      </c>
      <c r="G124" s="13" t="s">
        <v>93</v>
      </c>
      <c r="H124" s="43"/>
    </row>
    <row r="125" spans="1:8">
      <c r="A125" s="13" t="s">
        <v>153</v>
      </c>
      <c r="B125" s="13" t="s">
        <v>139</v>
      </c>
      <c r="C125" s="13" t="s">
        <v>34</v>
      </c>
      <c r="D125" s="13" t="s">
        <v>35</v>
      </c>
      <c r="E125" s="13" t="s">
        <v>140</v>
      </c>
      <c r="F125" s="21">
        <v>8.1999999999999993</v>
      </c>
      <c r="G125" s="13" t="s">
        <v>93</v>
      </c>
      <c r="H125" s="43"/>
    </row>
    <row r="126" spans="1:8">
      <c r="A126" s="13" t="s">
        <v>153</v>
      </c>
      <c r="B126" s="13" t="s">
        <v>139</v>
      </c>
      <c r="C126" s="13" t="s">
        <v>34</v>
      </c>
      <c r="D126" s="13" t="s">
        <v>36</v>
      </c>
      <c r="E126" s="13" t="s">
        <v>140</v>
      </c>
      <c r="F126" s="21">
        <v>14.6</v>
      </c>
      <c r="G126" s="13" t="s">
        <v>93</v>
      </c>
      <c r="H126" s="43"/>
    </row>
    <row r="127" spans="1:8">
      <c r="A127" s="13" t="s">
        <v>153</v>
      </c>
      <c r="B127" s="13" t="s">
        <v>139</v>
      </c>
      <c r="C127" s="13" t="s">
        <v>34</v>
      </c>
      <c r="D127" s="13" t="s">
        <v>35</v>
      </c>
      <c r="E127" s="13" t="s">
        <v>14</v>
      </c>
      <c r="F127" s="21">
        <v>0.3</v>
      </c>
      <c r="G127" s="13" t="s">
        <v>93</v>
      </c>
      <c r="H127" s="43"/>
    </row>
    <row r="128" spans="1:8">
      <c r="A128" s="13" t="s">
        <v>153</v>
      </c>
      <c r="B128" s="13" t="s">
        <v>139</v>
      </c>
      <c r="C128" s="13" t="s">
        <v>34</v>
      </c>
      <c r="D128" s="13" t="s">
        <v>36</v>
      </c>
      <c r="E128" s="13" t="s">
        <v>14</v>
      </c>
      <c r="F128" s="21">
        <v>0.4</v>
      </c>
      <c r="G128" s="13" t="s">
        <v>93</v>
      </c>
      <c r="H128" s="43"/>
    </row>
    <row r="129" spans="1:8">
      <c r="A129" s="13" t="s">
        <v>153</v>
      </c>
      <c r="B129" s="13" t="s">
        <v>139</v>
      </c>
      <c r="C129" s="13" t="s">
        <v>34</v>
      </c>
      <c r="D129" s="13" t="s">
        <v>35</v>
      </c>
      <c r="E129" s="13" t="s">
        <v>15</v>
      </c>
      <c r="F129" s="21">
        <v>4</v>
      </c>
      <c r="G129" s="13" t="s">
        <v>93</v>
      </c>
      <c r="H129" s="43"/>
    </row>
    <row r="130" spans="1:8">
      <c r="A130" s="13" t="s">
        <v>153</v>
      </c>
      <c r="B130" s="13" t="s">
        <v>139</v>
      </c>
      <c r="C130" s="13" t="s">
        <v>34</v>
      </c>
      <c r="D130" s="13" t="s">
        <v>36</v>
      </c>
      <c r="E130" s="13" t="s">
        <v>15</v>
      </c>
      <c r="F130" s="21">
        <v>10</v>
      </c>
      <c r="G130" s="13" t="s">
        <v>93</v>
      </c>
      <c r="H130" s="43"/>
    </row>
    <row r="131" spans="1:8">
      <c r="A131" s="13" t="s">
        <v>153</v>
      </c>
      <c r="B131" s="13" t="s">
        <v>139</v>
      </c>
      <c r="C131" s="13" t="s">
        <v>34</v>
      </c>
      <c r="D131" s="13" t="s">
        <v>35</v>
      </c>
      <c r="E131" s="13" t="s">
        <v>16</v>
      </c>
      <c r="F131" s="21">
        <v>19.600000000000001</v>
      </c>
      <c r="G131" s="13" t="s">
        <v>93</v>
      </c>
      <c r="H131" s="43"/>
    </row>
    <row r="132" spans="1:8">
      <c r="A132" s="13" t="s">
        <v>153</v>
      </c>
      <c r="B132" s="13" t="s">
        <v>139</v>
      </c>
      <c r="C132" s="13" t="s">
        <v>34</v>
      </c>
      <c r="D132" s="13" t="s">
        <v>36</v>
      </c>
      <c r="E132" s="13" t="s">
        <v>16</v>
      </c>
      <c r="F132" s="21">
        <v>38.6</v>
      </c>
      <c r="G132" s="13" t="s">
        <v>93</v>
      </c>
      <c r="H132" s="43"/>
    </row>
    <row r="133" spans="1:8">
      <c r="A133" s="13" t="s">
        <v>153</v>
      </c>
      <c r="B133" s="13" t="s">
        <v>139</v>
      </c>
      <c r="C133" s="13" t="s">
        <v>34</v>
      </c>
      <c r="D133" s="13" t="s">
        <v>35</v>
      </c>
      <c r="E133" s="13" t="s">
        <v>17</v>
      </c>
      <c r="F133" s="21">
        <v>50.2</v>
      </c>
      <c r="G133" s="13" t="s">
        <v>93</v>
      </c>
      <c r="H133" s="43"/>
    </row>
    <row r="134" spans="1:8">
      <c r="A134" s="13" t="s">
        <v>153</v>
      </c>
      <c r="B134" s="13" t="s">
        <v>139</v>
      </c>
      <c r="C134" s="13" t="s">
        <v>34</v>
      </c>
      <c r="D134" s="13" t="s">
        <v>36</v>
      </c>
      <c r="E134" s="13" t="s">
        <v>17</v>
      </c>
      <c r="F134" s="21">
        <v>57.8</v>
      </c>
      <c r="G134" s="13" t="s">
        <v>93</v>
      </c>
      <c r="H134" s="43"/>
    </row>
    <row r="135" spans="1:8">
      <c r="A135" s="13" t="s">
        <v>153</v>
      </c>
      <c r="B135" s="13" t="s">
        <v>139</v>
      </c>
      <c r="C135" s="13" t="s">
        <v>37</v>
      </c>
      <c r="D135" s="13" t="s">
        <v>38</v>
      </c>
      <c r="E135" s="13" t="s">
        <v>140</v>
      </c>
      <c r="F135" s="21">
        <v>7.8</v>
      </c>
      <c r="G135" s="13" t="s">
        <v>93</v>
      </c>
      <c r="H135" s="43"/>
    </row>
    <row r="136" spans="1:8">
      <c r="A136" s="13" t="s">
        <v>153</v>
      </c>
      <c r="B136" s="13" t="s">
        <v>139</v>
      </c>
      <c r="C136" s="13" t="s">
        <v>37</v>
      </c>
      <c r="D136" s="13" t="s">
        <v>39</v>
      </c>
      <c r="E136" s="13" t="s">
        <v>140</v>
      </c>
      <c r="F136" s="21">
        <v>16.100000000000001</v>
      </c>
      <c r="G136" s="13" t="s">
        <v>93</v>
      </c>
      <c r="H136" s="43"/>
    </row>
    <row r="137" spans="1:8">
      <c r="A137" s="13" t="s">
        <v>153</v>
      </c>
      <c r="B137" s="13" t="s">
        <v>139</v>
      </c>
      <c r="C137" s="13" t="s">
        <v>37</v>
      </c>
      <c r="D137" s="13" t="s">
        <v>38</v>
      </c>
      <c r="E137" s="13" t="s">
        <v>14</v>
      </c>
      <c r="F137" s="21">
        <v>0.3</v>
      </c>
      <c r="G137" s="13" t="s">
        <v>93</v>
      </c>
      <c r="H137" s="43"/>
    </row>
    <row r="138" spans="1:8">
      <c r="A138" s="13" t="s">
        <v>153</v>
      </c>
      <c r="B138" s="13" t="s">
        <v>139</v>
      </c>
      <c r="C138" s="13" t="s">
        <v>37</v>
      </c>
      <c r="D138" s="13" t="s">
        <v>39</v>
      </c>
      <c r="E138" s="13" t="s">
        <v>14</v>
      </c>
      <c r="F138" s="21">
        <v>0.5</v>
      </c>
      <c r="G138" s="13" t="s">
        <v>93</v>
      </c>
      <c r="H138" s="43"/>
    </row>
    <row r="139" spans="1:8">
      <c r="A139" s="13" t="s">
        <v>153</v>
      </c>
      <c r="B139" s="13" t="s">
        <v>139</v>
      </c>
      <c r="C139" s="13" t="s">
        <v>37</v>
      </c>
      <c r="D139" s="13" t="s">
        <v>38</v>
      </c>
      <c r="E139" s="13" t="s">
        <v>15</v>
      </c>
      <c r="F139" s="21">
        <v>3.3</v>
      </c>
      <c r="G139" s="13" t="s">
        <v>93</v>
      </c>
      <c r="H139" s="43"/>
    </row>
    <row r="140" spans="1:8">
      <c r="A140" s="13" t="s">
        <v>153</v>
      </c>
      <c r="B140" s="13" t="s">
        <v>139</v>
      </c>
      <c r="C140" s="13" t="s">
        <v>37</v>
      </c>
      <c r="D140" s="13" t="s">
        <v>39</v>
      </c>
      <c r="E140" s="13" t="s">
        <v>15</v>
      </c>
      <c r="F140" s="21">
        <v>10.8</v>
      </c>
      <c r="G140" s="13" t="s">
        <v>93</v>
      </c>
      <c r="H140" s="43"/>
    </row>
    <row r="141" spans="1:8">
      <c r="A141" s="13" t="s">
        <v>153</v>
      </c>
      <c r="B141" s="13" t="s">
        <v>139</v>
      </c>
      <c r="C141" s="13" t="s">
        <v>37</v>
      </c>
      <c r="D141" s="13" t="s">
        <v>38</v>
      </c>
      <c r="E141" s="13" t="s">
        <v>16</v>
      </c>
      <c r="F141" s="21">
        <v>19.3</v>
      </c>
      <c r="G141" s="13" t="s">
        <v>93</v>
      </c>
      <c r="H141" s="43"/>
    </row>
    <row r="142" spans="1:8">
      <c r="A142" s="13" t="s">
        <v>153</v>
      </c>
      <c r="B142" s="13" t="s">
        <v>139</v>
      </c>
      <c r="C142" s="13" t="s">
        <v>37</v>
      </c>
      <c r="D142" s="13" t="s">
        <v>39</v>
      </c>
      <c r="E142" s="13" t="s">
        <v>16</v>
      </c>
      <c r="F142" s="21">
        <v>40.9</v>
      </c>
      <c r="G142" s="13" t="s">
        <v>93</v>
      </c>
      <c r="H142" s="43"/>
    </row>
    <row r="143" spans="1:8">
      <c r="A143" s="13" t="s">
        <v>153</v>
      </c>
      <c r="B143" s="13" t="s">
        <v>139</v>
      </c>
      <c r="C143" s="13" t="s">
        <v>37</v>
      </c>
      <c r="D143" s="13" t="s">
        <v>38</v>
      </c>
      <c r="E143" s="13" t="s">
        <v>17</v>
      </c>
      <c r="F143" s="21">
        <v>45.1</v>
      </c>
      <c r="G143" s="13" t="s">
        <v>93</v>
      </c>
      <c r="H143" s="43"/>
    </row>
    <row r="144" spans="1:8">
      <c r="A144" s="13" t="s">
        <v>153</v>
      </c>
      <c r="B144" s="13" t="s">
        <v>139</v>
      </c>
      <c r="C144" s="13" t="s">
        <v>37</v>
      </c>
      <c r="D144" s="13" t="s">
        <v>39</v>
      </c>
      <c r="E144" s="22" t="s">
        <v>17</v>
      </c>
      <c r="F144" s="23">
        <v>70</v>
      </c>
      <c r="G144" s="22" t="s">
        <v>93</v>
      </c>
      <c r="H144" s="44"/>
    </row>
    <row r="145" spans="1:8">
      <c r="A145" s="40" t="s">
        <v>152</v>
      </c>
      <c r="B145" s="40" t="s">
        <v>139</v>
      </c>
      <c r="C145" s="40" t="s">
        <v>12</v>
      </c>
      <c r="D145" s="40" t="s">
        <v>12</v>
      </c>
      <c r="E145" s="13" t="s">
        <v>140</v>
      </c>
      <c r="F145" s="24">
        <v>4.5</v>
      </c>
      <c r="G145" s="13" t="s">
        <v>93</v>
      </c>
      <c r="H145" s="45"/>
    </row>
    <row r="146" spans="1:8">
      <c r="A146" s="13" t="s">
        <v>152</v>
      </c>
      <c r="B146" s="13" t="s">
        <v>139</v>
      </c>
      <c r="C146" s="13" t="s">
        <v>12</v>
      </c>
      <c r="D146" s="13" t="s">
        <v>12</v>
      </c>
      <c r="E146" s="13" t="s">
        <v>14</v>
      </c>
      <c r="F146" s="21">
        <v>0.8</v>
      </c>
      <c r="G146" s="13" t="s">
        <v>93</v>
      </c>
      <c r="H146" s="43"/>
    </row>
    <row r="147" spans="1:8">
      <c r="A147" s="13" t="s">
        <v>152</v>
      </c>
      <c r="B147" s="13" t="s">
        <v>139</v>
      </c>
      <c r="C147" s="13" t="s">
        <v>12</v>
      </c>
      <c r="D147" s="13" t="s">
        <v>12</v>
      </c>
      <c r="E147" s="13" t="s">
        <v>15</v>
      </c>
      <c r="F147" s="21">
        <v>3.9</v>
      </c>
      <c r="G147" s="13" t="s">
        <v>93</v>
      </c>
      <c r="H147" s="43"/>
    </row>
    <row r="148" spans="1:8">
      <c r="A148" s="13" t="s">
        <v>152</v>
      </c>
      <c r="B148" s="13" t="s">
        <v>139</v>
      </c>
      <c r="C148" s="13" t="s">
        <v>12</v>
      </c>
      <c r="D148" s="13" t="s">
        <v>12</v>
      </c>
      <c r="E148" s="13" t="s">
        <v>16</v>
      </c>
      <c r="F148" s="21">
        <v>10.199999999999999</v>
      </c>
      <c r="G148" s="13" t="s">
        <v>93</v>
      </c>
      <c r="H148" s="43"/>
    </row>
    <row r="149" spans="1:8">
      <c r="A149" s="13" t="s">
        <v>152</v>
      </c>
      <c r="B149" s="13" t="s">
        <v>139</v>
      </c>
      <c r="C149" s="13" t="s">
        <v>12</v>
      </c>
      <c r="D149" s="13" t="s">
        <v>12</v>
      </c>
      <c r="E149" s="13" t="s">
        <v>17</v>
      </c>
      <c r="F149" s="21">
        <v>14.1</v>
      </c>
      <c r="G149" s="13" t="s">
        <v>93</v>
      </c>
      <c r="H149" s="43"/>
    </row>
    <row r="150" spans="1:8">
      <c r="A150" s="13" t="s">
        <v>152</v>
      </c>
      <c r="B150" s="13" t="s">
        <v>139</v>
      </c>
      <c r="C150" s="13" t="s">
        <v>18</v>
      </c>
      <c r="D150" s="13" t="s">
        <v>19</v>
      </c>
      <c r="E150" s="13" t="s">
        <v>140</v>
      </c>
      <c r="F150" s="21">
        <v>4.5</v>
      </c>
      <c r="G150" s="13" t="s">
        <v>93</v>
      </c>
      <c r="H150" s="43"/>
    </row>
    <row r="151" spans="1:8">
      <c r="A151" s="13" t="s">
        <v>152</v>
      </c>
      <c r="B151" s="13" t="s">
        <v>139</v>
      </c>
      <c r="C151" s="13" t="s">
        <v>18</v>
      </c>
      <c r="D151" s="13" t="s">
        <v>20</v>
      </c>
      <c r="E151" s="13" t="s">
        <v>140</v>
      </c>
      <c r="F151" s="21">
        <v>4.5999999999999996</v>
      </c>
      <c r="G151" s="13" t="s">
        <v>93</v>
      </c>
      <c r="H151" s="43"/>
    </row>
    <row r="152" spans="1:8">
      <c r="A152" s="13" t="s">
        <v>152</v>
      </c>
      <c r="B152" s="13" t="s">
        <v>139</v>
      </c>
      <c r="C152" s="13" t="s">
        <v>18</v>
      </c>
      <c r="D152" s="13" t="s">
        <v>19</v>
      </c>
      <c r="E152" s="13" t="s">
        <v>14</v>
      </c>
      <c r="F152" s="21">
        <v>0.9</v>
      </c>
      <c r="G152" s="13" t="s">
        <v>93</v>
      </c>
      <c r="H152" s="43"/>
    </row>
    <row r="153" spans="1:8">
      <c r="A153" s="13" t="s">
        <v>152</v>
      </c>
      <c r="B153" s="13" t="s">
        <v>139</v>
      </c>
      <c r="C153" s="13" t="s">
        <v>18</v>
      </c>
      <c r="D153" s="13" t="s">
        <v>20</v>
      </c>
      <c r="E153" s="13" t="s">
        <v>14</v>
      </c>
      <c r="F153" s="21">
        <v>0.7</v>
      </c>
      <c r="G153" s="13" t="s">
        <v>93</v>
      </c>
      <c r="H153" s="43"/>
    </row>
    <row r="154" spans="1:8">
      <c r="A154" s="13" t="s">
        <v>152</v>
      </c>
      <c r="B154" s="13" t="s">
        <v>139</v>
      </c>
      <c r="C154" s="13" t="s">
        <v>18</v>
      </c>
      <c r="D154" s="13" t="s">
        <v>19</v>
      </c>
      <c r="E154" s="13" t="s">
        <v>15</v>
      </c>
      <c r="F154" s="21">
        <v>3.7</v>
      </c>
      <c r="G154" s="13" t="s">
        <v>93</v>
      </c>
      <c r="H154" s="43"/>
    </row>
    <row r="155" spans="1:8">
      <c r="A155" s="13" t="s">
        <v>152</v>
      </c>
      <c r="B155" s="13" t="s">
        <v>139</v>
      </c>
      <c r="C155" s="13" t="s">
        <v>18</v>
      </c>
      <c r="D155" s="13" t="s">
        <v>20</v>
      </c>
      <c r="E155" s="13" t="s">
        <v>15</v>
      </c>
      <c r="F155" s="21">
        <v>4.0999999999999996</v>
      </c>
      <c r="G155" s="13" t="s">
        <v>93</v>
      </c>
      <c r="H155" s="43"/>
    </row>
    <row r="156" spans="1:8">
      <c r="A156" s="13" t="s">
        <v>152</v>
      </c>
      <c r="B156" s="13" t="s">
        <v>139</v>
      </c>
      <c r="C156" s="13" t="s">
        <v>18</v>
      </c>
      <c r="D156" s="13" t="s">
        <v>19</v>
      </c>
      <c r="E156" s="27" t="s">
        <v>16</v>
      </c>
      <c r="F156" s="21">
        <v>10.1</v>
      </c>
      <c r="G156" s="13" t="s">
        <v>93</v>
      </c>
      <c r="H156" s="43"/>
    </row>
    <row r="157" spans="1:8">
      <c r="A157" s="13" t="s">
        <v>152</v>
      </c>
      <c r="B157" s="13" t="s">
        <v>139</v>
      </c>
      <c r="C157" s="13" t="s">
        <v>18</v>
      </c>
      <c r="D157" s="13" t="s">
        <v>20</v>
      </c>
      <c r="E157" s="27" t="s">
        <v>16</v>
      </c>
      <c r="F157" s="21">
        <v>10.199999999999999</v>
      </c>
      <c r="G157" s="13" t="s">
        <v>93</v>
      </c>
      <c r="H157" s="43"/>
    </row>
    <row r="158" spans="1:8">
      <c r="A158" s="13" t="s">
        <v>152</v>
      </c>
      <c r="B158" s="13" t="s">
        <v>139</v>
      </c>
      <c r="C158" s="13" t="s">
        <v>18</v>
      </c>
      <c r="D158" s="13" t="s">
        <v>19</v>
      </c>
      <c r="E158" s="13" t="s">
        <v>17</v>
      </c>
      <c r="F158" s="21">
        <v>14.6</v>
      </c>
      <c r="G158" s="13" t="s">
        <v>93</v>
      </c>
      <c r="H158" s="43"/>
    </row>
    <row r="159" spans="1:8">
      <c r="A159" s="13" t="s">
        <v>152</v>
      </c>
      <c r="B159" s="13" t="s">
        <v>139</v>
      </c>
      <c r="C159" s="13" t="s">
        <v>18</v>
      </c>
      <c r="D159" s="13" t="s">
        <v>20</v>
      </c>
      <c r="E159" s="13" t="s">
        <v>17</v>
      </c>
      <c r="F159" s="21">
        <v>13.7</v>
      </c>
      <c r="G159" s="13" t="s">
        <v>93</v>
      </c>
      <c r="H159" s="43"/>
    </row>
    <row r="160" spans="1:8">
      <c r="A160" s="13" t="s">
        <v>152</v>
      </c>
      <c r="B160" s="13" t="s">
        <v>139</v>
      </c>
      <c r="C160" s="13" t="s">
        <v>133</v>
      </c>
      <c r="D160" s="13" t="s">
        <v>22</v>
      </c>
      <c r="E160" s="13" t="s">
        <v>140</v>
      </c>
      <c r="F160" s="21">
        <v>5.9</v>
      </c>
      <c r="G160" s="13" t="s">
        <v>93</v>
      </c>
      <c r="H160" s="43"/>
    </row>
    <row r="161" spans="1:8">
      <c r="A161" s="13" t="s">
        <v>152</v>
      </c>
      <c r="B161" s="13" t="s">
        <v>139</v>
      </c>
      <c r="C161" s="13" t="s">
        <v>133</v>
      </c>
      <c r="D161" s="13" t="s">
        <v>23</v>
      </c>
      <c r="E161" s="13" t="s">
        <v>140</v>
      </c>
      <c r="F161" s="21">
        <v>4.5</v>
      </c>
      <c r="G161" s="13" t="s">
        <v>93</v>
      </c>
      <c r="H161" s="43"/>
    </row>
    <row r="162" spans="1:8">
      <c r="A162" s="13" t="s">
        <v>152</v>
      </c>
      <c r="B162" s="13" t="s">
        <v>139</v>
      </c>
      <c r="C162" s="13" t="s">
        <v>133</v>
      </c>
      <c r="D162" s="13" t="s">
        <v>22</v>
      </c>
      <c r="E162" s="13" t="s">
        <v>14</v>
      </c>
      <c r="F162" s="21">
        <v>0.5</v>
      </c>
      <c r="G162" s="13" t="s">
        <v>93</v>
      </c>
      <c r="H162" s="43"/>
    </row>
    <row r="163" spans="1:8">
      <c r="A163" s="13" t="s">
        <v>152</v>
      </c>
      <c r="B163" s="13" t="s">
        <v>139</v>
      </c>
      <c r="C163" s="13" t="s">
        <v>133</v>
      </c>
      <c r="D163" s="13" t="s">
        <v>23</v>
      </c>
      <c r="E163" s="13" t="s">
        <v>14</v>
      </c>
      <c r="F163" s="21">
        <v>0.8</v>
      </c>
      <c r="G163" s="13" t="s">
        <v>93</v>
      </c>
      <c r="H163" s="43"/>
    </row>
    <row r="164" spans="1:8">
      <c r="A164" s="13" t="s">
        <v>152</v>
      </c>
      <c r="B164" s="13" t="s">
        <v>139</v>
      </c>
      <c r="C164" s="13" t="s">
        <v>133</v>
      </c>
      <c r="D164" s="13" t="s">
        <v>22</v>
      </c>
      <c r="E164" s="13" t="s">
        <v>15</v>
      </c>
      <c r="F164" s="21">
        <v>6.6</v>
      </c>
      <c r="G164" s="13" t="s">
        <v>93</v>
      </c>
      <c r="H164" s="43"/>
    </row>
    <row r="165" spans="1:8">
      <c r="A165" s="13" t="s">
        <v>152</v>
      </c>
      <c r="B165" s="13" t="s">
        <v>139</v>
      </c>
      <c r="C165" s="13" t="s">
        <v>133</v>
      </c>
      <c r="D165" s="13" t="s">
        <v>23</v>
      </c>
      <c r="E165" s="13" t="s">
        <v>15</v>
      </c>
      <c r="F165" s="21">
        <v>3.9</v>
      </c>
      <c r="G165" s="13" t="s">
        <v>93</v>
      </c>
      <c r="H165" s="43"/>
    </row>
    <row r="166" spans="1:8">
      <c r="A166" s="13" t="s">
        <v>152</v>
      </c>
      <c r="B166" s="13" t="s">
        <v>139</v>
      </c>
      <c r="C166" s="13" t="s">
        <v>133</v>
      </c>
      <c r="D166" s="13" t="s">
        <v>22</v>
      </c>
      <c r="E166" s="27" t="s">
        <v>16</v>
      </c>
      <c r="F166" s="21">
        <v>13.1</v>
      </c>
      <c r="G166" s="13" t="s">
        <v>93</v>
      </c>
      <c r="H166" s="43"/>
    </row>
    <row r="167" spans="1:8">
      <c r="A167" s="13" t="s">
        <v>152</v>
      </c>
      <c r="B167" s="13" t="s">
        <v>139</v>
      </c>
      <c r="C167" s="13" t="s">
        <v>133</v>
      </c>
      <c r="D167" s="13" t="s">
        <v>23</v>
      </c>
      <c r="E167" s="27" t="s">
        <v>16</v>
      </c>
      <c r="F167" s="21">
        <v>10.1</v>
      </c>
      <c r="G167" s="13" t="s">
        <v>93</v>
      </c>
      <c r="H167" s="43"/>
    </row>
    <row r="168" spans="1:8">
      <c r="A168" s="13" t="s">
        <v>152</v>
      </c>
      <c r="B168" s="13" t="s">
        <v>139</v>
      </c>
      <c r="C168" s="13" t="s">
        <v>133</v>
      </c>
      <c r="D168" s="13" t="s">
        <v>22</v>
      </c>
      <c r="E168" s="13" t="s">
        <v>17</v>
      </c>
      <c r="F168" s="21" t="s">
        <v>24</v>
      </c>
      <c r="G168" s="13" t="s">
        <v>93</v>
      </c>
      <c r="H168" s="43"/>
    </row>
    <row r="169" spans="1:8">
      <c r="A169" s="13" t="s">
        <v>152</v>
      </c>
      <c r="B169" s="13" t="s">
        <v>139</v>
      </c>
      <c r="C169" s="13" t="s">
        <v>133</v>
      </c>
      <c r="D169" s="13" t="s">
        <v>23</v>
      </c>
      <c r="E169" s="13" t="s">
        <v>17</v>
      </c>
      <c r="F169" s="21">
        <v>14.1</v>
      </c>
      <c r="G169" s="13" t="s">
        <v>93</v>
      </c>
      <c r="H169" s="43"/>
    </row>
    <row r="170" spans="1:8">
      <c r="A170" s="13" t="s">
        <v>152</v>
      </c>
      <c r="B170" s="13" t="s">
        <v>139</v>
      </c>
      <c r="C170" s="13" t="s">
        <v>25</v>
      </c>
      <c r="D170" s="13" t="s">
        <v>141</v>
      </c>
      <c r="E170" s="13" t="s">
        <v>140</v>
      </c>
      <c r="F170" s="21">
        <v>4.0999999999999996</v>
      </c>
      <c r="G170" s="13" t="s">
        <v>93</v>
      </c>
      <c r="H170" s="43"/>
    </row>
    <row r="171" spans="1:8">
      <c r="A171" s="13" t="s">
        <v>152</v>
      </c>
      <c r="B171" s="13" t="s">
        <v>139</v>
      </c>
      <c r="C171" s="13" t="s">
        <v>25</v>
      </c>
      <c r="D171" s="13" t="s">
        <v>27</v>
      </c>
      <c r="E171" s="13" t="s">
        <v>140</v>
      </c>
      <c r="F171" s="21">
        <v>5.4</v>
      </c>
      <c r="G171" s="13" t="s">
        <v>93</v>
      </c>
      <c r="H171" s="43"/>
    </row>
    <row r="172" spans="1:8">
      <c r="A172" s="13" t="s">
        <v>152</v>
      </c>
      <c r="B172" s="13" t="s">
        <v>139</v>
      </c>
      <c r="C172" s="13" t="s">
        <v>25</v>
      </c>
      <c r="D172" s="13" t="s">
        <v>141</v>
      </c>
      <c r="E172" s="13" t="s">
        <v>14</v>
      </c>
      <c r="F172" s="21">
        <v>0.7</v>
      </c>
      <c r="G172" s="13" t="s">
        <v>93</v>
      </c>
      <c r="H172" s="43"/>
    </row>
    <row r="173" spans="1:8">
      <c r="A173" s="13" t="s">
        <v>152</v>
      </c>
      <c r="B173" s="13" t="s">
        <v>139</v>
      </c>
      <c r="C173" s="13" t="s">
        <v>25</v>
      </c>
      <c r="D173" s="13" t="s">
        <v>27</v>
      </c>
      <c r="E173" s="13" t="s">
        <v>14</v>
      </c>
      <c r="F173" s="21">
        <v>0.9</v>
      </c>
      <c r="G173" s="13" t="s">
        <v>93</v>
      </c>
      <c r="H173" s="43"/>
    </row>
    <row r="174" spans="1:8">
      <c r="A174" s="13" t="s">
        <v>152</v>
      </c>
      <c r="B174" s="13" t="s">
        <v>139</v>
      </c>
      <c r="C174" s="13" t="s">
        <v>25</v>
      </c>
      <c r="D174" s="13" t="s">
        <v>141</v>
      </c>
      <c r="E174" s="13" t="s">
        <v>15</v>
      </c>
      <c r="F174" s="21">
        <v>3.6</v>
      </c>
      <c r="G174" s="13" t="s">
        <v>93</v>
      </c>
      <c r="H174" s="43"/>
    </row>
    <row r="175" spans="1:8">
      <c r="A175" s="13" t="s">
        <v>152</v>
      </c>
      <c r="B175" s="13" t="s">
        <v>139</v>
      </c>
      <c r="C175" s="13" t="s">
        <v>25</v>
      </c>
      <c r="D175" s="13" t="s">
        <v>27</v>
      </c>
      <c r="E175" s="13" t="s">
        <v>15</v>
      </c>
      <c r="F175" s="21">
        <v>4.5</v>
      </c>
      <c r="G175" s="13" t="s">
        <v>93</v>
      </c>
      <c r="H175" s="43"/>
    </row>
    <row r="176" spans="1:8">
      <c r="A176" s="13" t="s">
        <v>152</v>
      </c>
      <c r="B176" s="13" t="s">
        <v>139</v>
      </c>
      <c r="C176" s="13" t="s">
        <v>25</v>
      </c>
      <c r="D176" s="13" t="s">
        <v>141</v>
      </c>
      <c r="E176" s="27" t="s">
        <v>16</v>
      </c>
      <c r="F176" s="21">
        <v>9.4</v>
      </c>
      <c r="G176" s="13" t="s">
        <v>93</v>
      </c>
      <c r="H176" s="43"/>
    </row>
    <row r="177" spans="1:8">
      <c r="A177" s="13" t="s">
        <v>152</v>
      </c>
      <c r="B177" s="13" t="s">
        <v>139</v>
      </c>
      <c r="C177" s="13" t="s">
        <v>25</v>
      </c>
      <c r="D177" s="13" t="s">
        <v>27</v>
      </c>
      <c r="E177" s="27" t="s">
        <v>16</v>
      </c>
      <c r="F177" s="21">
        <v>11.4</v>
      </c>
      <c r="G177" s="13" t="s">
        <v>93</v>
      </c>
      <c r="H177" s="43"/>
    </row>
    <row r="178" spans="1:8">
      <c r="A178" s="13" t="s">
        <v>152</v>
      </c>
      <c r="B178" s="13" t="s">
        <v>139</v>
      </c>
      <c r="C178" s="13" t="s">
        <v>25</v>
      </c>
      <c r="D178" s="13" t="s">
        <v>141</v>
      </c>
      <c r="E178" s="13" t="s">
        <v>17</v>
      </c>
      <c r="F178" s="21">
        <v>13.3</v>
      </c>
      <c r="G178" s="13" t="s">
        <v>93</v>
      </c>
      <c r="H178" s="43"/>
    </row>
    <row r="179" spans="1:8">
      <c r="A179" s="13" t="s">
        <v>152</v>
      </c>
      <c r="B179" s="13" t="s">
        <v>139</v>
      </c>
      <c r="C179" s="13" t="s">
        <v>25</v>
      </c>
      <c r="D179" s="13" t="s">
        <v>27</v>
      </c>
      <c r="E179" s="13" t="s">
        <v>17</v>
      </c>
      <c r="F179" s="21">
        <v>15.6</v>
      </c>
      <c r="G179" s="13" t="s">
        <v>93</v>
      </c>
      <c r="H179" s="43"/>
    </row>
    <row r="180" spans="1:8">
      <c r="A180" s="13" t="s">
        <v>152</v>
      </c>
      <c r="B180" s="13" t="s">
        <v>139</v>
      </c>
      <c r="C180" s="13" t="s">
        <v>28</v>
      </c>
      <c r="D180" s="13" t="s">
        <v>29</v>
      </c>
      <c r="E180" s="13" t="s">
        <v>140</v>
      </c>
      <c r="F180" s="21">
        <v>9</v>
      </c>
      <c r="G180" s="13" t="s">
        <v>93</v>
      </c>
      <c r="H180" s="43"/>
    </row>
    <row r="181" spans="1:8">
      <c r="A181" s="13" t="s">
        <v>152</v>
      </c>
      <c r="B181" s="13" t="s">
        <v>139</v>
      </c>
      <c r="C181" s="13" t="s">
        <v>28</v>
      </c>
      <c r="D181" s="13" t="s">
        <v>30</v>
      </c>
      <c r="E181" s="13" t="s">
        <v>140</v>
      </c>
      <c r="F181" s="21">
        <v>4</v>
      </c>
      <c r="G181" s="13" t="s">
        <v>93</v>
      </c>
      <c r="H181" s="43"/>
    </row>
    <row r="182" spans="1:8">
      <c r="A182" s="13" t="s">
        <v>152</v>
      </c>
      <c r="B182" s="13" t="s">
        <v>139</v>
      </c>
      <c r="C182" s="13" t="s">
        <v>28</v>
      </c>
      <c r="D182" s="13" t="s">
        <v>29</v>
      </c>
      <c r="E182" s="13" t="s">
        <v>14</v>
      </c>
      <c r="F182" s="21" t="s">
        <v>24</v>
      </c>
      <c r="G182" s="13" t="s">
        <v>93</v>
      </c>
      <c r="H182" s="43"/>
    </row>
    <row r="183" spans="1:8">
      <c r="A183" s="13" t="s">
        <v>152</v>
      </c>
      <c r="B183" s="13" t="s">
        <v>139</v>
      </c>
      <c r="C183" s="13" t="s">
        <v>28</v>
      </c>
      <c r="D183" s="13" t="s">
        <v>30</v>
      </c>
      <c r="E183" s="13" t="s">
        <v>14</v>
      </c>
      <c r="F183" s="21">
        <v>0.8</v>
      </c>
      <c r="G183" s="13" t="s">
        <v>93</v>
      </c>
      <c r="H183" s="43"/>
    </row>
    <row r="184" spans="1:8">
      <c r="A184" s="13" t="s">
        <v>152</v>
      </c>
      <c r="B184" s="13" t="s">
        <v>139</v>
      </c>
      <c r="C184" s="13" t="s">
        <v>28</v>
      </c>
      <c r="D184" s="13" t="s">
        <v>29</v>
      </c>
      <c r="E184" s="13" t="s">
        <v>15</v>
      </c>
      <c r="F184" s="21">
        <v>7.1</v>
      </c>
      <c r="G184" s="13" t="s">
        <v>93</v>
      </c>
      <c r="H184" s="43"/>
    </row>
    <row r="185" spans="1:8">
      <c r="A185" s="13" t="s">
        <v>152</v>
      </c>
      <c r="B185" s="13" t="s">
        <v>139</v>
      </c>
      <c r="C185" s="13" t="s">
        <v>28</v>
      </c>
      <c r="D185" s="13" t="s">
        <v>30</v>
      </c>
      <c r="E185" s="13" t="s">
        <v>15</v>
      </c>
      <c r="F185" s="21">
        <v>3.7</v>
      </c>
      <c r="G185" s="13" t="s">
        <v>93</v>
      </c>
      <c r="H185" s="43"/>
    </row>
    <row r="186" spans="1:8">
      <c r="A186" s="13" t="s">
        <v>152</v>
      </c>
      <c r="B186" s="13" t="s">
        <v>139</v>
      </c>
      <c r="C186" s="13" t="s">
        <v>28</v>
      </c>
      <c r="D186" s="13" t="s">
        <v>29</v>
      </c>
      <c r="E186" s="13" t="s">
        <v>16</v>
      </c>
      <c r="F186" s="21">
        <v>12.6</v>
      </c>
      <c r="G186" s="13" t="s">
        <v>93</v>
      </c>
      <c r="H186" s="43"/>
    </row>
    <row r="187" spans="1:8">
      <c r="A187" s="13" t="s">
        <v>152</v>
      </c>
      <c r="B187" s="13" t="s">
        <v>139</v>
      </c>
      <c r="C187" s="13" t="s">
        <v>28</v>
      </c>
      <c r="D187" s="13" t="s">
        <v>30</v>
      </c>
      <c r="E187" s="13" t="s">
        <v>16</v>
      </c>
      <c r="F187" s="21">
        <v>9.4</v>
      </c>
      <c r="G187" s="13" t="s">
        <v>93</v>
      </c>
      <c r="H187" s="43"/>
    </row>
    <row r="188" spans="1:8">
      <c r="A188" s="13" t="s">
        <v>152</v>
      </c>
      <c r="B188" s="13" t="s">
        <v>139</v>
      </c>
      <c r="C188" s="13" t="s">
        <v>28</v>
      </c>
      <c r="D188" s="13" t="s">
        <v>29</v>
      </c>
      <c r="E188" s="13" t="s">
        <v>17</v>
      </c>
      <c r="F188" s="21">
        <v>15.5</v>
      </c>
      <c r="G188" s="13" t="s">
        <v>93</v>
      </c>
      <c r="H188" s="43"/>
    </row>
    <row r="189" spans="1:8">
      <c r="A189" s="13" t="s">
        <v>152</v>
      </c>
      <c r="B189" s="13" t="s">
        <v>139</v>
      </c>
      <c r="C189" s="13" t="s">
        <v>28</v>
      </c>
      <c r="D189" s="13" t="s">
        <v>30</v>
      </c>
      <c r="E189" s="13" t="s">
        <v>17</v>
      </c>
      <c r="F189" s="21">
        <v>13.2</v>
      </c>
      <c r="G189" s="13" t="s">
        <v>93</v>
      </c>
      <c r="H189" s="43"/>
    </row>
    <row r="190" spans="1:8">
      <c r="A190" s="13" t="s">
        <v>152</v>
      </c>
      <c r="B190" s="13" t="s">
        <v>139</v>
      </c>
      <c r="C190" s="13" t="s">
        <v>31</v>
      </c>
      <c r="D190" s="13" t="s">
        <v>32</v>
      </c>
      <c r="E190" s="13" t="s">
        <v>140</v>
      </c>
      <c r="F190" s="21">
        <v>7.6</v>
      </c>
      <c r="G190" s="13" t="s">
        <v>93</v>
      </c>
      <c r="H190" s="43"/>
    </row>
    <row r="191" spans="1:8">
      <c r="A191" s="13" t="s">
        <v>152</v>
      </c>
      <c r="B191" s="13" t="s">
        <v>139</v>
      </c>
      <c r="C191" s="13" t="s">
        <v>31</v>
      </c>
      <c r="D191" s="13" t="s">
        <v>33</v>
      </c>
      <c r="E191" s="13" t="s">
        <v>140</v>
      </c>
      <c r="F191" s="21">
        <v>3.5</v>
      </c>
      <c r="G191" s="13" t="s">
        <v>93</v>
      </c>
      <c r="H191" s="43"/>
    </row>
    <row r="192" spans="1:8">
      <c r="A192" s="13" t="s">
        <v>152</v>
      </c>
      <c r="B192" s="13" t="s">
        <v>139</v>
      </c>
      <c r="C192" s="13" t="s">
        <v>31</v>
      </c>
      <c r="D192" s="13" t="s">
        <v>32</v>
      </c>
      <c r="E192" s="13" t="s">
        <v>14</v>
      </c>
      <c r="F192" s="21">
        <v>0.8</v>
      </c>
      <c r="G192" s="13" t="s">
        <v>93</v>
      </c>
      <c r="H192" s="43"/>
    </row>
    <row r="193" spans="1:8">
      <c r="A193" s="13" t="s">
        <v>152</v>
      </c>
      <c r="B193" s="13" t="s">
        <v>139</v>
      </c>
      <c r="C193" s="13" t="s">
        <v>31</v>
      </c>
      <c r="D193" s="13" t="s">
        <v>33</v>
      </c>
      <c r="E193" s="13" t="s">
        <v>14</v>
      </c>
      <c r="F193" s="21">
        <v>0.8</v>
      </c>
      <c r="G193" s="13" t="s">
        <v>93</v>
      </c>
      <c r="H193" s="43"/>
    </row>
    <row r="194" spans="1:8">
      <c r="A194" s="13" t="s">
        <v>152</v>
      </c>
      <c r="B194" s="13" t="s">
        <v>139</v>
      </c>
      <c r="C194" s="13" t="s">
        <v>31</v>
      </c>
      <c r="D194" s="13" t="s">
        <v>32</v>
      </c>
      <c r="E194" s="13" t="s">
        <v>15</v>
      </c>
      <c r="F194" s="21">
        <v>5.0999999999999996</v>
      </c>
      <c r="G194" s="13" t="s">
        <v>93</v>
      </c>
      <c r="H194" s="43"/>
    </row>
    <row r="195" spans="1:8">
      <c r="A195" s="13" t="s">
        <v>152</v>
      </c>
      <c r="B195" s="13" t="s">
        <v>139</v>
      </c>
      <c r="C195" s="13" t="s">
        <v>31</v>
      </c>
      <c r="D195" s="13" t="s">
        <v>33</v>
      </c>
      <c r="E195" s="13" t="s">
        <v>15</v>
      </c>
      <c r="F195" s="21">
        <v>3.7</v>
      </c>
      <c r="G195" s="13" t="s">
        <v>93</v>
      </c>
      <c r="H195" s="43"/>
    </row>
    <row r="196" spans="1:8">
      <c r="A196" s="13" t="s">
        <v>152</v>
      </c>
      <c r="B196" s="13" t="s">
        <v>139</v>
      </c>
      <c r="C196" s="13" t="s">
        <v>31</v>
      </c>
      <c r="D196" s="13" t="s">
        <v>32</v>
      </c>
      <c r="E196" s="13" t="s">
        <v>16</v>
      </c>
      <c r="F196" s="21">
        <v>12.6</v>
      </c>
      <c r="G196" s="13" t="s">
        <v>93</v>
      </c>
      <c r="H196" s="43"/>
    </row>
    <row r="197" spans="1:8">
      <c r="A197" s="13" t="s">
        <v>152</v>
      </c>
      <c r="B197" s="13" t="s">
        <v>139</v>
      </c>
      <c r="C197" s="13" t="s">
        <v>31</v>
      </c>
      <c r="D197" s="13" t="s">
        <v>33</v>
      </c>
      <c r="E197" s="13" t="s">
        <v>16</v>
      </c>
      <c r="F197" s="21">
        <v>8.4</v>
      </c>
      <c r="G197" s="13" t="s">
        <v>93</v>
      </c>
      <c r="H197" s="43"/>
    </row>
    <row r="198" spans="1:8">
      <c r="A198" s="13" t="s">
        <v>152</v>
      </c>
      <c r="B198" s="13" t="s">
        <v>139</v>
      </c>
      <c r="C198" s="13" t="s">
        <v>31</v>
      </c>
      <c r="D198" s="13" t="s">
        <v>32</v>
      </c>
      <c r="E198" s="13" t="s">
        <v>17</v>
      </c>
      <c r="F198" s="21">
        <v>15.1</v>
      </c>
      <c r="G198" s="13" t="s">
        <v>93</v>
      </c>
      <c r="H198" s="43"/>
    </row>
    <row r="199" spans="1:8">
      <c r="A199" s="13" t="s">
        <v>152</v>
      </c>
      <c r="B199" s="13" t="s">
        <v>139</v>
      </c>
      <c r="C199" s="13" t="s">
        <v>31</v>
      </c>
      <c r="D199" s="13" t="s">
        <v>33</v>
      </c>
      <c r="E199" s="13" t="s">
        <v>17</v>
      </c>
      <c r="F199" s="21">
        <v>12.4</v>
      </c>
      <c r="G199" s="13" t="s">
        <v>93</v>
      </c>
      <c r="H199" s="43"/>
    </row>
    <row r="200" spans="1:8">
      <c r="A200" s="13" t="s">
        <v>152</v>
      </c>
      <c r="B200" s="13" t="s">
        <v>139</v>
      </c>
      <c r="C200" s="13" t="s">
        <v>34</v>
      </c>
      <c r="D200" s="13" t="s">
        <v>35</v>
      </c>
      <c r="E200" s="13" t="s">
        <v>140</v>
      </c>
      <c r="F200" s="21">
        <v>4.2</v>
      </c>
      <c r="G200" s="13" t="s">
        <v>93</v>
      </c>
      <c r="H200" s="43"/>
    </row>
    <row r="201" spans="1:8">
      <c r="A201" s="13" t="s">
        <v>152</v>
      </c>
      <c r="B201" s="13" t="s">
        <v>139</v>
      </c>
      <c r="C201" s="13" t="s">
        <v>34</v>
      </c>
      <c r="D201" s="13" t="s">
        <v>36</v>
      </c>
      <c r="E201" s="13" t="s">
        <v>140</v>
      </c>
      <c r="F201" s="21">
        <v>5</v>
      </c>
      <c r="G201" s="13" t="s">
        <v>93</v>
      </c>
      <c r="H201" s="43"/>
    </row>
    <row r="202" spans="1:8">
      <c r="A202" s="13" t="s">
        <v>152</v>
      </c>
      <c r="B202" s="13" t="s">
        <v>139</v>
      </c>
      <c r="C202" s="13" t="s">
        <v>34</v>
      </c>
      <c r="D202" s="13" t="s">
        <v>35</v>
      </c>
      <c r="E202" s="13" t="s">
        <v>14</v>
      </c>
      <c r="F202" s="21">
        <v>0.7</v>
      </c>
      <c r="G202" s="13" t="s">
        <v>93</v>
      </c>
      <c r="H202" s="43"/>
    </row>
    <row r="203" spans="1:8">
      <c r="A203" s="13" t="s">
        <v>152</v>
      </c>
      <c r="B203" s="13" t="s">
        <v>139</v>
      </c>
      <c r="C203" s="13" t="s">
        <v>34</v>
      </c>
      <c r="D203" s="13" t="s">
        <v>36</v>
      </c>
      <c r="E203" s="13" t="s">
        <v>14</v>
      </c>
      <c r="F203" s="21">
        <v>0.8</v>
      </c>
      <c r="G203" s="13" t="s">
        <v>93</v>
      </c>
      <c r="H203" s="43"/>
    </row>
    <row r="204" spans="1:8">
      <c r="A204" s="13" t="s">
        <v>152</v>
      </c>
      <c r="B204" s="13" t="s">
        <v>139</v>
      </c>
      <c r="C204" s="13" t="s">
        <v>34</v>
      </c>
      <c r="D204" s="13" t="s">
        <v>35</v>
      </c>
      <c r="E204" s="13" t="s">
        <v>15</v>
      </c>
      <c r="F204" s="21">
        <v>3.5</v>
      </c>
      <c r="G204" s="13" t="s">
        <v>93</v>
      </c>
      <c r="H204" s="43"/>
    </row>
    <row r="205" spans="1:8">
      <c r="A205" s="13" t="s">
        <v>152</v>
      </c>
      <c r="B205" s="13" t="s">
        <v>139</v>
      </c>
      <c r="C205" s="13" t="s">
        <v>34</v>
      </c>
      <c r="D205" s="13" t="s">
        <v>36</v>
      </c>
      <c r="E205" s="13" t="s">
        <v>15</v>
      </c>
      <c r="F205" s="21">
        <v>4.4000000000000004</v>
      </c>
      <c r="G205" s="13" t="s">
        <v>93</v>
      </c>
      <c r="H205" s="43"/>
    </row>
    <row r="206" spans="1:8">
      <c r="A206" s="13" t="s">
        <v>152</v>
      </c>
      <c r="B206" s="13" t="s">
        <v>139</v>
      </c>
      <c r="C206" s="13" t="s">
        <v>34</v>
      </c>
      <c r="D206" s="13" t="s">
        <v>35</v>
      </c>
      <c r="E206" s="13" t="s">
        <v>16</v>
      </c>
      <c r="F206" s="21">
        <v>8.6999999999999993</v>
      </c>
      <c r="G206" s="13" t="s">
        <v>93</v>
      </c>
      <c r="H206" s="43"/>
    </row>
    <row r="207" spans="1:8">
      <c r="A207" s="13" t="s">
        <v>152</v>
      </c>
      <c r="B207" s="13" t="s">
        <v>139</v>
      </c>
      <c r="C207" s="13" t="s">
        <v>34</v>
      </c>
      <c r="D207" s="13" t="s">
        <v>36</v>
      </c>
      <c r="E207" s="13" t="s">
        <v>16</v>
      </c>
      <c r="F207" s="21">
        <v>11.8</v>
      </c>
      <c r="G207" s="13" t="s">
        <v>93</v>
      </c>
      <c r="H207" s="43"/>
    </row>
    <row r="208" spans="1:8">
      <c r="A208" s="13" t="s">
        <v>152</v>
      </c>
      <c r="B208" s="13" t="s">
        <v>139</v>
      </c>
      <c r="C208" s="13" t="s">
        <v>34</v>
      </c>
      <c r="D208" s="13" t="s">
        <v>35</v>
      </c>
      <c r="E208" s="13" t="s">
        <v>17</v>
      </c>
      <c r="F208" s="21">
        <v>12.7</v>
      </c>
      <c r="G208" s="13" t="s">
        <v>93</v>
      </c>
      <c r="H208" s="43"/>
    </row>
    <row r="209" spans="1:8">
      <c r="A209" s="13" t="s">
        <v>152</v>
      </c>
      <c r="B209" s="13" t="s">
        <v>139</v>
      </c>
      <c r="C209" s="13" t="s">
        <v>34</v>
      </c>
      <c r="D209" s="13" t="s">
        <v>36</v>
      </c>
      <c r="E209" s="13" t="s">
        <v>17</v>
      </c>
      <c r="F209" s="21">
        <v>14.7</v>
      </c>
      <c r="G209" s="13" t="s">
        <v>93</v>
      </c>
      <c r="H209" s="43"/>
    </row>
    <row r="210" spans="1:8">
      <c r="A210" s="13" t="s">
        <v>152</v>
      </c>
      <c r="B210" s="13" t="s">
        <v>139</v>
      </c>
      <c r="C210" s="13" t="s">
        <v>37</v>
      </c>
      <c r="D210" s="13" t="s">
        <v>38</v>
      </c>
      <c r="E210" s="13" t="s">
        <v>140</v>
      </c>
      <c r="F210" s="21">
        <v>3.8</v>
      </c>
      <c r="G210" s="13" t="s">
        <v>93</v>
      </c>
      <c r="H210" s="43"/>
    </row>
    <row r="211" spans="1:8">
      <c r="A211" s="13" t="s">
        <v>152</v>
      </c>
      <c r="B211" s="13" t="s">
        <v>139</v>
      </c>
      <c r="C211" s="13" t="s">
        <v>37</v>
      </c>
      <c r="D211" s="13" t="s">
        <v>39</v>
      </c>
      <c r="E211" s="13" t="s">
        <v>140</v>
      </c>
      <c r="F211" s="21">
        <v>5.5</v>
      </c>
      <c r="G211" s="13" t="s">
        <v>93</v>
      </c>
      <c r="H211" s="43"/>
    </row>
    <row r="212" spans="1:8">
      <c r="A212" s="13" t="s">
        <v>152</v>
      </c>
      <c r="B212" s="13" t="s">
        <v>139</v>
      </c>
      <c r="C212" s="13" t="s">
        <v>37</v>
      </c>
      <c r="D212" s="13" t="s">
        <v>38</v>
      </c>
      <c r="E212" s="13" t="s">
        <v>14</v>
      </c>
      <c r="F212" s="21">
        <v>0.6</v>
      </c>
      <c r="G212" s="13" t="s">
        <v>93</v>
      </c>
      <c r="H212" s="43"/>
    </row>
    <row r="213" spans="1:8">
      <c r="A213" s="13" t="s">
        <v>152</v>
      </c>
      <c r="B213" s="13" t="s">
        <v>139</v>
      </c>
      <c r="C213" s="13" t="s">
        <v>37</v>
      </c>
      <c r="D213" s="13" t="s">
        <v>39</v>
      </c>
      <c r="E213" s="13" t="s">
        <v>14</v>
      </c>
      <c r="F213" s="21">
        <v>1</v>
      </c>
      <c r="G213" s="13" t="s">
        <v>93</v>
      </c>
      <c r="H213" s="43"/>
    </row>
    <row r="214" spans="1:8">
      <c r="A214" s="13" t="s">
        <v>152</v>
      </c>
      <c r="B214" s="13" t="s">
        <v>139</v>
      </c>
      <c r="C214" s="13" t="s">
        <v>37</v>
      </c>
      <c r="D214" s="13" t="s">
        <v>38</v>
      </c>
      <c r="E214" s="13" t="s">
        <v>15</v>
      </c>
      <c r="F214" s="21">
        <v>3.3</v>
      </c>
      <c r="G214" s="13" t="s">
        <v>93</v>
      </c>
      <c r="H214" s="43"/>
    </row>
    <row r="215" spans="1:8">
      <c r="A215" s="13" t="s">
        <v>152</v>
      </c>
      <c r="B215" s="13" t="s">
        <v>139</v>
      </c>
      <c r="C215" s="13" t="s">
        <v>37</v>
      </c>
      <c r="D215" s="13" t="s">
        <v>39</v>
      </c>
      <c r="E215" s="13" t="s">
        <v>15</v>
      </c>
      <c r="F215" s="21">
        <v>4.5999999999999996</v>
      </c>
      <c r="G215" s="13" t="s">
        <v>93</v>
      </c>
      <c r="H215" s="43"/>
    </row>
    <row r="216" spans="1:8">
      <c r="A216" s="13" t="s">
        <v>152</v>
      </c>
      <c r="B216" s="13" t="s">
        <v>139</v>
      </c>
      <c r="C216" s="13" t="s">
        <v>37</v>
      </c>
      <c r="D216" s="13" t="s">
        <v>38</v>
      </c>
      <c r="E216" s="13" t="s">
        <v>16</v>
      </c>
      <c r="F216" s="21">
        <v>8.5</v>
      </c>
      <c r="G216" s="13" t="s">
        <v>93</v>
      </c>
      <c r="H216" s="43"/>
    </row>
    <row r="217" spans="1:8">
      <c r="A217" s="13" t="s">
        <v>152</v>
      </c>
      <c r="B217" s="13" t="s">
        <v>139</v>
      </c>
      <c r="C217" s="13" t="s">
        <v>37</v>
      </c>
      <c r="D217" s="13" t="s">
        <v>39</v>
      </c>
      <c r="E217" s="13" t="s">
        <v>16</v>
      </c>
      <c r="F217" s="21">
        <v>12.3</v>
      </c>
      <c r="G217" s="13" t="s">
        <v>93</v>
      </c>
      <c r="H217" s="43"/>
    </row>
    <row r="218" spans="1:8">
      <c r="A218" s="13" t="s">
        <v>152</v>
      </c>
      <c r="B218" s="13" t="s">
        <v>139</v>
      </c>
      <c r="C218" s="13" t="s">
        <v>37</v>
      </c>
      <c r="D218" s="13" t="s">
        <v>38</v>
      </c>
      <c r="E218" s="13" t="s">
        <v>17</v>
      </c>
      <c r="F218" s="21">
        <v>11.9</v>
      </c>
      <c r="G218" s="13" t="s">
        <v>93</v>
      </c>
      <c r="H218" s="43"/>
    </row>
    <row r="219" spans="1:8">
      <c r="A219" s="22" t="s">
        <v>152</v>
      </c>
      <c r="B219" s="22" t="s">
        <v>139</v>
      </c>
      <c r="C219" s="22" t="s">
        <v>37</v>
      </c>
      <c r="D219" s="22" t="s">
        <v>39</v>
      </c>
      <c r="E219" s="22" t="s">
        <v>17</v>
      </c>
      <c r="F219" s="23">
        <v>17</v>
      </c>
      <c r="G219" s="22" t="s">
        <v>93</v>
      </c>
      <c r="H219" s="44"/>
    </row>
    <row r="220" spans="1:8">
      <c r="A220" s="16" t="s">
        <v>154</v>
      </c>
      <c r="B220" s="16" t="s">
        <v>139</v>
      </c>
      <c r="C220" s="16" t="s">
        <v>12</v>
      </c>
      <c r="D220" s="16" t="s">
        <v>12</v>
      </c>
      <c r="E220" s="16" t="s">
        <v>140</v>
      </c>
      <c r="F220" s="13">
        <v>4</v>
      </c>
      <c r="G220" s="13" t="s">
        <v>96</v>
      </c>
      <c r="H220" s="43"/>
    </row>
    <row r="221" spans="1:8">
      <c r="A221" s="13" t="s">
        <v>154</v>
      </c>
      <c r="B221" s="13" t="s">
        <v>139</v>
      </c>
      <c r="C221" s="13" t="s">
        <v>12</v>
      </c>
      <c r="D221" s="13" t="s">
        <v>12</v>
      </c>
      <c r="E221" s="13" t="s">
        <v>14</v>
      </c>
      <c r="F221" s="13">
        <v>0</v>
      </c>
      <c r="G221" s="13" t="s">
        <v>96</v>
      </c>
      <c r="H221" s="43">
        <v>2</v>
      </c>
    </row>
    <row r="222" spans="1:8">
      <c r="A222" s="13" t="s">
        <v>154</v>
      </c>
      <c r="B222" s="13" t="s">
        <v>139</v>
      </c>
      <c r="C222" s="13" t="s">
        <v>12</v>
      </c>
      <c r="D222" s="13" t="s">
        <v>12</v>
      </c>
      <c r="E222" s="13" t="s">
        <v>15</v>
      </c>
      <c r="F222" s="13">
        <v>1.1000000000000001</v>
      </c>
      <c r="G222" s="13" t="s">
        <v>96</v>
      </c>
      <c r="H222" s="43"/>
    </row>
    <row r="223" spans="1:8">
      <c r="A223" s="13" t="s">
        <v>154</v>
      </c>
      <c r="B223" s="13" t="s">
        <v>139</v>
      </c>
      <c r="C223" s="13" t="s">
        <v>12</v>
      </c>
      <c r="D223" s="13" t="s">
        <v>12</v>
      </c>
      <c r="E223" s="13" t="s">
        <v>16</v>
      </c>
      <c r="F223" s="13">
        <v>8.1</v>
      </c>
      <c r="G223" s="13" t="s">
        <v>96</v>
      </c>
      <c r="H223" s="43"/>
    </row>
    <row r="224" spans="1:8">
      <c r="A224" s="13" t="s">
        <v>154</v>
      </c>
      <c r="B224" s="13" t="s">
        <v>139</v>
      </c>
      <c r="C224" s="13" t="s">
        <v>12</v>
      </c>
      <c r="D224" s="13" t="s">
        <v>12</v>
      </c>
      <c r="E224" s="13" t="s">
        <v>17</v>
      </c>
      <c r="F224" s="13">
        <v>20.5</v>
      </c>
      <c r="G224" s="13" t="s">
        <v>96</v>
      </c>
      <c r="H224" s="43"/>
    </row>
    <row r="225" spans="1:8">
      <c r="A225" s="13" t="s">
        <v>154</v>
      </c>
      <c r="B225" s="13" t="s">
        <v>139</v>
      </c>
      <c r="C225" s="13" t="s">
        <v>18</v>
      </c>
      <c r="D225" s="13" t="s">
        <v>19</v>
      </c>
      <c r="E225" s="13" t="s">
        <v>140</v>
      </c>
      <c r="F225" s="13">
        <v>3.4</v>
      </c>
      <c r="G225" s="13" t="s">
        <v>96</v>
      </c>
      <c r="H225" s="43"/>
    </row>
    <row r="226" spans="1:8">
      <c r="A226" s="13" t="s">
        <v>154</v>
      </c>
      <c r="B226" s="13" t="s">
        <v>139</v>
      </c>
      <c r="C226" s="13" t="s">
        <v>18</v>
      </c>
      <c r="D226" s="13" t="s">
        <v>20</v>
      </c>
      <c r="E226" s="13" t="s">
        <v>140</v>
      </c>
      <c r="F226" s="13">
        <v>4.7</v>
      </c>
      <c r="G226" s="13" t="s">
        <v>96</v>
      </c>
      <c r="H226" s="43"/>
    </row>
    <row r="227" spans="1:8">
      <c r="A227" s="13" t="s">
        <v>154</v>
      </c>
      <c r="B227" s="13" t="s">
        <v>139</v>
      </c>
      <c r="C227" s="13" t="s">
        <v>18</v>
      </c>
      <c r="D227" s="13" t="s">
        <v>19</v>
      </c>
      <c r="E227" s="13" t="s">
        <v>14</v>
      </c>
      <c r="F227" s="13">
        <v>0</v>
      </c>
      <c r="G227" s="13" t="s">
        <v>96</v>
      </c>
      <c r="H227" s="43">
        <v>2</v>
      </c>
    </row>
    <row r="228" spans="1:8">
      <c r="A228" s="13" t="s">
        <v>154</v>
      </c>
      <c r="B228" s="13" t="s">
        <v>139</v>
      </c>
      <c r="C228" s="13" t="s">
        <v>18</v>
      </c>
      <c r="D228" s="13" t="s">
        <v>20</v>
      </c>
      <c r="E228" s="13" t="s">
        <v>14</v>
      </c>
      <c r="F228" s="13">
        <v>0</v>
      </c>
      <c r="G228" s="13" t="s">
        <v>96</v>
      </c>
      <c r="H228" s="43">
        <v>2</v>
      </c>
    </row>
    <row r="229" spans="1:8">
      <c r="A229" s="13" t="s">
        <v>154</v>
      </c>
      <c r="B229" s="13" t="s">
        <v>139</v>
      </c>
      <c r="C229" s="13" t="s">
        <v>18</v>
      </c>
      <c r="D229" s="13" t="s">
        <v>19</v>
      </c>
      <c r="E229" s="13" t="s">
        <v>15</v>
      </c>
      <c r="F229" s="13">
        <v>1.1000000000000001</v>
      </c>
      <c r="G229" s="13" t="s">
        <v>96</v>
      </c>
      <c r="H229" s="43">
        <v>1</v>
      </c>
    </row>
    <row r="230" spans="1:8">
      <c r="A230" s="13" t="s">
        <v>154</v>
      </c>
      <c r="B230" s="13" t="s">
        <v>139</v>
      </c>
      <c r="C230" s="13" t="s">
        <v>18</v>
      </c>
      <c r="D230" s="13" t="s">
        <v>20</v>
      </c>
      <c r="E230" s="13" t="s">
        <v>15</v>
      </c>
      <c r="F230" s="13">
        <v>1</v>
      </c>
      <c r="G230" s="13" t="s">
        <v>96</v>
      </c>
      <c r="H230" s="43">
        <v>1</v>
      </c>
    </row>
    <row r="231" spans="1:8">
      <c r="A231" s="13" t="s">
        <v>154</v>
      </c>
      <c r="B231" s="13" t="s">
        <v>139</v>
      </c>
      <c r="C231" s="13" t="s">
        <v>18</v>
      </c>
      <c r="D231" s="13" t="s">
        <v>19</v>
      </c>
      <c r="E231" s="27" t="s">
        <v>16</v>
      </c>
      <c r="F231" s="13">
        <v>6.5</v>
      </c>
      <c r="G231" s="13" t="s">
        <v>96</v>
      </c>
      <c r="H231" s="43"/>
    </row>
    <row r="232" spans="1:8">
      <c r="A232" s="13" t="s">
        <v>154</v>
      </c>
      <c r="B232" s="13" t="s">
        <v>139</v>
      </c>
      <c r="C232" s="13" t="s">
        <v>18</v>
      </c>
      <c r="D232" s="13" t="s">
        <v>20</v>
      </c>
      <c r="E232" s="27" t="s">
        <v>16</v>
      </c>
      <c r="F232" s="13">
        <v>9.6</v>
      </c>
      <c r="G232" s="13" t="s">
        <v>96</v>
      </c>
      <c r="H232" s="43"/>
    </row>
    <row r="233" spans="1:8">
      <c r="A233" s="13" t="s">
        <v>154</v>
      </c>
      <c r="B233" s="13" t="s">
        <v>139</v>
      </c>
      <c r="C233" s="13" t="s">
        <v>18</v>
      </c>
      <c r="D233" s="13" t="s">
        <v>19</v>
      </c>
      <c r="E233" s="13" t="s">
        <v>17</v>
      </c>
      <c r="F233" s="13">
        <v>19.100000000000001</v>
      </c>
      <c r="G233" s="13" t="s">
        <v>96</v>
      </c>
      <c r="H233" s="43"/>
    </row>
    <row r="234" spans="1:8">
      <c r="A234" s="13" t="s">
        <v>154</v>
      </c>
      <c r="B234" s="13" t="s">
        <v>139</v>
      </c>
      <c r="C234" s="13" t="s">
        <v>18</v>
      </c>
      <c r="D234" s="13" t="s">
        <v>20</v>
      </c>
      <c r="E234" s="13" t="s">
        <v>17</v>
      </c>
      <c r="F234" s="13">
        <v>21.5</v>
      </c>
      <c r="G234" s="13" t="s">
        <v>96</v>
      </c>
      <c r="H234" s="43"/>
    </row>
    <row r="235" spans="1:8">
      <c r="A235" s="13" t="s">
        <v>154</v>
      </c>
      <c r="B235" s="13" t="s">
        <v>139</v>
      </c>
      <c r="C235" s="13" t="s">
        <v>133</v>
      </c>
      <c r="D235" s="13" t="s">
        <v>22</v>
      </c>
      <c r="E235" s="13" t="s">
        <v>140</v>
      </c>
      <c r="F235" s="13">
        <v>7.1</v>
      </c>
      <c r="G235" s="13" t="s">
        <v>96</v>
      </c>
      <c r="H235" s="43"/>
    </row>
    <row r="236" spans="1:8">
      <c r="A236" s="13" t="s">
        <v>154</v>
      </c>
      <c r="B236" s="13" t="s">
        <v>139</v>
      </c>
      <c r="C236" s="13" t="s">
        <v>133</v>
      </c>
      <c r="D236" s="13" t="s">
        <v>23</v>
      </c>
      <c r="E236" s="13" t="s">
        <v>140</v>
      </c>
      <c r="F236" s="13">
        <v>4</v>
      </c>
      <c r="G236" s="13" t="s">
        <v>96</v>
      </c>
      <c r="H236" s="43"/>
    </row>
    <row r="237" spans="1:8">
      <c r="A237" s="13" t="s">
        <v>154</v>
      </c>
      <c r="B237" s="13" t="s">
        <v>139</v>
      </c>
      <c r="C237" s="13" t="s">
        <v>133</v>
      </c>
      <c r="D237" s="13" t="s">
        <v>22</v>
      </c>
      <c r="E237" s="13" t="s">
        <v>14</v>
      </c>
      <c r="F237" s="13">
        <v>0</v>
      </c>
      <c r="G237" s="13" t="s">
        <v>96</v>
      </c>
      <c r="H237" s="43">
        <v>2</v>
      </c>
    </row>
    <row r="238" spans="1:8">
      <c r="A238" s="13" t="s">
        <v>154</v>
      </c>
      <c r="B238" s="13" t="s">
        <v>139</v>
      </c>
      <c r="C238" s="13" t="s">
        <v>133</v>
      </c>
      <c r="D238" s="13" t="s">
        <v>23</v>
      </c>
      <c r="E238" s="13" t="s">
        <v>14</v>
      </c>
      <c r="F238" s="13">
        <v>0</v>
      </c>
      <c r="G238" s="13" t="s">
        <v>96</v>
      </c>
      <c r="H238" s="43">
        <v>2</v>
      </c>
    </row>
    <row r="239" spans="1:8">
      <c r="A239" s="13" t="s">
        <v>154</v>
      </c>
      <c r="B239" s="13" t="s">
        <v>139</v>
      </c>
      <c r="C239" s="13" t="s">
        <v>133</v>
      </c>
      <c r="D239" s="13" t="s">
        <v>22</v>
      </c>
      <c r="E239" s="13" t="s">
        <v>15</v>
      </c>
      <c r="F239" s="13">
        <v>0.8</v>
      </c>
      <c r="G239" s="13" t="s">
        <v>96</v>
      </c>
      <c r="H239" s="43">
        <v>1</v>
      </c>
    </row>
    <row r="240" spans="1:8">
      <c r="A240" s="13" t="s">
        <v>154</v>
      </c>
      <c r="B240" s="13" t="s">
        <v>139</v>
      </c>
      <c r="C240" s="13" t="s">
        <v>133</v>
      </c>
      <c r="D240" s="13" t="s">
        <v>23</v>
      </c>
      <c r="E240" s="13" t="s">
        <v>15</v>
      </c>
      <c r="F240" s="13">
        <v>1.1000000000000001</v>
      </c>
      <c r="G240" s="13" t="s">
        <v>96</v>
      </c>
      <c r="H240" s="43"/>
    </row>
    <row r="241" spans="1:8">
      <c r="A241" s="13" t="s">
        <v>154</v>
      </c>
      <c r="B241" s="13" t="s">
        <v>139</v>
      </c>
      <c r="C241" s="13" t="s">
        <v>133</v>
      </c>
      <c r="D241" s="13" t="s">
        <v>22</v>
      </c>
      <c r="E241" s="27" t="s">
        <v>16</v>
      </c>
      <c r="F241" s="13">
        <v>29.3</v>
      </c>
      <c r="G241" s="13" t="s">
        <v>96</v>
      </c>
      <c r="H241" s="43"/>
    </row>
    <row r="242" spans="1:8">
      <c r="A242" s="13" t="s">
        <v>154</v>
      </c>
      <c r="B242" s="13" t="s">
        <v>139</v>
      </c>
      <c r="C242" s="13" t="s">
        <v>133</v>
      </c>
      <c r="D242" s="13" t="s">
        <v>23</v>
      </c>
      <c r="E242" s="27" t="s">
        <v>16</v>
      </c>
      <c r="F242" s="13">
        <v>7.7</v>
      </c>
      <c r="G242" s="13" t="s">
        <v>96</v>
      </c>
      <c r="H242" s="43"/>
    </row>
    <row r="243" spans="1:8">
      <c r="A243" s="13" t="s">
        <v>154</v>
      </c>
      <c r="B243" s="13" t="s">
        <v>139</v>
      </c>
      <c r="C243" s="13" t="s">
        <v>133</v>
      </c>
      <c r="D243" s="13" t="s">
        <v>22</v>
      </c>
      <c r="E243" s="13" t="s">
        <v>17</v>
      </c>
      <c r="F243" s="13" t="s">
        <v>24</v>
      </c>
      <c r="G243" s="13" t="s">
        <v>96</v>
      </c>
      <c r="H243" s="43"/>
    </row>
    <row r="244" spans="1:8">
      <c r="A244" s="13" t="s">
        <v>154</v>
      </c>
      <c r="B244" s="13" t="s">
        <v>139</v>
      </c>
      <c r="C244" s="13" t="s">
        <v>133</v>
      </c>
      <c r="D244" s="13" t="s">
        <v>23</v>
      </c>
      <c r="E244" s="13" t="s">
        <v>17</v>
      </c>
      <c r="F244" s="13">
        <v>20.5</v>
      </c>
      <c r="G244" s="13" t="s">
        <v>96</v>
      </c>
      <c r="H244" s="43"/>
    </row>
    <row r="245" spans="1:8">
      <c r="A245" s="13" t="s">
        <v>154</v>
      </c>
      <c r="B245" s="13" t="s">
        <v>139</v>
      </c>
      <c r="C245" s="13" t="s">
        <v>25</v>
      </c>
      <c r="D245" s="13" t="s">
        <v>141</v>
      </c>
      <c r="E245" s="13" t="s">
        <v>140</v>
      </c>
      <c r="F245" s="13">
        <v>3.3</v>
      </c>
      <c r="G245" s="13" t="s">
        <v>96</v>
      </c>
      <c r="H245" s="43"/>
    </row>
    <row r="246" spans="1:8">
      <c r="A246" s="13" t="s">
        <v>154</v>
      </c>
      <c r="B246" s="13" t="s">
        <v>139</v>
      </c>
      <c r="C246" s="13" t="s">
        <v>25</v>
      </c>
      <c r="D246" s="13" t="s">
        <v>27</v>
      </c>
      <c r="E246" s="13" t="s">
        <v>140</v>
      </c>
      <c r="F246" s="13">
        <v>5.4</v>
      </c>
      <c r="G246" s="13" t="s">
        <v>96</v>
      </c>
      <c r="H246" s="43"/>
    </row>
    <row r="247" spans="1:8">
      <c r="A247" s="13" t="s">
        <v>154</v>
      </c>
      <c r="B247" s="13" t="s">
        <v>139</v>
      </c>
      <c r="C247" s="13" t="s">
        <v>25</v>
      </c>
      <c r="D247" s="13" t="s">
        <v>141</v>
      </c>
      <c r="E247" s="13" t="s">
        <v>14</v>
      </c>
      <c r="F247" s="13">
        <v>0</v>
      </c>
      <c r="G247" s="13" t="s">
        <v>96</v>
      </c>
      <c r="H247" s="43">
        <v>2</v>
      </c>
    </row>
    <row r="248" spans="1:8">
      <c r="A248" s="13" t="s">
        <v>154</v>
      </c>
      <c r="B248" s="13" t="s">
        <v>139</v>
      </c>
      <c r="C248" s="13" t="s">
        <v>25</v>
      </c>
      <c r="D248" s="13" t="s">
        <v>27</v>
      </c>
      <c r="E248" s="13" t="s">
        <v>14</v>
      </c>
      <c r="F248" s="13">
        <v>0</v>
      </c>
      <c r="G248" s="13" t="s">
        <v>96</v>
      </c>
      <c r="H248" s="43">
        <v>2</v>
      </c>
    </row>
    <row r="249" spans="1:8">
      <c r="A249" s="13" t="s">
        <v>154</v>
      </c>
      <c r="B249" s="13" t="s">
        <v>139</v>
      </c>
      <c r="C249" s="13" t="s">
        <v>25</v>
      </c>
      <c r="D249" s="13" t="s">
        <v>141</v>
      </c>
      <c r="E249" s="13" t="s">
        <v>15</v>
      </c>
      <c r="F249" s="13">
        <v>1</v>
      </c>
      <c r="G249" s="13" t="s">
        <v>96</v>
      </c>
      <c r="H249" s="43">
        <v>1</v>
      </c>
    </row>
    <row r="250" spans="1:8">
      <c r="A250" s="13" t="s">
        <v>154</v>
      </c>
      <c r="B250" s="13" t="s">
        <v>139</v>
      </c>
      <c r="C250" s="13" t="s">
        <v>25</v>
      </c>
      <c r="D250" s="13" t="s">
        <v>27</v>
      </c>
      <c r="E250" s="13" t="s">
        <v>15</v>
      </c>
      <c r="F250" s="13">
        <v>1.3</v>
      </c>
      <c r="G250" s="13" t="s">
        <v>96</v>
      </c>
      <c r="H250" s="43">
        <v>1</v>
      </c>
    </row>
    <row r="251" spans="1:8">
      <c r="A251" s="13" t="s">
        <v>154</v>
      </c>
      <c r="B251" s="13" t="s">
        <v>139</v>
      </c>
      <c r="C251" s="13" t="s">
        <v>25</v>
      </c>
      <c r="D251" s="13" t="s">
        <v>141</v>
      </c>
      <c r="E251" s="27" t="s">
        <v>16</v>
      </c>
      <c r="F251" s="13">
        <v>7.4</v>
      </c>
      <c r="G251" s="13" t="s">
        <v>96</v>
      </c>
      <c r="H251" s="43"/>
    </row>
    <row r="252" spans="1:8">
      <c r="A252" s="13" t="s">
        <v>154</v>
      </c>
      <c r="B252" s="13" t="s">
        <v>139</v>
      </c>
      <c r="C252" s="13" t="s">
        <v>25</v>
      </c>
      <c r="D252" s="13" t="s">
        <v>27</v>
      </c>
      <c r="E252" s="27" t="s">
        <v>16</v>
      </c>
      <c r="F252" s="13">
        <v>9.1</v>
      </c>
      <c r="G252" s="13" t="s">
        <v>96</v>
      </c>
      <c r="H252" s="43"/>
    </row>
    <row r="253" spans="1:8">
      <c r="A253" s="13" t="s">
        <v>154</v>
      </c>
      <c r="B253" s="13" t="s">
        <v>139</v>
      </c>
      <c r="C253" s="13" t="s">
        <v>25</v>
      </c>
      <c r="D253" s="13" t="s">
        <v>141</v>
      </c>
      <c r="E253" s="13" t="s">
        <v>17</v>
      </c>
      <c r="F253" s="13">
        <v>18.100000000000001</v>
      </c>
      <c r="G253" s="13" t="s">
        <v>96</v>
      </c>
      <c r="H253" s="43"/>
    </row>
    <row r="254" spans="1:8">
      <c r="A254" s="13" t="s">
        <v>154</v>
      </c>
      <c r="B254" s="13" t="s">
        <v>139</v>
      </c>
      <c r="C254" s="13" t="s">
        <v>25</v>
      </c>
      <c r="D254" s="13" t="s">
        <v>27</v>
      </c>
      <c r="E254" s="13" t="s">
        <v>17</v>
      </c>
      <c r="F254" s="13">
        <v>24.3</v>
      </c>
      <c r="G254" s="13" t="s">
        <v>96</v>
      </c>
      <c r="H254" s="43"/>
    </row>
    <row r="255" spans="1:8">
      <c r="A255" s="13" t="s">
        <v>154</v>
      </c>
      <c r="B255" s="13" t="s">
        <v>139</v>
      </c>
      <c r="C255" s="13" t="s">
        <v>28</v>
      </c>
      <c r="D255" s="13" t="s">
        <v>94</v>
      </c>
      <c r="E255" s="13" t="s">
        <v>140</v>
      </c>
      <c r="F255" s="13">
        <v>9.4</v>
      </c>
      <c r="G255" s="13" t="s">
        <v>96</v>
      </c>
      <c r="H255" s="43"/>
    </row>
    <row r="256" spans="1:8">
      <c r="A256" s="13" t="s">
        <v>154</v>
      </c>
      <c r="B256" s="13" t="s">
        <v>139</v>
      </c>
      <c r="C256" s="13" t="s">
        <v>28</v>
      </c>
      <c r="D256" s="13" t="s">
        <v>95</v>
      </c>
      <c r="E256" s="13" t="s">
        <v>140</v>
      </c>
      <c r="F256" s="13">
        <v>1.8</v>
      </c>
      <c r="G256" s="13" t="s">
        <v>96</v>
      </c>
      <c r="H256" s="43"/>
    </row>
    <row r="257" spans="1:8">
      <c r="A257" s="13" t="s">
        <v>154</v>
      </c>
      <c r="B257" s="13" t="s">
        <v>139</v>
      </c>
      <c r="C257" s="13" t="s">
        <v>28</v>
      </c>
      <c r="D257" s="13" t="s">
        <v>94</v>
      </c>
      <c r="E257" s="13" t="s">
        <v>14</v>
      </c>
      <c r="F257" s="13">
        <v>0</v>
      </c>
      <c r="G257" s="13" t="s">
        <v>96</v>
      </c>
      <c r="H257" s="43">
        <v>2</v>
      </c>
    </row>
    <row r="258" spans="1:8">
      <c r="A258" s="13" t="s">
        <v>154</v>
      </c>
      <c r="B258" s="13" t="s">
        <v>139</v>
      </c>
      <c r="C258" s="13" t="s">
        <v>28</v>
      </c>
      <c r="D258" s="13" t="s">
        <v>95</v>
      </c>
      <c r="E258" s="13" t="s">
        <v>14</v>
      </c>
      <c r="F258" s="13">
        <v>0</v>
      </c>
      <c r="G258" s="13" t="s">
        <v>96</v>
      </c>
      <c r="H258" s="43">
        <v>2</v>
      </c>
    </row>
    <row r="259" spans="1:8">
      <c r="A259" s="13" t="s">
        <v>154</v>
      </c>
      <c r="B259" s="13" t="s">
        <v>139</v>
      </c>
      <c r="C259" s="13" t="s">
        <v>28</v>
      </c>
      <c r="D259" s="13" t="s">
        <v>94</v>
      </c>
      <c r="E259" s="13" t="s">
        <v>15</v>
      </c>
      <c r="F259" s="13">
        <v>3.1</v>
      </c>
      <c r="G259" s="13" t="s">
        <v>96</v>
      </c>
      <c r="H259" s="43">
        <v>1</v>
      </c>
    </row>
    <row r="260" spans="1:8">
      <c r="A260" s="13" t="s">
        <v>154</v>
      </c>
      <c r="B260" s="13" t="s">
        <v>139</v>
      </c>
      <c r="C260" s="13" t="s">
        <v>28</v>
      </c>
      <c r="D260" s="13" t="s">
        <v>95</v>
      </c>
      <c r="E260" s="13" t="s">
        <v>15</v>
      </c>
      <c r="F260" s="13">
        <v>0.6</v>
      </c>
      <c r="G260" s="13" t="s">
        <v>96</v>
      </c>
      <c r="H260" s="43">
        <v>1</v>
      </c>
    </row>
    <row r="261" spans="1:8">
      <c r="A261" s="13" t="s">
        <v>154</v>
      </c>
      <c r="B261" s="13" t="s">
        <v>139</v>
      </c>
      <c r="C261" s="13" t="s">
        <v>28</v>
      </c>
      <c r="D261" s="13" t="s">
        <v>94</v>
      </c>
      <c r="E261" s="13" t="s">
        <v>16</v>
      </c>
      <c r="F261" s="13">
        <v>11.7</v>
      </c>
      <c r="G261" s="13" t="s">
        <v>96</v>
      </c>
      <c r="H261" s="43"/>
    </row>
    <row r="262" spans="1:8">
      <c r="A262" s="13" t="s">
        <v>154</v>
      </c>
      <c r="B262" s="13" t="s">
        <v>139</v>
      </c>
      <c r="C262" s="13" t="s">
        <v>28</v>
      </c>
      <c r="D262" s="13" t="s">
        <v>95</v>
      </c>
      <c r="E262" s="13" t="s">
        <v>16</v>
      </c>
      <c r="F262" s="13">
        <v>5.3</v>
      </c>
      <c r="G262" s="13" t="s">
        <v>96</v>
      </c>
      <c r="H262" s="43"/>
    </row>
    <row r="263" spans="1:8">
      <c r="A263" s="13" t="s">
        <v>154</v>
      </c>
      <c r="B263" s="13" t="s">
        <v>139</v>
      </c>
      <c r="C263" s="13" t="s">
        <v>28</v>
      </c>
      <c r="D263" s="13" t="s">
        <v>94</v>
      </c>
      <c r="E263" s="13" t="s">
        <v>17</v>
      </c>
      <c r="F263" s="13">
        <v>24.9</v>
      </c>
      <c r="G263" s="13" t="s">
        <v>96</v>
      </c>
      <c r="H263" s="43"/>
    </row>
    <row r="264" spans="1:8">
      <c r="A264" s="13" t="s">
        <v>154</v>
      </c>
      <c r="B264" s="13" t="s">
        <v>139</v>
      </c>
      <c r="C264" s="13" t="s">
        <v>28</v>
      </c>
      <c r="D264" s="13" t="s">
        <v>95</v>
      </c>
      <c r="E264" s="13" t="s">
        <v>17</v>
      </c>
      <c r="F264" s="13">
        <v>13.1</v>
      </c>
      <c r="G264" s="13" t="s">
        <v>96</v>
      </c>
      <c r="H264" s="43"/>
    </row>
    <row r="265" spans="1:8">
      <c r="A265" s="13" t="s">
        <v>154</v>
      </c>
      <c r="B265" s="13" t="s">
        <v>139</v>
      </c>
      <c r="C265" s="13" t="s">
        <v>31</v>
      </c>
      <c r="D265" s="13" t="s">
        <v>32</v>
      </c>
      <c r="E265" s="13" t="s">
        <v>140</v>
      </c>
      <c r="F265" s="13">
        <v>10.5</v>
      </c>
      <c r="G265" s="13" t="s">
        <v>96</v>
      </c>
      <c r="H265" s="43"/>
    </row>
    <row r="266" spans="1:8">
      <c r="A266" s="13" t="s">
        <v>154</v>
      </c>
      <c r="B266" s="13" t="s">
        <v>139</v>
      </c>
      <c r="C266" s="13" t="s">
        <v>31</v>
      </c>
      <c r="D266" s="13" t="s">
        <v>33</v>
      </c>
      <c r="E266" s="13" t="s">
        <v>140</v>
      </c>
      <c r="F266" s="13">
        <v>1.2</v>
      </c>
      <c r="G266" s="13" t="s">
        <v>96</v>
      </c>
      <c r="H266" s="43"/>
    </row>
    <row r="267" spans="1:8">
      <c r="A267" s="13" t="s">
        <v>154</v>
      </c>
      <c r="B267" s="13" t="s">
        <v>139</v>
      </c>
      <c r="C267" s="13" t="s">
        <v>31</v>
      </c>
      <c r="D267" s="13" t="s">
        <v>32</v>
      </c>
      <c r="E267" s="13" t="s">
        <v>14</v>
      </c>
      <c r="F267" s="13">
        <v>0</v>
      </c>
      <c r="G267" s="13" t="s">
        <v>96</v>
      </c>
      <c r="H267" s="43">
        <v>2</v>
      </c>
    </row>
    <row r="268" spans="1:8">
      <c r="A268" s="13" t="s">
        <v>154</v>
      </c>
      <c r="B268" s="13" t="s">
        <v>139</v>
      </c>
      <c r="C268" s="13" t="s">
        <v>31</v>
      </c>
      <c r="D268" s="13" t="s">
        <v>33</v>
      </c>
      <c r="E268" s="13" t="s">
        <v>14</v>
      </c>
      <c r="F268" s="13">
        <v>0</v>
      </c>
      <c r="G268" s="13" t="s">
        <v>96</v>
      </c>
      <c r="H268" s="43">
        <v>2</v>
      </c>
    </row>
    <row r="269" spans="1:8">
      <c r="A269" s="13" t="s">
        <v>154</v>
      </c>
      <c r="B269" s="13" t="s">
        <v>139</v>
      </c>
      <c r="C269" s="13" t="s">
        <v>31</v>
      </c>
      <c r="D269" s="13" t="s">
        <v>32</v>
      </c>
      <c r="E269" s="13" t="s">
        <v>15</v>
      </c>
      <c r="F269" s="13">
        <v>3.1</v>
      </c>
      <c r="G269" s="13" t="s">
        <v>96</v>
      </c>
      <c r="H269" s="43">
        <v>1</v>
      </c>
    </row>
    <row r="270" spans="1:8">
      <c r="A270" s="13" t="s">
        <v>154</v>
      </c>
      <c r="B270" s="13" t="s">
        <v>139</v>
      </c>
      <c r="C270" s="13" t="s">
        <v>31</v>
      </c>
      <c r="D270" s="13" t="s">
        <v>33</v>
      </c>
      <c r="E270" s="13" t="s">
        <v>15</v>
      </c>
      <c r="F270" s="13">
        <v>0.7</v>
      </c>
      <c r="G270" s="13" t="s">
        <v>96</v>
      </c>
      <c r="H270" s="43">
        <v>1</v>
      </c>
    </row>
    <row r="271" spans="1:8">
      <c r="A271" s="13" t="s">
        <v>154</v>
      </c>
      <c r="B271" s="13" t="s">
        <v>139</v>
      </c>
      <c r="C271" s="13" t="s">
        <v>31</v>
      </c>
      <c r="D271" s="13" t="s">
        <v>32</v>
      </c>
      <c r="E271" s="13" t="s">
        <v>16</v>
      </c>
      <c r="F271" s="13">
        <v>13.4</v>
      </c>
      <c r="G271" s="13" t="s">
        <v>96</v>
      </c>
      <c r="H271" s="43"/>
    </row>
    <row r="272" spans="1:8">
      <c r="A272" s="13" t="s">
        <v>154</v>
      </c>
      <c r="B272" s="13" t="s">
        <v>139</v>
      </c>
      <c r="C272" s="13" t="s">
        <v>31</v>
      </c>
      <c r="D272" s="13" t="s">
        <v>33</v>
      </c>
      <c r="E272" s="13" t="s">
        <v>16</v>
      </c>
      <c r="F272" s="13">
        <v>3.7</v>
      </c>
      <c r="G272" s="13" t="s">
        <v>96</v>
      </c>
      <c r="H272" s="43"/>
    </row>
    <row r="273" spans="1:8">
      <c r="A273" s="13" t="s">
        <v>154</v>
      </c>
      <c r="B273" s="13" t="s">
        <v>139</v>
      </c>
      <c r="C273" s="13" t="s">
        <v>31</v>
      </c>
      <c r="D273" s="13" t="s">
        <v>32</v>
      </c>
      <c r="E273" s="13" t="s">
        <v>17</v>
      </c>
      <c r="F273" s="13">
        <v>22.3</v>
      </c>
      <c r="G273" s="13" t="s">
        <v>96</v>
      </c>
      <c r="H273" s="43"/>
    </row>
    <row r="274" spans="1:8">
      <c r="A274" s="13" t="s">
        <v>154</v>
      </c>
      <c r="B274" s="13" t="s">
        <v>139</v>
      </c>
      <c r="C274" s="13" t="s">
        <v>31</v>
      </c>
      <c r="D274" s="13" t="s">
        <v>33</v>
      </c>
      <c r="E274" s="13" t="s">
        <v>17</v>
      </c>
      <c r="F274" s="13">
        <v>9.1999999999999993</v>
      </c>
      <c r="G274" s="13" t="s">
        <v>96</v>
      </c>
      <c r="H274" s="43"/>
    </row>
    <row r="275" spans="1:8">
      <c r="A275" s="13" t="s">
        <v>154</v>
      </c>
      <c r="B275" s="13" t="s">
        <v>139</v>
      </c>
      <c r="C275" s="13" t="s">
        <v>34</v>
      </c>
      <c r="D275" s="13" t="s">
        <v>35</v>
      </c>
      <c r="E275" s="13" t="s">
        <v>140</v>
      </c>
      <c r="F275" s="13">
        <v>1.7</v>
      </c>
      <c r="G275" s="13" t="s">
        <v>96</v>
      </c>
      <c r="H275" s="43"/>
    </row>
    <row r="276" spans="1:8">
      <c r="A276" s="13" t="s">
        <v>154</v>
      </c>
      <c r="B276" s="13" t="s">
        <v>139</v>
      </c>
      <c r="C276" s="13" t="s">
        <v>34</v>
      </c>
      <c r="D276" s="13" t="s">
        <v>36</v>
      </c>
      <c r="E276" s="13" t="s">
        <v>140</v>
      </c>
      <c r="F276" s="13">
        <v>6.5</v>
      </c>
      <c r="G276" s="13" t="s">
        <v>96</v>
      </c>
      <c r="H276" s="43"/>
    </row>
    <row r="277" spans="1:8">
      <c r="A277" s="13" t="s">
        <v>154</v>
      </c>
      <c r="B277" s="13" t="s">
        <v>139</v>
      </c>
      <c r="C277" s="13" t="s">
        <v>34</v>
      </c>
      <c r="D277" s="13" t="s">
        <v>35</v>
      </c>
      <c r="E277" s="13" t="s">
        <v>14</v>
      </c>
      <c r="F277" s="13">
        <v>0</v>
      </c>
      <c r="G277" s="13" t="s">
        <v>96</v>
      </c>
      <c r="H277" s="43">
        <v>2</v>
      </c>
    </row>
    <row r="278" spans="1:8">
      <c r="A278" s="13" t="s">
        <v>154</v>
      </c>
      <c r="B278" s="13" t="s">
        <v>139</v>
      </c>
      <c r="C278" s="13" t="s">
        <v>34</v>
      </c>
      <c r="D278" s="13" t="s">
        <v>36</v>
      </c>
      <c r="E278" s="13" t="s">
        <v>14</v>
      </c>
      <c r="F278" s="13">
        <v>0</v>
      </c>
      <c r="G278" s="13" t="s">
        <v>96</v>
      </c>
      <c r="H278" s="43">
        <v>2</v>
      </c>
    </row>
    <row r="279" spans="1:8">
      <c r="A279" s="13" t="s">
        <v>154</v>
      </c>
      <c r="B279" s="13" t="s">
        <v>139</v>
      </c>
      <c r="C279" s="13" t="s">
        <v>34</v>
      </c>
      <c r="D279" s="13" t="s">
        <v>35</v>
      </c>
      <c r="E279" s="13" t="s">
        <v>15</v>
      </c>
      <c r="F279" s="13">
        <v>0.5</v>
      </c>
      <c r="G279" s="13" t="s">
        <v>96</v>
      </c>
      <c r="H279" s="43">
        <v>1</v>
      </c>
    </row>
    <row r="280" spans="1:8">
      <c r="A280" s="13" t="s">
        <v>154</v>
      </c>
      <c r="B280" s="13" t="s">
        <v>139</v>
      </c>
      <c r="C280" s="13" t="s">
        <v>34</v>
      </c>
      <c r="D280" s="13" t="s">
        <v>36</v>
      </c>
      <c r="E280" s="13" t="s">
        <v>15</v>
      </c>
      <c r="F280" s="13">
        <v>1.8</v>
      </c>
      <c r="G280" s="13" t="s">
        <v>96</v>
      </c>
      <c r="H280" s="43"/>
    </row>
    <row r="281" spans="1:8">
      <c r="A281" s="13" t="s">
        <v>154</v>
      </c>
      <c r="B281" s="13" t="s">
        <v>139</v>
      </c>
      <c r="C281" s="13" t="s">
        <v>34</v>
      </c>
      <c r="D281" s="13" t="s">
        <v>35</v>
      </c>
      <c r="E281" s="13" t="s">
        <v>16</v>
      </c>
      <c r="F281" s="13">
        <v>3.6</v>
      </c>
      <c r="G281" s="13" t="s">
        <v>96</v>
      </c>
      <c r="H281" s="43"/>
    </row>
    <row r="282" spans="1:8">
      <c r="A282" s="13" t="s">
        <v>154</v>
      </c>
      <c r="B282" s="13" t="s">
        <v>139</v>
      </c>
      <c r="C282" s="13" t="s">
        <v>34</v>
      </c>
      <c r="D282" s="13" t="s">
        <v>36</v>
      </c>
      <c r="E282" s="13" t="s">
        <v>16</v>
      </c>
      <c r="F282" s="13">
        <v>12.7</v>
      </c>
      <c r="G282" s="13" t="s">
        <v>96</v>
      </c>
      <c r="H282" s="43"/>
    </row>
    <row r="283" spans="1:8">
      <c r="A283" s="13" t="s">
        <v>154</v>
      </c>
      <c r="B283" s="13" t="s">
        <v>139</v>
      </c>
      <c r="C283" s="13" t="s">
        <v>34</v>
      </c>
      <c r="D283" s="13" t="s">
        <v>35</v>
      </c>
      <c r="E283" s="13" t="s">
        <v>17</v>
      </c>
      <c r="F283" s="13">
        <v>9.1999999999999993</v>
      </c>
      <c r="G283" s="13" t="s">
        <v>96</v>
      </c>
      <c r="H283" s="43"/>
    </row>
    <row r="284" spans="1:8">
      <c r="A284" s="13" t="s">
        <v>154</v>
      </c>
      <c r="B284" s="13" t="s">
        <v>139</v>
      </c>
      <c r="C284" s="13" t="s">
        <v>34</v>
      </c>
      <c r="D284" s="13" t="s">
        <v>36</v>
      </c>
      <c r="E284" s="13" t="s">
        <v>17</v>
      </c>
      <c r="F284" s="16">
        <v>28.3</v>
      </c>
      <c r="G284" s="16" t="s">
        <v>96</v>
      </c>
      <c r="H284" s="45"/>
    </row>
    <row r="285" spans="1:8">
      <c r="A285" s="13" t="s">
        <v>154</v>
      </c>
      <c r="B285" s="13" t="s">
        <v>139</v>
      </c>
      <c r="C285" s="13" t="s">
        <v>37</v>
      </c>
      <c r="D285" s="13" t="s">
        <v>38</v>
      </c>
      <c r="E285" s="13" t="s">
        <v>140</v>
      </c>
      <c r="F285" s="13">
        <v>1.2</v>
      </c>
      <c r="G285" s="13" t="s">
        <v>96</v>
      </c>
      <c r="H285" s="43"/>
    </row>
    <row r="286" spans="1:8">
      <c r="A286" s="13" t="s">
        <v>154</v>
      </c>
      <c r="B286" s="13" t="s">
        <v>139</v>
      </c>
      <c r="C286" s="13" t="s">
        <v>37</v>
      </c>
      <c r="D286" s="13" t="s">
        <v>39</v>
      </c>
      <c r="E286" s="13" t="s">
        <v>140</v>
      </c>
      <c r="F286" s="13">
        <v>7.9</v>
      </c>
      <c r="G286" s="13" t="s">
        <v>96</v>
      </c>
      <c r="H286" s="43"/>
    </row>
    <row r="287" spans="1:8">
      <c r="A287" s="13" t="s">
        <v>154</v>
      </c>
      <c r="B287" s="13" t="s">
        <v>139</v>
      </c>
      <c r="C287" s="13" t="s">
        <v>37</v>
      </c>
      <c r="D287" s="13" t="s">
        <v>38</v>
      </c>
      <c r="E287" s="13" t="s">
        <v>14</v>
      </c>
      <c r="F287" s="13">
        <v>0</v>
      </c>
      <c r="G287" s="13" t="s">
        <v>96</v>
      </c>
      <c r="H287" s="43">
        <v>2</v>
      </c>
    </row>
    <row r="288" spans="1:8">
      <c r="A288" s="13" t="s">
        <v>154</v>
      </c>
      <c r="B288" s="13" t="s">
        <v>139</v>
      </c>
      <c r="C288" s="13" t="s">
        <v>37</v>
      </c>
      <c r="D288" s="13" t="s">
        <v>39</v>
      </c>
      <c r="E288" s="13" t="s">
        <v>14</v>
      </c>
      <c r="F288" s="13">
        <v>0</v>
      </c>
      <c r="G288" s="13" t="s">
        <v>96</v>
      </c>
      <c r="H288" s="43">
        <v>2</v>
      </c>
    </row>
    <row r="289" spans="1:8">
      <c r="A289" s="13" t="s">
        <v>154</v>
      </c>
      <c r="B289" s="13" t="s">
        <v>139</v>
      </c>
      <c r="C289" s="13" t="s">
        <v>37</v>
      </c>
      <c r="D289" s="13" t="s">
        <v>38</v>
      </c>
      <c r="E289" s="13" t="s">
        <v>15</v>
      </c>
      <c r="F289" s="13">
        <v>0.3</v>
      </c>
      <c r="G289" s="13" t="s">
        <v>96</v>
      </c>
      <c r="H289" s="43">
        <v>1</v>
      </c>
    </row>
    <row r="290" spans="1:8">
      <c r="A290" s="13" t="s">
        <v>154</v>
      </c>
      <c r="B290" s="13" t="s">
        <v>139</v>
      </c>
      <c r="C290" s="13" t="s">
        <v>37</v>
      </c>
      <c r="D290" s="13" t="s">
        <v>39</v>
      </c>
      <c r="E290" s="13" t="s">
        <v>15</v>
      </c>
      <c r="F290" s="13">
        <v>2.2000000000000002</v>
      </c>
      <c r="G290" s="13" t="s">
        <v>96</v>
      </c>
      <c r="H290" s="43"/>
    </row>
    <row r="291" spans="1:8">
      <c r="A291" s="13" t="s">
        <v>154</v>
      </c>
      <c r="B291" s="13" t="s">
        <v>139</v>
      </c>
      <c r="C291" s="13" t="s">
        <v>37</v>
      </c>
      <c r="D291" s="13" t="s">
        <v>38</v>
      </c>
      <c r="E291" s="13" t="s">
        <v>16</v>
      </c>
      <c r="F291" s="13">
        <v>3</v>
      </c>
      <c r="G291" s="13" t="s">
        <v>96</v>
      </c>
      <c r="H291" s="43"/>
    </row>
    <row r="292" spans="1:8">
      <c r="A292" s="13" t="s">
        <v>154</v>
      </c>
      <c r="B292" s="13" t="s">
        <v>139</v>
      </c>
      <c r="C292" s="13" t="s">
        <v>37</v>
      </c>
      <c r="D292" s="13" t="s">
        <v>39</v>
      </c>
      <c r="E292" s="13" t="s">
        <v>16</v>
      </c>
      <c r="F292" s="13">
        <v>13</v>
      </c>
      <c r="G292" s="13" t="s">
        <v>96</v>
      </c>
      <c r="H292" s="43"/>
    </row>
    <row r="293" spans="1:8">
      <c r="A293" s="13" t="s">
        <v>154</v>
      </c>
      <c r="B293" s="13" t="s">
        <v>139</v>
      </c>
      <c r="C293" s="13" t="s">
        <v>37</v>
      </c>
      <c r="D293" s="13" t="s">
        <v>38</v>
      </c>
      <c r="E293" s="13" t="s">
        <v>17</v>
      </c>
      <c r="F293" s="13">
        <v>6.1</v>
      </c>
      <c r="G293" s="13" t="s">
        <v>96</v>
      </c>
      <c r="H293" s="43"/>
    </row>
    <row r="294" spans="1:8">
      <c r="A294" s="22" t="s">
        <v>145</v>
      </c>
      <c r="B294" s="22" t="s">
        <v>139</v>
      </c>
      <c r="C294" s="22" t="s">
        <v>37</v>
      </c>
      <c r="D294" s="22" t="s">
        <v>39</v>
      </c>
      <c r="E294" s="22" t="s">
        <v>17</v>
      </c>
      <c r="F294" s="22">
        <v>32.5</v>
      </c>
      <c r="G294" s="22" t="s">
        <v>96</v>
      </c>
      <c r="H294" s="44"/>
    </row>
    <row r="295" spans="1:8">
      <c r="A295" s="40" t="s">
        <v>153</v>
      </c>
      <c r="B295" s="40" t="s">
        <v>139</v>
      </c>
      <c r="C295" s="40" t="s">
        <v>12</v>
      </c>
      <c r="D295" s="40" t="s">
        <v>12</v>
      </c>
      <c r="E295" s="40" t="s">
        <v>140</v>
      </c>
      <c r="F295" s="13">
        <v>10.199999999999999</v>
      </c>
      <c r="G295" s="13" t="s">
        <v>96</v>
      </c>
      <c r="H295" s="43"/>
    </row>
    <row r="296" spans="1:8">
      <c r="A296" s="13" t="s">
        <v>153</v>
      </c>
      <c r="B296" s="13" t="s">
        <v>139</v>
      </c>
      <c r="C296" s="13" t="s">
        <v>12</v>
      </c>
      <c r="D296" s="13" t="s">
        <v>12</v>
      </c>
      <c r="E296" s="13" t="s">
        <v>14</v>
      </c>
      <c r="F296" s="13">
        <v>0.7</v>
      </c>
      <c r="G296" s="13" t="s">
        <v>96</v>
      </c>
      <c r="H296" s="43">
        <v>1</v>
      </c>
    </row>
    <row r="297" spans="1:8">
      <c r="A297" s="13" t="s">
        <v>153</v>
      </c>
      <c r="B297" s="13" t="s">
        <v>139</v>
      </c>
      <c r="C297" s="13" t="s">
        <v>12</v>
      </c>
      <c r="D297" s="13" t="s">
        <v>12</v>
      </c>
      <c r="E297" s="13" t="s">
        <v>15</v>
      </c>
      <c r="F297" s="13">
        <v>4.9000000000000004</v>
      </c>
      <c r="G297" s="13" t="s">
        <v>96</v>
      </c>
      <c r="H297" s="43"/>
    </row>
    <row r="298" spans="1:8">
      <c r="A298" s="13" t="s">
        <v>153</v>
      </c>
      <c r="B298" s="13" t="s">
        <v>139</v>
      </c>
      <c r="C298" s="13" t="s">
        <v>12</v>
      </c>
      <c r="D298" s="13" t="s">
        <v>12</v>
      </c>
      <c r="E298" s="13" t="s">
        <v>16</v>
      </c>
      <c r="F298" s="13">
        <v>22.2</v>
      </c>
      <c r="G298" s="13" t="s">
        <v>96</v>
      </c>
      <c r="H298" s="43"/>
    </row>
    <row r="299" spans="1:8">
      <c r="A299" s="13" t="s">
        <v>153</v>
      </c>
      <c r="B299" s="13" t="s">
        <v>139</v>
      </c>
      <c r="C299" s="13" t="s">
        <v>12</v>
      </c>
      <c r="D299" s="13" t="s">
        <v>12</v>
      </c>
      <c r="E299" s="13" t="s">
        <v>17</v>
      </c>
      <c r="F299" s="13">
        <v>45.6</v>
      </c>
      <c r="G299" s="13" t="s">
        <v>96</v>
      </c>
      <c r="H299" s="43"/>
    </row>
    <row r="300" spans="1:8">
      <c r="A300" s="13" t="s">
        <v>153</v>
      </c>
      <c r="B300" s="13" t="s">
        <v>139</v>
      </c>
      <c r="C300" s="13" t="s">
        <v>18</v>
      </c>
      <c r="D300" s="13" t="s">
        <v>19</v>
      </c>
      <c r="E300" s="13" t="s">
        <v>140</v>
      </c>
      <c r="F300" s="13">
        <v>10.1</v>
      </c>
      <c r="G300" s="13" t="s">
        <v>96</v>
      </c>
      <c r="H300" s="43"/>
    </row>
    <row r="301" spans="1:8">
      <c r="A301" s="13" t="s">
        <v>153</v>
      </c>
      <c r="B301" s="13" t="s">
        <v>139</v>
      </c>
      <c r="C301" s="13" t="s">
        <v>18</v>
      </c>
      <c r="D301" s="13" t="s">
        <v>20</v>
      </c>
      <c r="E301" s="13" t="s">
        <v>140</v>
      </c>
      <c r="F301" s="13">
        <v>10.3</v>
      </c>
      <c r="G301" s="13" t="s">
        <v>96</v>
      </c>
      <c r="H301" s="43"/>
    </row>
    <row r="302" spans="1:8">
      <c r="A302" s="13" t="s">
        <v>153</v>
      </c>
      <c r="B302" s="13" t="s">
        <v>139</v>
      </c>
      <c r="C302" s="13" t="s">
        <v>18</v>
      </c>
      <c r="D302" s="13" t="s">
        <v>19</v>
      </c>
      <c r="E302" s="13" t="s">
        <v>14</v>
      </c>
      <c r="F302" s="13">
        <v>0.8</v>
      </c>
      <c r="G302" s="13" t="s">
        <v>96</v>
      </c>
      <c r="H302" s="43">
        <v>1</v>
      </c>
    </row>
    <row r="303" spans="1:8">
      <c r="A303" s="13" t="s">
        <v>153</v>
      </c>
      <c r="B303" s="13" t="s">
        <v>139</v>
      </c>
      <c r="C303" s="13" t="s">
        <v>18</v>
      </c>
      <c r="D303" s="13" t="s">
        <v>20</v>
      </c>
      <c r="E303" s="13" t="s">
        <v>14</v>
      </c>
      <c r="F303" s="13">
        <v>0.6</v>
      </c>
      <c r="G303" s="13" t="s">
        <v>96</v>
      </c>
      <c r="H303" s="43">
        <v>1</v>
      </c>
    </row>
    <row r="304" spans="1:8">
      <c r="A304" s="13" t="s">
        <v>153</v>
      </c>
      <c r="B304" s="13" t="s">
        <v>139</v>
      </c>
      <c r="C304" s="13" t="s">
        <v>18</v>
      </c>
      <c r="D304" s="13" t="s">
        <v>19</v>
      </c>
      <c r="E304" s="13" t="s">
        <v>15</v>
      </c>
      <c r="F304" s="13">
        <v>4.8</v>
      </c>
      <c r="G304" s="13" t="s">
        <v>96</v>
      </c>
      <c r="H304" s="43"/>
    </row>
    <row r="305" spans="1:8">
      <c r="A305" s="13" t="s">
        <v>153</v>
      </c>
      <c r="B305" s="13" t="s">
        <v>139</v>
      </c>
      <c r="C305" s="13" t="s">
        <v>18</v>
      </c>
      <c r="D305" s="13" t="s">
        <v>20</v>
      </c>
      <c r="E305" s="13" t="s">
        <v>15</v>
      </c>
      <c r="F305" s="13">
        <v>4.9000000000000004</v>
      </c>
      <c r="G305" s="13" t="s">
        <v>96</v>
      </c>
      <c r="H305" s="43"/>
    </row>
    <row r="306" spans="1:8">
      <c r="A306" s="13" t="s">
        <v>153</v>
      </c>
      <c r="B306" s="13" t="s">
        <v>139</v>
      </c>
      <c r="C306" s="13" t="s">
        <v>18</v>
      </c>
      <c r="D306" s="13" t="s">
        <v>19</v>
      </c>
      <c r="E306" s="27" t="s">
        <v>16</v>
      </c>
      <c r="F306" s="13">
        <v>23</v>
      </c>
      <c r="G306" s="13" t="s">
        <v>96</v>
      </c>
      <c r="H306" s="43"/>
    </row>
    <row r="307" spans="1:8">
      <c r="A307" s="13" t="s">
        <v>153</v>
      </c>
      <c r="B307" s="13" t="s">
        <v>139</v>
      </c>
      <c r="C307" s="13" t="s">
        <v>18</v>
      </c>
      <c r="D307" s="13" t="s">
        <v>20</v>
      </c>
      <c r="E307" s="27" t="s">
        <v>16</v>
      </c>
      <c r="F307" s="13">
        <v>21.3</v>
      </c>
      <c r="G307" s="13" t="s">
        <v>96</v>
      </c>
      <c r="H307" s="43"/>
    </row>
    <row r="308" spans="1:8">
      <c r="A308" s="13" t="s">
        <v>153</v>
      </c>
      <c r="B308" s="13" t="s">
        <v>139</v>
      </c>
      <c r="C308" s="13" t="s">
        <v>18</v>
      </c>
      <c r="D308" s="13" t="s">
        <v>19</v>
      </c>
      <c r="E308" s="13" t="s">
        <v>17</v>
      </c>
      <c r="F308" s="13">
        <v>46</v>
      </c>
      <c r="G308" s="13" t="s">
        <v>96</v>
      </c>
      <c r="H308" s="43"/>
    </row>
    <row r="309" spans="1:8">
      <c r="A309" s="13" t="s">
        <v>153</v>
      </c>
      <c r="B309" s="13" t="s">
        <v>139</v>
      </c>
      <c r="C309" s="13" t="s">
        <v>18</v>
      </c>
      <c r="D309" s="13" t="s">
        <v>20</v>
      </c>
      <c r="E309" s="13" t="s">
        <v>17</v>
      </c>
      <c r="F309" s="13">
        <v>45.3</v>
      </c>
      <c r="G309" s="13" t="s">
        <v>96</v>
      </c>
      <c r="H309" s="43"/>
    </row>
    <row r="310" spans="1:8">
      <c r="A310" s="13" t="s">
        <v>153</v>
      </c>
      <c r="B310" s="13" t="s">
        <v>139</v>
      </c>
      <c r="C310" s="13" t="s">
        <v>133</v>
      </c>
      <c r="D310" s="13" t="s">
        <v>22</v>
      </c>
      <c r="E310" s="13" t="s">
        <v>140</v>
      </c>
      <c r="F310" s="13">
        <v>13.3</v>
      </c>
      <c r="G310" s="13" t="s">
        <v>96</v>
      </c>
      <c r="H310" s="43"/>
    </row>
    <row r="311" spans="1:8">
      <c r="A311" s="13" t="s">
        <v>153</v>
      </c>
      <c r="B311" s="13" t="s">
        <v>139</v>
      </c>
      <c r="C311" s="13" t="s">
        <v>133</v>
      </c>
      <c r="D311" s="13" t="s">
        <v>23</v>
      </c>
      <c r="E311" s="13" t="s">
        <v>140</v>
      </c>
      <c r="F311" s="13">
        <v>10.1</v>
      </c>
      <c r="G311" s="13" t="s">
        <v>96</v>
      </c>
      <c r="H311" s="43"/>
    </row>
    <row r="312" spans="1:8">
      <c r="A312" s="13" t="s">
        <v>153</v>
      </c>
      <c r="B312" s="13" t="s">
        <v>139</v>
      </c>
      <c r="C312" s="13" t="s">
        <v>133</v>
      </c>
      <c r="D312" s="13" t="s">
        <v>22</v>
      </c>
      <c r="E312" s="13" t="s">
        <v>14</v>
      </c>
      <c r="F312" s="13">
        <v>4.3</v>
      </c>
      <c r="G312" s="13" t="s">
        <v>96</v>
      </c>
      <c r="H312" s="43">
        <v>1</v>
      </c>
    </row>
    <row r="313" spans="1:8">
      <c r="A313" s="13" t="s">
        <v>153</v>
      </c>
      <c r="B313" s="13" t="s">
        <v>139</v>
      </c>
      <c r="C313" s="13" t="s">
        <v>133</v>
      </c>
      <c r="D313" s="13" t="s">
        <v>23</v>
      </c>
      <c r="E313" s="13" t="s">
        <v>14</v>
      </c>
      <c r="F313" s="13">
        <v>0.6</v>
      </c>
      <c r="G313" s="13" t="s">
        <v>96</v>
      </c>
      <c r="H313" s="43">
        <v>1</v>
      </c>
    </row>
    <row r="314" spans="1:8">
      <c r="A314" s="13" t="s">
        <v>153</v>
      </c>
      <c r="B314" s="13" t="s">
        <v>139</v>
      </c>
      <c r="C314" s="13" t="s">
        <v>133</v>
      </c>
      <c r="D314" s="13" t="s">
        <v>22</v>
      </c>
      <c r="E314" s="13" t="s">
        <v>15</v>
      </c>
      <c r="F314" s="13">
        <v>10.9</v>
      </c>
      <c r="G314" s="13" t="s">
        <v>96</v>
      </c>
      <c r="H314" s="43">
        <v>1</v>
      </c>
    </row>
    <row r="315" spans="1:8">
      <c r="A315" s="13" t="s">
        <v>153</v>
      </c>
      <c r="B315" s="13" t="s">
        <v>139</v>
      </c>
      <c r="C315" s="13" t="s">
        <v>133</v>
      </c>
      <c r="D315" s="13" t="s">
        <v>23</v>
      </c>
      <c r="E315" s="13" t="s">
        <v>15</v>
      </c>
      <c r="F315" s="13">
        <v>4.7</v>
      </c>
      <c r="G315" s="13" t="s">
        <v>96</v>
      </c>
      <c r="H315" s="43"/>
    </row>
    <row r="316" spans="1:8">
      <c r="A316" s="13" t="s">
        <v>153</v>
      </c>
      <c r="B316" s="13" t="s">
        <v>139</v>
      </c>
      <c r="C316" s="13" t="s">
        <v>133</v>
      </c>
      <c r="D316" s="13" t="s">
        <v>22</v>
      </c>
      <c r="E316" s="27" t="s">
        <v>16</v>
      </c>
      <c r="F316" s="13">
        <v>35.700000000000003</v>
      </c>
      <c r="G316" s="13" t="s">
        <v>96</v>
      </c>
      <c r="H316" s="43"/>
    </row>
    <row r="317" spans="1:8">
      <c r="A317" s="13" t="s">
        <v>153</v>
      </c>
      <c r="B317" s="13" t="s">
        <v>139</v>
      </c>
      <c r="C317" s="13" t="s">
        <v>133</v>
      </c>
      <c r="D317" s="13" t="s">
        <v>23</v>
      </c>
      <c r="E317" s="27" t="s">
        <v>16</v>
      </c>
      <c r="F317" s="13">
        <v>22</v>
      </c>
      <c r="G317" s="13" t="s">
        <v>96</v>
      </c>
      <c r="H317" s="43"/>
    </row>
    <row r="318" spans="1:8">
      <c r="A318" s="13" t="s">
        <v>153</v>
      </c>
      <c r="B318" s="13" t="s">
        <v>139</v>
      </c>
      <c r="C318" s="13" t="s">
        <v>133</v>
      </c>
      <c r="D318" s="13" t="s">
        <v>22</v>
      </c>
      <c r="E318" s="13" t="s">
        <v>17</v>
      </c>
      <c r="F318" s="13" t="s">
        <v>24</v>
      </c>
      <c r="G318" s="13" t="s">
        <v>96</v>
      </c>
      <c r="H318" s="43"/>
    </row>
    <row r="319" spans="1:8">
      <c r="A319" s="13" t="s">
        <v>153</v>
      </c>
      <c r="B319" s="13" t="s">
        <v>139</v>
      </c>
      <c r="C319" s="13" t="s">
        <v>133</v>
      </c>
      <c r="D319" s="13" t="s">
        <v>23</v>
      </c>
      <c r="E319" s="13" t="s">
        <v>17</v>
      </c>
      <c r="F319" s="13">
        <v>45.5</v>
      </c>
      <c r="G319" s="13" t="s">
        <v>96</v>
      </c>
      <c r="H319" s="43"/>
    </row>
    <row r="320" spans="1:8">
      <c r="A320" s="13" t="s">
        <v>153</v>
      </c>
      <c r="B320" s="13" t="s">
        <v>139</v>
      </c>
      <c r="C320" s="13" t="s">
        <v>25</v>
      </c>
      <c r="D320" s="13" t="s">
        <v>141</v>
      </c>
      <c r="E320" s="13" t="s">
        <v>140</v>
      </c>
      <c r="F320" s="13">
        <v>8.6999999999999993</v>
      </c>
      <c r="G320" s="13" t="s">
        <v>96</v>
      </c>
      <c r="H320" s="43"/>
    </row>
    <row r="321" spans="1:8">
      <c r="A321" s="13" t="s">
        <v>153</v>
      </c>
      <c r="B321" s="13" t="s">
        <v>139</v>
      </c>
      <c r="C321" s="13" t="s">
        <v>25</v>
      </c>
      <c r="D321" s="13" t="s">
        <v>27</v>
      </c>
      <c r="E321" s="13" t="s">
        <v>140</v>
      </c>
      <c r="F321" s="13">
        <v>13.3</v>
      </c>
      <c r="G321" s="13" t="s">
        <v>96</v>
      </c>
      <c r="H321" s="43"/>
    </row>
    <row r="322" spans="1:8">
      <c r="A322" s="13" t="s">
        <v>153</v>
      </c>
      <c r="B322" s="13" t="s">
        <v>139</v>
      </c>
      <c r="C322" s="13" t="s">
        <v>25</v>
      </c>
      <c r="D322" s="13" t="s">
        <v>141</v>
      </c>
      <c r="E322" s="13" t="s">
        <v>14</v>
      </c>
      <c r="F322" s="13">
        <v>0.7</v>
      </c>
      <c r="G322" s="13" t="s">
        <v>96</v>
      </c>
      <c r="H322" s="43">
        <v>1</v>
      </c>
    </row>
    <row r="323" spans="1:8">
      <c r="A323" s="13" t="s">
        <v>153</v>
      </c>
      <c r="B323" s="13" t="s">
        <v>139</v>
      </c>
      <c r="C323" s="13" t="s">
        <v>25</v>
      </c>
      <c r="D323" s="13" t="s">
        <v>27</v>
      </c>
      <c r="E323" s="13" t="s">
        <v>14</v>
      </c>
      <c r="F323" s="13">
        <v>0.6</v>
      </c>
      <c r="G323" s="13" t="s">
        <v>96</v>
      </c>
      <c r="H323" s="43">
        <v>1</v>
      </c>
    </row>
    <row r="324" spans="1:8">
      <c r="A324" s="13" t="s">
        <v>153</v>
      </c>
      <c r="B324" s="13" t="s">
        <v>139</v>
      </c>
      <c r="C324" s="13" t="s">
        <v>25</v>
      </c>
      <c r="D324" s="13" t="s">
        <v>141</v>
      </c>
      <c r="E324" s="13" t="s">
        <v>15</v>
      </c>
      <c r="F324" s="13">
        <v>3.9</v>
      </c>
      <c r="G324" s="13" t="s">
        <v>96</v>
      </c>
      <c r="H324" s="43"/>
    </row>
    <row r="325" spans="1:8">
      <c r="A325" s="13" t="s">
        <v>153</v>
      </c>
      <c r="B325" s="13" t="s">
        <v>139</v>
      </c>
      <c r="C325" s="13" t="s">
        <v>25</v>
      </c>
      <c r="D325" s="13" t="s">
        <v>27</v>
      </c>
      <c r="E325" s="13" t="s">
        <v>15</v>
      </c>
      <c r="F325" s="13">
        <v>6.9</v>
      </c>
      <c r="G325" s="13" t="s">
        <v>96</v>
      </c>
      <c r="H325" s="43"/>
    </row>
    <row r="326" spans="1:8">
      <c r="A326" s="13" t="s">
        <v>153</v>
      </c>
      <c r="B326" s="13" t="s">
        <v>139</v>
      </c>
      <c r="C326" s="13" t="s">
        <v>25</v>
      </c>
      <c r="D326" s="13" t="s">
        <v>141</v>
      </c>
      <c r="E326" s="27" t="s">
        <v>16</v>
      </c>
      <c r="F326" s="13">
        <v>19.8</v>
      </c>
      <c r="G326" s="13" t="s">
        <v>96</v>
      </c>
      <c r="H326" s="43"/>
    </row>
    <row r="327" spans="1:8">
      <c r="A327" s="13" t="s">
        <v>153</v>
      </c>
      <c r="B327" s="13" t="s">
        <v>139</v>
      </c>
      <c r="C327" s="13" t="s">
        <v>25</v>
      </c>
      <c r="D327" s="13" t="s">
        <v>27</v>
      </c>
      <c r="E327" s="27" t="s">
        <v>16</v>
      </c>
      <c r="F327" s="13">
        <v>26</v>
      </c>
      <c r="G327" s="13" t="s">
        <v>96</v>
      </c>
      <c r="H327" s="43"/>
    </row>
    <row r="328" spans="1:8">
      <c r="A328" s="13" t="s">
        <v>153</v>
      </c>
      <c r="B328" s="13" t="s">
        <v>139</v>
      </c>
      <c r="C328" s="13" t="s">
        <v>25</v>
      </c>
      <c r="D328" s="13" t="s">
        <v>141</v>
      </c>
      <c r="E328" s="13" t="s">
        <v>17</v>
      </c>
      <c r="F328" s="13">
        <v>44.5</v>
      </c>
      <c r="G328" s="13" t="s">
        <v>96</v>
      </c>
      <c r="H328" s="43"/>
    </row>
    <row r="329" spans="1:8">
      <c r="A329" s="13" t="s">
        <v>153</v>
      </c>
      <c r="B329" s="13" t="s">
        <v>139</v>
      </c>
      <c r="C329" s="13" t="s">
        <v>25</v>
      </c>
      <c r="D329" s="13" t="s">
        <v>27</v>
      </c>
      <c r="E329" s="13" t="s">
        <v>17</v>
      </c>
      <c r="F329" s="13">
        <v>47.5</v>
      </c>
      <c r="G329" s="13" t="s">
        <v>96</v>
      </c>
      <c r="H329" s="43"/>
    </row>
    <row r="330" spans="1:8">
      <c r="A330" s="13" t="s">
        <v>153</v>
      </c>
      <c r="B330" s="13" t="s">
        <v>139</v>
      </c>
      <c r="C330" s="13" t="s">
        <v>28</v>
      </c>
      <c r="D330" s="13" t="s">
        <v>94</v>
      </c>
      <c r="E330" s="13" t="s">
        <v>140</v>
      </c>
      <c r="F330" s="13">
        <v>21.4</v>
      </c>
      <c r="G330" s="13" t="s">
        <v>96</v>
      </c>
      <c r="H330" s="43"/>
    </row>
    <row r="331" spans="1:8">
      <c r="A331" s="13" t="s">
        <v>153</v>
      </c>
      <c r="B331" s="13" t="s">
        <v>139</v>
      </c>
      <c r="C331" s="13" t="s">
        <v>28</v>
      </c>
      <c r="D331" s="13" t="s">
        <v>95</v>
      </c>
      <c r="E331" s="13" t="s">
        <v>140</v>
      </c>
      <c r="F331" s="13">
        <v>5.9</v>
      </c>
      <c r="G331" s="13" t="s">
        <v>96</v>
      </c>
      <c r="H331" s="43"/>
    </row>
    <row r="332" spans="1:8">
      <c r="A332" s="13" t="s">
        <v>153</v>
      </c>
      <c r="B332" s="13" t="s">
        <v>139</v>
      </c>
      <c r="C332" s="13" t="s">
        <v>28</v>
      </c>
      <c r="D332" s="13" t="s">
        <v>94</v>
      </c>
      <c r="E332" s="13" t="s">
        <v>14</v>
      </c>
      <c r="F332" s="13">
        <v>0.9</v>
      </c>
      <c r="G332" s="13" t="s">
        <v>96</v>
      </c>
      <c r="H332" s="43">
        <v>1</v>
      </c>
    </row>
    <row r="333" spans="1:8">
      <c r="A333" s="13" t="s">
        <v>153</v>
      </c>
      <c r="B333" s="13" t="s">
        <v>139</v>
      </c>
      <c r="C333" s="13" t="s">
        <v>28</v>
      </c>
      <c r="D333" s="13" t="s">
        <v>95</v>
      </c>
      <c r="E333" s="13" t="s">
        <v>14</v>
      </c>
      <c r="F333" s="13">
        <v>0.7</v>
      </c>
      <c r="G333" s="13" t="s">
        <v>96</v>
      </c>
      <c r="H333" s="43">
        <v>1</v>
      </c>
    </row>
    <row r="334" spans="1:8">
      <c r="A334" s="13" t="s">
        <v>153</v>
      </c>
      <c r="B334" s="13" t="s">
        <v>139</v>
      </c>
      <c r="C334" s="13" t="s">
        <v>28</v>
      </c>
      <c r="D334" s="13" t="s">
        <v>94</v>
      </c>
      <c r="E334" s="13" t="s">
        <v>15</v>
      </c>
      <c r="F334" s="13">
        <v>11.7</v>
      </c>
      <c r="G334" s="13" t="s">
        <v>96</v>
      </c>
      <c r="H334" s="43"/>
    </row>
    <row r="335" spans="1:8">
      <c r="A335" s="13" t="s">
        <v>153</v>
      </c>
      <c r="B335" s="13" t="s">
        <v>139</v>
      </c>
      <c r="C335" s="13" t="s">
        <v>28</v>
      </c>
      <c r="D335" s="13" t="s">
        <v>95</v>
      </c>
      <c r="E335" s="13" t="s">
        <v>15</v>
      </c>
      <c r="F335" s="13">
        <v>3.2</v>
      </c>
      <c r="G335" s="13" t="s">
        <v>96</v>
      </c>
      <c r="H335" s="43"/>
    </row>
    <row r="336" spans="1:8">
      <c r="A336" s="13" t="s">
        <v>153</v>
      </c>
      <c r="B336" s="13" t="s">
        <v>139</v>
      </c>
      <c r="C336" s="13" t="s">
        <v>28</v>
      </c>
      <c r="D336" s="13" t="s">
        <v>94</v>
      </c>
      <c r="E336" s="13" t="s">
        <v>16</v>
      </c>
      <c r="F336" s="13">
        <v>28.9</v>
      </c>
      <c r="G336" s="13" t="s">
        <v>96</v>
      </c>
      <c r="H336" s="43"/>
    </row>
    <row r="337" spans="1:8">
      <c r="A337" s="13" t="s">
        <v>153</v>
      </c>
      <c r="B337" s="13" t="s">
        <v>139</v>
      </c>
      <c r="C337" s="13" t="s">
        <v>28</v>
      </c>
      <c r="D337" s="13" t="s">
        <v>95</v>
      </c>
      <c r="E337" s="13" t="s">
        <v>16</v>
      </c>
      <c r="F337" s="13">
        <v>16.7</v>
      </c>
      <c r="G337" s="13" t="s">
        <v>96</v>
      </c>
      <c r="H337" s="43"/>
    </row>
    <row r="338" spans="1:8">
      <c r="A338" s="13" t="s">
        <v>153</v>
      </c>
      <c r="B338" s="13" t="s">
        <v>139</v>
      </c>
      <c r="C338" s="13" t="s">
        <v>28</v>
      </c>
      <c r="D338" s="13" t="s">
        <v>94</v>
      </c>
      <c r="E338" s="13" t="s">
        <v>17</v>
      </c>
      <c r="F338" s="13">
        <v>53</v>
      </c>
      <c r="G338" s="13" t="s">
        <v>96</v>
      </c>
      <c r="H338" s="43"/>
    </row>
    <row r="339" spans="1:8">
      <c r="A339" s="13" t="s">
        <v>153</v>
      </c>
      <c r="B339" s="13" t="s">
        <v>139</v>
      </c>
      <c r="C339" s="13" t="s">
        <v>28</v>
      </c>
      <c r="D339" s="13" t="s">
        <v>95</v>
      </c>
      <c r="E339" s="13" t="s">
        <v>17</v>
      </c>
      <c r="F339" s="13">
        <v>34.9</v>
      </c>
      <c r="G339" s="13" t="s">
        <v>96</v>
      </c>
      <c r="H339" s="43"/>
    </row>
    <row r="340" spans="1:8">
      <c r="A340" s="13" t="s">
        <v>153</v>
      </c>
      <c r="B340" s="13" t="s">
        <v>139</v>
      </c>
      <c r="C340" s="13" t="s">
        <v>31</v>
      </c>
      <c r="D340" s="13" t="s">
        <v>32</v>
      </c>
      <c r="E340" s="13" t="s">
        <v>140</v>
      </c>
      <c r="F340" s="13">
        <v>24.2</v>
      </c>
      <c r="G340" s="13" t="s">
        <v>96</v>
      </c>
      <c r="H340" s="43"/>
    </row>
    <row r="341" spans="1:8">
      <c r="A341" s="13" t="s">
        <v>153</v>
      </c>
      <c r="B341" s="13" t="s">
        <v>139</v>
      </c>
      <c r="C341" s="13" t="s">
        <v>31</v>
      </c>
      <c r="D341" s="13" t="s">
        <v>33</v>
      </c>
      <c r="E341" s="13" t="s">
        <v>140</v>
      </c>
      <c r="F341" s="13">
        <v>4.7</v>
      </c>
      <c r="G341" s="13" t="s">
        <v>96</v>
      </c>
      <c r="H341" s="43"/>
    </row>
    <row r="342" spans="1:8">
      <c r="A342" s="13" t="s">
        <v>153</v>
      </c>
      <c r="B342" s="13" t="s">
        <v>139</v>
      </c>
      <c r="C342" s="13" t="s">
        <v>31</v>
      </c>
      <c r="D342" s="13" t="s">
        <v>32</v>
      </c>
      <c r="E342" s="13" t="s">
        <v>14</v>
      </c>
      <c r="F342" s="13">
        <v>1.4</v>
      </c>
      <c r="G342" s="13" t="s">
        <v>96</v>
      </c>
      <c r="H342" s="43">
        <v>1</v>
      </c>
    </row>
    <row r="343" spans="1:8">
      <c r="A343" s="13" t="s">
        <v>153</v>
      </c>
      <c r="B343" s="13" t="s">
        <v>139</v>
      </c>
      <c r="C343" s="13" t="s">
        <v>31</v>
      </c>
      <c r="D343" s="13" t="s">
        <v>33</v>
      </c>
      <c r="E343" s="13" t="s">
        <v>14</v>
      </c>
      <c r="F343" s="13">
        <v>0.5</v>
      </c>
      <c r="G343" s="13" t="s">
        <v>96</v>
      </c>
      <c r="H343" s="43">
        <v>1</v>
      </c>
    </row>
    <row r="344" spans="1:8">
      <c r="A344" s="13" t="s">
        <v>153</v>
      </c>
      <c r="B344" s="13" t="s">
        <v>139</v>
      </c>
      <c r="C344" s="13" t="s">
        <v>31</v>
      </c>
      <c r="D344" s="13" t="s">
        <v>32</v>
      </c>
      <c r="E344" s="13" t="s">
        <v>15</v>
      </c>
      <c r="F344" s="13">
        <v>12.4</v>
      </c>
      <c r="G344" s="13" t="s">
        <v>96</v>
      </c>
      <c r="H344" s="43"/>
    </row>
    <row r="345" spans="1:8">
      <c r="A345" s="13" t="s">
        <v>153</v>
      </c>
      <c r="B345" s="13" t="s">
        <v>139</v>
      </c>
      <c r="C345" s="13" t="s">
        <v>31</v>
      </c>
      <c r="D345" s="13" t="s">
        <v>33</v>
      </c>
      <c r="E345" s="13" t="s">
        <v>15</v>
      </c>
      <c r="F345" s="13">
        <v>3.4</v>
      </c>
      <c r="G345" s="13" t="s">
        <v>96</v>
      </c>
      <c r="H345" s="43"/>
    </row>
    <row r="346" spans="1:8">
      <c r="A346" s="13" t="s">
        <v>153</v>
      </c>
      <c r="B346" s="13" t="s">
        <v>139</v>
      </c>
      <c r="C346" s="13" t="s">
        <v>31</v>
      </c>
      <c r="D346" s="13" t="s">
        <v>32</v>
      </c>
      <c r="E346" s="13" t="s">
        <v>16</v>
      </c>
      <c r="F346" s="13">
        <v>32.700000000000003</v>
      </c>
      <c r="G346" s="13" t="s">
        <v>96</v>
      </c>
      <c r="H346" s="43"/>
    </row>
    <row r="347" spans="1:8">
      <c r="A347" s="13" t="s">
        <v>153</v>
      </c>
      <c r="B347" s="13" t="s">
        <v>139</v>
      </c>
      <c r="C347" s="13" t="s">
        <v>31</v>
      </c>
      <c r="D347" s="13" t="s">
        <v>33</v>
      </c>
      <c r="E347" s="13" t="s">
        <v>16</v>
      </c>
      <c r="F347" s="13">
        <v>14.5</v>
      </c>
      <c r="G347" s="13" t="s">
        <v>96</v>
      </c>
      <c r="H347" s="43"/>
    </row>
    <row r="348" spans="1:8">
      <c r="A348" s="13" t="s">
        <v>153</v>
      </c>
      <c r="B348" s="13" t="s">
        <v>139</v>
      </c>
      <c r="C348" s="13" t="s">
        <v>31</v>
      </c>
      <c r="D348" s="13" t="s">
        <v>32</v>
      </c>
      <c r="E348" s="13" t="s">
        <v>17</v>
      </c>
      <c r="F348" s="13">
        <v>49.8</v>
      </c>
      <c r="G348" s="13" t="s">
        <v>96</v>
      </c>
      <c r="H348" s="43"/>
    </row>
    <row r="349" spans="1:8">
      <c r="A349" s="13" t="s">
        <v>153</v>
      </c>
      <c r="B349" s="13" t="s">
        <v>139</v>
      </c>
      <c r="C349" s="13" t="s">
        <v>31</v>
      </c>
      <c r="D349" s="13" t="s">
        <v>33</v>
      </c>
      <c r="E349" s="13" t="s">
        <v>17</v>
      </c>
      <c r="F349" s="13">
        <v>26.7</v>
      </c>
      <c r="G349" s="13" t="s">
        <v>96</v>
      </c>
      <c r="H349" s="43"/>
    </row>
    <row r="350" spans="1:8">
      <c r="A350" s="13" t="s">
        <v>153</v>
      </c>
      <c r="B350" s="13" t="s">
        <v>139</v>
      </c>
      <c r="C350" s="13" t="s">
        <v>34</v>
      </c>
      <c r="D350" s="13" t="s">
        <v>35</v>
      </c>
      <c r="E350" s="13" t="s">
        <v>140</v>
      </c>
      <c r="F350" s="13">
        <v>6.7</v>
      </c>
      <c r="G350" s="13" t="s">
        <v>96</v>
      </c>
      <c r="H350" s="43"/>
    </row>
    <row r="351" spans="1:8">
      <c r="A351" s="13" t="s">
        <v>153</v>
      </c>
      <c r="B351" s="13" t="s">
        <v>139</v>
      </c>
      <c r="C351" s="13" t="s">
        <v>34</v>
      </c>
      <c r="D351" s="13" t="s">
        <v>36</v>
      </c>
      <c r="E351" s="13" t="s">
        <v>140</v>
      </c>
      <c r="F351" s="13">
        <v>14.4</v>
      </c>
      <c r="G351" s="13" t="s">
        <v>96</v>
      </c>
      <c r="H351" s="43"/>
    </row>
    <row r="352" spans="1:8">
      <c r="A352" s="13" t="s">
        <v>153</v>
      </c>
      <c r="B352" s="13" t="s">
        <v>139</v>
      </c>
      <c r="C352" s="13" t="s">
        <v>34</v>
      </c>
      <c r="D352" s="13" t="s">
        <v>35</v>
      </c>
      <c r="E352" s="13" t="s">
        <v>14</v>
      </c>
      <c r="F352" s="13">
        <v>0.5</v>
      </c>
      <c r="G352" s="13" t="s">
        <v>96</v>
      </c>
      <c r="H352" s="43">
        <v>1</v>
      </c>
    </row>
    <row r="353" spans="1:9">
      <c r="A353" s="13" t="s">
        <v>153</v>
      </c>
      <c r="B353" s="13" t="s">
        <v>139</v>
      </c>
      <c r="C353" s="13" t="s">
        <v>34</v>
      </c>
      <c r="D353" s="13" t="s">
        <v>36</v>
      </c>
      <c r="E353" s="13" t="s">
        <v>14</v>
      </c>
      <c r="F353" s="13">
        <v>1</v>
      </c>
      <c r="G353" s="13" t="s">
        <v>96</v>
      </c>
      <c r="H353" s="43">
        <v>1</v>
      </c>
    </row>
    <row r="354" spans="1:9">
      <c r="A354" s="13" t="s">
        <v>153</v>
      </c>
      <c r="B354" s="13" t="s">
        <v>139</v>
      </c>
      <c r="C354" s="13" t="s">
        <v>34</v>
      </c>
      <c r="D354" s="13" t="s">
        <v>35</v>
      </c>
      <c r="E354" s="13" t="s">
        <v>15</v>
      </c>
      <c r="F354" s="13">
        <v>2</v>
      </c>
      <c r="G354" s="13" t="s">
        <v>96</v>
      </c>
      <c r="H354" s="43"/>
    </row>
    <row r="355" spans="1:9">
      <c r="A355" s="13" t="s">
        <v>153</v>
      </c>
      <c r="B355" s="13" t="s">
        <v>139</v>
      </c>
      <c r="C355" s="13" t="s">
        <v>34</v>
      </c>
      <c r="D355" s="13" t="s">
        <v>36</v>
      </c>
      <c r="E355" s="13" t="s">
        <v>15</v>
      </c>
      <c r="F355" s="13">
        <v>8.6</v>
      </c>
      <c r="G355" s="13" t="s">
        <v>96</v>
      </c>
      <c r="H355" s="43"/>
    </row>
    <row r="356" spans="1:9">
      <c r="A356" s="13" t="s">
        <v>153</v>
      </c>
      <c r="B356" s="13" t="s">
        <v>139</v>
      </c>
      <c r="C356" s="13" t="s">
        <v>34</v>
      </c>
      <c r="D356" s="13" t="s">
        <v>35</v>
      </c>
      <c r="E356" s="13" t="s">
        <v>16</v>
      </c>
      <c r="F356" s="13">
        <v>15.3</v>
      </c>
      <c r="G356" s="13" t="s">
        <v>96</v>
      </c>
      <c r="H356" s="43"/>
    </row>
    <row r="357" spans="1:9">
      <c r="A357" s="13" t="s">
        <v>153</v>
      </c>
      <c r="B357" s="13" t="s">
        <v>139</v>
      </c>
      <c r="C357" s="13" t="s">
        <v>34</v>
      </c>
      <c r="D357" s="13" t="s">
        <v>36</v>
      </c>
      <c r="E357" s="13" t="s">
        <v>16</v>
      </c>
      <c r="F357" s="13">
        <v>30</v>
      </c>
      <c r="G357" s="13" t="s">
        <v>96</v>
      </c>
      <c r="H357" s="43"/>
    </row>
    <row r="358" spans="1:9">
      <c r="A358" s="13" t="s">
        <v>153</v>
      </c>
      <c r="B358" s="13" t="s">
        <v>139</v>
      </c>
      <c r="C358" s="13" t="s">
        <v>34</v>
      </c>
      <c r="D358" s="13" t="s">
        <v>35</v>
      </c>
      <c r="E358" s="13" t="s">
        <v>17</v>
      </c>
      <c r="F358" s="13">
        <v>33.299999999999997</v>
      </c>
      <c r="G358" s="13" t="s">
        <v>96</v>
      </c>
      <c r="H358" s="43"/>
    </row>
    <row r="359" spans="1:9">
      <c r="A359" s="13" t="s">
        <v>153</v>
      </c>
      <c r="B359" s="13" t="s">
        <v>139</v>
      </c>
      <c r="C359" s="13" t="s">
        <v>34</v>
      </c>
      <c r="D359" s="13" t="s">
        <v>36</v>
      </c>
      <c r="E359" s="13" t="s">
        <v>17</v>
      </c>
      <c r="F359" s="13">
        <v>57</v>
      </c>
      <c r="G359" s="13" t="s">
        <v>96</v>
      </c>
      <c r="H359" s="43"/>
      <c r="I359" s="38"/>
    </row>
    <row r="360" spans="1:9">
      <c r="A360" s="13" t="s">
        <v>153</v>
      </c>
      <c r="B360" s="13" t="s">
        <v>139</v>
      </c>
      <c r="C360" s="13" t="s">
        <v>37</v>
      </c>
      <c r="D360" s="13" t="s">
        <v>38</v>
      </c>
      <c r="E360" s="13" t="s">
        <v>140</v>
      </c>
      <c r="F360" s="13">
        <v>6</v>
      </c>
      <c r="G360" s="13" t="s">
        <v>96</v>
      </c>
      <c r="H360" s="43"/>
      <c r="I360" s="38"/>
    </row>
    <row r="361" spans="1:9">
      <c r="A361" s="13" t="s">
        <v>153</v>
      </c>
      <c r="B361" s="13" t="s">
        <v>139</v>
      </c>
      <c r="C361" s="13" t="s">
        <v>37</v>
      </c>
      <c r="D361" s="13" t="s">
        <v>39</v>
      </c>
      <c r="E361" s="13" t="s">
        <v>140</v>
      </c>
      <c r="F361" s="13">
        <v>18</v>
      </c>
      <c r="G361" s="13" t="s">
        <v>96</v>
      </c>
      <c r="H361" s="43"/>
      <c r="I361" s="38"/>
    </row>
    <row r="362" spans="1:9">
      <c r="A362" s="13" t="s">
        <v>153</v>
      </c>
      <c r="B362" s="13" t="s">
        <v>139</v>
      </c>
      <c r="C362" s="13" t="s">
        <v>37</v>
      </c>
      <c r="D362" s="13" t="s">
        <v>38</v>
      </c>
      <c r="E362" s="13" t="s">
        <v>14</v>
      </c>
      <c r="F362" s="13">
        <v>0.4</v>
      </c>
      <c r="G362" s="13" t="s">
        <v>96</v>
      </c>
      <c r="H362" s="43">
        <v>1</v>
      </c>
      <c r="I362" s="38"/>
    </row>
    <row r="363" spans="1:9">
      <c r="A363" s="13" t="s">
        <v>153</v>
      </c>
      <c r="B363" s="13" t="s">
        <v>139</v>
      </c>
      <c r="C363" s="13" t="s">
        <v>37</v>
      </c>
      <c r="D363" s="13" t="s">
        <v>39</v>
      </c>
      <c r="E363" s="13" t="s">
        <v>14</v>
      </c>
      <c r="F363" s="13">
        <v>1.6</v>
      </c>
      <c r="G363" s="13" t="s">
        <v>96</v>
      </c>
      <c r="H363" s="43">
        <v>1</v>
      </c>
      <c r="I363" s="38"/>
    </row>
    <row r="364" spans="1:9">
      <c r="A364" s="13" t="s">
        <v>153</v>
      </c>
      <c r="B364" s="13" t="s">
        <v>139</v>
      </c>
      <c r="C364" s="13" t="s">
        <v>37</v>
      </c>
      <c r="D364" s="13" t="s">
        <v>38</v>
      </c>
      <c r="E364" s="13" t="s">
        <v>15</v>
      </c>
      <c r="F364" s="13">
        <v>2</v>
      </c>
      <c r="G364" s="13" t="s">
        <v>96</v>
      </c>
      <c r="H364" s="43"/>
      <c r="I364" s="38"/>
    </row>
    <row r="365" spans="1:9">
      <c r="A365" s="13" t="s">
        <v>153</v>
      </c>
      <c r="B365" s="13" t="s">
        <v>139</v>
      </c>
      <c r="C365" s="13" t="s">
        <v>37</v>
      </c>
      <c r="D365" s="13" t="s">
        <v>39</v>
      </c>
      <c r="E365" s="13" t="s">
        <v>15</v>
      </c>
      <c r="F365" s="13">
        <v>9.5</v>
      </c>
      <c r="G365" s="13" t="s">
        <v>96</v>
      </c>
      <c r="H365" s="43"/>
      <c r="I365" s="38"/>
    </row>
    <row r="366" spans="1:9">
      <c r="A366" s="13" t="s">
        <v>153</v>
      </c>
      <c r="B366" s="13" t="s">
        <v>139</v>
      </c>
      <c r="C366" s="13" t="s">
        <v>37</v>
      </c>
      <c r="D366" s="13" t="s">
        <v>38</v>
      </c>
      <c r="E366" s="13" t="s">
        <v>16</v>
      </c>
      <c r="F366" s="13">
        <v>14.4</v>
      </c>
      <c r="G366" s="13" t="s">
        <v>96</v>
      </c>
      <c r="H366" s="43"/>
      <c r="I366" s="38"/>
    </row>
    <row r="367" spans="1:9">
      <c r="A367" s="13" t="s">
        <v>153</v>
      </c>
      <c r="B367" s="13" t="s">
        <v>139</v>
      </c>
      <c r="C367" s="13" t="s">
        <v>37</v>
      </c>
      <c r="D367" s="13" t="s">
        <v>39</v>
      </c>
      <c r="E367" s="13" t="s">
        <v>16</v>
      </c>
      <c r="F367" s="13">
        <v>32.6</v>
      </c>
      <c r="G367" s="13" t="s">
        <v>96</v>
      </c>
      <c r="H367" s="43"/>
      <c r="I367" s="38"/>
    </row>
    <row r="368" spans="1:9">
      <c r="A368" s="13" t="s">
        <v>153</v>
      </c>
      <c r="B368" s="13" t="s">
        <v>139</v>
      </c>
      <c r="C368" s="13" t="s">
        <v>37</v>
      </c>
      <c r="D368" s="13" t="s">
        <v>38</v>
      </c>
      <c r="E368" s="13" t="s">
        <v>17</v>
      </c>
      <c r="F368" s="13">
        <v>33.299999999999997</v>
      </c>
      <c r="G368" s="13" t="s">
        <v>96</v>
      </c>
      <c r="H368" s="43"/>
      <c r="I368" s="38"/>
    </row>
    <row r="369" spans="1:9">
      <c r="A369" s="13" t="s">
        <v>153</v>
      </c>
      <c r="B369" s="13" t="s">
        <v>139</v>
      </c>
      <c r="C369" s="13" t="s">
        <v>37</v>
      </c>
      <c r="D369" s="13" t="s">
        <v>39</v>
      </c>
      <c r="E369" s="22" t="s">
        <v>17</v>
      </c>
      <c r="F369" s="22">
        <v>65.099999999999994</v>
      </c>
      <c r="G369" s="22" t="s">
        <v>96</v>
      </c>
      <c r="H369" s="44"/>
      <c r="I369" s="38"/>
    </row>
    <row r="370" spans="1:9">
      <c r="A370" s="40" t="s">
        <v>152</v>
      </c>
      <c r="B370" s="40" t="s">
        <v>139</v>
      </c>
      <c r="C370" s="40" t="s">
        <v>12</v>
      </c>
      <c r="D370" s="40" t="s">
        <v>12</v>
      </c>
      <c r="E370" s="13" t="s">
        <v>140</v>
      </c>
      <c r="F370" s="13">
        <v>4.4000000000000004</v>
      </c>
      <c r="G370" s="13" t="s">
        <v>96</v>
      </c>
      <c r="H370" s="43"/>
    </row>
    <row r="371" spans="1:9">
      <c r="A371" s="13" t="s">
        <v>152</v>
      </c>
      <c r="B371" s="13" t="s">
        <v>139</v>
      </c>
      <c r="C371" s="13" t="s">
        <v>12</v>
      </c>
      <c r="D371" s="13" t="s">
        <v>12</v>
      </c>
      <c r="E371" s="13" t="s">
        <v>14</v>
      </c>
      <c r="F371" s="13">
        <v>0.6</v>
      </c>
      <c r="G371" s="13" t="s">
        <v>96</v>
      </c>
      <c r="H371" s="43"/>
    </row>
    <row r="372" spans="1:9">
      <c r="A372" s="13" t="s">
        <v>152</v>
      </c>
      <c r="B372" s="13" t="s">
        <v>139</v>
      </c>
      <c r="C372" s="13" t="s">
        <v>12</v>
      </c>
      <c r="D372" s="13" t="s">
        <v>12</v>
      </c>
      <c r="E372" s="13" t="s">
        <v>15</v>
      </c>
      <c r="F372" s="13">
        <v>3.6</v>
      </c>
      <c r="G372" s="13" t="s">
        <v>96</v>
      </c>
      <c r="H372" s="43"/>
    </row>
    <row r="373" spans="1:9">
      <c r="A373" s="13" t="s">
        <v>152</v>
      </c>
      <c r="B373" s="13" t="s">
        <v>139</v>
      </c>
      <c r="C373" s="13" t="s">
        <v>12</v>
      </c>
      <c r="D373" s="13" t="s">
        <v>12</v>
      </c>
      <c r="E373" s="13" t="s">
        <v>16</v>
      </c>
      <c r="F373" s="13">
        <v>8.8000000000000007</v>
      </c>
      <c r="G373" s="13" t="s">
        <v>96</v>
      </c>
      <c r="H373" s="43"/>
    </row>
    <row r="374" spans="1:9">
      <c r="A374" s="13" t="s">
        <v>152</v>
      </c>
      <c r="B374" s="13" t="s">
        <v>139</v>
      </c>
      <c r="C374" s="13" t="s">
        <v>12</v>
      </c>
      <c r="D374" s="13" t="s">
        <v>12</v>
      </c>
      <c r="E374" s="13" t="s">
        <v>17</v>
      </c>
      <c r="F374" s="13">
        <v>13.2</v>
      </c>
      <c r="G374" s="13" t="s">
        <v>96</v>
      </c>
      <c r="H374" s="43"/>
    </row>
    <row r="375" spans="1:9">
      <c r="A375" s="13" t="s">
        <v>152</v>
      </c>
      <c r="B375" s="13" t="s">
        <v>139</v>
      </c>
      <c r="C375" s="13" t="s">
        <v>18</v>
      </c>
      <c r="D375" s="13" t="s">
        <v>19</v>
      </c>
      <c r="E375" s="13" t="s">
        <v>140</v>
      </c>
      <c r="F375" s="13">
        <v>4.2</v>
      </c>
      <c r="G375" s="13" t="s">
        <v>96</v>
      </c>
      <c r="H375" s="43"/>
    </row>
    <row r="376" spans="1:9">
      <c r="A376" s="13" t="s">
        <v>152</v>
      </c>
      <c r="B376" s="13" t="s">
        <v>139</v>
      </c>
      <c r="C376" s="13" t="s">
        <v>18</v>
      </c>
      <c r="D376" s="13" t="s">
        <v>20</v>
      </c>
      <c r="E376" s="13" t="s">
        <v>140</v>
      </c>
      <c r="F376" s="13">
        <v>4.5999999999999996</v>
      </c>
      <c r="G376" s="13" t="s">
        <v>96</v>
      </c>
      <c r="H376" s="43"/>
    </row>
    <row r="377" spans="1:9">
      <c r="A377" s="13" t="s">
        <v>152</v>
      </c>
      <c r="B377" s="13" t="s">
        <v>139</v>
      </c>
      <c r="C377" s="13" t="s">
        <v>18</v>
      </c>
      <c r="D377" s="13" t="s">
        <v>19</v>
      </c>
      <c r="E377" s="13" t="s">
        <v>14</v>
      </c>
      <c r="F377" s="13">
        <v>0.5</v>
      </c>
      <c r="G377" s="13" t="s">
        <v>96</v>
      </c>
      <c r="H377" s="43"/>
    </row>
    <row r="378" spans="1:9">
      <c r="A378" s="13" t="s">
        <v>152</v>
      </c>
      <c r="B378" s="13" t="s">
        <v>139</v>
      </c>
      <c r="C378" s="13" t="s">
        <v>18</v>
      </c>
      <c r="D378" s="13" t="s">
        <v>20</v>
      </c>
      <c r="E378" s="13" t="s">
        <v>14</v>
      </c>
      <c r="F378" s="13">
        <v>0.7</v>
      </c>
      <c r="G378" s="13" t="s">
        <v>96</v>
      </c>
      <c r="H378" s="43"/>
    </row>
    <row r="379" spans="1:9">
      <c r="A379" s="13" t="s">
        <v>152</v>
      </c>
      <c r="B379" s="13" t="s">
        <v>139</v>
      </c>
      <c r="C379" s="13" t="s">
        <v>18</v>
      </c>
      <c r="D379" s="13" t="s">
        <v>19</v>
      </c>
      <c r="E379" s="13" t="s">
        <v>15</v>
      </c>
      <c r="F379" s="13">
        <v>3.4</v>
      </c>
      <c r="G379" s="13" t="s">
        <v>96</v>
      </c>
      <c r="H379" s="43"/>
    </row>
    <row r="380" spans="1:9">
      <c r="A380" s="13" t="s">
        <v>152</v>
      </c>
      <c r="B380" s="13" t="s">
        <v>139</v>
      </c>
      <c r="C380" s="13" t="s">
        <v>18</v>
      </c>
      <c r="D380" s="13" t="s">
        <v>20</v>
      </c>
      <c r="E380" s="13" t="s">
        <v>15</v>
      </c>
      <c r="F380" s="13">
        <v>3.8</v>
      </c>
      <c r="G380" s="13" t="s">
        <v>96</v>
      </c>
      <c r="H380" s="43"/>
    </row>
    <row r="381" spans="1:9">
      <c r="A381" s="13" t="s">
        <v>152</v>
      </c>
      <c r="B381" s="13" t="s">
        <v>139</v>
      </c>
      <c r="C381" s="13" t="s">
        <v>18</v>
      </c>
      <c r="D381" s="13" t="s">
        <v>19</v>
      </c>
      <c r="E381" s="27" t="s">
        <v>16</v>
      </c>
      <c r="F381" s="13">
        <v>8.6</v>
      </c>
      <c r="G381" s="13" t="s">
        <v>96</v>
      </c>
      <c r="H381" s="43"/>
    </row>
    <row r="382" spans="1:9">
      <c r="A382" s="13" t="s">
        <v>152</v>
      </c>
      <c r="B382" s="13" t="s">
        <v>139</v>
      </c>
      <c r="C382" s="13" t="s">
        <v>18</v>
      </c>
      <c r="D382" s="13" t="s">
        <v>20</v>
      </c>
      <c r="E382" s="27" t="s">
        <v>16</v>
      </c>
      <c r="F382" s="13">
        <v>9</v>
      </c>
      <c r="G382" s="13" t="s">
        <v>96</v>
      </c>
      <c r="H382" s="43"/>
    </row>
    <row r="383" spans="1:9">
      <c r="A383" s="13" t="s">
        <v>152</v>
      </c>
      <c r="B383" s="13" t="s">
        <v>139</v>
      </c>
      <c r="C383" s="13" t="s">
        <v>18</v>
      </c>
      <c r="D383" s="13" t="s">
        <v>19</v>
      </c>
      <c r="E383" s="13" t="s">
        <v>17</v>
      </c>
      <c r="F383" s="13">
        <v>13.6</v>
      </c>
      <c r="G383" s="13" t="s">
        <v>96</v>
      </c>
      <c r="H383" s="43"/>
    </row>
    <row r="384" spans="1:9">
      <c r="A384" s="13" t="s">
        <v>152</v>
      </c>
      <c r="B384" s="13" t="s">
        <v>139</v>
      </c>
      <c r="C384" s="13" t="s">
        <v>18</v>
      </c>
      <c r="D384" s="13" t="s">
        <v>20</v>
      </c>
      <c r="E384" s="13" t="s">
        <v>17</v>
      </c>
      <c r="F384" s="13">
        <v>12.9</v>
      </c>
      <c r="G384" s="13" t="s">
        <v>96</v>
      </c>
      <c r="H384" s="43"/>
    </row>
    <row r="385" spans="1:8">
      <c r="A385" s="13" t="s">
        <v>152</v>
      </c>
      <c r="B385" s="13" t="s">
        <v>139</v>
      </c>
      <c r="C385" s="13" t="s">
        <v>133</v>
      </c>
      <c r="D385" s="13" t="s">
        <v>22</v>
      </c>
      <c r="E385" s="13" t="s">
        <v>140</v>
      </c>
      <c r="F385" s="13">
        <v>3.2</v>
      </c>
      <c r="G385" s="13" t="s">
        <v>96</v>
      </c>
      <c r="H385" s="43">
        <v>1</v>
      </c>
    </row>
    <row r="386" spans="1:8">
      <c r="A386" s="13" t="s">
        <v>152</v>
      </c>
      <c r="B386" s="13" t="s">
        <v>139</v>
      </c>
      <c r="C386" s="13" t="s">
        <v>133</v>
      </c>
      <c r="D386" s="13" t="s">
        <v>23</v>
      </c>
      <c r="E386" s="13" t="s">
        <v>140</v>
      </c>
      <c r="F386" s="13">
        <v>4.4000000000000004</v>
      </c>
      <c r="G386" s="13" t="s">
        <v>96</v>
      </c>
      <c r="H386" s="43"/>
    </row>
    <row r="387" spans="1:8">
      <c r="A387" s="13" t="s">
        <v>152</v>
      </c>
      <c r="B387" s="13" t="s">
        <v>139</v>
      </c>
      <c r="C387" s="13" t="s">
        <v>133</v>
      </c>
      <c r="D387" s="13" t="s">
        <v>22</v>
      </c>
      <c r="E387" s="13" t="s">
        <v>14</v>
      </c>
      <c r="F387" s="13">
        <v>0.9</v>
      </c>
      <c r="G387" s="13" t="s">
        <v>96</v>
      </c>
      <c r="H387" s="43">
        <v>1</v>
      </c>
    </row>
    <row r="388" spans="1:8">
      <c r="A388" s="13" t="s">
        <v>152</v>
      </c>
      <c r="B388" s="13" t="s">
        <v>139</v>
      </c>
      <c r="C388" s="13" t="s">
        <v>133</v>
      </c>
      <c r="D388" s="13" t="s">
        <v>23</v>
      </c>
      <c r="E388" s="13" t="s">
        <v>14</v>
      </c>
      <c r="F388" s="13">
        <v>0.6</v>
      </c>
      <c r="G388" s="13" t="s">
        <v>96</v>
      </c>
      <c r="H388" s="43"/>
    </row>
    <row r="389" spans="1:8">
      <c r="A389" s="13" t="s">
        <v>152</v>
      </c>
      <c r="B389" s="13" t="s">
        <v>139</v>
      </c>
      <c r="C389" s="13" t="s">
        <v>133</v>
      </c>
      <c r="D389" s="13" t="s">
        <v>22</v>
      </c>
      <c r="E389" s="13" t="s">
        <v>15</v>
      </c>
      <c r="F389" s="13">
        <v>4.9000000000000004</v>
      </c>
      <c r="G389" s="13" t="s">
        <v>96</v>
      </c>
      <c r="H389" s="43"/>
    </row>
    <row r="390" spans="1:8">
      <c r="A390" s="13" t="s">
        <v>152</v>
      </c>
      <c r="B390" s="13" t="s">
        <v>139</v>
      </c>
      <c r="C390" s="13" t="s">
        <v>133</v>
      </c>
      <c r="D390" s="13" t="s">
        <v>23</v>
      </c>
      <c r="E390" s="13" t="s">
        <v>15</v>
      </c>
      <c r="F390" s="13">
        <v>3.6</v>
      </c>
      <c r="G390" s="13" t="s">
        <v>96</v>
      </c>
      <c r="H390" s="43"/>
    </row>
    <row r="391" spans="1:8">
      <c r="A391" s="13" t="s">
        <v>152</v>
      </c>
      <c r="B391" s="13" t="s">
        <v>139</v>
      </c>
      <c r="C391" s="13" t="s">
        <v>133</v>
      </c>
      <c r="D391" s="13" t="s">
        <v>22</v>
      </c>
      <c r="E391" s="27" t="s">
        <v>16</v>
      </c>
      <c r="F391" s="13">
        <v>11.5</v>
      </c>
      <c r="G391" s="13" t="s">
        <v>96</v>
      </c>
      <c r="H391" s="43"/>
    </row>
    <row r="392" spans="1:8">
      <c r="A392" s="13" t="s">
        <v>152</v>
      </c>
      <c r="B392" s="13" t="s">
        <v>139</v>
      </c>
      <c r="C392" s="13" t="s">
        <v>133</v>
      </c>
      <c r="D392" s="13" t="s">
        <v>23</v>
      </c>
      <c r="E392" s="27" t="s">
        <v>16</v>
      </c>
      <c r="F392" s="13">
        <v>8.8000000000000007</v>
      </c>
      <c r="G392" s="13" t="s">
        <v>96</v>
      </c>
      <c r="H392" s="43"/>
    </row>
    <row r="393" spans="1:8">
      <c r="A393" s="13" t="s">
        <v>152</v>
      </c>
      <c r="B393" s="13" t="s">
        <v>139</v>
      </c>
      <c r="C393" s="13" t="s">
        <v>133</v>
      </c>
      <c r="D393" s="13" t="s">
        <v>22</v>
      </c>
      <c r="E393" s="13" t="s">
        <v>17</v>
      </c>
      <c r="F393" s="13">
        <v>14</v>
      </c>
      <c r="G393" s="13" t="s">
        <v>96</v>
      </c>
      <c r="H393" s="43">
        <v>1</v>
      </c>
    </row>
    <row r="394" spans="1:8">
      <c r="A394" s="13" t="s">
        <v>152</v>
      </c>
      <c r="B394" s="13" t="s">
        <v>139</v>
      </c>
      <c r="C394" s="13" t="s">
        <v>133</v>
      </c>
      <c r="D394" s="13" t="s">
        <v>23</v>
      </c>
      <c r="E394" s="13" t="s">
        <v>17</v>
      </c>
      <c r="F394" s="13">
        <v>13.2</v>
      </c>
      <c r="G394" s="13" t="s">
        <v>96</v>
      </c>
      <c r="H394" s="43"/>
    </row>
    <row r="395" spans="1:8">
      <c r="A395" s="13" t="s">
        <v>152</v>
      </c>
      <c r="B395" s="13" t="s">
        <v>139</v>
      </c>
      <c r="C395" s="13" t="s">
        <v>25</v>
      </c>
      <c r="D395" s="13" t="s">
        <v>141</v>
      </c>
      <c r="E395" s="13" t="s">
        <v>140</v>
      </c>
      <c r="F395" s="13">
        <v>4</v>
      </c>
      <c r="G395" s="13" t="s">
        <v>96</v>
      </c>
      <c r="H395" s="43"/>
    </row>
    <row r="396" spans="1:8">
      <c r="A396" s="13" t="s">
        <v>152</v>
      </c>
      <c r="B396" s="13" t="s">
        <v>139</v>
      </c>
      <c r="C396" s="13" t="s">
        <v>25</v>
      </c>
      <c r="D396" s="13" t="s">
        <v>27</v>
      </c>
      <c r="E396" s="13" t="s">
        <v>140</v>
      </c>
      <c r="F396" s="13">
        <v>5.2</v>
      </c>
      <c r="G396" s="13" t="s">
        <v>96</v>
      </c>
      <c r="H396" s="43"/>
    </row>
    <row r="397" spans="1:8">
      <c r="A397" s="13" t="s">
        <v>152</v>
      </c>
      <c r="B397" s="13" t="s">
        <v>139</v>
      </c>
      <c r="C397" s="13" t="s">
        <v>25</v>
      </c>
      <c r="D397" s="13" t="s">
        <v>141</v>
      </c>
      <c r="E397" s="13" t="s">
        <v>14</v>
      </c>
      <c r="F397" s="13">
        <v>0.6</v>
      </c>
      <c r="G397" s="13" t="s">
        <v>96</v>
      </c>
      <c r="H397" s="43"/>
    </row>
    <row r="398" spans="1:8">
      <c r="A398" s="13" t="s">
        <v>152</v>
      </c>
      <c r="B398" s="13" t="s">
        <v>139</v>
      </c>
      <c r="C398" s="13" t="s">
        <v>25</v>
      </c>
      <c r="D398" s="13" t="s">
        <v>27</v>
      </c>
      <c r="E398" s="13" t="s">
        <v>14</v>
      </c>
      <c r="F398" s="13">
        <v>0.6</v>
      </c>
      <c r="G398" s="13" t="s">
        <v>96</v>
      </c>
      <c r="H398" s="43"/>
    </row>
    <row r="399" spans="1:8">
      <c r="A399" s="13" t="s">
        <v>152</v>
      </c>
      <c r="B399" s="13" t="s">
        <v>139</v>
      </c>
      <c r="C399" s="13" t="s">
        <v>25</v>
      </c>
      <c r="D399" s="13" t="s">
        <v>141</v>
      </c>
      <c r="E399" s="13" t="s">
        <v>15</v>
      </c>
      <c r="F399" s="13">
        <v>3.4</v>
      </c>
      <c r="G399" s="13" t="s">
        <v>96</v>
      </c>
      <c r="H399" s="43"/>
    </row>
    <row r="400" spans="1:8">
      <c r="A400" s="13" t="s">
        <v>152</v>
      </c>
      <c r="B400" s="13" t="s">
        <v>139</v>
      </c>
      <c r="C400" s="13" t="s">
        <v>25</v>
      </c>
      <c r="D400" s="13" t="s">
        <v>27</v>
      </c>
      <c r="E400" s="13" t="s">
        <v>15</v>
      </c>
      <c r="F400" s="13">
        <v>4.2</v>
      </c>
      <c r="G400" s="13" t="s">
        <v>96</v>
      </c>
      <c r="H400" s="43"/>
    </row>
    <row r="401" spans="1:8">
      <c r="A401" s="13" t="s">
        <v>152</v>
      </c>
      <c r="B401" s="13" t="s">
        <v>139</v>
      </c>
      <c r="C401" s="13" t="s">
        <v>25</v>
      </c>
      <c r="D401" s="13" t="s">
        <v>141</v>
      </c>
      <c r="E401" s="27" t="s">
        <v>16</v>
      </c>
      <c r="F401" s="13">
        <v>8.4</v>
      </c>
      <c r="G401" s="13" t="s">
        <v>96</v>
      </c>
      <c r="H401" s="43"/>
    </row>
    <row r="402" spans="1:8">
      <c r="A402" s="13" t="s">
        <v>152</v>
      </c>
      <c r="B402" s="13" t="s">
        <v>139</v>
      </c>
      <c r="C402" s="13" t="s">
        <v>25</v>
      </c>
      <c r="D402" s="13" t="s">
        <v>27</v>
      </c>
      <c r="E402" s="27" t="s">
        <v>16</v>
      </c>
      <c r="F402" s="13">
        <v>9.5</v>
      </c>
      <c r="G402" s="13" t="s">
        <v>96</v>
      </c>
      <c r="H402" s="43"/>
    </row>
    <row r="403" spans="1:8">
      <c r="A403" s="13" t="s">
        <v>152</v>
      </c>
      <c r="B403" s="13" t="s">
        <v>139</v>
      </c>
      <c r="C403" s="13" t="s">
        <v>25</v>
      </c>
      <c r="D403" s="13" t="s">
        <v>141</v>
      </c>
      <c r="E403" s="13" t="s">
        <v>17</v>
      </c>
      <c r="F403" s="13">
        <v>13.2</v>
      </c>
      <c r="G403" s="13" t="s">
        <v>96</v>
      </c>
      <c r="H403" s="43"/>
    </row>
    <row r="404" spans="1:8">
      <c r="A404" s="13" t="s">
        <v>152</v>
      </c>
      <c r="B404" s="13" t="s">
        <v>139</v>
      </c>
      <c r="C404" s="13" t="s">
        <v>25</v>
      </c>
      <c r="D404" s="13" t="s">
        <v>27</v>
      </c>
      <c r="E404" s="13" t="s">
        <v>17</v>
      </c>
      <c r="F404" s="13">
        <v>13.3</v>
      </c>
      <c r="G404" s="13" t="s">
        <v>96</v>
      </c>
      <c r="H404" s="43"/>
    </row>
    <row r="405" spans="1:8">
      <c r="A405" s="13" t="s">
        <v>152</v>
      </c>
      <c r="B405" s="13" t="s">
        <v>139</v>
      </c>
      <c r="C405" s="13" t="s">
        <v>28</v>
      </c>
      <c r="D405" s="13" t="s">
        <v>94</v>
      </c>
      <c r="E405" s="13" t="s">
        <v>140</v>
      </c>
      <c r="F405" s="13">
        <v>7.7</v>
      </c>
      <c r="G405" s="13" t="s">
        <v>96</v>
      </c>
      <c r="H405" s="43"/>
    </row>
    <row r="406" spans="1:8">
      <c r="A406" s="13" t="s">
        <v>152</v>
      </c>
      <c r="B406" s="13" t="s">
        <v>139</v>
      </c>
      <c r="C406" s="13" t="s">
        <v>28</v>
      </c>
      <c r="D406" s="13" t="s">
        <v>95</v>
      </c>
      <c r="E406" s="13" t="s">
        <v>140</v>
      </c>
      <c r="F406" s="13">
        <v>3.3</v>
      </c>
      <c r="G406" s="13" t="s">
        <v>96</v>
      </c>
      <c r="H406" s="43"/>
    </row>
    <row r="407" spans="1:8">
      <c r="A407" s="13" t="s">
        <v>152</v>
      </c>
      <c r="B407" s="13" t="s">
        <v>139</v>
      </c>
      <c r="C407" s="13" t="s">
        <v>28</v>
      </c>
      <c r="D407" s="13" t="s">
        <v>94</v>
      </c>
      <c r="E407" s="13" t="s">
        <v>14</v>
      </c>
      <c r="F407" s="13">
        <v>0.6</v>
      </c>
      <c r="G407" s="13" t="s">
        <v>96</v>
      </c>
      <c r="H407" s="43">
        <v>1</v>
      </c>
    </row>
    <row r="408" spans="1:8">
      <c r="A408" s="13" t="s">
        <v>152</v>
      </c>
      <c r="B408" s="13" t="s">
        <v>139</v>
      </c>
      <c r="C408" s="13" t="s">
        <v>28</v>
      </c>
      <c r="D408" s="13" t="s">
        <v>95</v>
      </c>
      <c r="E408" s="13" t="s">
        <v>14</v>
      </c>
      <c r="F408" s="13">
        <v>0.6</v>
      </c>
      <c r="G408" s="13" t="s">
        <v>96</v>
      </c>
      <c r="H408" s="43"/>
    </row>
    <row r="409" spans="1:8">
      <c r="A409" s="13" t="s">
        <v>152</v>
      </c>
      <c r="B409" s="13" t="s">
        <v>139</v>
      </c>
      <c r="C409" s="13" t="s">
        <v>28</v>
      </c>
      <c r="D409" s="13" t="s">
        <v>94</v>
      </c>
      <c r="E409" s="13" t="s">
        <v>15</v>
      </c>
      <c r="F409" s="13">
        <v>4.7</v>
      </c>
      <c r="G409" s="13" t="s">
        <v>96</v>
      </c>
      <c r="H409" s="43"/>
    </row>
    <row r="410" spans="1:8">
      <c r="A410" s="13" t="s">
        <v>152</v>
      </c>
      <c r="B410" s="13" t="s">
        <v>139</v>
      </c>
      <c r="C410" s="13" t="s">
        <v>28</v>
      </c>
      <c r="D410" s="13" t="s">
        <v>95</v>
      </c>
      <c r="E410" s="13" t="s">
        <v>15</v>
      </c>
      <c r="F410" s="13">
        <v>3.4</v>
      </c>
      <c r="G410" s="13" t="s">
        <v>96</v>
      </c>
      <c r="H410" s="43"/>
    </row>
    <row r="411" spans="1:8">
      <c r="A411" s="13" t="s">
        <v>152</v>
      </c>
      <c r="B411" s="13" t="s">
        <v>139</v>
      </c>
      <c r="C411" s="13" t="s">
        <v>28</v>
      </c>
      <c r="D411" s="13" t="s">
        <v>94</v>
      </c>
      <c r="E411" s="13" t="s">
        <v>16</v>
      </c>
      <c r="F411" s="13">
        <v>10.199999999999999</v>
      </c>
      <c r="G411" s="13" t="s">
        <v>96</v>
      </c>
      <c r="H411" s="43"/>
    </row>
    <row r="412" spans="1:8">
      <c r="A412" s="13" t="s">
        <v>152</v>
      </c>
      <c r="B412" s="13" t="s">
        <v>139</v>
      </c>
      <c r="C412" s="13" t="s">
        <v>28</v>
      </c>
      <c r="D412" s="13" t="s">
        <v>95</v>
      </c>
      <c r="E412" s="13" t="s">
        <v>16</v>
      </c>
      <c r="F412" s="13">
        <v>7.7</v>
      </c>
      <c r="G412" s="13" t="s">
        <v>96</v>
      </c>
      <c r="H412" s="43"/>
    </row>
    <row r="413" spans="1:8">
      <c r="A413" s="13" t="s">
        <v>152</v>
      </c>
      <c r="B413" s="13" t="s">
        <v>139</v>
      </c>
      <c r="C413" s="13" t="s">
        <v>28</v>
      </c>
      <c r="D413" s="13" t="s">
        <v>94</v>
      </c>
      <c r="E413" s="13" t="s">
        <v>17</v>
      </c>
      <c r="F413" s="13">
        <v>14</v>
      </c>
      <c r="G413" s="13" t="s">
        <v>96</v>
      </c>
      <c r="H413" s="43"/>
    </row>
    <row r="414" spans="1:8">
      <c r="A414" s="13" t="s">
        <v>152</v>
      </c>
      <c r="B414" s="13" t="s">
        <v>139</v>
      </c>
      <c r="C414" s="13" t="s">
        <v>28</v>
      </c>
      <c r="D414" s="13" t="s">
        <v>95</v>
      </c>
      <c r="E414" s="13" t="s">
        <v>17</v>
      </c>
      <c r="F414" s="13">
        <v>11.8</v>
      </c>
      <c r="G414" s="13" t="s">
        <v>96</v>
      </c>
      <c r="H414" s="43"/>
    </row>
    <row r="415" spans="1:8">
      <c r="A415" s="13" t="s">
        <v>152</v>
      </c>
      <c r="B415" s="13" t="s">
        <v>139</v>
      </c>
      <c r="C415" s="13" t="s">
        <v>31</v>
      </c>
      <c r="D415" s="13" t="s">
        <v>32</v>
      </c>
      <c r="E415" s="13" t="s">
        <v>140</v>
      </c>
      <c r="F415" s="13">
        <v>7.6</v>
      </c>
      <c r="G415" s="13" t="s">
        <v>96</v>
      </c>
      <c r="H415" s="43"/>
    </row>
    <row r="416" spans="1:8">
      <c r="A416" s="13" t="s">
        <v>152</v>
      </c>
      <c r="B416" s="13" t="s">
        <v>139</v>
      </c>
      <c r="C416" s="13" t="s">
        <v>31</v>
      </c>
      <c r="D416" s="13" t="s">
        <v>33</v>
      </c>
      <c r="E416" s="13" t="s">
        <v>140</v>
      </c>
      <c r="F416" s="13">
        <v>3</v>
      </c>
      <c r="G416" s="13" t="s">
        <v>96</v>
      </c>
      <c r="H416" s="43"/>
    </row>
    <row r="417" spans="1:8">
      <c r="A417" s="13" t="s">
        <v>152</v>
      </c>
      <c r="B417" s="13" t="s">
        <v>139</v>
      </c>
      <c r="C417" s="13" t="s">
        <v>31</v>
      </c>
      <c r="D417" s="13" t="s">
        <v>32</v>
      </c>
      <c r="E417" s="13" t="s">
        <v>14</v>
      </c>
      <c r="F417" s="13">
        <v>1</v>
      </c>
      <c r="G417" s="13" t="s">
        <v>96</v>
      </c>
      <c r="H417" s="43"/>
    </row>
    <row r="418" spans="1:8">
      <c r="A418" s="13" t="s">
        <v>152</v>
      </c>
      <c r="B418" s="13" t="s">
        <v>139</v>
      </c>
      <c r="C418" s="13" t="s">
        <v>31</v>
      </c>
      <c r="D418" s="13" t="s">
        <v>33</v>
      </c>
      <c r="E418" s="13" t="s">
        <v>14</v>
      </c>
      <c r="F418" s="13">
        <v>0.5</v>
      </c>
      <c r="G418" s="13" t="s">
        <v>96</v>
      </c>
      <c r="H418" s="43"/>
    </row>
    <row r="419" spans="1:8">
      <c r="A419" s="13" t="s">
        <v>152</v>
      </c>
      <c r="B419" s="13" t="s">
        <v>139</v>
      </c>
      <c r="C419" s="13" t="s">
        <v>31</v>
      </c>
      <c r="D419" s="13" t="s">
        <v>32</v>
      </c>
      <c r="E419" s="13" t="s">
        <v>15</v>
      </c>
      <c r="F419" s="13">
        <v>5.2</v>
      </c>
      <c r="G419" s="13" t="s">
        <v>96</v>
      </c>
      <c r="H419" s="43"/>
    </row>
    <row r="420" spans="1:8">
      <c r="A420" s="13" t="s">
        <v>152</v>
      </c>
      <c r="B420" s="13" t="s">
        <v>139</v>
      </c>
      <c r="C420" s="13" t="s">
        <v>31</v>
      </c>
      <c r="D420" s="13" t="s">
        <v>33</v>
      </c>
      <c r="E420" s="13" t="s">
        <v>15</v>
      </c>
      <c r="F420" s="13">
        <v>3.3</v>
      </c>
      <c r="G420" s="13" t="s">
        <v>96</v>
      </c>
      <c r="H420" s="43"/>
    </row>
    <row r="421" spans="1:8">
      <c r="A421" s="13" t="s">
        <v>152</v>
      </c>
      <c r="B421" s="13" t="s">
        <v>139</v>
      </c>
      <c r="C421" s="13" t="s">
        <v>31</v>
      </c>
      <c r="D421" s="13" t="s">
        <v>32</v>
      </c>
      <c r="E421" s="13" t="s">
        <v>16</v>
      </c>
      <c r="F421" s="13">
        <v>10.1</v>
      </c>
      <c r="G421" s="13" t="s">
        <v>96</v>
      </c>
      <c r="H421" s="43"/>
    </row>
    <row r="422" spans="1:8">
      <c r="A422" s="13" t="s">
        <v>152</v>
      </c>
      <c r="B422" s="13" t="s">
        <v>139</v>
      </c>
      <c r="C422" s="13" t="s">
        <v>31</v>
      </c>
      <c r="D422" s="13" t="s">
        <v>33</v>
      </c>
      <c r="E422" s="13" t="s">
        <v>16</v>
      </c>
      <c r="F422" s="13">
        <v>7.6</v>
      </c>
      <c r="G422" s="13" t="s">
        <v>96</v>
      </c>
      <c r="H422" s="43"/>
    </row>
    <row r="423" spans="1:8">
      <c r="A423" s="13" t="s">
        <v>152</v>
      </c>
      <c r="B423" s="13" t="s">
        <v>139</v>
      </c>
      <c r="C423" s="13" t="s">
        <v>31</v>
      </c>
      <c r="D423" s="13" t="s">
        <v>32</v>
      </c>
      <c r="E423" s="13" t="s">
        <v>17</v>
      </c>
      <c r="F423" s="13">
        <v>13.6</v>
      </c>
      <c r="G423" s="13" t="s">
        <v>96</v>
      </c>
      <c r="H423" s="43"/>
    </row>
    <row r="424" spans="1:8">
      <c r="A424" s="13" t="s">
        <v>152</v>
      </c>
      <c r="B424" s="13" t="s">
        <v>139</v>
      </c>
      <c r="C424" s="13" t="s">
        <v>31</v>
      </c>
      <c r="D424" s="13" t="s">
        <v>33</v>
      </c>
      <c r="E424" s="13" t="s">
        <v>17</v>
      </c>
      <c r="F424" s="13">
        <v>10.8</v>
      </c>
      <c r="G424" s="13" t="s">
        <v>96</v>
      </c>
      <c r="H424" s="43"/>
    </row>
    <row r="425" spans="1:8">
      <c r="A425" s="13" t="s">
        <v>152</v>
      </c>
      <c r="B425" s="13" t="s">
        <v>139</v>
      </c>
      <c r="C425" s="13" t="s">
        <v>34</v>
      </c>
      <c r="D425" s="13" t="s">
        <v>35</v>
      </c>
      <c r="E425" s="13" t="s">
        <v>140</v>
      </c>
      <c r="F425" s="13">
        <v>3.9</v>
      </c>
      <c r="G425" s="13" t="s">
        <v>96</v>
      </c>
      <c r="H425" s="43"/>
    </row>
    <row r="426" spans="1:8">
      <c r="A426" s="13" t="s">
        <v>152</v>
      </c>
      <c r="B426" s="13" t="s">
        <v>139</v>
      </c>
      <c r="C426" s="13" t="s">
        <v>34</v>
      </c>
      <c r="D426" s="13" t="s">
        <v>36</v>
      </c>
      <c r="E426" s="13" t="s">
        <v>140</v>
      </c>
      <c r="F426" s="13">
        <v>5</v>
      </c>
      <c r="G426" s="13" t="s">
        <v>96</v>
      </c>
      <c r="H426" s="43"/>
    </row>
    <row r="427" spans="1:8">
      <c r="A427" s="13" t="s">
        <v>152</v>
      </c>
      <c r="B427" s="13" t="s">
        <v>139</v>
      </c>
      <c r="C427" s="13" t="s">
        <v>34</v>
      </c>
      <c r="D427" s="13" t="s">
        <v>35</v>
      </c>
      <c r="E427" s="13" t="s">
        <v>14</v>
      </c>
      <c r="F427" s="13">
        <v>0.4</v>
      </c>
      <c r="G427" s="13" t="s">
        <v>96</v>
      </c>
      <c r="H427" s="43"/>
    </row>
    <row r="428" spans="1:8">
      <c r="A428" s="13" t="s">
        <v>152</v>
      </c>
      <c r="B428" s="13" t="s">
        <v>139</v>
      </c>
      <c r="C428" s="13" t="s">
        <v>34</v>
      </c>
      <c r="D428" s="13" t="s">
        <v>36</v>
      </c>
      <c r="E428" s="13" t="s">
        <v>14</v>
      </c>
      <c r="F428" s="13">
        <v>0.7</v>
      </c>
      <c r="G428" s="13" t="s">
        <v>96</v>
      </c>
      <c r="H428" s="43"/>
    </row>
    <row r="429" spans="1:8">
      <c r="A429" s="13" t="s">
        <v>152</v>
      </c>
      <c r="B429" s="13" t="s">
        <v>139</v>
      </c>
      <c r="C429" s="13" t="s">
        <v>34</v>
      </c>
      <c r="D429" s="13" t="s">
        <v>35</v>
      </c>
      <c r="E429" s="13" t="s">
        <v>15</v>
      </c>
      <c r="F429" s="13">
        <v>3</v>
      </c>
      <c r="G429" s="13" t="s">
        <v>96</v>
      </c>
      <c r="H429" s="43"/>
    </row>
    <row r="430" spans="1:8">
      <c r="A430" s="13" t="s">
        <v>152</v>
      </c>
      <c r="B430" s="13" t="s">
        <v>139</v>
      </c>
      <c r="C430" s="13" t="s">
        <v>34</v>
      </c>
      <c r="D430" s="13" t="s">
        <v>36</v>
      </c>
      <c r="E430" s="13" t="s">
        <v>15</v>
      </c>
      <c r="F430" s="13">
        <v>4.3</v>
      </c>
      <c r="G430" s="13" t="s">
        <v>96</v>
      </c>
      <c r="H430" s="43"/>
    </row>
    <row r="431" spans="1:8">
      <c r="A431" s="13" t="s">
        <v>152</v>
      </c>
      <c r="B431" s="13" t="s">
        <v>139</v>
      </c>
      <c r="C431" s="13" t="s">
        <v>34</v>
      </c>
      <c r="D431" s="13" t="s">
        <v>35</v>
      </c>
      <c r="E431" s="13" t="s">
        <v>16</v>
      </c>
      <c r="F431" s="13">
        <v>7.6</v>
      </c>
      <c r="G431" s="13" t="s">
        <v>96</v>
      </c>
      <c r="H431" s="43"/>
    </row>
    <row r="432" spans="1:8">
      <c r="A432" s="13" t="s">
        <v>152</v>
      </c>
      <c r="B432" s="13" t="s">
        <v>139</v>
      </c>
      <c r="C432" s="13" t="s">
        <v>34</v>
      </c>
      <c r="D432" s="13" t="s">
        <v>36</v>
      </c>
      <c r="E432" s="13" t="s">
        <v>16</v>
      </c>
      <c r="F432" s="13">
        <v>9.8000000000000007</v>
      </c>
      <c r="G432" s="13" t="s">
        <v>96</v>
      </c>
      <c r="H432" s="43"/>
    </row>
    <row r="433" spans="1:8">
      <c r="A433" s="13" t="s">
        <v>152</v>
      </c>
      <c r="B433" s="13" t="s">
        <v>139</v>
      </c>
      <c r="C433" s="13" t="s">
        <v>34</v>
      </c>
      <c r="D433" s="13" t="s">
        <v>35</v>
      </c>
      <c r="E433" s="13" t="s">
        <v>17</v>
      </c>
      <c r="F433" s="13">
        <v>10.8</v>
      </c>
      <c r="G433" s="13" t="s">
        <v>96</v>
      </c>
      <c r="H433" s="43"/>
    </row>
    <row r="434" spans="1:8">
      <c r="A434" s="13" t="s">
        <v>152</v>
      </c>
      <c r="B434" s="13" t="s">
        <v>139</v>
      </c>
      <c r="C434" s="13" t="s">
        <v>34</v>
      </c>
      <c r="D434" s="13" t="s">
        <v>36</v>
      </c>
      <c r="E434" s="13" t="s">
        <v>17</v>
      </c>
      <c r="F434" s="13">
        <v>15</v>
      </c>
      <c r="G434" s="13" t="s">
        <v>96</v>
      </c>
      <c r="H434" s="43"/>
    </row>
    <row r="435" spans="1:8">
      <c r="A435" s="13" t="s">
        <v>152</v>
      </c>
      <c r="B435" s="13" t="s">
        <v>139</v>
      </c>
      <c r="C435" s="13" t="s">
        <v>37</v>
      </c>
      <c r="D435" s="13" t="s">
        <v>38</v>
      </c>
      <c r="E435" s="13" t="s">
        <v>140</v>
      </c>
      <c r="F435" s="13">
        <v>3.5</v>
      </c>
      <c r="G435" s="13" t="s">
        <v>96</v>
      </c>
      <c r="H435" s="43"/>
    </row>
    <row r="436" spans="1:8">
      <c r="A436" s="13" t="s">
        <v>152</v>
      </c>
      <c r="B436" s="13" t="s">
        <v>139</v>
      </c>
      <c r="C436" s="13" t="s">
        <v>37</v>
      </c>
      <c r="D436" s="13" t="s">
        <v>39</v>
      </c>
      <c r="E436" s="13" t="s">
        <v>140</v>
      </c>
      <c r="F436" s="13">
        <v>6</v>
      </c>
      <c r="G436" s="13" t="s">
        <v>96</v>
      </c>
      <c r="H436" s="43"/>
    </row>
    <row r="437" spans="1:8">
      <c r="A437" s="13" t="s">
        <v>152</v>
      </c>
      <c r="B437" s="13" t="s">
        <v>139</v>
      </c>
      <c r="C437" s="13" t="s">
        <v>37</v>
      </c>
      <c r="D437" s="13" t="s">
        <v>38</v>
      </c>
      <c r="E437" s="13" t="s">
        <v>14</v>
      </c>
      <c r="F437" s="13">
        <v>0.5</v>
      </c>
      <c r="G437" s="13" t="s">
        <v>96</v>
      </c>
      <c r="H437" s="43"/>
    </row>
    <row r="438" spans="1:8">
      <c r="A438" s="13" t="s">
        <v>152</v>
      </c>
      <c r="B438" s="13" t="s">
        <v>139</v>
      </c>
      <c r="C438" s="13" t="s">
        <v>37</v>
      </c>
      <c r="D438" s="13" t="s">
        <v>39</v>
      </c>
      <c r="E438" s="13" t="s">
        <v>14</v>
      </c>
      <c r="F438" s="13">
        <v>0.8</v>
      </c>
      <c r="G438" s="13" t="s">
        <v>96</v>
      </c>
      <c r="H438" s="43"/>
    </row>
    <row r="439" spans="1:8">
      <c r="A439" s="13" t="s">
        <v>152</v>
      </c>
      <c r="B439" s="13" t="s">
        <v>139</v>
      </c>
      <c r="C439" s="13" t="s">
        <v>37</v>
      </c>
      <c r="D439" s="13" t="s">
        <v>38</v>
      </c>
      <c r="E439" s="13" t="s">
        <v>15</v>
      </c>
      <c r="F439" s="13">
        <v>3.1</v>
      </c>
      <c r="G439" s="13" t="s">
        <v>96</v>
      </c>
      <c r="H439" s="43"/>
    </row>
    <row r="440" spans="1:8">
      <c r="A440" s="13" t="s">
        <v>152</v>
      </c>
      <c r="B440" s="13" t="s">
        <v>139</v>
      </c>
      <c r="C440" s="13" t="s">
        <v>37</v>
      </c>
      <c r="D440" s="13" t="s">
        <v>39</v>
      </c>
      <c r="E440" s="13" t="s">
        <v>15</v>
      </c>
      <c r="F440" s="13">
        <v>4.5</v>
      </c>
      <c r="G440" s="13" t="s">
        <v>96</v>
      </c>
      <c r="H440" s="43"/>
    </row>
    <row r="441" spans="1:8">
      <c r="A441" s="13" t="s">
        <v>152</v>
      </c>
      <c r="B441" s="13" t="s">
        <v>139</v>
      </c>
      <c r="C441" s="13" t="s">
        <v>37</v>
      </c>
      <c r="D441" s="13" t="s">
        <v>38</v>
      </c>
      <c r="E441" s="13" t="s">
        <v>16</v>
      </c>
      <c r="F441" s="13">
        <v>7.3</v>
      </c>
      <c r="G441" s="13" t="s">
        <v>96</v>
      </c>
      <c r="H441" s="43"/>
    </row>
    <row r="442" spans="1:8">
      <c r="A442" s="13" t="s">
        <v>152</v>
      </c>
      <c r="B442" s="13" t="s">
        <v>139</v>
      </c>
      <c r="C442" s="13" t="s">
        <v>37</v>
      </c>
      <c r="D442" s="13" t="s">
        <v>39</v>
      </c>
      <c r="E442" s="13" t="s">
        <v>16</v>
      </c>
      <c r="F442" s="13">
        <v>10.6</v>
      </c>
      <c r="G442" s="13" t="s">
        <v>96</v>
      </c>
      <c r="H442" s="43"/>
    </row>
    <row r="443" spans="1:8">
      <c r="A443" s="13" t="s">
        <v>152</v>
      </c>
      <c r="B443" s="13" t="s">
        <v>139</v>
      </c>
      <c r="C443" s="13" t="s">
        <v>37</v>
      </c>
      <c r="D443" s="13" t="s">
        <v>38</v>
      </c>
      <c r="E443" s="13" t="s">
        <v>17</v>
      </c>
      <c r="F443" s="13">
        <v>11.3</v>
      </c>
      <c r="G443" s="13" t="s">
        <v>96</v>
      </c>
      <c r="H443" s="43"/>
    </row>
    <row r="444" spans="1:8">
      <c r="A444" s="13" t="s">
        <v>152</v>
      </c>
      <c r="B444" s="13" t="s">
        <v>139</v>
      </c>
      <c r="C444" s="13" t="s">
        <v>37</v>
      </c>
      <c r="D444" s="13" t="s">
        <v>39</v>
      </c>
      <c r="E444" s="13" t="s">
        <v>17</v>
      </c>
      <c r="F444" s="13">
        <v>16</v>
      </c>
      <c r="G444" s="13" t="s">
        <v>96</v>
      </c>
      <c r="H444" s="43"/>
    </row>
  </sheetData>
  <mergeCells count="2">
    <mergeCell ref="A1:D1"/>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sheetPr>
  <dimension ref="A1:I84"/>
  <sheetViews>
    <sheetView workbookViewId="0">
      <selection sqref="A1:D1"/>
    </sheetView>
  </sheetViews>
  <sheetFormatPr defaultRowHeight="15"/>
  <cols>
    <col min="1" max="1" width="53.7109375" customWidth="1"/>
    <col min="2" max="2" width="22.7109375" customWidth="1"/>
    <col min="3" max="3" width="22.85546875" customWidth="1"/>
    <col min="4" max="4" width="16.28515625" customWidth="1"/>
    <col min="5" max="5" width="13.85546875" customWidth="1"/>
  </cols>
  <sheetData>
    <row r="1" spans="1:8" ht="19.5" customHeight="1">
      <c r="A1" s="197" t="s">
        <v>158</v>
      </c>
      <c r="B1" s="197"/>
      <c r="C1" s="197"/>
      <c r="D1" s="197"/>
    </row>
    <row r="2" spans="1:8">
      <c r="A2" s="197" t="s">
        <v>146</v>
      </c>
      <c r="B2" s="197"/>
      <c r="C2" s="197"/>
      <c r="D2" s="197"/>
    </row>
    <row r="4" spans="1:8">
      <c r="A4" s="49" t="s">
        <v>4</v>
      </c>
      <c r="B4" s="49" t="s">
        <v>5</v>
      </c>
      <c r="C4" s="49" t="s">
        <v>6</v>
      </c>
      <c r="D4" s="49" t="s">
        <v>7</v>
      </c>
      <c r="E4" s="49" t="s">
        <v>8</v>
      </c>
      <c r="F4" s="48" t="s">
        <v>9</v>
      </c>
      <c r="G4" s="19" t="s">
        <v>92</v>
      </c>
      <c r="H4" s="19" t="s">
        <v>102</v>
      </c>
    </row>
    <row r="5" spans="1:8">
      <c r="A5" s="16" t="s">
        <v>119</v>
      </c>
      <c r="B5" s="16" t="s">
        <v>139</v>
      </c>
      <c r="C5" s="16" t="s">
        <v>156</v>
      </c>
      <c r="D5" s="16" t="s">
        <v>71</v>
      </c>
      <c r="E5" s="16" t="s">
        <v>13</v>
      </c>
      <c r="F5" s="24">
        <v>18.600000000000001</v>
      </c>
      <c r="G5" s="13" t="s">
        <v>93</v>
      </c>
      <c r="H5" s="13"/>
    </row>
    <row r="6" spans="1:8">
      <c r="A6" s="16" t="s">
        <v>119</v>
      </c>
      <c r="B6" s="16" t="s">
        <v>139</v>
      </c>
      <c r="C6" s="16" t="s">
        <v>156</v>
      </c>
      <c r="D6" s="16" t="s">
        <v>72</v>
      </c>
      <c r="E6" s="16" t="s">
        <v>13</v>
      </c>
      <c r="F6" s="32">
        <v>17.2</v>
      </c>
      <c r="G6" s="13" t="s">
        <v>93</v>
      </c>
      <c r="H6" s="13"/>
    </row>
    <row r="7" spans="1:8">
      <c r="A7" s="16" t="s">
        <v>119</v>
      </c>
      <c r="B7" s="16" t="s">
        <v>139</v>
      </c>
      <c r="C7" s="16" t="s">
        <v>156</v>
      </c>
      <c r="D7" s="16" t="s">
        <v>73</v>
      </c>
      <c r="E7" s="16" t="s">
        <v>13</v>
      </c>
      <c r="F7" s="32">
        <v>18</v>
      </c>
      <c r="G7" s="13" t="s">
        <v>93</v>
      </c>
      <c r="H7" s="13"/>
    </row>
    <row r="8" spans="1:8">
      <c r="A8" s="16" t="s">
        <v>119</v>
      </c>
      <c r="B8" s="16" t="s">
        <v>139</v>
      </c>
      <c r="C8" s="16" t="s">
        <v>156</v>
      </c>
      <c r="D8" s="16" t="s">
        <v>74</v>
      </c>
      <c r="E8" s="16" t="s">
        <v>13</v>
      </c>
      <c r="F8" s="32">
        <v>24.7</v>
      </c>
      <c r="G8" s="13" t="s">
        <v>93</v>
      </c>
      <c r="H8" s="13"/>
    </row>
    <row r="9" spans="1:8">
      <c r="A9" s="16" t="s">
        <v>119</v>
      </c>
      <c r="B9" s="16" t="s">
        <v>139</v>
      </c>
      <c r="C9" s="16" t="s">
        <v>156</v>
      </c>
      <c r="D9" s="16" t="s">
        <v>75</v>
      </c>
      <c r="E9" s="16" t="s">
        <v>13</v>
      </c>
      <c r="F9" s="32">
        <v>18.399999999999999</v>
      </c>
      <c r="G9" s="13" t="s">
        <v>93</v>
      </c>
      <c r="H9" s="13"/>
    </row>
    <row r="10" spans="1:8">
      <c r="A10" s="16" t="s">
        <v>119</v>
      </c>
      <c r="B10" s="16" t="s">
        <v>139</v>
      </c>
      <c r="C10" s="16" t="s">
        <v>156</v>
      </c>
      <c r="D10" s="16" t="s">
        <v>76</v>
      </c>
      <c r="E10" s="16" t="s">
        <v>13</v>
      </c>
      <c r="F10" s="32">
        <v>13.9</v>
      </c>
      <c r="G10" s="13" t="s">
        <v>93</v>
      </c>
      <c r="H10" s="13"/>
    </row>
    <row r="11" spans="1:8">
      <c r="A11" s="16" t="s">
        <v>119</v>
      </c>
      <c r="B11" s="16" t="s">
        <v>139</v>
      </c>
      <c r="C11" s="16" t="s">
        <v>156</v>
      </c>
      <c r="D11" s="16" t="s">
        <v>77</v>
      </c>
      <c r="E11" s="16" t="s">
        <v>13</v>
      </c>
      <c r="F11" s="32">
        <v>23.7</v>
      </c>
      <c r="G11" s="13" t="s">
        <v>93</v>
      </c>
      <c r="H11" s="13"/>
    </row>
    <row r="12" spans="1:8">
      <c r="A12" s="16" t="s">
        <v>119</v>
      </c>
      <c r="B12" s="16" t="s">
        <v>139</v>
      </c>
      <c r="C12" s="16" t="s">
        <v>156</v>
      </c>
      <c r="D12" s="16" t="s">
        <v>78</v>
      </c>
      <c r="E12" s="16" t="s">
        <v>13</v>
      </c>
      <c r="F12" s="32">
        <v>10.9</v>
      </c>
      <c r="G12" s="13" t="s">
        <v>93</v>
      </c>
      <c r="H12" s="13"/>
    </row>
    <row r="13" spans="1:8">
      <c r="A13" s="16" t="s">
        <v>145</v>
      </c>
      <c r="B13" s="16" t="s">
        <v>139</v>
      </c>
      <c r="C13" s="16" t="s">
        <v>156</v>
      </c>
      <c r="D13" s="16" t="s">
        <v>71</v>
      </c>
      <c r="E13" s="16" t="s">
        <v>13</v>
      </c>
      <c r="F13" s="24">
        <v>21.8</v>
      </c>
      <c r="G13" s="13" t="s">
        <v>93</v>
      </c>
      <c r="H13" s="13"/>
    </row>
    <row r="14" spans="1:8">
      <c r="A14" s="16" t="s">
        <v>145</v>
      </c>
      <c r="B14" s="16" t="s">
        <v>139</v>
      </c>
      <c r="C14" s="16" t="s">
        <v>156</v>
      </c>
      <c r="D14" s="16" t="s">
        <v>72</v>
      </c>
      <c r="E14" s="16" t="s">
        <v>13</v>
      </c>
      <c r="F14" s="32">
        <v>23</v>
      </c>
      <c r="G14" s="13" t="s">
        <v>93</v>
      </c>
      <c r="H14" s="13"/>
    </row>
    <row r="15" spans="1:8">
      <c r="A15" s="16" t="s">
        <v>145</v>
      </c>
      <c r="B15" s="16" t="s">
        <v>139</v>
      </c>
      <c r="C15" s="16" t="s">
        <v>156</v>
      </c>
      <c r="D15" s="16" t="s">
        <v>73</v>
      </c>
      <c r="E15" s="16" t="s">
        <v>13</v>
      </c>
      <c r="F15" s="32">
        <v>26.4</v>
      </c>
      <c r="G15" s="13" t="s">
        <v>93</v>
      </c>
      <c r="H15" s="13"/>
    </row>
    <row r="16" spans="1:8">
      <c r="A16" s="16" t="s">
        <v>145</v>
      </c>
      <c r="B16" s="16" t="s">
        <v>139</v>
      </c>
      <c r="C16" s="16" t="s">
        <v>156</v>
      </c>
      <c r="D16" s="16" t="s">
        <v>74</v>
      </c>
      <c r="E16" s="16" t="s">
        <v>13</v>
      </c>
      <c r="F16" s="32">
        <v>24.1</v>
      </c>
      <c r="G16" s="13" t="s">
        <v>93</v>
      </c>
      <c r="H16" s="13"/>
    </row>
    <row r="17" spans="1:8">
      <c r="A17" s="16" t="s">
        <v>145</v>
      </c>
      <c r="B17" s="16" t="s">
        <v>139</v>
      </c>
      <c r="C17" s="16" t="s">
        <v>156</v>
      </c>
      <c r="D17" s="16" t="s">
        <v>75</v>
      </c>
      <c r="E17" s="16" t="s">
        <v>13</v>
      </c>
      <c r="F17" s="32">
        <v>19.8</v>
      </c>
      <c r="G17" s="13" t="s">
        <v>93</v>
      </c>
      <c r="H17" s="13"/>
    </row>
    <row r="18" spans="1:8">
      <c r="A18" s="16" t="s">
        <v>145</v>
      </c>
      <c r="B18" s="16" t="s">
        <v>139</v>
      </c>
      <c r="C18" s="16" t="s">
        <v>156</v>
      </c>
      <c r="D18" s="16" t="s">
        <v>76</v>
      </c>
      <c r="E18" s="16" t="s">
        <v>13</v>
      </c>
      <c r="F18" s="32">
        <v>29.5</v>
      </c>
      <c r="G18" s="13" t="s">
        <v>93</v>
      </c>
      <c r="H18" s="13"/>
    </row>
    <row r="19" spans="1:8">
      <c r="A19" s="16" t="s">
        <v>145</v>
      </c>
      <c r="B19" s="16" t="s">
        <v>139</v>
      </c>
      <c r="C19" s="16" t="s">
        <v>156</v>
      </c>
      <c r="D19" s="16" t="s">
        <v>77</v>
      </c>
      <c r="E19" s="16" t="s">
        <v>13</v>
      </c>
      <c r="F19" s="32">
        <v>26.4</v>
      </c>
      <c r="G19" s="13" t="s">
        <v>93</v>
      </c>
      <c r="H19" s="13"/>
    </row>
    <row r="20" spans="1:8">
      <c r="A20" s="16" t="s">
        <v>145</v>
      </c>
      <c r="B20" s="16" t="s">
        <v>139</v>
      </c>
      <c r="C20" s="16" t="s">
        <v>156</v>
      </c>
      <c r="D20" s="16" t="s">
        <v>78</v>
      </c>
      <c r="E20" s="16" t="s">
        <v>13</v>
      </c>
      <c r="F20" s="32">
        <v>12.6</v>
      </c>
      <c r="G20" s="13" t="s">
        <v>93</v>
      </c>
      <c r="H20" s="13"/>
    </row>
    <row r="21" spans="1:8">
      <c r="A21" s="16" t="s">
        <v>153</v>
      </c>
      <c r="B21" s="16" t="s">
        <v>139</v>
      </c>
      <c r="C21" s="16" t="s">
        <v>156</v>
      </c>
      <c r="D21" s="16" t="s">
        <v>71</v>
      </c>
      <c r="E21" s="16" t="s">
        <v>13</v>
      </c>
      <c r="F21" s="24">
        <v>7.2</v>
      </c>
      <c r="G21" s="13" t="s">
        <v>93</v>
      </c>
      <c r="H21" s="13"/>
    </row>
    <row r="22" spans="1:8">
      <c r="A22" s="16" t="s">
        <v>153</v>
      </c>
      <c r="B22" s="16" t="s">
        <v>139</v>
      </c>
      <c r="C22" s="16" t="s">
        <v>156</v>
      </c>
      <c r="D22" s="16" t="s">
        <v>72</v>
      </c>
      <c r="E22" s="16" t="s">
        <v>13</v>
      </c>
      <c r="F22" s="24">
        <v>11.7</v>
      </c>
      <c r="G22" s="13" t="s">
        <v>93</v>
      </c>
      <c r="H22" s="13"/>
    </row>
    <row r="23" spans="1:8">
      <c r="A23" s="16" t="s">
        <v>153</v>
      </c>
      <c r="B23" s="16" t="s">
        <v>139</v>
      </c>
      <c r="C23" s="16" t="s">
        <v>156</v>
      </c>
      <c r="D23" s="16" t="s">
        <v>73</v>
      </c>
      <c r="E23" s="16" t="s">
        <v>13</v>
      </c>
      <c r="F23" s="24">
        <v>5.4</v>
      </c>
      <c r="G23" s="13" t="s">
        <v>93</v>
      </c>
      <c r="H23" s="13"/>
    </row>
    <row r="24" spans="1:8">
      <c r="A24" s="16" t="s">
        <v>153</v>
      </c>
      <c r="B24" s="16" t="s">
        <v>139</v>
      </c>
      <c r="C24" s="16" t="s">
        <v>156</v>
      </c>
      <c r="D24" s="16" t="s">
        <v>74</v>
      </c>
      <c r="E24" s="16" t="s">
        <v>13</v>
      </c>
      <c r="F24" s="24">
        <v>11.2</v>
      </c>
      <c r="G24" s="13" t="s">
        <v>93</v>
      </c>
      <c r="H24" s="13"/>
    </row>
    <row r="25" spans="1:8">
      <c r="A25" s="16" t="s">
        <v>153</v>
      </c>
      <c r="B25" s="16" t="s">
        <v>139</v>
      </c>
      <c r="C25" s="16" t="s">
        <v>156</v>
      </c>
      <c r="D25" s="16" t="s">
        <v>75</v>
      </c>
      <c r="E25" s="16" t="s">
        <v>13</v>
      </c>
      <c r="F25" s="24">
        <v>10.4</v>
      </c>
      <c r="G25" s="13" t="s">
        <v>93</v>
      </c>
      <c r="H25" s="13"/>
    </row>
    <row r="26" spans="1:8">
      <c r="A26" s="16" t="s">
        <v>153</v>
      </c>
      <c r="B26" s="16" t="s">
        <v>139</v>
      </c>
      <c r="C26" s="16" t="s">
        <v>156</v>
      </c>
      <c r="D26" s="16" t="s">
        <v>76</v>
      </c>
      <c r="E26" s="16" t="s">
        <v>13</v>
      </c>
      <c r="F26" s="24">
        <v>16.5</v>
      </c>
      <c r="G26" s="13" t="s">
        <v>93</v>
      </c>
      <c r="H26" s="13"/>
    </row>
    <row r="27" spans="1:8">
      <c r="A27" s="16" t="s">
        <v>153</v>
      </c>
      <c r="B27" s="16" t="s">
        <v>139</v>
      </c>
      <c r="C27" s="16" t="s">
        <v>156</v>
      </c>
      <c r="D27" s="16" t="s">
        <v>77</v>
      </c>
      <c r="E27" s="16" t="s">
        <v>13</v>
      </c>
      <c r="F27" s="24">
        <v>11.6</v>
      </c>
      <c r="G27" s="13" t="s">
        <v>93</v>
      </c>
      <c r="H27" s="13"/>
    </row>
    <row r="28" spans="1:8">
      <c r="A28" s="16" t="s">
        <v>153</v>
      </c>
      <c r="B28" s="16" t="s">
        <v>139</v>
      </c>
      <c r="C28" s="16" t="s">
        <v>156</v>
      </c>
      <c r="D28" s="16" t="s">
        <v>78</v>
      </c>
      <c r="E28" s="16" t="s">
        <v>13</v>
      </c>
      <c r="F28" s="24">
        <v>11</v>
      </c>
      <c r="G28" s="13" t="s">
        <v>93</v>
      </c>
      <c r="H28" s="13"/>
    </row>
    <row r="29" spans="1:8">
      <c r="A29" s="16" t="s">
        <v>154</v>
      </c>
      <c r="B29" s="16" t="s">
        <v>139</v>
      </c>
      <c r="C29" s="16" t="s">
        <v>156</v>
      </c>
      <c r="D29" s="16" t="s">
        <v>71</v>
      </c>
      <c r="E29" s="16" t="s">
        <v>13</v>
      </c>
      <c r="F29" s="24">
        <v>2.8</v>
      </c>
      <c r="G29" s="13" t="s">
        <v>93</v>
      </c>
      <c r="H29" s="13"/>
    </row>
    <row r="30" spans="1:8">
      <c r="A30" s="16" t="s">
        <v>154</v>
      </c>
      <c r="B30" s="16" t="s">
        <v>139</v>
      </c>
      <c r="C30" s="16" t="s">
        <v>156</v>
      </c>
      <c r="D30" s="16" t="s">
        <v>72</v>
      </c>
      <c r="E30" s="16" t="s">
        <v>13</v>
      </c>
      <c r="F30" s="24">
        <v>5.5</v>
      </c>
      <c r="G30" s="13" t="s">
        <v>93</v>
      </c>
      <c r="H30" s="13"/>
    </row>
    <row r="31" spans="1:8">
      <c r="A31" s="16" t="s">
        <v>154</v>
      </c>
      <c r="B31" s="16" t="s">
        <v>139</v>
      </c>
      <c r="C31" s="16" t="s">
        <v>156</v>
      </c>
      <c r="D31" s="16" t="s">
        <v>73</v>
      </c>
      <c r="E31" s="16" t="s">
        <v>13</v>
      </c>
      <c r="F31" s="24">
        <v>2.4</v>
      </c>
      <c r="G31" s="13" t="s">
        <v>93</v>
      </c>
      <c r="H31" s="13"/>
    </row>
    <row r="32" spans="1:8">
      <c r="A32" s="16" t="s">
        <v>154</v>
      </c>
      <c r="B32" s="16" t="s">
        <v>139</v>
      </c>
      <c r="C32" s="16" t="s">
        <v>156</v>
      </c>
      <c r="D32" s="16" t="s">
        <v>74</v>
      </c>
      <c r="E32" s="16" t="s">
        <v>13</v>
      </c>
      <c r="F32" s="24">
        <v>5.8</v>
      </c>
      <c r="G32" s="13" t="s">
        <v>93</v>
      </c>
      <c r="H32" s="13"/>
    </row>
    <row r="33" spans="1:9">
      <c r="A33" s="16" t="s">
        <v>154</v>
      </c>
      <c r="B33" s="16" t="s">
        <v>139</v>
      </c>
      <c r="C33" s="16" t="s">
        <v>156</v>
      </c>
      <c r="D33" s="16" t="s">
        <v>75</v>
      </c>
      <c r="E33" s="16" t="s">
        <v>13</v>
      </c>
      <c r="F33" s="24">
        <v>8.1999999999999993</v>
      </c>
      <c r="G33" s="13" t="s">
        <v>93</v>
      </c>
      <c r="H33" s="13"/>
    </row>
    <row r="34" spans="1:9">
      <c r="A34" s="16" t="s">
        <v>154</v>
      </c>
      <c r="B34" s="16" t="s">
        <v>139</v>
      </c>
      <c r="C34" s="16" t="s">
        <v>156</v>
      </c>
      <c r="D34" s="16" t="s">
        <v>76</v>
      </c>
      <c r="E34" s="16" t="s">
        <v>13</v>
      </c>
      <c r="F34" s="24">
        <v>10</v>
      </c>
      <c r="G34" s="13" t="s">
        <v>93</v>
      </c>
      <c r="H34" s="13"/>
    </row>
    <row r="35" spans="1:9">
      <c r="A35" s="16" t="s">
        <v>154</v>
      </c>
      <c r="B35" s="16" t="s">
        <v>139</v>
      </c>
      <c r="C35" s="16" t="s">
        <v>156</v>
      </c>
      <c r="D35" s="16" t="s">
        <v>77</v>
      </c>
      <c r="E35" s="16" t="s">
        <v>13</v>
      </c>
      <c r="F35" s="24">
        <v>8</v>
      </c>
      <c r="G35" s="13" t="s">
        <v>93</v>
      </c>
      <c r="H35" s="13"/>
    </row>
    <row r="36" spans="1:9">
      <c r="A36" s="16" t="s">
        <v>154</v>
      </c>
      <c r="B36" s="16" t="s">
        <v>139</v>
      </c>
      <c r="C36" s="16" t="s">
        <v>156</v>
      </c>
      <c r="D36" s="16" t="s">
        <v>78</v>
      </c>
      <c r="E36" s="16" t="s">
        <v>13</v>
      </c>
      <c r="F36" s="24">
        <v>5.6</v>
      </c>
      <c r="G36" s="13" t="s">
        <v>93</v>
      </c>
      <c r="H36" s="13"/>
    </row>
    <row r="37" spans="1:9">
      <c r="A37" s="16" t="s">
        <v>152</v>
      </c>
      <c r="B37" s="16" t="s">
        <v>139</v>
      </c>
      <c r="C37" s="16" t="s">
        <v>156</v>
      </c>
      <c r="D37" s="16" t="s">
        <v>71</v>
      </c>
      <c r="E37" s="16" t="s">
        <v>13</v>
      </c>
      <c r="F37" s="24">
        <v>3.1</v>
      </c>
      <c r="G37" s="13" t="s">
        <v>93</v>
      </c>
      <c r="H37" s="13"/>
    </row>
    <row r="38" spans="1:9">
      <c r="A38" s="16" t="s">
        <v>152</v>
      </c>
      <c r="B38" s="16" t="s">
        <v>139</v>
      </c>
      <c r="C38" s="16" t="s">
        <v>156</v>
      </c>
      <c r="D38" s="16" t="s">
        <v>72</v>
      </c>
      <c r="E38" s="16" t="s">
        <v>13</v>
      </c>
      <c r="F38" s="24">
        <v>4.9000000000000004</v>
      </c>
      <c r="G38" s="13" t="s">
        <v>93</v>
      </c>
      <c r="H38" s="13"/>
    </row>
    <row r="39" spans="1:9">
      <c r="A39" s="16" t="s">
        <v>152</v>
      </c>
      <c r="B39" s="16" t="s">
        <v>139</v>
      </c>
      <c r="C39" s="16" t="s">
        <v>156</v>
      </c>
      <c r="D39" s="16" t="s">
        <v>73</v>
      </c>
      <c r="E39" s="16" t="s">
        <v>13</v>
      </c>
      <c r="F39" s="24">
        <v>3.4</v>
      </c>
      <c r="G39" s="13" t="s">
        <v>93</v>
      </c>
      <c r="H39" s="13"/>
    </row>
    <row r="40" spans="1:9">
      <c r="A40" s="16" t="s">
        <v>152</v>
      </c>
      <c r="B40" s="16" t="s">
        <v>139</v>
      </c>
      <c r="C40" s="16" t="s">
        <v>156</v>
      </c>
      <c r="D40" s="16" t="s">
        <v>74</v>
      </c>
      <c r="E40" s="16" t="s">
        <v>13</v>
      </c>
      <c r="F40" s="24">
        <v>4.3</v>
      </c>
      <c r="G40" s="13" t="s">
        <v>93</v>
      </c>
      <c r="H40" s="13"/>
    </row>
    <row r="41" spans="1:9">
      <c r="A41" s="16" t="s">
        <v>152</v>
      </c>
      <c r="B41" s="16" t="s">
        <v>139</v>
      </c>
      <c r="C41" s="16" t="s">
        <v>156</v>
      </c>
      <c r="D41" s="16" t="s">
        <v>75</v>
      </c>
      <c r="E41" s="16" t="s">
        <v>13</v>
      </c>
      <c r="F41" s="24">
        <v>4.0999999999999996</v>
      </c>
      <c r="G41" s="13" t="s">
        <v>93</v>
      </c>
      <c r="H41" s="13"/>
    </row>
    <row r="42" spans="1:9">
      <c r="A42" s="16" t="s">
        <v>152</v>
      </c>
      <c r="B42" s="16" t="s">
        <v>139</v>
      </c>
      <c r="C42" s="16" t="s">
        <v>156</v>
      </c>
      <c r="D42" s="16" t="s">
        <v>76</v>
      </c>
      <c r="E42" s="16" t="s">
        <v>13</v>
      </c>
      <c r="F42" s="24">
        <v>5.3</v>
      </c>
      <c r="G42" s="13" t="s">
        <v>93</v>
      </c>
      <c r="H42" s="13"/>
    </row>
    <row r="43" spans="1:9">
      <c r="A43" s="16" t="s">
        <v>152</v>
      </c>
      <c r="B43" s="16" t="s">
        <v>139</v>
      </c>
      <c r="C43" s="16" t="s">
        <v>156</v>
      </c>
      <c r="D43" s="16" t="s">
        <v>77</v>
      </c>
      <c r="E43" s="16" t="s">
        <v>13</v>
      </c>
      <c r="F43" s="24">
        <v>4.3</v>
      </c>
      <c r="G43" s="13" t="s">
        <v>93</v>
      </c>
      <c r="H43" s="13"/>
    </row>
    <row r="44" spans="1:9">
      <c r="A44" s="22" t="s">
        <v>152</v>
      </c>
      <c r="B44" s="22" t="s">
        <v>139</v>
      </c>
      <c r="C44" s="22" t="s">
        <v>156</v>
      </c>
      <c r="D44" s="22" t="s">
        <v>78</v>
      </c>
      <c r="E44" s="22" t="s">
        <v>13</v>
      </c>
      <c r="F44" s="23">
        <v>5</v>
      </c>
      <c r="G44" s="22" t="s">
        <v>93</v>
      </c>
      <c r="H44" s="22"/>
    </row>
    <row r="45" spans="1:9">
      <c r="A45" s="16" t="s">
        <v>119</v>
      </c>
      <c r="B45" s="16" t="s">
        <v>139</v>
      </c>
      <c r="C45" s="16" t="s">
        <v>156</v>
      </c>
      <c r="D45" s="16" t="s">
        <v>71</v>
      </c>
      <c r="E45" s="16" t="s">
        <v>13</v>
      </c>
      <c r="F45" s="13" t="s">
        <v>157</v>
      </c>
      <c r="G45" s="13" t="s">
        <v>96</v>
      </c>
      <c r="H45" s="13">
        <v>1</v>
      </c>
      <c r="I45" s="39"/>
    </row>
    <row r="46" spans="1:9">
      <c r="A46" s="16" t="s">
        <v>119</v>
      </c>
      <c r="B46" s="16" t="s">
        <v>139</v>
      </c>
      <c r="C46" s="16" t="s">
        <v>156</v>
      </c>
      <c r="D46" s="16" t="s">
        <v>72</v>
      </c>
      <c r="E46" s="16" t="s">
        <v>13</v>
      </c>
      <c r="F46" s="13" t="s">
        <v>157</v>
      </c>
      <c r="G46" s="13" t="s">
        <v>96</v>
      </c>
      <c r="H46" s="13">
        <v>1</v>
      </c>
      <c r="I46" s="42"/>
    </row>
    <row r="47" spans="1:9">
      <c r="A47" s="16" t="s">
        <v>119</v>
      </c>
      <c r="B47" s="16" t="s">
        <v>139</v>
      </c>
      <c r="C47" s="16" t="s">
        <v>156</v>
      </c>
      <c r="D47" s="16" t="s">
        <v>73</v>
      </c>
      <c r="E47" s="16" t="s">
        <v>13</v>
      </c>
      <c r="F47" s="13" t="s">
        <v>157</v>
      </c>
      <c r="G47" s="13" t="s">
        <v>96</v>
      </c>
      <c r="H47" s="13">
        <v>1</v>
      </c>
      <c r="I47" s="42"/>
    </row>
    <row r="48" spans="1:9">
      <c r="A48" s="16" t="s">
        <v>119</v>
      </c>
      <c r="B48" s="16" t="s">
        <v>139</v>
      </c>
      <c r="C48" s="16" t="s">
        <v>156</v>
      </c>
      <c r="D48" s="16" t="s">
        <v>74</v>
      </c>
      <c r="E48" s="16" t="s">
        <v>13</v>
      </c>
      <c r="F48" s="13" t="s">
        <v>157</v>
      </c>
      <c r="G48" s="13" t="s">
        <v>96</v>
      </c>
      <c r="H48" s="13">
        <v>1</v>
      </c>
      <c r="I48" s="42"/>
    </row>
    <row r="49" spans="1:9">
      <c r="A49" s="16" t="s">
        <v>119</v>
      </c>
      <c r="B49" s="16" t="s">
        <v>139</v>
      </c>
      <c r="C49" s="16" t="s">
        <v>156</v>
      </c>
      <c r="D49" s="16" t="s">
        <v>75</v>
      </c>
      <c r="E49" s="16" t="s">
        <v>13</v>
      </c>
      <c r="F49" s="13" t="s">
        <v>157</v>
      </c>
      <c r="G49" s="13" t="s">
        <v>96</v>
      </c>
      <c r="H49" s="13">
        <v>1</v>
      </c>
      <c r="I49" s="42"/>
    </row>
    <row r="50" spans="1:9">
      <c r="A50" s="16" t="s">
        <v>119</v>
      </c>
      <c r="B50" s="16" t="s">
        <v>139</v>
      </c>
      <c r="C50" s="16" t="s">
        <v>156</v>
      </c>
      <c r="D50" s="16" t="s">
        <v>76</v>
      </c>
      <c r="E50" s="16" t="s">
        <v>13</v>
      </c>
      <c r="F50" s="13" t="s">
        <v>157</v>
      </c>
      <c r="G50" s="13" t="s">
        <v>96</v>
      </c>
      <c r="H50" s="13">
        <v>1</v>
      </c>
      <c r="I50" s="42"/>
    </row>
    <row r="51" spans="1:9">
      <c r="A51" s="16" t="s">
        <v>119</v>
      </c>
      <c r="B51" s="16" t="s">
        <v>139</v>
      </c>
      <c r="C51" s="16" t="s">
        <v>156</v>
      </c>
      <c r="D51" s="16" t="s">
        <v>77</v>
      </c>
      <c r="E51" s="16" t="s">
        <v>13</v>
      </c>
      <c r="F51" s="13" t="s">
        <v>157</v>
      </c>
      <c r="G51" s="13" t="s">
        <v>96</v>
      </c>
      <c r="H51" s="13">
        <v>1</v>
      </c>
      <c r="I51" s="42"/>
    </row>
    <row r="52" spans="1:9">
      <c r="A52" s="16" t="s">
        <v>119</v>
      </c>
      <c r="B52" s="16" t="s">
        <v>139</v>
      </c>
      <c r="C52" s="16" t="s">
        <v>156</v>
      </c>
      <c r="D52" s="16" t="s">
        <v>78</v>
      </c>
      <c r="E52" s="16" t="s">
        <v>13</v>
      </c>
      <c r="F52" s="13" t="s">
        <v>157</v>
      </c>
      <c r="G52" s="13" t="s">
        <v>96</v>
      </c>
      <c r="H52" s="13">
        <v>1</v>
      </c>
      <c r="I52" s="42"/>
    </row>
    <row r="53" spans="1:9">
      <c r="A53" s="16" t="s">
        <v>145</v>
      </c>
      <c r="B53" s="16" t="s">
        <v>139</v>
      </c>
      <c r="C53" s="16" t="s">
        <v>156</v>
      </c>
      <c r="D53" s="16" t="s">
        <v>71</v>
      </c>
      <c r="E53" s="16" t="s">
        <v>13</v>
      </c>
      <c r="F53" s="13">
        <v>26.8</v>
      </c>
      <c r="G53" s="13" t="s">
        <v>96</v>
      </c>
      <c r="H53" s="13"/>
      <c r="I53" s="39"/>
    </row>
    <row r="54" spans="1:9">
      <c r="A54" s="16" t="s">
        <v>145</v>
      </c>
      <c r="B54" s="16" t="s">
        <v>139</v>
      </c>
      <c r="C54" s="16" t="s">
        <v>156</v>
      </c>
      <c r="D54" s="16" t="s">
        <v>72</v>
      </c>
      <c r="E54" s="16" t="s">
        <v>13</v>
      </c>
      <c r="F54" s="13">
        <v>30</v>
      </c>
      <c r="G54" s="13" t="s">
        <v>96</v>
      </c>
      <c r="H54" s="13"/>
      <c r="I54" s="42"/>
    </row>
    <row r="55" spans="1:9">
      <c r="A55" s="16" t="s">
        <v>145</v>
      </c>
      <c r="B55" s="16" t="s">
        <v>139</v>
      </c>
      <c r="C55" s="16" t="s">
        <v>156</v>
      </c>
      <c r="D55" s="16" t="s">
        <v>73</v>
      </c>
      <c r="E55" s="16" t="s">
        <v>13</v>
      </c>
      <c r="F55" s="13">
        <v>36</v>
      </c>
      <c r="G55" s="13" t="s">
        <v>96</v>
      </c>
      <c r="H55" s="13"/>
      <c r="I55" s="42"/>
    </row>
    <row r="56" spans="1:9">
      <c r="A56" s="16" t="s">
        <v>145</v>
      </c>
      <c r="B56" s="16" t="s">
        <v>139</v>
      </c>
      <c r="C56" s="16" t="s">
        <v>156</v>
      </c>
      <c r="D56" s="16" t="s">
        <v>74</v>
      </c>
      <c r="E56" s="16" t="s">
        <v>13</v>
      </c>
      <c r="F56" s="13">
        <v>37.1</v>
      </c>
      <c r="G56" s="13" t="s">
        <v>96</v>
      </c>
      <c r="H56" s="13"/>
      <c r="I56" s="42"/>
    </row>
    <row r="57" spans="1:9">
      <c r="A57" s="16" t="s">
        <v>145</v>
      </c>
      <c r="B57" s="16" t="s">
        <v>139</v>
      </c>
      <c r="C57" s="16" t="s">
        <v>156</v>
      </c>
      <c r="D57" s="16" t="s">
        <v>75</v>
      </c>
      <c r="E57" s="16" t="s">
        <v>13</v>
      </c>
      <c r="F57" s="13">
        <v>20.7</v>
      </c>
      <c r="G57" s="13" t="s">
        <v>96</v>
      </c>
      <c r="H57" s="13"/>
      <c r="I57" s="42"/>
    </row>
    <row r="58" spans="1:9">
      <c r="A58" s="16" t="s">
        <v>145</v>
      </c>
      <c r="B58" s="16" t="s">
        <v>139</v>
      </c>
      <c r="C58" s="16" t="s">
        <v>156</v>
      </c>
      <c r="D58" s="16" t="s">
        <v>76</v>
      </c>
      <c r="E58" s="16" t="s">
        <v>13</v>
      </c>
      <c r="F58" s="13">
        <v>26.5</v>
      </c>
      <c r="G58" s="13" t="s">
        <v>96</v>
      </c>
      <c r="H58" s="13"/>
      <c r="I58" s="42"/>
    </row>
    <row r="59" spans="1:9">
      <c r="A59" s="16" t="s">
        <v>145</v>
      </c>
      <c r="B59" s="16" t="s">
        <v>139</v>
      </c>
      <c r="C59" s="16" t="s">
        <v>156</v>
      </c>
      <c r="D59" s="16" t="s">
        <v>77</v>
      </c>
      <c r="E59" s="16" t="s">
        <v>13</v>
      </c>
      <c r="F59" s="13">
        <v>27.7</v>
      </c>
      <c r="G59" s="13" t="s">
        <v>96</v>
      </c>
      <c r="H59" s="13"/>
      <c r="I59" s="42"/>
    </row>
    <row r="60" spans="1:9">
      <c r="A60" s="16" t="s">
        <v>145</v>
      </c>
      <c r="B60" s="16" t="s">
        <v>139</v>
      </c>
      <c r="C60" s="16" t="s">
        <v>156</v>
      </c>
      <c r="D60" s="16" t="s">
        <v>78</v>
      </c>
      <c r="E60" s="16" t="s">
        <v>13</v>
      </c>
      <c r="F60" s="13">
        <v>29.4</v>
      </c>
      <c r="G60" s="13" t="s">
        <v>96</v>
      </c>
      <c r="H60" s="13"/>
      <c r="I60" s="42"/>
    </row>
    <row r="61" spans="1:9">
      <c r="A61" s="16" t="s">
        <v>153</v>
      </c>
      <c r="B61" s="16" t="s">
        <v>139</v>
      </c>
      <c r="C61" s="16" t="s">
        <v>156</v>
      </c>
      <c r="D61" s="16" t="s">
        <v>71</v>
      </c>
      <c r="E61" s="16" t="s">
        <v>13</v>
      </c>
      <c r="F61" s="13">
        <v>6.4</v>
      </c>
      <c r="G61" s="13" t="s">
        <v>96</v>
      </c>
      <c r="H61" s="13"/>
      <c r="I61" s="39"/>
    </row>
    <row r="62" spans="1:9">
      <c r="A62" s="16" t="s">
        <v>153</v>
      </c>
      <c r="B62" s="16" t="s">
        <v>139</v>
      </c>
      <c r="C62" s="16" t="s">
        <v>156</v>
      </c>
      <c r="D62" s="16" t="s">
        <v>72</v>
      </c>
      <c r="E62" s="16" t="s">
        <v>13</v>
      </c>
      <c r="F62" s="13">
        <v>10</v>
      </c>
      <c r="G62" s="13" t="s">
        <v>96</v>
      </c>
      <c r="H62" s="13"/>
      <c r="I62" s="39"/>
    </row>
    <row r="63" spans="1:9">
      <c r="A63" s="16" t="s">
        <v>153</v>
      </c>
      <c r="B63" s="16" t="s">
        <v>139</v>
      </c>
      <c r="C63" s="16" t="s">
        <v>156</v>
      </c>
      <c r="D63" s="16" t="s">
        <v>73</v>
      </c>
      <c r="E63" s="16" t="s">
        <v>13</v>
      </c>
      <c r="F63" s="13">
        <v>9.1</v>
      </c>
      <c r="G63" s="13" t="s">
        <v>96</v>
      </c>
      <c r="H63" s="13"/>
      <c r="I63" s="39"/>
    </row>
    <row r="64" spans="1:9">
      <c r="A64" s="16" t="s">
        <v>153</v>
      </c>
      <c r="B64" s="16" t="s">
        <v>139</v>
      </c>
      <c r="C64" s="16" t="s">
        <v>156</v>
      </c>
      <c r="D64" s="16" t="s">
        <v>74</v>
      </c>
      <c r="E64" s="16" t="s">
        <v>13</v>
      </c>
      <c r="F64" s="13">
        <v>10.1</v>
      </c>
      <c r="G64" s="13" t="s">
        <v>96</v>
      </c>
      <c r="H64" s="13"/>
      <c r="I64" s="39"/>
    </row>
    <row r="65" spans="1:9">
      <c r="A65" s="16" t="s">
        <v>153</v>
      </c>
      <c r="B65" s="16" t="s">
        <v>139</v>
      </c>
      <c r="C65" s="16" t="s">
        <v>156</v>
      </c>
      <c r="D65" s="16" t="s">
        <v>75</v>
      </c>
      <c r="E65" s="16" t="s">
        <v>13</v>
      </c>
      <c r="F65" s="13">
        <v>9.5</v>
      </c>
      <c r="G65" s="13" t="s">
        <v>96</v>
      </c>
      <c r="H65" s="13"/>
      <c r="I65" s="39"/>
    </row>
    <row r="66" spans="1:9">
      <c r="A66" s="16" t="s">
        <v>153</v>
      </c>
      <c r="B66" s="16" t="s">
        <v>139</v>
      </c>
      <c r="C66" s="16" t="s">
        <v>156</v>
      </c>
      <c r="D66" s="16" t="s">
        <v>76</v>
      </c>
      <c r="E66" s="16" t="s">
        <v>13</v>
      </c>
      <c r="F66" s="13">
        <v>15</v>
      </c>
      <c r="G66" s="13" t="s">
        <v>96</v>
      </c>
      <c r="H66" s="13"/>
      <c r="I66" s="39"/>
    </row>
    <row r="67" spans="1:9">
      <c r="A67" s="16" t="s">
        <v>153</v>
      </c>
      <c r="B67" s="16" t="s">
        <v>139</v>
      </c>
      <c r="C67" s="16" t="s">
        <v>156</v>
      </c>
      <c r="D67" s="16" t="s">
        <v>77</v>
      </c>
      <c r="E67" s="16" t="s">
        <v>13</v>
      </c>
      <c r="F67" s="13">
        <v>10.3</v>
      </c>
      <c r="G67" s="13" t="s">
        <v>96</v>
      </c>
      <c r="H67" s="13"/>
      <c r="I67" s="39"/>
    </row>
    <row r="68" spans="1:9">
      <c r="A68" s="16" t="s">
        <v>153</v>
      </c>
      <c r="B68" s="16" t="s">
        <v>139</v>
      </c>
      <c r="C68" s="16" t="s">
        <v>156</v>
      </c>
      <c r="D68" s="16" t="s">
        <v>78</v>
      </c>
      <c r="E68" s="16" t="s">
        <v>13</v>
      </c>
      <c r="F68" s="13">
        <v>8.6</v>
      </c>
      <c r="G68" s="13" t="s">
        <v>96</v>
      </c>
      <c r="H68" s="13"/>
      <c r="I68" s="39"/>
    </row>
    <row r="69" spans="1:9">
      <c r="A69" s="16" t="s">
        <v>154</v>
      </c>
      <c r="B69" s="16" t="s">
        <v>139</v>
      </c>
      <c r="C69" s="16" t="s">
        <v>156</v>
      </c>
      <c r="D69" s="16" t="s">
        <v>71</v>
      </c>
      <c r="E69" s="16" t="s">
        <v>13</v>
      </c>
      <c r="F69" s="13">
        <v>1</v>
      </c>
      <c r="G69" s="13" t="s">
        <v>96</v>
      </c>
      <c r="H69" s="13"/>
      <c r="I69" s="39"/>
    </row>
    <row r="70" spans="1:9">
      <c r="A70" s="16" t="s">
        <v>154</v>
      </c>
      <c r="B70" s="16" t="s">
        <v>139</v>
      </c>
      <c r="C70" s="16" t="s">
        <v>156</v>
      </c>
      <c r="D70" s="16" t="s">
        <v>72</v>
      </c>
      <c r="E70" s="16" t="s">
        <v>13</v>
      </c>
      <c r="F70" s="13">
        <v>4.0999999999999996</v>
      </c>
      <c r="G70" s="13" t="s">
        <v>96</v>
      </c>
      <c r="H70" s="13"/>
      <c r="I70" s="39"/>
    </row>
    <row r="71" spans="1:9">
      <c r="A71" s="16" t="s">
        <v>154</v>
      </c>
      <c r="B71" s="16" t="s">
        <v>139</v>
      </c>
      <c r="C71" s="16" t="s">
        <v>156</v>
      </c>
      <c r="D71" s="16" t="s">
        <v>73</v>
      </c>
      <c r="E71" s="16" t="s">
        <v>13</v>
      </c>
      <c r="F71" s="13">
        <v>2</v>
      </c>
      <c r="G71" s="13" t="s">
        <v>96</v>
      </c>
      <c r="H71" s="13"/>
      <c r="I71" s="39"/>
    </row>
    <row r="72" spans="1:9">
      <c r="A72" s="16" t="s">
        <v>154</v>
      </c>
      <c r="B72" s="16" t="s">
        <v>139</v>
      </c>
      <c r="C72" s="16" t="s">
        <v>156</v>
      </c>
      <c r="D72" s="16" t="s">
        <v>74</v>
      </c>
      <c r="E72" s="16" t="s">
        <v>13</v>
      </c>
      <c r="F72" s="13">
        <v>3.5</v>
      </c>
      <c r="G72" s="13" t="s">
        <v>96</v>
      </c>
      <c r="H72" s="13"/>
      <c r="I72" s="39"/>
    </row>
    <row r="73" spans="1:9">
      <c r="A73" s="16" t="s">
        <v>154</v>
      </c>
      <c r="B73" s="16" t="s">
        <v>139</v>
      </c>
      <c r="C73" s="16" t="s">
        <v>156</v>
      </c>
      <c r="D73" s="16" t="s">
        <v>75</v>
      </c>
      <c r="E73" s="16" t="s">
        <v>13</v>
      </c>
      <c r="F73" s="13">
        <v>4.5999999999999996</v>
      </c>
      <c r="G73" s="13" t="s">
        <v>96</v>
      </c>
      <c r="H73" s="13"/>
      <c r="I73" s="39"/>
    </row>
    <row r="74" spans="1:9">
      <c r="A74" s="16" t="s">
        <v>154</v>
      </c>
      <c r="B74" s="16" t="s">
        <v>139</v>
      </c>
      <c r="C74" s="16" t="s">
        <v>156</v>
      </c>
      <c r="D74" s="16" t="s">
        <v>76</v>
      </c>
      <c r="E74" s="16" t="s">
        <v>13</v>
      </c>
      <c r="F74" s="13">
        <v>6.5</v>
      </c>
      <c r="G74" s="13" t="s">
        <v>96</v>
      </c>
      <c r="H74" s="13"/>
      <c r="I74" s="39"/>
    </row>
    <row r="75" spans="1:9">
      <c r="A75" s="16" t="s">
        <v>154</v>
      </c>
      <c r="B75" s="16" t="s">
        <v>139</v>
      </c>
      <c r="C75" s="16" t="s">
        <v>156</v>
      </c>
      <c r="D75" s="16" t="s">
        <v>77</v>
      </c>
      <c r="E75" s="16" t="s">
        <v>13</v>
      </c>
      <c r="F75" s="13">
        <v>6.5</v>
      </c>
      <c r="G75" s="13" t="s">
        <v>96</v>
      </c>
      <c r="H75" s="13"/>
      <c r="I75" s="39"/>
    </row>
    <row r="76" spans="1:9">
      <c r="A76" s="16" t="s">
        <v>154</v>
      </c>
      <c r="B76" s="16" t="s">
        <v>139</v>
      </c>
      <c r="C76" s="16" t="s">
        <v>156</v>
      </c>
      <c r="D76" s="16" t="s">
        <v>78</v>
      </c>
      <c r="E76" s="16" t="s">
        <v>13</v>
      </c>
      <c r="F76" s="13">
        <v>3.3</v>
      </c>
      <c r="G76" s="13" t="s">
        <v>96</v>
      </c>
      <c r="H76" s="13"/>
      <c r="I76" s="39"/>
    </row>
    <row r="77" spans="1:9">
      <c r="A77" s="16" t="s">
        <v>152</v>
      </c>
      <c r="B77" s="16" t="s">
        <v>139</v>
      </c>
      <c r="C77" s="16" t="s">
        <v>156</v>
      </c>
      <c r="D77" s="16" t="s">
        <v>71</v>
      </c>
      <c r="E77" s="16" t="s">
        <v>13</v>
      </c>
      <c r="F77" s="13">
        <v>2.9</v>
      </c>
      <c r="G77" s="13" t="s">
        <v>96</v>
      </c>
      <c r="H77" s="13"/>
      <c r="I77" s="39"/>
    </row>
    <row r="78" spans="1:9">
      <c r="A78" s="16" t="s">
        <v>152</v>
      </c>
      <c r="B78" s="16" t="s">
        <v>139</v>
      </c>
      <c r="C78" s="16" t="s">
        <v>156</v>
      </c>
      <c r="D78" s="16" t="s">
        <v>72</v>
      </c>
      <c r="E78" s="16" t="s">
        <v>13</v>
      </c>
      <c r="F78" s="13">
        <v>4.8</v>
      </c>
      <c r="G78" s="13" t="s">
        <v>96</v>
      </c>
      <c r="H78" s="13"/>
      <c r="I78" s="39"/>
    </row>
    <row r="79" spans="1:9">
      <c r="A79" s="16" t="s">
        <v>152</v>
      </c>
      <c r="B79" s="16" t="s">
        <v>139</v>
      </c>
      <c r="C79" s="16" t="s">
        <v>156</v>
      </c>
      <c r="D79" s="16" t="s">
        <v>73</v>
      </c>
      <c r="E79" s="16" t="s">
        <v>13</v>
      </c>
      <c r="F79" s="13">
        <v>3.7</v>
      </c>
      <c r="G79" s="13" t="s">
        <v>96</v>
      </c>
      <c r="H79" s="13"/>
      <c r="I79" s="39"/>
    </row>
    <row r="80" spans="1:9">
      <c r="A80" s="16" t="s">
        <v>152</v>
      </c>
      <c r="B80" s="16" t="s">
        <v>139</v>
      </c>
      <c r="C80" s="16" t="s">
        <v>156</v>
      </c>
      <c r="D80" s="16" t="s">
        <v>74</v>
      </c>
      <c r="E80" s="16" t="s">
        <v>13</v>
      </c>
      <c r="F80" s="13">
        <v>4.4000000000000004</v>
      </c>
      <c r="G80" s="13" t="s">
        <v>96</v>
      </c>
      <c r="H80" s="13"/>
      <c r="I80" s="39"/>
    </row>
    <row r="81" spans="1:9">
      <c r="A81" s="16" t="s">
        <v>152</v>
      </c>
      <c r="B81" s="16" t="s">
        <v>139</v>
      </c>
      <c r="C81" s="16" t="s">
        <v>156</v>
      </c>
      <c r="D81" s="16" t="s">
        <v>75</v>
      </c>
      <c r="E81" s="16" t="s">
        <v>13</v>
      </c>
      <c r="F81" s="13">
        <v>4.5</v>
      </c>
      <c r="G81" s="13" t="s">
        <v>96</v>
      </c>
      <c r="H81" s="13"/>
      <c r="I81" s="39"/>
    </row>
    <row r="82" spans="1:9">
      <c r="A82" s="16" t="s">
        <v>152</v>
      </c>
      <c r="B82" s="16" t="s">
        <v>139</v>
      </c>
      <c r="C82" s="16" t="s">
        <v>156</v>
      </c>
      <c r="D82" s="16" t="s">
        <v>76</v>
      </c>
      <c r="E82" s="16" t="s">
        <v>13</v>
      </c>
      <c r="F82" s="13">
        <v>5.7</v>
      </c>
      <c r="G82" s="13" t="s">
        <v>96</v>
      </c>
      <c r="H82" s="13"/>
      <c r="I82" s="39"/>
    </row>
    <row r="83" spans="1:9">
      <c r="A83" s="16" t="s">
        <v>152</v>
      </c>
      <c r="B83" s="16" t="s">
        <v>139</v>
      </c>
      <c r="C83" s="16" t="s">
        <v>156</v>
      </c>
      <c r="D83" s="16" t="s">
        <v>77</v>
      </c>
      <c r="E83" s="16" t="s">
        <v>13</v>
      </c>
      <c r="F83" s="13">
        <v>4.0999999999999996</v>
      </c>
      <c r="G83" s="13" t="s">
        <v>96</v>
      </c>
      <c r="H83" s="13"/>
      <c r="I83" s="39"/>
    </row>
    <row r="84" spans="1:9">
      <c r="A84" s="16" t="s">
        <v>152</v>
      </c>
      <c r="B84" s="16" t="s">
        <v>139</v>
      </c>
      <c r="C84" s="16" t="s">
        <v>156</v>
      </c>
      <c r="D84" s="16" t="s">
        <v>78</v>
      </c>
      <c r="E84" s="16" t="s">
        <v>13</v>
      </c>
      <c r="F84" s="13">
        <v>4</v>
      </c>
      <c r="G84" s="13" t="s">
        <v>96</v>
      </c>
      <c r="H84" s="13"/>
      <c r="I84" s="39"/>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sheetPr>
  <dimension ref="A5:C32"/>
  <sheetViews>
    <sheetView workbookViewId="0">
      <selection activeCell="A32" sqref="A32"/>
    </sheetView>
  </sheetViews>
  <sheetFormatPr defaultRowHeight="15"/>
  <sheetData>
    <row r="5" spans="1:1" ht="23.25">
      <c r="A5" s="1" t="s">
        <v>106</v>
      </c>
    </row>
    <row r="6" spans="1:1">
      <c r="A6" s="2" t="s">
        <v>104</v>
      </c>
    </row>
    <row r="7" spans="1:1">
      <c r="A7" s="2"/>
    </row>
    <row r="8" spans="1:1" ht="23.25">
      <c r="A8" s="5" t="s">
        <v>172</v>
      </c>
    </row>
    <row r="9" spans="1:1">
      <c r="A9" s="2"/>
    </row>
    <row r="10" spans="1:1">
      <c r="A10" s="4" t="s">
        <v>171</v>
      </c>
    </row>
    <row r="12" spans="1:1">
      <c r="A12" s="2" t="s">
        <v>170</v>
      </c>
    </row>
    <row r="13" spans="1:1">
      <c r="A13" s="3" t="s">
        <v>169</v>
      </c>
    </row>
    <row r="14" spans="1:1" ht="14.45" customHeight="1">
      <c r="A14" s="3"/>
    </row>
    <row r="15" spans="1:1" ht="16.149999999999999" customHeight="1">
      <c r="A15" s="2" t="s">
        <v>168</v>
      </c>
    </row>
    <row r="16" spans="1:1">
      <c r="A16" s="3" t="s">
        <v>167</v>
      </c>
    </row>
    <row r="18" spans="1:3" ht="18">
      <c r="A18" s="4" t="s">
        <v>166</v>
      </c>
      <c r="C18" s="35"/>
    </row>
    <row r="20" spans="1:3" ht="15" customHeight="1">
      <c r="A20" s="2" t="s">
        <v>165</v>
      </c>
    </row>
    <row r="21" spans="1:3">
      <c r="A21" s="3" t="s">
        <v>274</v>
      </c>
    </row>
    <row r="22" spans="1:3">
      <c r="A22" s="3"/>
    </row>
    <row r="23" spans="1:3" ht="18">
      <c r="A23" s="4" t="s">
        <v>164</v>
      </c>
      <c r="C23" s="35"/>
    </row>
    <row r="24" spans="1:3">
      <c r="A24" s="3"/>
    </row>
    <row r="25" spans="1:3">
      <c r="A25" s="2" t="s">
        <v>163</v>
      </c>
    </row>
    <row r="26" spans="1:3">
      <c r="A26" s="3" t="s">
        <v>273</v>
      </c>
    </row>
    <row r="28" spans="1:3">
      <c r="A28" s="2" t="s">
        <v>162</v>
      </c>
    </row>
    <row r="29" spans="1:3">
      <c r="A29" s="3" t="s">
        <v>161</v>
      </c>
    </row>
    <row r="31" spans="1:3">
      <c r="A31" s="2" t="s">
        <v>160</v>
      </c>
    </row>
    <row r="32" spans="1:3">
      <c r="A32" s="3" t="s">
        <v>159</v>
      </c>
    </row>
  </sheetData>
  <hyperlinks>
    <hyperlink ref="A13" location="'Healthy lives Int 1'!A1" display="Healthy lives interactive 1"/>
    <hyperlink ref="A21" location="'Healthy lives Int 3'!A1" display="Healthy lives interactive 3"/>
    <hyperlink ref="A26" location="'Healthy lives Int 4'!A1" display="Healthy lives interactive 4"/>
    <hyperlink ref="A16" location="'Healthy lives Int 2'!A1" display="Healthy lives interactive 2"/>
    <hyperlink ref="A29" location="'Healthy lives Int 5'!A1" display="Heathly lives interactive 5"/>
    <hyperlink ref="A32" location="'Healthy lives Int 6'!A1" display="Heathly lives interactive 6"/>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249977111117893"/>
  </sheetPr>
  <dimension ref="A1:G364"/>
  <sheetViews>
    <sheetView workbookViewId="0">
      <selection sqref="A1:D1"/>
    </sheetView>
  </sheetViews>
  <sheetFormatPr defaultRowHeight="15"/>
  <cols>
    <col min="1" max="1" width="24.140625" customWidth="1"/>
    <col min="2" max="2" width="23.28515625" customWidth="1"/>
    <col min="3" max="3" width="22.7109375" customWidth="1"/>
    <col min="4" max="4" width="19.42578125" customWidth="1"/>
    <col min="5" max="5" width="14.28515625" customWidth="1"/>
    <col min="6" max="6" width="9.7109375" customWidth="1"/>
  </cols>
  <sheetData>
    <row r="1" spans="1:7" ht="34.15" customHeight="1">
      <c r="A1" s="197" t="s">
        <v>189</v>
      </c>
      <c r="B1" s="197"/>
      <c r="C1" s="197"/>
      <c r="D1" s="197"/>
    </row>
    <row r="2" spans="1:7">
      <c r="A2" s="197" t="s">
        <v>188</v>
      </c>
      <c r="B2" s="197"/>
      <c r="C2" s="197"/>
      <c r="D2" s="197"/>
    </row>
    <row r="4" spans="1:7">
      <c r="A4" s="2" t="s">
        <v>4</v>
      </c>
      <c r="B4" s="2" t="s">
        <v>5</v>
      </c>
      <c r="C4" s="2" t="s">
        <v>6</v>
      </c>
      <c r="D4" s="2" t="s">
        <v>7</v>
      </c>
      <c r="E4" s="2" t="s">
        <v>8</v>
      </c>
      <c r="F4" s="11" t="s">
        <v>9</v>
      </c>
      <c r="G4" s="2" t="s">
        <v>102</v>
      </c>
    </row>
    <row r="5" spans="1:7">
      <c r="A5" t="s">
        <v>187</v>
      </c>
      <c r="B5" t="s">
        <v>139</v>
      </c>
      <c r="C5" t="s">
        <v>12</v>
      </c>
      <c r="D5" t="s">
        <v>12</v>
      </c>
      <c r="E5" t="s">
        <v>12</v>
      </c>
      <c r="F5">
        <v>20.2</v>
      </c>
    </row>
    <row r="6" spans="1:7">
      <c r="A6" t="s">
        <v>187</v>
      </c>
      <c r="B6" t="s">
        <v>139</v>
      </c>
      <c r="C6" t="s">
        <v>12</v>
      </c>
      <c r="D6" t="s">
        <v>12</v>
      </c>
      <c r="E6" t="s">
        <v>14</v>
      </c>
      <c r="F6">
        <v>21.6</v>
      </c>
    </row>
    <row r="7" spans="1:7">
      <c r="A7" t="s">
        <v>187</v>
      </c>
      <c r="B7" t="s">
        <v>139</v>
      </c>
      <c r="C7" t="s">
        <v>12</v>
      </c>
      <c r="D7" t="s">
        <v>12</v>
      </c>
      <c r="E7" t="s">
        <v>15</v>
      </c>
      <c r="F7">
        <v>22.6</v>
      </c>
    </row>
    <row r="8" spans="1:7">
      <c r="A8" t="s">
        <v>187</v>
      </c>
      <c r="B8" t="s">
        <v>139</v>
      </c>
      <c r="C8" t="s">
        <v>12</v>
      </c>
      <c r="D8" t="s">
        <v>12</v>
      </c>
      <c r="E8" t="s">
        <v>16</v>
      </c>
      <c r="F8">
        <v>17.2</v>
      </c>
    </row>
    <row r="9" spans="1:7">
      <c r="A9" t="s">
        <v>187</v>
      </c>
      <c r="B9" t="s">
        <v>139</v>
      </c>
      <c r="C9" t="s">
        <v>12</v>
      </c>
      <c r="D9" t="s">
        <v>12</v>
      </c>
      <c r="E9" t="s">
        <v>17</v>
      </c>
      <c r="F9">
        <v>11.2</v>
      </c>
    </row>
    <row r="10" spans="1:7">
      <c r="A10" t="s">
        <v>187</v>
      </c>
      <c r="B10" t="s">
        <v>139</v>
      </c>
      <c r="C10" t="s">
        <v>18</v>
      </c>
      <c r="D10" t="s">
        <v>19</v>
      </c>
      <c r="E10" t="s">
        <v>12</v>
      </c>
      <c r="F10">
        <v>18.7</v>
      </c>
    </row>
    <row r="11" spans="1:7">
      <c r="A11" t="s">
        <v>187</v>
      </c>
      <c r="B11" t="s">
        <v>139</v>
      </c>
      <c r="C11" t="s">
        <v>18</v>
      </c>
      <c r="D11" t="s">
        <v>20</v>
      </c>
      <c r="E11" t="s">
        <v>12</v>
      </c>
      <c r="F11">
        <v>21.6</v>
      </c>
    </row>
    <row r="12" spans="1:7">
      <c r="A12" t="s">
        <v>187</v>
      </c>
      <c r="B12" t="s">
        <v>139</v>
      </c>
      <c r="C12" t="s">
        <v>18</v>
      </c>
      <c r="D12" t="s">
        <v>19</v>
      </c>
      <c r="E12" t="s">
        <v>14</v>
      </c>
      <c r="F12">
        <v>18.5</v>
      </c>
    </row>
    <row r="13" spans="1:7">
      <c r="A13" t="s">
        <v>187</v>
      </c>
      <c r="B13" t="s">
        <v>139</v>
      </c>
      <c r="C13" t="s">
        <v>18</v>
      </c>
      <c r="D13" t="s">
        <v>20</v>
      </c>
      <c r="E13" t="s">
        <v>14</v>
      </c>
      <c r="F13">
        <v>24.7</v>
      </c>
    </row>
    <row r="14" spans="1:7">
      <c r="A14" t="s">
        <v>187</v>
      </c>
      <c r="B14" t="s">
        <v>139</v>
      </c>
      <c r="C14" t="s">
        <v>18</v>
      </c>
      <c r="D14" t="s">
        <v>19</v>
      </c>
      <c r="E14" t="s">
        <v>15</v>
      </c>
      <c r="F14">
        <v>22</v>
      </c>
    </row>
    <row r="15" spans="1:7">
      <c r="A15" t="s">
        <v>187</v>
      </c>
      <c r="B15" t="s">
        <v>139</v>
      </c>
      <c r="C15" t="s">
        <v>18</v>
      </c>
      <c r="D15" t="s">
        <v>20</v>
      </c>
      <c r="E15" t="s">
        <v>15</v>
      </c>
      <c r="F15">
        <v>23.2</v>
      </c>
    </row>
    <row r="16" spans="1:7">
      <c r="A16" t="s">
        <v>187</v>
      </c>
      <c r="B16" t="s">
        <v>139</v>
      </c>
      <c r="C16" t="s">
        <v>18</v>
      </c>
      <c r="D16" t="s">
        <v>19</v>
      </c>
      <c r="E16" t="s">
        <v>16</v>
      </c>
      <c r="F16">
        <v>16.3</v>
      </c>
    </row>
    <row r="17" spans="1:7">
      <c r="A17" t="s">
        <v>187</v>
      </c>
      <c r="B17" t="s">
        <v>139</v>
      </c>
      <c r="C17" t="s">
        <v>18</v>
      </c>
      <c r="D17" t="s">
        <v>20</v>
      </c>
      <c r="E17" t="s">
        <v>16</v>
      </c>
      <c r="F17">
        <v>18</v>
      </c>
    </row>
    <row r="18" spans="1:7">
      <c r="A18" t="s">
        <v>187</v>
      </c>
      <c r="B18" t="s">
        <v>139</v>
      </c>
      <c r="C18" t="s">
        <v>18</v>
      </c>
      <c r="D18" t="s">
        <v>19</v>
      </c>
      <c r="E18" t="s">
        <v>17</v>
      </c>
      <c r="F18">
        <v>11.1</v>
      </c>
    </row>
    <row r="19" spans="1:7">
      <c r="A19" t="s">
        <v>187</v>
      </c>
      <c r="B19" t="s">
        <v>139</v>
      </c>
      <c r="C19" t="s">
        <v>18</v>
      </c>
      <c r="D19" t="s">
        <v>20</v>
      </c>
      <c r="E19" t="s">
        <v>17</v>
      </c>
      <c r="F19">
        <v>11.3</v>
      </c>
    </row>
    <row r="20" spans="1:7">
      <c r="A20" t="s">
        <v>187</v>
      </c>
      <c r="B20" t="s">
        <v>139</v>
      </c>
      <c r="C20" t="s">
        <v>21</v>
      </c>
      <c r="D20" t="s">
        <v>22</v>
      </c>
      <c r="E20" t="s">
        <v>12</v>
      </c>
      <c r="F20">
        <v>34.799999999999997</v>
      </c>
    </row>
    <row r="21" spans="1:7">
      <c r="A21" t="s">
        <v>187</v>
      </c>
      <c r="B21" t="s">
        <v>139</v>
      </c>
      <c r="C21" t="s">
        <v>21</v>
      </c>
      <c r="D21" t="s">
        <v>23</v>
      </c>
      <c r="E21" t="s">
        <v>12</v>
      </c>
      <c r="F21">
        <v>19.899999999999999</v>
      </c>
    </row>
    <row r="22" spans="1:7">
      <c r="A22" t="s">
        <v>187</v>
      </c>
      <c r="B22" t="s">
        <v>139</v>
      </c>
      <c r="C22" t="s">
        <v>21</v>
      </c>
      <c r="D22" t="s">
        <v>22</v>
      </c>
      <c r="E22" t="s">
        <v>14</v>
      </c>
      <c r="F22">
        <v>34.9</v>
      </c>
    </row>
    <row r="23" spans="1:7">
      <c r="A23" t="s">
        <v>187</v>
      </c>
      <c r="B23" t="s">
        <v>139</v>
      </c>
      <c r="C23" t="s">
        <v>21</v>
      </c>
      <c r="D23" t="s">
        <v>23</v>
      </c>
      <c r="E23" t="s">
        <v>14</v>
      </c>
      <c r="F23">
        <v>21.2</v>
      </c>
    </row>
    <row r="24" spans="1:7">
      <c r="A24" t="s">
        <v>187</v>
      </c>
      <c r="B24" t="s">
        <v>139</v>
      </c>
      <c r="C24" t="s">
        <v>21</v>
      </c>
      <c r="D24" t="s">
        <v>22</v>
      </c>
      <c r="E24" t="s">
        <v>15</v>
      </c>
      <c r="F24">
        <v>42.1</v>
      </c>
    </row>
    <row r="25" spans="1:7">
      <c r="A25" t="s">
        <v>187</v>
      </c>
      <c r="B25" t="s">
        <v>139</v>
      </c>
      <c r="C25" t="s">
        <v>21</v>
      </c>
      <c r="D25" t="s">
        <v>23</v>
      </c>
      <c r="E25" t="s">
        <v>15</v>
      </c>
      <c r="F25">
        <v>22.2</v>
      </c>
    </row>
    <row r="26" spans="1:7">
      <c r="A26" t="s">
        <v>187</v>
      </c>
      <c r="B26" t="s">
        <v>139</v>
      </c>
      <c r="C26" t="s">
        <v>21</v>
      </c>
      <c r="D26" t="s">
        <v>22</v>
      </c>
      <c r="E26" t="s">
        <v>16</v>
      </c>
      <c r="F26">
        <v>21.3</v>
      </c>
      <c r="G26">
        <v>1</v>
      </c>
    </row>
    <row r="27" spans="1:7">
      <c r="A27" t="s">
        <v>187</v>
      </c>
      <c r="B27" t="s">
        <v>139</v>
      </c>
      <c r="C27" t="s">
        <v>21</v>
      </c>
      <c r="D27" t="s">
        <v>23</v>
      </c>
      <c r="E27" t="s">
        <v>16</v>
      </c>
      <c r="F27">
        <v>17.100000000000001</v>
      </c>
    </row>
    <row r="28" spans="1:7">
      <c r="A28" t="s">
        <v>187</v>
      </c>
      <c r="B28" t="s">
        <v>139</v>
      </c>
      <c r="C28" t="s">
        <v>21</v>
      </c>
      <c r="D28" t="s">
        <v>22</v>
      </c>
      <c r="E28" t="s">
        <v>17</v>
      </c>
      <c r="F28">
        <v>18.600000000000001</v>
      </c>
      <c r="G28">
        <v>1</v>
      </c>
    </row>
    <row r="29" spans="1:7">
      <c r="A29" t="s">
        <v>187</v>
      </c>
      <c r="B29" t="s">
        <v>139</v>
      </c>
      <c r="C29" t="s">
        <v>21</v>
      </c>
      <c r="D29" t="s">
        <v>23</v>
      </c>
      <c r="E29" t="s">
        <v>17</v>
      </c>
      <c r="F29">
        <v>11.2</v>
      </c>
    </row>
    <row r="30" spans="1:7">
      <c r="A30" t="s">
        <v>187</v>
      </c>
      <c r="B30" t="s">
        <v>139</v>
      </c>
      <c r="C30" t="s">
        <v>179</v>
      </c>
      <c r="D30" t="s">
        <v>141</v>
      </c>
      <c r="E30" t="s">
        <v>12</v>
      </c>
      <c r="F30">
        <v>20.9</v>
      </c>
    </row>
    <row r="31" spans="1:7">
      <c r="A31" t="s">
        <v>187</v>
      </c>
      <c r="B31" t="s">
        <v>139</v>
      </c>
      <c r="C31" t="s">
        <v>179</v>
      </c>
      <c r="D31" t="s">
        <v>27</v>
      </c>
      <c r="E31" t="s">
        <v>12</v>
      </c>
      <c r="F31">
        <v>18.600000000000001</v>
      </c>
    </row>
    <row r="32" spans="1:7">
      <c r="A32" t="s">
        <v>187</v>
      </c>
      <c r="B32" t="s">
        <v>139</v>
      </c>
      <c r="C32" t="s">
        <v>179</v>
      </c>
      <c r="D32" t="s">
        <v>141</v>
      </c>
      <c r="E32" t="s">
        <v>14</v>
      </c>
      <c r="F32">
        <v>21.6</v>
      </c>
    </row>
    <row r="33" spans="1:6">
      <c r="A33" t="s">
        <v>187</v>
      </c>
      <c r="B33" t="s">
        <v>139</v>
      </c>
      <c r="C33" t="s">
        <v>179</v>
      </c>
      <c r="D33" t="s">
        <v>27</v>
      </c>
      <c r="E33" t="s">
        <v>14</v>
      </c>
      <c r="F33">
        <v>21.4</v>
      </c>
    </row>
    <row r="34" spans="1:6">
      <c r="A34" t="s">
        <v>187</v>
      </c>
      <c r="B34" t="s">
        <v>139</v>
      </c>
      <c r="C34" t="s">
        <v>179</v>
      </c>
      <c r="D34" t="s">
        <v>141</v>
      </c>
      <c r="E34" t="s">
        <v>15</v>
      </c>
      <c r="F34">
        <v>23.3</v>
      </c>
    </row>
    <row r="35" spans="1:6">
      <c r="A35" t="s">
        <v>187</v>
      </c>
      <c r="B35" t="s">
        <v>139</v>
      </c>
      <c r="C35" t="s">
        <v>179</v>
      </c>
      <c r="D35" t="s">
        <v>27</v>
      </c>
      <c r="E35" t="s">
        <v>15</v>
      </c>
      <c r="F35">
        <v>21.1</v>
      </c>
    </row>
    <row r="36" spans="1:6">
      <c r="A36" t="s">
        <v>187</v>
      </c>
      <c r="B36" t="s">
        <v>139</v>
      </c>
      <c r="C36" t="s">
        <v>179</v>
      </c>
      <c r="D36" t="s">
        <v>141</v>
      </c>
      <c r="E36" t="s">
        <v>16</v>
      </c>
      <c r="F36">
        <v>18.2</v>
      </c>
    </row>
    <row r="37" spans="1:6">
      <c r="A37" t="s">
        <v>187</v>
      </c>
      <c r="B37" t="s">
        <v>139</v>
      </c>
      <c r="C37" t="s">
        <v>179</v>
      </c>
      <c r="D37" t="s">
        <v>27</v>
      </c>
      <c r="E37" t="s">
        <v>16</v>
      </c>
      <c r="F37">
        <v>15.5</v>
      </c>
    </row>
    <row r="38" spans="1:6">
      <c r="A38" t="s">
        <v>187</v>
      </c>
      <c r="B38" t="s">
        <v>139</v>
      </c>
      <c r="C38" t="s">
        <v>179</v>
      </c>
      <c r="D38" t="s">
        <v>141</v>
      </c>
      <c r="E38" t="s">
        <v>17</v>
      </c>
      <c r="F38">
        <v>13.2</v>
      </c>
    </row>
    <row r="39" spans="1:6">
      <c r="A39" t="s">
        <v>187</v>
      </c>
      <c r="B39" t="s">
        <v>139</v>
      </c>
      <c r="C39" t="s">
        <v>179</v>
      </c>
      <c r="D39" t="s">
        <v>27</v>
      </c>
      <c r="E39" t="s">
        <v>17</v>
      </c>
      <c r="F39">
        <v>7.9</v>
      </c>
    </row>
    <row r="40" spans="1:6">
      <c r="A40" t="s">
        <v>187</v>
      </c>
      <c r="B40" t="s">
        <v>139</v>
      </c>
      <c r="C40" t="s">
        <v>34</v>
      </c>
      <c r="D40" t="s">
        <v>35</v>
      </c>
      <c r="E40" t="s">
        <v>12</v>
      </c>
      <c r="F40">
        <v>14.8</v>
      </c>
    </row>
    <row r="41" spans="1:6">
      <c r="A41" t="s">
        <v>187</v>
      </c>
      <c r="B41" t="s">
        <v>139</v>
      </c>
      <c r="C41" t="s">
        <v>34</v>
      </c>
      <c r="D41" t="s">
        <v>36</v>
      </c>
      <c r="E41" t="s">
        <v>12</v>
      </c>
      <c r="F41">
        <v>26.2</v>
      </c>
    </row>
    <row r="42" spans="1:6">
      <c r="A42" t="s">
        <v>187</v>
      </c>
      <c r="B42" t="s">
        <v>139</v>
      </c>
      <c r="C42" t="s">
        <v>34</v>
      </c>
      <c r="D42" t="s">
        <v>35</v>
      </c>
      <c r="E42" t="s">
        <v>14</v>
      </c>
      <c r="F42">
        <v>15.8</v>
      </c>
    </row>
    <row r="43" spans="1:6">
      <c r="A43" t="s">
        <v>187</v>
      </c>
      <c r="B43" t="s">
        <v>139</v>
      </c>
      <c r="C43" t="s">
        <v>34</v>
      </c>
      <c r="D43" t="s">
        <v>36</v>
      </c>
      <c r="E43" t="s">
        <v>14</v>
      </c>
      <c r="F43">
        <v>27.8</v>
      </c>
    </row>
    <row r="44" spans="1:6">
      <c r="A44" t="s">
        <v>187</v>
      </c>
      <c r="B44" t="s">
        <v>139</v>
      </c>
      <c r="C44" t="s">
        <v>34</v>
      </c>
      <c r="D44" t="s">
        <v>35</v>
      </c>
      <c r="E44" t="s">
        <v>15</v>
      </c>
      <c r="F44">
        <v>16.7</v>
      </c>
    </row>
    <row r="45" spans="1:6">
      <c r="A45" t="s">
        <v>187</v>
      </c>
      <c r="B45" t="s">
        <v>139</v>
      </c>
      <c r="C45" t="s">
        <v>34</v>
      </c>
      <c r="D45" t="s">
        <v>36</v>
      </c>
      <c r="E45" t="s">
        <v>15</v>
      </c>
      <c r="F45">
        <v>30.1</v>
      </c>
    </row>
    <row r="46" spans="1:6">
      <c r="A46" t="s">
        <v>187</v>
      </c>
      <c r="B46" t="s">
        <v>139</v>
      </c>
      <c r="C46" t="s">
        <v>34</v>
      </c>
      <c r="D46" t="s">
        <v>35</v>
      </c>
      <c r="E46" t="s">
        <v>16</v>
      </c>
      <c r="F46">
        <v>12.4</v>
      </c>
    </row>
    <row r="47" spans="1:6">
      <c r="A47" t="s">
        <v>187</v>
      </c>
      <c r="B47" t="s">
        <v>139</v>
      </c>
      <c r="C47" t="s">
        <v>34</v>
      </c>
      <c r="D47" t="s">
        <v>36</v>
      </c>
      <c r="E47" t="s">
        <v>16</v>
      </c>
      <c r="F47">
        <v>22.4</v>
      </c>
    </row>
    <row r="48" spans="1:6">
      <c r="A48" t="s">
        <v>187</v>
      </c>
      <c r="B48" t="s">
        <v>139</v>
      </c>
      <c r="C48" t="s">
        <v>34</v>
      </c>
      <c r="D48" t="s">
        <v>35</v>
      </c>
      <c r="E48" t="s">
        <v>17</v>
      </c>
      <c r="F48">
        <v>8.4</v>
      </c>
    </row>
    <row r="49" spans="1:6">
      <c r="A49" t="s">
        <v>187</v>
      </c>
      <c r="B49" t="s">
        <v>139</v>
      </c>
      <c r="C49" t="s">
        <v>34</v>
      </c>
      <c r="D49" t="s">
        <v>36</v>
      </c>
      <c r="E49" t="s">
        <v>17</v>
      </c>
      <c r="F49">
        <v>14.1</v>
      </c>
    </row>
    <row r="50" spans="1:6">
      <c r="A50" t="s">
        <v>187</v>
      </c>
      <c r="B50" t="s">
        <v>139</v>
      </c>
      <c r="C50" t="s">
        <v>31</v>
      </c>
      <c r="D50" t="s">
        <v>32</v>
      </c>
      <c r="E50" t="s">
        <v>12</v>
      </c>
      <c r="F50">
        <v>25.7</v>
      </c>
    </row>
    <row r="51" spans="1:6">
      <c r="A51" t="s">
        <v>187</v>
      </c>
      <c r="B51" t="s">
        <v>139</v>
      </c>
      <c r="C51" t="s">
        <v>31</v>
      </c>
      <c r="D51" t="s">
        <v>33</v>
      </c>
      <c r="E51" t="s">
        <v>12</v>
      </c>
      <c r="F51">
        <v>18</v>
      </c>
    </row>
    <row r="52" spans="1:6">
      <c r="A52" t="s">
        <v>187</v>
      </c>
      <c r="B52" t="s">
        <v>139</v>
      </c>
      <c r="C52" t="s">
        <v>31</v>
      </c>
      <c r="D52" t="s">
        <v>32</v>
      </c>
      <c r="E52" t="s">
        <v>14</v>
      </c>
      <c r="F52">
        <v>31.7</v>
      </c>
    </row>
    <row r="53" spans="1:6">
      <c r="A53" t="s">
        <v>187</v>
      </c>
      <c r="B53" t="s">
        <v>139</v>
      </c>
      <c r="C53" t="s">
        <v>31</v>
      </c>
      <c r="D53" t="s">
        <v>33</v>
      </c>
      <c r="E53" t="s">
        <v>14</v>
      </c>
      <c r="F53">
        <v>19.2</v>
      </c>
    </row>
    <row r="54" spans="1:6">
      <c r="A54" t="s">
        <v>187</v>
      </c>
      <c r="B54" t="s">
        <v>139</v>
      </c>
      <c r="C54" t="s">
        <v>31</v>
      </c>
      <c r="D54" t="s">
        <v>32</v>
      </c>
      <c r="E54" t="s">
        <v>15</v>
      </c>
      <c r="F54">
        <v>37.5</v>
      </c>
    </row>
    <row r="55" spans="1:6">
      <c r="A55" t="s">
        <v>187</v>
      </c>
      <c r="B55" t="s">
        <v>139</v>
      </c>
      <c r="C55" t="s">
        <v>31</v>
      </c>
      <c r="D55" t="s">
        <v>33</v>
      </c>
      <c r="E55" t="s">
        <v>15</v>
      </c>
      <c r="F55">
        <v>19.8</v>
      </c>
    </row>
    <row r="56" spans="1:6">
      <c r="A56" t="s">
        <v>187</v>
      </c>
      <c r="B56" t="s">
        <v>139</v>
      </c>
      <c r="C56" t="s">
        <v>31</v>
      </c>
      <c r="D56" t="s">
        <v>32</v>
      </c>
      <c r="E56" t="s">
        <v>16</v>
      </c>
      <c r="F56">
        <v>22.8</v>
      </c>
    </row>
    <row r="57" spans="1:6">
      <c r="A57" t="s">
        <v>187</v>
      </c>
      <c r="B57" t="s">
        <v>139</v>
      </c>
      <c r="C57" t="s">
        <v>31</v>
      </c>
      <c r="D57" t="s">
        <v>33</v>
      </c>
      <c r="E57" t="s">
        <v>16</v>
      </c>
      <c r="F57">
        <v>12.7</v>
      </c>
    </row>
    <row r="58" spans="1:6">
      <c r="A58" t="s">
        <v>187</v>
      </c>
      <c r="B58" t="s">
        <v>139</v>
      </c>
      <c r="C58" t="s">
        <v>31</v>
      </c>
      <c r="D58" t="s">
        <v>32</v>
      </c>
      <c r="E58" t="s">
        <v>17</v>
      </c>
      <c r="F58">
        <v>11.6</v>
      </c>
    </row>
    <row r="59" spans="1:6">
      <c r="A59" t="s">
        <v>187</v>
      </c>
      <c r="B59" t="s">
        <v>139</v>
      </c>
      <c r="C59" t="s">
        <v>31</v>
      </c>
      <c r="D59" t="s">
        <v>33</v>
      </c>
      <c r="E59" t="s">
        <v>17</v>
      </c>
      <c r="F59">
        <v>9.9</v>
      </c>
    </row>
    <row r="60" spans="1:6">
      <c r="A60" t="s">
        <v>187</v>
      </c>
      <c r="B60" t="s">
        <v>139</v>
      </c>
      <c r="C60" t="s">
        <v>178</v>
      </c>
      <c r="D60" t="s">
        <v>94</v>
      </c>
      <c r="E60" t="s">
        <v>12</v>
      </c>
      <c r="F60">
        <v>20.7</v>
      </c>
    </row>
    <row r="61" spans="1:6">
      <c r="A61" t="s">
        <v>187</v>
      </c>
      <c r="B61" t="s">
        <v>139</v>
      </c>
      <c r="C61" t="s">
        <v>178</v>
      </c>
      <c r="D61" t="s">
        <v>95</v>
      </c>
      <c r="E61" t="s">
        <v>12</v>
      </c>
      <c r="F61">
        <v>19.7</v>
      </c>
    </row>
    <row r="62" spans="1:6">
      <c r="A62" t="s">
        <v>187</v>
      </c>
      <c r="B62" t="s">
        <v>139</v>
      </c>
      <c r="C62" t="s">
        <v>178</v>
      </c>
      <c r="D62" t="s">
        <v>94</v>
      </c>
      <c r="E62" t="s">
        <v>14</v>
      </c>
      <c r="F62">
        <v>22.3</v>
      </c>
    </row>
    <row r="63" spans="1:6">
      <c r="A63" t="s">
        <v>187</v>
      </c>
      <c r="B63" t="s">
        <v>139</v>
      </c>
      <c r="C63" t="s">
        <v>178</v>
      </c>
      <c r="D63" t="s">
        <v>95</v>
      </c>
      <c r="E63" t="s">
        <v>14</v>
      </c>
      <c r="F63">
        <v>21.1</v>
      </c>
    </row>
    <row r="64" spans="1:6">
      <c r="A64" t="s">
        <v>187</v>
      </c>
      <c r="B64" t="s">
        <v>139</v>
      </c>
      <c r="C64" t="s">
        <v>178</v>
      </c>
      <c r="D64" t="s">
        <v>94</v>
      </c>
      <c r="E64" t="s">
        <v>15</v>
      </c>
      <c r="F64">
        <v>25.7</v>
      </c>
    </row>
    <row r="65" spans="1:7">
      <c r="A65" t="s">
        <v>187</v>
      </c>
      <c r="B65" t="s">
        <v>139</v>
      </c>
      <c r="C65" t="s">
        <v>178</v>
      </c>
      <c r="D65" t="s">
        <v>95</v>
      </c>
      <c r="E65" t="s">
        <v>15</v>
      </c>
      <c r="F65">
        <v>21.5</v>
      </c>
    </row>
    <row r="66" spans="1:7">
      <c r="A66" t="s">
        <v>187</v>
      </c>
      <c r="B66" t="s">
        <v>139</v>
      </c>
      <c r="C66" t="s">
        <v>178</v>
      </c>
      <c r="D66" t="s">
        <v>94</v>
      </c>
      <c r="E66" t="s">
        <v>16</v>
      </c>
      <c r="F66">
        <v>19.5</v>
      </c>
    </row>
    <row r="67" spans="1:7">
      <c r="A67" t="s">
        <v>187</v>
      </c>
      <c r="B67" t="s">
        <v>139</v>
      </c>
      <c r="C67" t="s">
        <v>178</v>
      </c>
      <c r="D67" t="s">
        <v>95</v>
      </c>
      <c r="E67" t="s">
        <v>16</v>
      </c>
      <c r="F67">
        <v>14.8</v>
      </c>
    </row>
    <row r="68" spans="1:7">
      <c r="A68" t="s">
        <v>187</v>
      </c>
      <c r="B68" t="s">
        <v>139</v>
      </c>
      <c r="C68" t="s">
        <v>178</v>
      </c>
      <c r="D68" t="s">
        <v>94</v>
      </c>
      <c r="E68" t="s">
        <v>17</v>
      </c>
      <c r="F68">
        <v>12.5</v>
      </c>
    </row>
    <row r="69" spans="1:7">
      <c r="A69" t="s">
        <v>187</v>
      </c>
      <c r="B69" t="s">
        <v>139</v>
      </c>
      <c r="C69" t="s">
        <v>178</v>
      </c>
      <c r="D69" t="s">
        <v>95</v>
      </c>
      <c r="E69" t="s">
        <v>17</v>
      </c>
      <c r="F69">
        <v>9.4</v>
      </c>
    </row>
    <row r="70" spans="1:7">
      <c r="A70" t="s">
        <v>187</v>
      </c>
      <c r="B70" t="s">
        <v>139</v>
      </c>
      <c r="C70" t="s">
        <v>176</v>
      </c>
      <c r="D70" t="s">
        <v>177</v>
      </c>
      <c r="E70" t="s">
        <v>12</v>
      </c>
      <c r="F70">
        <v>17.899999999999999</v>
      </c>
    </row>
    <row r="71" spans="1:7">
      <c r="A71" t="s">
        <v>187</v>
      </c>
      <c r="B71" t="s">
        <v>139</v>
      </c>
      <c r="C71" t="s">
        <v>176</v>
      </c>
      <c r="D71" t="s">
        <v>175</v>
      </c>
      <c r="E71" t="s">
        <v>12</v>
      </c>
      <c r="F71">
        <v>20.7</v>
      </c>
    </row>
    <row r="72" spans="1:7">
      <c r="A72" t="s">
        <v>187</v>
      </c>
      <c r="B72" t="s">
        <v>139</v>
      </c>
      <c r="C72" t="s">
        <v>176</v>
      </c>
      <c r="D72" t="s">
        <v>177</v>
      </c>
      <c r="E72" t="s">
        <v>14</v>
      </c>
      <c r="F72">
        <v>19.5</v>
      </c>
    </row>
    <row r="73" spans="1:7">
      <c r="A73" t="s">
        <v>187</v>
      </c>
      <c r="B73" t="s">
        <v>139</v>
      </c>
      <c r="C73" t="s">
        <v>176</v>
      </c>
      <c r="D73" t="s">
        <v>175</v>
      </c>
      <c r="E73" t="s">
        <v>14</v>
      </c>
      <c r="F73">
        <v>22.1</v>
      </c>
    </row>
    <row r="74" spans="1:7">
      <c r="A74" t="s">
        <v>187</v>
      </c>
      <c r="B74" t="s">
        <v>139</v>
      </c>
      <c r="C74" t="s">
        <v>176</v>
      </c>
      <c r="D74" t="s">
        <v>177</v>
      </c>
      <c r="E74" t="s">
        <v>15</v>
      </c>
      <c r="F74">
        <v>18.600000000000001</v>
      </c>
    </row>
    <row r="75" spans="1:7">
      <c r="A75" t="s">
        <v>187</v>
      </c>
      <c r="B75" t="s">
        <v>139</v>
      </c>
      <c r="C75" t="s">
        <v>176</v>
      </c>
      <c r="D75" t="s">
        <v>175</v>
      </c>
      <c r="E75" t="s">
        <v>15</v>
      </c>
      <c r="F75">
        <v>24.6</v>
      </c>
    </row>
    <row r="76" spans="1:7">
      <c r="A76" t="s">
        <v>187</v>
      </c>
      <c r="B76" t="s">
        <v>139</v>
      </c>
      <c r="C76" t="s">
        <v>176</v>
      </c>
      <c r="D76" t="s">
        <v>177</v>
      </c>
      <c r="E76" t="s">
        <v>16</v>
      </c>
      <c r="F76">
        <v>14</v>
      </c>
    </row>
    <row r="77" spans="1:7">
      <c r="A77" t="s">
        <v>187</v>
      </c>
      <c r="B77" t="s">
        <v>139</v>
      </c>
      <c r="C77" t="s">
        <v>176</v>
      </c>
      <c r="D77" t="s">
        <v>175</v>
      </c>
      <c r="E77" t="s">
        <v>16</v>
      </c>
      <c r="F77">
        <v>17.399999999999999</v>
      </c>
    </row>
    <row r="78" spans="1:7">
      <c r="A78" t="s">
        <v>187</v>
      </c>
      <c r="B78" t="s">
        <v>139</v>
      </c>
      <c r="C78" t="s">
        <v>176</v>
      </c>
      <c r="D78" t="s">
        <v>177</v>
      </c>
      <c r="E78" t="s">
        <v>17</v>
      </c>
      <c r="F78">
        <v>10.4</v>
      </c>
      <c r="G78">
        <v>1</v>
      </c>
    </row>
    <row r="79" spans="1:7">
      <c r="A79" t="s">
        <v>187</v>
      </c>
      <c r="B79" t="s">
        <v>139</v>
      </c>
      <c r="C79" t="s">
        <v>176</v>
      </c>
      <c r="D79" t="s">
        <v>175</v>
      </c>
      <c r="E79" t="s">
        <v>17</v>
      </c>
      <c r="F79">
        <v>11</v>
      </c>
    </row>
    <row r="80" spans="1:7">
      <c r="A80" t="s">
        <v>187</v>
      </c>
      <c r="B80" t="s">
        <v>139</v>
      </c>
      <c r="C80" t="s">
        <v>173</v>
      </c>
      <c r="D80" t="s">
        <v>38</v>
      </c>
      <c r="E80" t="s">
        <v>12</v>
      </c>
      <c r="F80">
        <v>12.3</v>
      </c>
    </row>
    <row r="81" spans="1:6">
      <c r="A81" t="s">
        <v>187</v>
      </c>
      <c r="B81" t="s">
        <v>139</v>
      </c>
      <c r="C81" t="s">
        <v>173</v>
      </c>
      <c r="D81" t="s">
        <v>39</v>
      </c>
      <c r="E81" t="s">
        <v>12</v>
      </c>
      <c r="F81">
        <v>34.4</v>
      </c>
    </row>
    <row r="82" spans="1:6">
      <c r="A82" t="s">
        <v>187</v>
      </c>
      <c r="B82" t="s">
        <v>139</v>
      </c>
      <c r="C82" t="s">
        <v>173</v>
      </c>
      <c r="D82" t="s">
        <v>38</v>
      </c>
      <c r="E82" t="s">
        <v>14</v>
      </c>
      <c r="F82">
        <v>13.7</v>
      </c>
    </row>
    <row r="83" spans="1:6">
      <c r="A83" t="s">
        <v>187</v>
      </c>
      <c r="B83" t="s">
        <v>139</v>
      </c>
      <c r="C83" t="s">
        <v>173</v>
      </c>
      <c r="D83" t="s">
        <v>39</v>
      </c>
      <c r="E83" t="s">
        <v>14</v>
      </c>
      <c r="F83">
        <v>42.6</v>
      </c>
    </row>
    <row r="84" spans="1:6">
      <c r="A84" t="s">
        <v>187</v>
      </c>
      <c r="B84" t="s">
        <v>139</v>
      </c>
      <c r="C84" t="s">
        <v>173</v>
      </c>
      <c r="D84" t="s">
        <v>38</v>
      </c>
      <c r="E84" t="s">
        <v>15</v>
      </c>
      <c r="F84">
        <v>12.8</v>
      </c>
    </row>
    <row r="85" spans="1:6">
      <c r="A85" t="s">
        <v>187</v>
      </c>
      <c r="B85" t="s">
        <v>139</v>
      </c>
      <c r="C85" t="s">
        <v>173</v>
      </c>
      <c r="D85" t="s">
        <v>39</v>
      </c>
      <c r="E85" t="s">
        <v>15</v>
      </c>
      <c r="F85">
        <v>38.299999999999997</v>
      </c>
    </row>
    <row r="86" spans="1:6">
      <c r="A86" t="s">
        <v>187</v>
      </c>
      <c r="B86" t="s">
        <v>139</v>
      </c>
      <c r="C86" t="s">
        <v>173</v>
      </c>
      <c r="D86" t="s">
        <v>38</v>
      </c>
      <c r="E86" t="s">
        <v>16</v>
      </c>
      <c r="F86">
        <v>10.4</v>
      </c>
    </row>
    <row r="87" spans="1:6">
      <c r="A87" t="s">
        <v>187</v>
      </c>
      <c r="B87" t="s">
        <v>139</v>
      </c>
      <c r="C87" t="s">
        <v>173</v>
      </c>
      <c r="D87" t="s">
        <v>39</v>
      </c>
      <c r="E87" t="s">
        <v>16</v>
      </c>
      <c r="F87">
        <v>26.6</v>
      </c>
    </row>
    <row r="88" spans="1:6">
      <c r="A88" t="s">
        <v>187</v>
      </c>
      <c r="B88" t="s">
        <v>139</v>
      </c>
      <c r="C88" t="s">
        <v>173</v>
      </c>
      <c r="D88" t="s">
        <v>38</v>
      </c>
      <c r="E88" t="s">
        <v>17</v>
      </c>
      <c r="F88">
        <v>8.1999999999999993</v>
      </c>
    </row>
    <row r="89" spans="1:6">
      <c r="A89" t="s">
        <v>187</v>
      </c>
      <c r="B89" t="s">
        <v>139</v>
      </c>
      <c r="C89" t="s">
        <v>173</v>
      </c>
      <c r="D89" t="s">
        <v>39</v>
      </c>
      <c r="E89" t="s">
        <v>17</v>
      </c>
      <c r="F89">
        <v>15.6</v>
      </c>
    </row>
    <row r="90" spans="1:6">
      <c r="A90" t="s">
        <v>186</v>
      </c>
      <c r="B90" t="s">
        <v>139</v>
      </c>
      <c r="C90" t="s">
        <v>12</v>
      </c>
      <c r="D90" t="s">
        <v>12</v>
      </c>
      <c r="E90" t="s">
        <v>12</v>
      </c>
      <c r="F90">
        <v>35.200000000000003</v>
      </c>
    </row>
    <row r="91" spans="1:6">
      <c r="A91" t="s">
        <v>186</v>
      </c>
      <c r="B91" t="s">
        <v>139</v>
      </c>
      <c r="C91" t="s">
        <v>12</v>
      </c>
      <c r="D91" t="s">
        <v>12</v>
      </c>
      <c r="E91" t="s">
        <v>14</v>
      </c>
      <c r="F91">
        <v>34.700000000000003</v>
      </c>
    </row>
    <row r="92" spans="1:6">
      <c r="A92" t="s">
        <v>186</v>
      </c>
      <c r="B92" t="s">
        <v>139</v>
      </c>
      <c r="C92" t="s">
        <v>12</v>
      </c>
      <c r="D92" t="s">
        <v>12</v>
      </c>
      <c r="E92" t="s">
        <v>15</v>
      </c>
      <c r="F92">
        <v>38.9</v>
      </c>
    </row>
    <row r="93" spans="1:6">
      <c r="A93" t="s">
        <v>186</v>
      </c>
      <c r="B93" t="s">
        <v>139</v>
      </c>
      <c r="C93" t="s">
        <v>12</v>
      </c>
      <c r="D93" t="s">
        <v>12</v>
      </c>
      <c r="E93" t="s">
        <v>16</v>
      </c>
      <c r="F93">
        <v>33.799999999999997</v>
      </c>
    </row>
    <row r="94" spans="1:6">
      <c r="A94" t="s">
        <v>186</v>
      </c>
      <c r="B94" t="s">
        <v>139</v>
      </c>
      <c r="C94" t="s">
        <v>12</v>
      </c>
      <c r="D94" t="s">
        <v>12</v>
      </c>
      <c r="E94" t="s">
        <v>17</v>
      </c>
      <c r="F94">
        <v>26.2</v>
      </c>
    </row>
    <row r="95" spans="1:6">
      <c r="A95" t="s">
        <v>186</v>
      </c>
      <c r="B95" t="s">
        <v>139</v>
      </c>
      <c r="C95" t="s">
        <v>18</v>
      </c>
      <c r="D95" t="s">
        <v>19</v>
      </c>
      <c r="E95" t="s">
        <v>12</v>
      </c>
      <c r="F95">
        <v>31.9</v>
      </c>
    </row>
    <row r="96" spans="1:6">
      <c r="A96" t="s">
        <v>186</v>
      </c>
      <c r="B96" t="s">
        <v>139</v>
      </c>
      <c r="C96" t="s">
        <v>18</v>
      </c>
      <c r="D96" t="s">
        <v>20</v>
      </c>
      <c r="E96" t="s">
        <v>12</v>
      </c>
      <c r="F96">
        <v>38.4</v>
      </c>
    </row>
    <row r="97" spans="1:6">
      <c r="A97" t="s">
        <v>186</v>
      </c>
      <c r="B97" t="s">
        <v>139</v>
      </c>
      <c r="C97" t="s">
        <v>18</v>
      </c>
      <c r="D97" t="s">
        <v>19</v>
      </c>
      <c r="E97" t="s">
        <v>14</v>
      </c>
      <c r="F97">
        <v>31.6</v>
      </c>
    </row>
    <row r="98" spans="1:6">
      <c r="A98" t="s">
        <v>186</v>
      </c>
      <c r="B98" t="s">
        <v>139</v>
      </c>
      <c r="C98" t="s">
        <v>18</v>
      </c>
      <c r="D98" t="s">
        <v>20</v>
      </c>
      <c r="E98" t="s">
        <v>14</v>
      </c>
      <c r="F98">
        <v>37.9</v>
      </c>
    </row>
    <row r="99" spans="1:6">
      <c r="A99" t="s">
        <v>186</v>
      </c>
      <c r="B99" t="s">
        <v>139</v>
      </c>
      <c r="C99" t="s">
        <v>18</v>
      </c>
      <c r="D99" t="s">
        <v>19</v>
      </c>
      <c r="E99" t="s">
        <v>15</v>
      </c>
      <c r="F99">
        <v>35</v>
      </c>
    </row>
    <row r="100" spans="1:6">
      <c r="A100" t="s">
        <v>186</v>
      </c>
      <c r="B100" t="s">
        <v>139</v>
      </c>
      <c r="C100" t="s">
        <v>18</v>
      </c>
      <c r="D100" t="s">
        <v>20</v>
      </c>
      <c r="E100" t="s">
        <v>15</v>
      </c>
      <c r="F100">
        <v>42.8</v>
      </c>
    </row>
    <row r="101" spans="1:6">
      <c r="A101" t="s">
        <v>186</v>
      </c>
      <c r="B101" t="s">
        <v>139</v>
      </c>
      <c r="C101" t="s">
        <v>18</v>
      </c>
      <c r="D101" t="s">
        <v>19</v>
      </c>
      <c r="E101" t="s">
        <v>16</v>
      </c>
      <c r="F101">
        <v>29.7</v>
      </c>
    </row>
    <row r="102" spans="1:6">
      <c r="A102" t="s">
        <v>186</v>
      </c>
      <c r="B102" t="s">
        <v>139</v>
      </c>
      <c r="C102" t="s">
        <v>18</v>
      </c>
      <c r="D102" t="s">
        <v>20</v>
      </c>
      <c r="E102" t="s">
        <v>16</v>
      </c>
      <c r="F102">
        <v>37.700000000000003</v>
      </c>
    </row>
    <row r="103" spans="1:6">
      <c r="A103" t="s">
        <v>186</v>
      </c>
      <c r="B103" t="s">
        <v>139</v>
      </c>
      <c r="C103" t="s">
        <v>18</v>
      </c>
      <c r="D103" t="s">
        <v>19</v>
      </c>
      <c r="E103" t="s">
        <v>17</v>
      </c>
      <c r="F103">
        <v>26</v>
      </c>
    </row>
    <row r="104" spans="1:6">
      <c r="A104" t="s">
        <v>186</v>
      </c>
      <c r="B104" t="s">
        <v>139</v>
      </c>
      <c r="C104" t="s">
        <v>18</v>
      </c>
      <c r="D104" t="s">
        <v>20</v>
      </c>
      <c r="E104" t="s">
        <v>17</v>
      </c>
      <c r="F104">
        <v>26.3</v>
      </c>
    </row>
    <row r="105" spans="1:6">
      <c r="A105" t="s">
        <v>186</v>
      </c>
      <c r="B105" t="s">
        <v>139</v>
      </c>
      <c r="C105" t="s">
        <v>21</v>
      </c>
      <c r="D105" t="s">
        <v>22</v>
      </c>
      <c r="E105" t="s">
        <v>12</v>
      </c>
      <c r="F105">
        <v>45.1</v>
      </c>
    </row>
    <row r="106" spans="1:6">
      <c r="A106" t="s">
        <v>186</v>
      </c>
      <c r="B106" t="s">
        <v>139</v>
      </c>
      <c r="C106" t="s">
        <v>21</v>
      </c>
      <c r="D106" t="s">
        <v>23</v>
      </c>
      <c r="E106" t="s">
        <v>12</v>
      </c>
      <c r="F106">
        <v>35</v>
      </c>
    </row>
    <row r="107" spans="1:6">
      <c r="A107" t="s">
        <v>186</v>
      </c>
      <c r="B107" t="s">
        <v>139</v>
      </c>
      <c r="C107" t="s">
        <v>21</v>
      </c>
      <c r="D107" t="s">
        <v>22</v>
      </c>
      <c r="E107" t="s">
        <v>14</v>
      </c>
      <c r="F107">
        <v>41.4</v>
      </c>
    </row>
    <row r="108" spans="1:6">
      <c r="A108" t="s">
        <v>186</v>
      </c>
      <c r="B108" t="s">
        <v>139</v>
      </c>
      <c r="C108" t="s">
        <v>21</v>
      </c>
      <c r="D108" t="s">
        <v>23</v>
      </c>
      <c r="E108" t="s">
        <v>14</v>
      </c>
      <c r="F108">
        <v>34.6</v>
      </c>
    </row>
    <row r="109" spans="1:6">
      <c r="A109" t="s">
        <v>186</v>
      </c>
      <c r="B109" t="s">
        <v>139</v>
      </c>
      <c r="C109" t="s">
        <v>21</v>
      </c>
      <c r="D109" t="s">
        <v>22</v>
      </c>
      <c r="E109" t="s">
        <v>15</v>
      </c>
      <c r="F109">
        <v>56.8</v>
      </c>
    </row>
    <row r="110" spans="1:6">
      <c r="A110" t="s">
        <v>186</v>
      </c>
      <c r="B110" t="s">
        <v>139</v>
      </c>
      <c r="C110" t="s">
        <v>21</v>
      </c>
      <c r="D110" t="s">
        <v>23</v>
      </c>
      <c r="E110" t="s">
        <v>15</v>
      </c>
      <c r="F110">
        <v>38.5</v>
      </c>
    </row>
    <row r="111" spans="1:6">
      <c r="A111" t="s">
        <v>186</v>
      </c>
      <c r="B111" t="s">
        <v>139</v>
      </c>
      <c r="C111" t="s">
        <v>21</v>
      </c>
      <c r="D111" t="s">
        <v>22</v>
      </c>
      <c r="E111" t="s">
        <v>16</v>
      </c>
      <c r="F111">
        <v>31.2</v>
      </c>
    </row>
    <row r="112" spans="1:6">
      <c r="A112" t="s">
        <v>186</v>
      </c>
      <c r="B112" t="s">
        <v>139</v>
      </c>
      <c r="C112" t="s">
        <v>21</v>
      </c>
      <c r="D112" t="s">
        <v>23</v>
      </c>
      <c r="E112" t="s">
        <v>16</v>
      </c>
      <c r="F112">
        <v>33.799999999999997</v>
      </c>
    </row>
    <row r="113" spans="1:7">
      <c r="A113" t="s">
        <v>186</v>
      </c>
      <c r="B113" t="s">
        <v>139</v>
      </c>
      <c r="C113" t="s">
        <v>21</v>
      </c>
      <c r="D113" t="s">
        <v>22</v>
      </c>
      <c r="E113" t="s">
        <v>17</v>
      </c>
      <c r="F113">
        <v>62.9</v>
      </c>
      <c r="G113">
        <v>1</v>
      </c>
    </row>
    <row r="114" spans="1:7">
      <c r="A114" t="s">
        <v>186</v>
      </c>
      <c r="B114" t="s">
        <v>139</v>
      </c>
      <c r="C114" t="s">
        <v>21</v>
      </c>
      <c r="D114" t="s">
        <v>23</v>
      </c>
      <c r="E114" t="s">
        <v>17</v>
      </c>
      <c r="F114">
        <v>25.8</v>
      </c>
    </row>
    <row r="115" spans="1:7">
      <c r="A115" t="s">
        <v>186</v>
      </c>
      <c r="B115" t="s">
        <v>139</v>
      </c>
      <c r="C115" t="s">
        <v>179</v>
      </c>
      <c r="D115" t="s">
        <v>141</v>
      </c>
      <c r="E115" t="s">
        <v>12</v>
      </c>
      <c r="F115">
        <v>35.200000000000003</v>
      </c>
    </row>
    <row r="116" spans="1:7">
      <c r="A116" t="s">
        <v>186</v>
      </c>
      <c r="B116" t="s">
        <v>139</v>
      </c>
      <c r="C116" t="s">
        <v>179</v>
      </c>
      <c r="D116" t="s">
        <v>27</v>
      </c>
      <c r="E116" t="s">
        <v>12</v>
      </c>
      <c r="F116">
        <v>35.4</v>
      </c>
    </row>
    <row r="117" spans="1:7">
      <c r="A117" t="s">
        <v>186</v>
      </c>
      <c r="B117" t="s">
        <v>139</v>
      </c>
      <c r="C117" t="s">
        <v>179</v>
      </c>
      <c r="D117" t="s">
        <v>141</v>
      </c>
      <c r="E117" t="s">
        <v>14</v>
      </c>
      <c r="F117">
        <v>35.700000000000003</v>
      </c>
    </row>
    <row r="118" spans="1:7">
      <c r="A118" t="s">
        <v>186</v>
      </c>
      <c r="B118" t="s">
        <v>139</v>
      </c>
      <c r="C118" t="s">
        <v>179</v>
      </c>
      <c r="D118" t="s">
        <v>27</v>
      </c>
      <c r="E118" t="s">
        <v>14</v>
      </c>
      <c r="F118">
        <v>32.4</v>
      </c>
    </row>
    <row r="119" spans="1:7">
      <c r="A119" t="s">
        <v>186</v>
      </c>
      <c r="B119" t="s">
        <v>139</v>
      </c>
      <c r="C119" t="s">
        <v>179</v>
      </c>
      <c r="D119" t="s">
        <v>141</v>
      </c>
      <c r="E119" t="s">
        <v>15</v>
      </c>
      <c r="F119">
        <v>37.9</v>
      </c>
    </row>
    <row r="120" spans="1:7">
      <c r="A120" t="s">
        <v>186</v>
      </c>
      <c r="B120" t="s">
        <v>139</v>
      </c>
      <c r="C120" t="s">
        <v>179</v>
      </c>
      <c r="D120" t="s">
        <v>27</v>
      </c>
      <c r="E120" t="s">
        <v>15</v>
      </c>
      <c r="F120">
        <v>41.1</v>
      </c>
    </row>
    <row r="121" spans="1:7">
      <c r="A121" t="s">
        <v>186</v>
      </c>
      <c r="B121" t="s">
        <v>139</v>
      </c>
      <c r="C121" t="s">
        <v>179</v>
      </c>
      <c r="D121" t="s">
        <v>141</v>
      </c>
      <c r="E121" t="s">
        <v>16</v>
      </c>
      <c r="F121">
        <v>32.9</v>
      </c>
    </row>
    <row r="122" spans="1:7">
      <c r="A122" t="s">
        <v>186</v>
      </c>
      <c r="B122" t="s">
        <v>139</v>
      </c>
      <c r="C122" t="s">
        <v>179</v>
      </c>
      <c r="D122" t="s">
        <v>27</v>
      </c>
      <c r="E122" t="s">
        <v>16</v>
      </c>
      <c r="F122">
        <v>35.1</v>
      </c>
    </row>
    <row r="123" spans="1:7">
      <c r="A123" t="s">
        <v>186</v>
      </c>
      <c r="B123" t="s">
        <v>139</v>
      </c>
      <c r="C123" t="s">
        <v>179</v>
      </c>
      <c r="D123" t="s">
        <v>141</v>
      </c>
      <c r="E123" t="s">
        <v>17</v>
      </c>
      <c r="F123">
        <v>26.4</v>
      </c>
    </row>
    <row r="124" spans="1:7">
      <c r="A124" t="s">
        <v>186</v>
      </c>
      <c r="B124" t="s">
        <v>139</v>
      </c>
      <c r="C124" t="s">
        <v>179</v>
      </c>
      <c r="D124" t="s">
        <v>27</v>
      </c>
      <c r="E124" t="s">
        <v>17</v>
      </c>
      <c r="F124">
        <v>25.9</v>
      </c>
    </row>
    <row r="125" spans="1:7">
      <c r="A125" t="s">
        <v>186</v>
      </c>
      <c r="B125" t="s">
        <v>139</v>
      </c>
      <c r="C125" t="s">
        <v>34</v>
      </c>
      <c r="D125" t="s">
        <v>35</v>
      </c>
      <c r="E125" t="s">
        <v>12</v>
      </c>
      <c r="F125">
        <v>30.2</v>
      </c>
    </row>
    <row r="126" spans="1:7">
      <c r="A126" t="s">
        <v>186</v>
      </c>
      <c r="B126" t="s">
        <v>139</v>
      </c>
      <c r="C126" t="s">
        <v>34</v>
      </c>
      <c r="D126" t="s">
        <v>36</v>
      </c>
      <c r="E126" t="s">
        <v>12</v>
      </c>
      <c r="F126">
        <v>40.700000000000003</v>
      </c>
    </row>
    <row r="127" spans="1:7">
      <c r="A127" t="s">
        <v>186</v>
      </c>
      <c r="B127" t="s">
        <v>139</v>
      </c>
      <c r="C127" t="s">
        <v>34</v>
      </c>
      <c r="D127" t="s">
        <v>35</v>
      </c>
      <c r="E127" t="s">
        <v>14</v>
      </c>
      <c r="F127">
        <v>30.8</v>
      </c>
    </row>
    <row r="128" spans="1:7">
      <c r="A128" t="s">
        <v>186</v>
      </c>
      <c r="B128" t="s">
        <v>139</v>
      </c>
      <c r="C128" t="s">
        <v>34</v>
      </c>
      <c r="D128" t="s">
        <v>36</v>
      </c>
      <c r="E128" t="s">
        <v>14</v>
      </c>
      <c r="F128">
        <v>38.9</v>
      </c>
    </row>
    <row r="129" spans="1:6">
      <c r="A129" t="s">
        <v>186</v>
      </c>
      <c r="B129" t="s">
        <v>139</v>
      </c>
      <c r="C129" t="s">
        <v>34</v>
      </c>
      <c r="D129" t="s">
        <v>35</v>
      </c>
      <c r="E129" t="s">
        <v>15</v>
      </c>
      <c r="F129">
        <v>34.5</v>
      </c>
    </row>
    <row r="130" spans="1:6">
      <c r="A130" t="s">
        <v>186</v>
      </c>
      <c r="B130" t="s">
        <v>139</v>
      </c>
      <c r="C130" t="s">
        <v>34</v>
      </c>
      <c r="D130" t="s">
        <v>36</v>
      </c>
      <c r="E130" t="s">
        <v>15</v>
      </c>
      <c r="F130">
        <v>44.4</v>
      </c>
    </row>
    <row r="131" spans="1:6">
      <c r="A131" t="s">
        <v>186</v>
      </c>
      <c r="B131" t="s">
        <v>139</v>
      </c>
      <c r="C131" t="s">
        <v>34</v>
      </c>
      <c r="D131" t="s">
        <v>35</v>
      </c>
      <c r="E131" t="s">
        <v>16</v>
      </c>
      <c r="F131">
        <v>25.9</v>
      </c>
    </row>
    <row r="132" spans="1:6">
      <c r="A132" t="s">
        <v>186</v>
      </c>
      <c r="B132" t="s">
        <v>139</v>
      </c>
      <c r="C132" t="s">
        <v>34</v>
      </c>
      <c r="D132" t="s">
        <v>36</v>
      </c>
      <c r="E132" t="s">
        <v>16</v>
      </c>
      <c r="F132">
        <v>42</v>
      </c>
    </row>
    <row r="133" spans="1:6">
      <c r="A133" t="s">
        <v>186</v>
      </c>
      <c r="B133" t="s">
        <v>139</v>
      </c>
      <c r="C133" t="s">
        <v>34</v>
      </c>
      <c r="D133" t="s">
        <v>35</v>
      </c>
      <c r="E133" t="s">
        <v>17</v>
      </c>
      <c r="F133">
        <v>20.6</v>
      </c>
    </row>
    <row r="134" spans="1:6">
      <c r="A134" t="s">
        <v>186</v>
      </c>
      <c r="B134" t="s">
        <v>139</v>
      </c>
      <c r="C134" t="s">
        <v>34</v>
      </c>
      <c r="D134" t="s">
        <v>36</v>
      </c>
      <c r="E134" t="s">
        <v>17</v>
      </c>
      <c r="F134">
        <v>30.6</v>
      </c>
    </row>
    <row r="135" spans="1:6">
      <c r="A135" t="s">
        <v>186</v>
      </c>
      <c r="B135" t="s">
        <v>139</v>
      </c>
      <c r="C135" t="s">
        <v>31</v>
      </c>
      <c r="D135" t="s">
        <v>32</v>
      </c>
      <c r="E135" t="s">
        <v>12</v>
      </c>
      <c r="F135">
        <v>39.6</v>
      </c>
    </row>
    <row r="136" spans="1:6">
      <c r="A136" t="s">
        <v>186</v>
      </c>
      <c r="B136" t="s">
        <v>139</v>
      </c>
      <c r="C136" t="s">
        <v>31</v>
      </c>
      <c r="D136" t="s">
        <v>33</v>
      </c>
      <c r="E136" t="s">
        <v>12</v>
      </c>
      <c r="F136">
        <v>33.4</v>
      </c>
    </row>
    <row r="137" spans="1:6">
      <c r="A137" t="s">
        <v>186</v>
      </c>
      <c r="B137" t="s">
        <v>139</v>
      </c>
      <c r="C137" t="s">
        <v>31</v>
      </c>
      <c r="D137" t="s">
        <v>32</v>
      </c>
      <c r="E137" t="s">
        <v>14</v>
      </c>
      <c r="F137">
        <v>42.5</v>
      </c>
    </row>
    <row r="138" spans="1:6">
      <c r="A138" t="s">
        <v>186</v>
      </c>
      <c r="B138" t="s">
        <v>139</v>
      </c>
      <c r="C138" t="s">
        <v>31</v>
      </c>
      <c r="D138" t="s">
        <v>33</v>
      </c>
      <c r="E138" t="s">
        <v>14</v>
      </c>
      <c r="F138">
        <v>33</v>
      </c>
    </row>
    <row r="139" spans="1:6">
      <c r="A139" t="s">
        <v>186</v>
      </c>
      <c r="B139" t="s">
        <v>139</v>
      </c>
      <c r="C139" t="s">
        <v>31</v>
      </c>
      <c r="D139" t="s">
        <v>32</v>
      </c>
      <c r="E139" t="s">
        <v>15</v>
      </c>
      <c r="F139">
        <v>50.3</v>
      </c>
    </row>
    <row r="140" spans="1:6">
      <c r="A140" t="s">
        <v>186</v>
      </c>
      <c r="B140" t="s">
        <v>139</v>
      </c>
      <c r="C140" t="s">
        <v>31</v>
      </c>
      <c r="D140" t="s">
        <v>33</v>
      </c>
      <c r="E140" t="s">
        <v>15</v>
      </c>
      <c r="F140">
        <v>36.6</v>
      </c>
    </row>
    <row r="141" spans="1:6">
      <c r="A141" t="s">
        <v>186</v>
      </c>
      <c r="B141" t="s">
        <v>139</v>
      </c>
      <c r="C141" t="s">
        <v>31</v>
      </c>
      <c r="D141" t="s">
        <v>32</v>
      </c>
      <c r="E141" t="s">
        <v>16</v>
      </c>
      <c r="F141">
        <v>39.6</v>
      </c>
    </row>
    <row r="142" spans="1:6">
      <c r="A142" t="s">
        <v>186</v>
      </c>
      <c r="B142" t="s">
        <v>139</v>
      </c>
      <c r="C142" t="s">
        <v>31</v>
      </c>
      <c r="D142" t="s">
        <v>33</v>
      </c>
      <c r="E142" t="s">
        <v>16</v>
      </c>
      <c r="F142">
        <v>28.9</v>
      </c>
    </row>
    <row r="143" spans="1:6">
      <c r="A143" t="s">
        <v>186</v>
      </c>
      <c r="B143" t="s">
        <v>139</v>
      </c>
      <c r="C143" t="s">
        <v>31</v>
      </c>
      <c r="D143" t="s">
        <v>32</v>
      </c>
      <c r="E143" t="s">
        <v>17</v>
      </c>
      <c r="F143">
        <v>27.5</v>
      </c>
    </row>
    <row r="144" spans="1:6">
      <c r="A144" t="s">
        <v>186</v>
      </c>
      <c r="B144" t="s">
        <v>139</v>
      </c>
      <c r="C144" t="s">
        <v>31</v>
      </c>
      <c r="D144" t="s">
        <v>33</v>
      </c>
      <c r="E144" t="s">
        <v>17</v>
      </c>
      <c r="F144">
        <v>19.8</v>
      </c>
    </row>
    <row r="145" spans="1:6">
      <c r="A145" t="s">
        <v>186</v>
      </c>
      <c r="B145" t="s">
        <v>139</v>
      </c>
      <c r="C145" t="s">
        <v>178</v>
      </c>
      <c r="D145" t="s">
        <v>94</v>
      </c>
      <c r="E145" t="s">
        <v>12</v>
      </c>
      <c r="F145">
        <v>37.6</v>
      </c>
    </row>
    <row r="146" spans="1:6">
      <c r="A146" t="s">
        <v>186</v>
      </c>
      <c r="B146" t="s">
        <v>139</v>
      </c>
      <c r="C146" t="s">
        <v>178</v>
      </c>
      <c r="D146" t="s">
        <v>95</v>
      </c>
      <c r="E146" t="s">
        <v>12</v>
      </c>
      <c r="F146">
        <v>34.1</v>
      </c>
    </row>
    <row r="147" spans="1:6">
      <c r="A147" t="s">
        <v>186</v>
      </c>
      <c r="B147" t="s">
        <v>139</v>
      </c>
      <c r="C147" t="s">
        <v>178</v>
      </c>
      <c r="D147" t="s">
        <v>94</v>
      </c>
      <c r="E147" t="s">
        <v>14</v>
      </c>
      <c r="F147">
        <v>37.799999999999997</v>
      </c>
    </row>
    <row r="148" spans="1:6">
      <c r="A148" t="s">
        <v>186</v>
      </c>
      <c r="B148" t="s">
        <v>139</v>
      </c>
      <c r="C148" t="s">
        <v>178</v>
      </c>
      <c r="D148" t="s">
        <v>95</v>
      </c>
      <c r="E148" t="s">
        <v>14</v>
      </c>
      <c r="F148">
        <v>33.799999999999997</v>
      </c>
    </row>
    <row r="149" spans="1:6">
      <c r="A149" t="s">
        <v>186</v>
      </c>
      <c r="B149" t="s">
        <v>139</v>
      </c>
      <c r="C149" t="s">
        <v>178</v>
      </c>
      <c r="D149" t="s">
        <v>94</v>
      </c>
      <c r="E149" t="s">
        <v>15</v>
      </c>
      <c r="F149">
        <v>46</v>
      </c>
    </row>
    <row r="150" spans="1:6">
      <c r="A150" t="s">
        <v>186</v>
      </c>
      <c r="B150" t="s">
        <v>139</v>
      </c>
      <c r="C150" t="s">
        <v>178</v>
      </c>
      <c r="D150" t="s">
        <v>95</v>
      </c>
      <c r="E150" t="s">
        <v>15</v>
      </c>
      <c r="F150">
        <v>36.9</v>
      </c>
    </row>
    <row r="151" spans="1:6">
      <c r="A151" t="s">
        <v>186</v>
      </c>
      <c r="B151" t="s">
        <v>139</v>
      </c>
      <c r="C151" t="s">
        <v>178</v>
      </c>
      <c r="D151" t="s">
        <v>94</v>
      </c>
      <c r="E151" t="s">
        <v>16</v>
      </c>
      <c r="F151">
        <v>37.299999999999997</v>
      </c>
    </row>
    <row r="152" spans="1:6">
      <c r="A152" t="s">
        <v>186</v>
      </c>
      <c r="B152" t="s">
        <v>139</v>
      </c>
      <c r="C152" t="s">
        <v>178</v>
      </c>
      <c r="D152" t="s">
        <v>95</v>
      </c>
      <c r="E152" t="s">
        <v>16</v>
      </c>
      <c r="F152">
        <v>30.9</v>
      </c>
    </row>
    <row r="153" spans="1:6">
      <c r="A153" t="s">
        <v>186</v>
      </c>
      <c r="B153" t="s">
        <v>139</v>
      </c>
      <c r="C153" t="s">
        <v>178</v>
      </c>
      <c r="D153" t="s">
        <v>94</v>
      </c>
      <c r="E153" t="s">
        <v>17</v>
      </c>
      <c r="F153">
        <v>26.4</v>
      </c>
    </row>
    <row r="154" spans="1:6">
      <c r="A154" t="s">
        <v>186</v>
      </c>
      <c r="B154" t="s">
        <v>139</v>
      </c>
      <c r="C154" t="s">
        <v>178</v>
      </c>
      <c r="D154" t="s">
        <v>95</v>
      </c>
      <c r="E154" t="s">
        <v>17</v>
      </c>
      <c r="F154">
        <v>26.2</v>
      </c>
    </row>
    <row r="155" spans="1:6">
      <c r="A155" t="s">
        <v>186</v>
      </c>
      <c r="B155" t="s">
        <v>139</v>
      </c>
      <c r="C155" t="s">
        <v>176</v>
      </c>
      <c r="D155" t="s">
        <v>177</v>
      </c>
      <c r="E155" t="s">
        <v>12</v>
      </c>
      <c r="F155">
        <v>31.8</v>
      </c>
    </row>
    <row r="156" spans="1:6">
      <c r="A156" t="s">
        <v>186</v>
      </c>
      <c r="B156" t="s">
        <v>139</v>
      </c>
      <c r="C156" t="s">
        <v>176</v>
      </c>
      <c r="D156" t="s">
        <v>175</v>
      </c>
      <c r="E156" t="s">
        <v>12</v>
      </c>
      <c r="F156">
        <v>36.299999999999997</v>
      </c>
    </row>
    <row r="157" spans="1:6">
      <c r="A157" t="s">
        <v>186</v>
      </c>
      <c r="B157" t="s">
        <v>139</v>
      </c>
      <c r="C157" t="s">
        <v>176</v>
      </c>
      <c r="D157" t="s">
        <v>177</v>
      </c>
      <c r="E157" t="s">
        <v>14</v>
      </c>
      <c r="F157">
        <v>33</v>
      </c>
    </row>
    <row r="158" spans="1:6">
      <c r="A158" t="s">
        <v>186</v>
      </c>
      <c r="B158" t="s">
        <v>139</v>
      </c>
      <c r="C158" t="s">
        <v>176</v>
      </c>
      <c r="D158" t="s">
        <v>175</v>
      </c>
      <c r="E158" t="s">
        <v>14</v>
      </c>
      <c r="F158">
        <v>35.200000000000003</v>
      </c>
    </row>
    <row r="159" spans="1:6">
      <c r="A159" t="s">
        <v>186</v>
      </c>
      <c r="B159" t="s">
        <v>139</v>
      </c>
      <c r="C159" t="s">
        <v>176</v>
      </c>
      <c r="D159" t="s">
        <v>177</v>
      </c>
      <c r="E159" t="s">
        <v>15</v>
      </c>
      <c r="F159">
        <v>33.200000000000003</v>
      </c>
    </row>
    <row r="160" spans="1:6">
      <c r="A160" t="s">
        <v>186</v>
      </c>
      <c r="B160" t="s">
        <v>139</v>
      </c>
      <c r="C160" t="s">
        <v>176</v>
      </c>
      <c r="D160" t="s">
        <v>175</v>
      </c>
      <c r="E160" t="s">
        <v>15</v>
      </c>
      <c r="F160">
        <v>41.9</v>
      </c>
    </row>
    <row r="161" spans="1:6">
      <c r="A161" t="s">
        <v>186</v>
      </c>
      <c r="B161" t="s">
        <v>139</v>
      </c>
      <c r="C161" t="s">
        <v>176</v>
      </c>
      <c r="D161" t="s">
        <v>177</v>
      </c>
      <c r="E161" t="s">
        <v>16</v>
      </c>
      <c r="F161">
        <v>27.1</v>
      </c>
    </row>
    <row r="162" spans="1:6">
      <c r="A162" t="s">
        <v>186</v>
      </c>
      <c r="B162" t="s">
        <v>139</v>
      </c>
      <c r="C162" t="s">
        <v>176</v>
      </c>
      <c r="D162" t="s">
        <v>175</v>
      </c>
      <c r="E162" t="s">
        <v>16</v>
      </c>
      <c r="F162">
        <v>35.299999999999997</v>
      </c>
    </row>
    <row r="163" spans="1:6">
      <c r="A163" t="s">
        <v>186</v>
      </c>
      <c r="B163" t="s">
        <v>139</v>
      </c>
      <c r="C163" t="s">
        <v>176</v>
      </c>
      <c r="D163" t="s">
        <v>177</v>
      </c>
      <c r="E163" t="s">
        <v>17</v>
      </c>
      <c r="F163">
        <v>25.3</v>
      </c>
    </row>
    <row r="164" spans="1:6">
      <c r="A164" t="s">
        <v>186</v>
      </c>
      <c r="B164" t="s">
        <v>139</v>
      </c>
      <c r="C164" t="s">
        <v>176</v>
      </c>
      <c r="D164" t="s">
        <v>175</v>
      </c>
      <c r="E164" t="s">
        <v>17</v>
      </c>
      <c r="F164">
        <v>26</v>
      </c>
    </row>
    <row r="165" spans="1:6">
      <c r="A165" t="s">
        <v>186</v>
      </c>
      <c r="B165" t="s">
        <v>139</v>
      </c>
      <c r="C165" t="s">
        <v>173</v>
      </c>
      <c r="D165" t="s">
        <v>38</v>
      </c>
      <c r="E165" t="s">
        <v>12</v>
      </c>
      <c r="F165">
        <v>27.6</v>
      </c>
    </row>
    <row r="166" spans="1:6">
      <c r="A166" t="s">
        <v>186</v>
      </c>
      <c r="B166" t="s">
        <v>139</v>
      </c>
      <c r="C166" t="s">
        <v>173</v>
      </c>
      <c r="D166" t="s">
        <v>39</v>
      </c>
      <c r="E166" t="s">
        <v>12</v>
      </c>
      <c r="F166">
        <v>48.8</v>
      </c>
    </row>
    <row r="167" spans="1:6">
      <c r="A167" t="s">
        <v>186</v>
      </c>
      <c r="B167" t="s">
        <v>139</v>
      </c>
      <c r="C167" t="s">
        <v>173</v>
      </c>
      <c r="D167" t="s">
        <v>38</v>
      </c>
      <c r="E167" t="s">
        <v>14</v>
      </c>
      <c r="F167">
        <v>28.9</v>
      </c>
    </row>
    <row r="168" spans="1:6">
      <c r="A168" t="s">
        <v>186</v>
      </c>
      <c r="B168" t="s">
        <v>139</v>
      </c>
      <c r="C168" t="s">
        <v>173</v>
      </c>
      <c r="D168" t="s">
        <v>39</v>
      </c>
      <c r="E168" t="s">
        <v>14</v>
      </c>
      <c r="F168">
        <v>50.4</v>
      </c>
    </row>
    <row r="169" spans="1:6">
      <c r="A169" t="s">
        <v>186</v>
      </c>
      <c r="B169" t="s">
        <v>139</v>
      </c>
      <c r="C169" t="s">
        <v>173</v>
      </c>
      <c r="D169" t="s">
        <v>38</v>
      </c>
      <c r="E169" t="s">
        <v>15</v>
      </c>
      <c r="F169">
        <v>29.9</v>
      </c>
    </row>
    <row r="170" spans="1:6">
      <c r="A170" t="s">
        <v>186</v>
      </c>
      <c r="B170" t="s">
        <v>139</v>
      </c>
      <c r="C170" t="s">
        <v>173</v>
      </c>
      <c r="D170" t="s">
        <v>39</v>
      </c>
      <c r="E170" t="s">
        <v>15</v>
      </c>
      <c r="F170">
        <v>53.2</v>
      </c>
    </row>
    <row r="171" spans="1:6">
      <c r="A171" t="s">
        <v>186</v>
      </c>
      <c r="B171" t="s">
        <v>139</v>
      </c>
      <c r="C171" t="s">
        <v>173</v>
      </c>
      <c r="D171" t="s">
        <v>38</v>
      </c>
      <c r="E171" t="s">
        <v>16</v>
      </c>
      <c r="F171">
        <v>24</v>
      </c>
    </row>
    <row r="172" spans="1:6">
      <c r="A172" t="s">
        <v>186</v>
      </c>
      <c r="B172" t="s">
        <v>139</v>
      </c>
      <c r="C172" t="s">
        <v>173</v>
      </c>
      <c r="D172" t="s">
        <v>39</v>
      </c>
      <c r="E172" t="s">
        <v>16</v>
      </c>
      <c r="F172">
        <v>46.6</v>
      </c>
    </row>
    <row r="173" spans="1:6">
      <c r="A173" t="s">
        <v>186</v>
      </c>
      <c r="B173" t="s">
        <v>139</v>
      </c>
      <c r="C173" t="s">
        <v>173</v>
      </c>
      <c r="D173" t="s">
        <v>38</v>
      </c>
      <c r="E173" t="s">
        <v>17</v>
      </c>
      <c r="F173">
        <v>20.6</v>
      </c>
    </row>
    <row r="174" spans="1:6">
      <c r="A174" t="s">
        <v>186</v>
      </c>
      <c r="B174" t="s">
        <v>139</v>
      </c>
      <c r="C174" t="s">
        <v>173</v>
      </c>
      <c r="D174" t="s">
        <v>39</v>
      </c>
      <c r="E174" t="s">
        <v>17</v>
      </c>
      <c r="F174">
        <v>34.4</v>
      </c>
    </row>
    <row r="175" spans="1:6">
      <c r="A175" t="s">
        <v>186</v>
      </c>
      <c r="B175" t="s">
        <v>139</v>
      </c>
      <c r="C175" t="s">
        <v>181</v>
      </c>
      <c r="D175" t="s">
        <v>183</v>
      </c>
      <c r="E175" t="s">
        <v>12</v>
      </c>
      <c r="F175">
        <v>35.5</v>
      </c>
    </row>
    <row r="176" spans="1:6">
      <c r="A176" t="s">
        <v>186</v>
      </c>
      <c r="B176" t="s">
        <v>139</v>
      </c>
      <c r="C176" t="s">
        <v>181</v>
      </c>
      <c r="D176" t="s">
        <v>180</v>
      </c>
      <c r="E176" t="s">
        <v>12</v>
      </c>
      <c r="F176">
        <v>29.1</v>
      </c>
    </row>
    <row r="177" spans="1:6">
      <c r="A177" t="s">
        <v>186</v>
      </c>
      <c r="B177" t="s">
        <v>139</v>
      </c>
      <c r="C177" t="s">
        <v>181</v>
      </c>
      <c r="D177" t="s">
        <v>183</v>
      </c>
      <c r="E177" t="s">
        <v>14</v>
      </c>
      <c r="F177">
        <v>34.700000000000003</v>
      </c>
    </row>
    <row r="178" spans="1:6">
      <c r="A178" t="s">
        <v>186</v>
      </c>
      <c r="B178" t="s">
        <v>139</v>
      </c>
      <c r="C178" t="s">
        <v>181</v>
      </c>
      <c r="D178" t="s">
        <v>180</v>
      </c>
      <c r="E178" t="s">
        <v>14</v>
      </c>
      <c r="F178" t="s">
        <v>185</v>
      </c>
    </row>
    <row r="179" spans="1:6">
      <c r="A179" t="s">
        <v>186</v>
      </c>
      <c r="B179" t="s">
        <v>139</v>
      </c>
      <c r="C179" t="s">
        <v>181</v>
      </c>
      <c r="D179" t="s">
        <v>183</v>
      </c>
      <c r="E179" t="s">
        <v>15</v>
      </c>
      <c r="F179">
        <v>38.799999999999997</v>
      </c>
    </row>
    <row r="180" spans="1:6">
      <c r="A180" t="s">
        <v>186</v>
      </c>
      <c r="B180" t="s">
        <v>139</v>
      </c>
      <c r="C180" t="s">
        <v>181</v>
      </c>
      <c r="D180" t="s">
        <v>180</v>
      </c>
      <c r="E180" t="s">
        <v>15</v>
      </c>
      <c r="F180">
        <v>54.8</v>
      </c>
    </row>
    <row r="181" spans="1:6">
      <c r="A181" t="s">
        <v>186</v>
      </c>
      <c r="B181" t="s">
        <v>139</v>
      </c>
      <c r="C181" t="s">
        <v>181</v>
      </c>
      <c r="D181" t="s">
        <v>183</v>
      </c>
      <c r="E181" t="s">
        <v>16</v>
      </c>
      <c r="F181">
        <v>33.9</v>
      </c>
    </row>
    <row r="182" spans="1:6">
      <c r="A182" t="s">
        <v>186</v>
      </c>
      <c r="B182" t="s">
        <v>139</v>
      </c>
      <c r="C182" t="s">
        <v>181</v>
      </c>
      <c r="D182" t="s">
        <v>180</v>
      </c>
      <c r="E182" t="s">
        <v>16</v>
      </c>
      <c r="F182">
        <v>33</v>
      </c>
    </row>
    <row r="183" spans="1:6">
      <c r="A183" t="s">
        <v>186</v>
      </c>
      <c r="B183" t="s">
        <v>139</v>
      </c>
      <c r="C183" t="s">
        <v>181</v>
      </c>
      <c r="D183" t="s">
        <v>183</v>
      </c>
      <c r="E183" t="s">
        <v>17</v>
      </c>
      <c r="F183">
        <v>28</v>
      </c>
    </row>
    <row r="184" spans="1:6">
      <c r="A184" t="s">
        <v>186</v>
      </c>
      <c r="B184" t="s">
        <v>139</v>
      </c>
      <c r="C184" t="s">
        <v>181</v>
      </c>
      <c r="D184" t="s">
        <v>180</v>
      </c>
      <c r="E184" t="s">
        <v>17</v>
      </c>
      <c r="F184">
        <v>18.600000000000001</v>
      </c>
    </row>
    <row r="185" spans="1:6">
      <c r="A185" t="s">
        <v>182</v>
      </c>
      <c r="B185" t="s">
        <v>139</v>
      </c>
      <c r="C185" t="s">
        <v>12</v>
      </c>
      <c r="D185" t="s">
        <v>12</v>
      </c>
      <c r="E185" t="s">
        <v>12</v>
      </c>
      <c r="F185">
        <v>23.7</v>
      </c>
    </row>
    <row r="186" spans="1:6">
      <c r="A186" t="s">
        <v>182</v>
      </c>
      <c r="B186" t="s">
        <v>139</v>
      </c>
      <c r="C186" t="s">
        <v>12</v>
      </c>
      <c r="D186" t="s">
        <v>12</v>
      </c>
      <c r="E186" t="s">
        <v>14</v>
      </c>
      <c r="F186">
        <v>18.899999999999999</v>
      </c>
    </row>
    <row r="187" spans="1:6">
      <c r="A187" t="s">
        <v>182</v>
      </c>
      <c r="B187" t="s">
        <v>139</v>
      </c>
      <c r="C187" t="s">
        <v>12</v>
      </c>
      <c r="D187" t="s">
        <v>12</v>
      </c>
      <c r="E187" t="s">
        <v>15</v>
      </c>
      <c r="F187">
        <v>25.1</v>
      </c>
    </row>
    <row r="188" spans="1:6">
      <c r="A188" t="s">
        <v>182</v>
      </c>
      <c r="B188" t="s">
        <v>139</v>
      </c>
      <c r="C188" t="s">
        <v>12</v>
      </c>
      <c r="D188" t="s">
        <v>12</v>
      </c>
      <c r="E188" t="s">
        <v>16</v>
      </c>
      <c r="F188">
        <v>27.7</v>
      </c>
    </row>
    <row r="189" spans="1:6">
      <c r="A189" t="s">
        <v>182</v>
      </c>
      <c r="B189" t="s">
        <v>139</v>
      </c>
      <c r="C189" t="s">
        <v>12</v>
      </c>
      <c r="D189" t="s">
        <v>12</v>
      </c>
      <c r="E189" t="s">
        <v>17</v>
      </c>
      <c r="F189">
        <v>26.4</v>
      </c>
    </row>
    <row r="190" spans="1:6">
      <c r="A190" t="s">
        <v>182</v>
      </c>
      <c r="B190" t="s">
        <v>139</v>
      </c>
      <c r="C190" t="s">
        <v>18</v>
      </c>
      <c r="D190" t="s">
        <v>19</v>
      </c>
      <c r="E190" t="s">
        <v>12</v>
      </c>
      <c r="F190">
        <v>20.100000000000001</v>
      </c>
    </row>
    <row r="191" spans="1:6">
      <c r="A191" t="s">
        <v>182</v>
      </c>
      <c r="B191" t="s">
        <v>139</v>
      </c>
      <c r="C191" t="s">
        <v>18</v>
      </c>
      <c r="D191" t="s">
        <v>20</v>
      </c>
      <c r="E191" t="s">
        <v>12</v>
      </c>
      <c r="F191">
        <v>27.2</v>
      </c>
    </row>
    <row r="192" spans="1:6">
      <c r="A192" t="s">
        <v>182</v>
      </c>
      <c r="B192" t="s">
        <v>139</v>
      </c>
      <c r="C192" t="s">
        <v>18</v>
      </c>
      <c r="D192" t="s">
        <v>19</v>
      </c>
      <c r="E192" t="s">
        <v>14</v>
      </c>
      <c r="F192">
        <v>15.5</v>
      </c>
    </row>
    <row r="193" spans="1:6">
      <c r="A193" t="s">
        <v>182</v>
      </c>
      <c r="B193" t="s">
        <v>139</v>
      </c>
      <c r="C193" t="s">
        <v>18</v>
      </c>
      <c r="D193" t="s">
        <v>20</v>
      </c>
      <c r="E193" t="s">
        <v>14</v>
      </c>
      <c r="F193">
        <v>22.4</v>
      </c>
    </row>
    <row r="194" spans="1:6">
      <c r="A194" t="s">
        <v>182</v>
      </c>
      <c r="B194" t="s">
        <v>139</v>
      </c>
      <c r="C194" t="s">
        <v>18</v>
      </c>
      <c r="D194" t="s">
        <v>19</v>
      </c>
      <c r="E194" t="s">
        <v>15</v>
      </c>
      <c r="F194">
        <v>20.399999999999999</v>
      </c>
    </row>
    <row r="195" spans="1:6">
      <c r="A195" t="s">
        <v>182</v>
      </c>
      <c r="B195" t="s">
        <v>139</v>
      </c>
      <c r="C195" t="s">
        <v>18</v>
      </c>
      <c r="D195" t="s">
        <v>20</v>
      </c>
      <c r="E195" t="s">
        <v>15</v>
      </c>
      <c r="F195">
        <v>29.6</v>
      </c>
    </row>
    <row r="196" spans="1:6">
      <c r="A196" t="s">
        <v>182</v>
      </c>
      <c r="B196" t="s">
        <v>139</v>
      </c>
      <c r="C196" t="s">
        <v>18</v>
      </c>
      <c r="D196" t="s">
        <v>19</v>
      </c>
      <c r="E196" t="s">
        <v>16</v>
      </c>
      <c r="F196">
        <v>24.9</v>
      </c>
    </row>
    <row r="197" spans="1:6">
      <c r="A197" t="s">
        <v>182</v>
      </c>
      <c r="B197" t="s">
        <v>139</v>
      </c>
      <c r="C197" t="s">
        <v>18</v>
      </c>
      <c r="D197" t="s">
        <v>20</v>
      </c>
      <c r="E197" t="s">
        <v>16</v>
      </c>
      <c r="F197">
        <v>30.5</v>
      </c>
    </row>
    <row r="198" spans="1:6">
      <c r="A198" t="s">
        <v>182</v>
      </c>
      <c r="B198" t="s">
        <v>139</v>
      </c>
      <c r="C198" t="s">
        <v>18</v>
      </c>
      <c r="D198" t="s">
        <v>19</v>
      </c>
      <c r="E198" t="s">
        <v>17</v>
      </c>
      <c r="F198">
        <v>25</v>
      </c>
    </row>
    <row r="199" spans="1:6">
      <c r="A199" t="s">
        <v>182</v>
      </c>
      <c r="B199" t="s">
        <v>139</v>
      </c>
      <c r="C199" t="s">
        <v>18</v>
      </c>
      <c r="D199" t="s">
        <v>20</v>
      </c>
      <c r="E199" t="s">
        <v>17</v>
      </c>
      <c r="F199">
        <v>27.5</v>
      </c>
    </row>
    <row r="200" spans="1:6">
      <c r="A200" t="s">
        <v>182</v>
      </c>
      <c r="B200" t="s">
        <v>139</v>
      </c>
      <c r="C200" t="s">
        <v>21</v>
      </c>
      <c r="D200" t="s">
        <v>22</v>
      </c>
      <c r="E200" t="s">
        <v>12</v>
      </c>
      <c r="F200">
        <v>36.1</v>
      </c>
    </row>
    <row r="201" spans="1:6">
      <c r="A201" t="s">
        <v>182</v>
      </c>
      <c r="B201" t="s">
        <v>139</v>
      </c>
      <c r="C201" t="s">
        <v>21</v>
      </c>
      <c r="D201" t="s">
        <v>23</v>
      </c>
      <c r="E201" t="s">
        <v>12</v>
      </c>
      <c r="F201">
        <v>23.4</v>
      </c>
    </row>
    <row r="202" spans="1:6">
      <c r="A202" t="s">
        <v>182</v>
      </c>
      <c r="B202" t="s">
        <v>139</v>
      </c>
      <c r="C202" t="s">
        <v>21</v>
      </c>
      <c r="D202" t="s">
        <v>22</v>
      </c>
      <c r="E202" t="s">
        <v>14</v>
      </c>
      <c r="F202">
        <v>24.3</v>
      </c>
    </row>
    <row r="203" spans="1:6">
      <c r="A203" t="s">
        <v>182</v>
      </c>
      <c r="B203" t="s">
        <v>139</v>
      </c>
      <c r="C203" t="s">
        <v>21</v>
      </c>
      <c r="D203" t="s">
        <v>23</v>
      </c>
      <c r="E203" t="s">
        <v>14</v>
      </c>
      <c r="F203">
        <v>18.7</v>
      </c>
    </row>
    <row r="204" spans="1:6">
      <c r="A204" t="s">
        <v>182</v>
      </c>
      <c r="B204" t="s">
        <v>139</v>
      </c>
      <c r="C204" t="s">
        <v>21</v>
      </c>
      <c r="D204" t="s">
        <v>22</v>
      </c>
      <c r="E204" t="s">
        <v>15</v>
      </c>
      <c r="F204">
        <v>44.6</v>
      </c>
    </row>
    <row r="205" spans="1:6">
      <c r="A205" t="s">
        <v>182</v>
      </c>
      <c r="B205" t="s">
        <v>139</v>
      </c>
      <c r="C205" t="s">
        <v>21</v>
      </c>
      <c r="D205" t="s">
        <v>23</v>
      </c>
      <c r="E205" t="s">
        <v>15</v>
      </c>
      <c r="F205">
        <v>24.6</v>
      </c>
    </row>
    <row r="206" spans="1:6">
      <c r="A206" t="s">
        <v>182</v>
      </c>
      <c r="B206" t="s">
        <v>139</v>
      </c>
      <c r="C206" t="s">
        <v>21</v>
      </c>
      <c r="D206" t="s">
        <v>22</v>
      </c>
      <c r="E206" t="s">
        <v>16</v>
      </c>
      <c r="F206">
        <v>40</v>
      </c>
    </row>
    <row r="207" spans="1:6">
      <c r="A207" t="s">
        <v>182</v>
      </c>
      <c r="B207" t="s">
        <v>139</v>
      </c>
      <c r="C207" t="s">
        <v>21</v>
      </c>
      <c r="D207" t="s">
        <v>23</v>
      </c>
      <c r="E207" t="s">
        <v>16</v>
      </c>
      <c r="F207">
        <v>27.5</v>
      </c>
    </row>
    <row r="208" spans="1:6">
      <c r="A208" t="s">
        <v>182</v>
      </c>
      <c r="B208" t="s">
        <v>139</v>
      </c>
      <c r="C208" t="s">
        <v>21</v>
      </c>
      <c r="D208" t="s">
        <v>22</v>
      </c>
      <c r="E208" t="s">
        <v>17</v>
      </c>
      <c r="F208">
        <v>76.099999999999994</v>
      </c>
    </row>
    <row r="209" spans="1:6">
      <c r="A209" t="s">
        <v>182</v>
      </c>
      <c r="B209" t="s">
        <v>139</v>
      </c>
      <c r="C209" t="s">
        <v>21</v>
      </c>
      <c r="D209" t="s">
        <v>23</v>
      </c>
      <c r="E209" t="s">
        <v>17</v>
      </c>
      <c r="F209">
        <v>25.9</v>
      </c>
    </row>
    <row r="210" spans="1:6">
      <c r="A210" t="s">
        <v>182</v>
      </c>
      <c r="B210" t="s">
        <v>139</v>
      </c>
      <c r="C210" t="s">
        <v>179</v>
      </c>
      <c r="D210" t="s">
        <v>141</v>
      </c>
      <c r="E210" t="s">
        <v>12</v>
      </c>
      <c r="F210">
        <v>23</v>
      </c>
    </row>
    <row r="211" spans="1:6">
      <c r="A211" t="s">
        <v>182</v>
      </c>
      <c r="B211" t="s">
        <v>139</v>
      </c>
      <c r="C211" t="s">
        <v>179</v>
      </c>
      <c r="D211" t="s">
        <v>27</v>
      </c>
      <c r="E211" t="s">
        <v>12</v>
      </c>
      <c r="F211">
        <v>25.2</v>
      </c>
    </row>
    <row r="212" spans="1:6">
      <c r="A212" t="s">
        <v>182</v>
      </c>
      <c r="B212" t="s">
        <v>139</v>
      </c>
      <c r="C212" t="s">
        <v>179</v>
      </c>
      <c r="D212" t="s">
        <v>141</v>
      </c>
      <c r="E212" t="s">
        <v>14</v>
      </c>
      <c r="F212">
        <v>18.600000000000001</v>
      </c>
    </row>
    <row r="213" spans="1:6">
      <c r="A213" t="s">
        <v>182</v>
      </c>
      <c r="B213" t="s">
        <v>139</v>
      </c>
      <c r="C213" t="s">
        <v>179</v>
      </c>
      <c r="D213" t="s">
        <v>27</v>
      </c>
      <c r="E213" t="s">
        <v>14</v>
      </c>
      <c r="F213">
        <v>19.5</v>
      </c>
    </row>
    <row r="214" spans="1:6">
      <c r="A214" t="s">
        <v>182</v>
      </c>
      <c r="B214" t="s">
        <v>139</v>
      </c>
      <c r="C214" t="s">
        <v>179</v>
      </c>
      <c r="D214" t="s">
        <v>141</v>
      </c>
      <c r="E214" t="s">
        <v>15</v>
      </c>
      <c r="F214">
        <v>23.4</v>
      </c>
    </row>
    <row r="215" spans="1:6">
      <c r="A215" t="s">
        <v>182</v>
      </c>
      <c r="B215" t="s">
        <v>139</v>
      </c>
      <c r="C215" t="s">
        <v>179</v>
      </c>
      <c r="D215" t="s">
        <v>27</v>
      </c>
      <c r="E215" t="s">
        <v>15</v>
      </c>
      <c r="F215">
        <v>28.6</v>
      </c>
    </row>
    <row r="216" spans="1:6">
      <c r="A216" t="s">
        <v>182</v>
      </c>
      <c r="B216" t="s">
        <v>139</v>
      </c>
      <c r="C216" t="s">
        <v>179</v>
      </c>
      <c r="D216" t="s">
        <v>141</v>
      </c>
      <c r="E216" t="s">
        <v>16</v>
      </c>
      <c r="F216">
        <v>28.2</v>
      </c>
    </row>
    <row r="217" spans="1:6">
      <c r="A217" t="s">
        <v>182</v>
      </c>
      <c r="B217" t="s">
        <v>139</v>
      </c>
      <c r="C217" t="s">
        <v>179</v>
      </c>
      <c r="D217" t="s">
        <v>27</v>
      </c>
      <c r="E217" t="s">
        <v>16</v>
      </c>
      <c r="F217">
        <v>26.9</v>
      </c>
    </row>
    <row r="218" spans="1:6">
      <c r="A218" t="s">
        <v>182</v>
      </c>
      <c r="B218" t="s">
        <v>139</v>
      </c>
      <c r="C218" t="s">
        <v>179</v>
      </c>
      <c r="D218" t="s">
        <v>141</v>
      </c>
      <c r="E218" t="s">
        <v>17</v>
      </c>
      <c r="F218">
        <v>26.2</v>
      </c>
    </row>
    <row r="219" spans="1:6">
      <c r="A219" t="s">
        <v>182</v>
      </c>
      <c r="B219" t="s">
        <v>139</v>
      </c>
      <c r="C219" t="s">
        <v>179</v>
      </c>
      <c r="D219" t="s">
        <v>27</v>
      </c>
      <c r="E219" t="s">
        <v>17</v>
      </c>
      <c r="F219">
        <v>26.7</v>
      </c>
    </row>
    <row r="220" spans="1:6">
      <c r="A220" t="s">
        <v>182</v>
      </c>
      <c r="B220" t="s">
        <v>139</v>
      </c>
      <c r="C220" t="s">
        <v>34</v>
      </c>
      <c r="D220" t="s">
        <v>35</v>
      </c>
      <c r="E220" t="s">
        <v>12</v>
      </c>
      <c r="F220">
        <v>16.7</v>
      </c>
    </row>
    <row r="221" spans="1:6">
      <c r="A221" t="s">
        <v>182</v>
      </c>
      <c r="B221" t="s">
        <v>139</v>
      </c>
      <c r="C221" t="s">
        <v>34</v>
      </c>
      <c r="D221" t="s">
        <v>36</v>
      </c>
      <c r="E221" t="s">
        <v>12</v>
      </c>
      <c r="F221">
        <v>31.3</v>
      </c>
    </row>
    <row r="222" spans="1:6">
      <c r="A222" t="s">
        <v>182</v>
      </c>
      <c r="B222" t="s">
        <v>139</v>
      </c>
      <c r="C222" t="s">
        <v>34</v>
      </c>
      <c r="D222" t="s">
        <v>35</v>
      </c>
      <c r="E222" t="s">
        <v>14</v>
      </c>
      <c r="F222">
        <v>13.9</v>
      </c>
    </row>
    <row r="223" spans="1:6">
      <c r="A223" t="s">
        <v>182</v>
      </c>
      <c r="B223" t="s">
        <v>139</v>
      </c>
      <c r="C223" t="s">
        <v>34</v>
      </c>
      <c r="D223" t="s">
        <v>36</v>
      </c>
      <c r="E223" t="s">
        <v>14</v>
      </c>
      <c r="F223">
        <v>24.3</v>
      </c>
    </row>
    <row r="224" spans="1:6">
      <c r="A224" t="s">
        <v>182</v>
      </c>
      <c r="B224" t="s">
        <v>139</v>
      </c>
      <c r="C224" t="s">
        <v>34</v>
      </c>
      <c r="D224" t="s">
        <v>35</v>
      </c>
      <c r="E224" t="s">
        <v>15</v>
      </c>
      <c r="F224">
        <v>17.2</v>
      </c>
    </row>
    <row r="225" spans="1:6">
      <c r="A225" t="s">
        <v>182</v>
      </c>
      <c r="B225" t="s">
        <v>139</v>
      </c>
      <c r="C225" t="s">
        <v>34</v>
      </c>
      <c r="D225" t="s">
        <v>36</v>
      </c>
      <c r="E225" t="s">
        <v>15</v>
      </c>
      <c r="F225">
        <v>34.6</v>
      </c>
    </row>
    <row r="226" spans="1:6">
      <c r="A226" t="s">
        <v>182</v>
      </c>
      <c r="B226" t="s">
        <v>139</v>
      </c>
      <c r="C226" t="s">
        <v>34</v>
      </c>
      <c r="D226" t="s">
        <v>35</v>
      </c>
      <c r="E226" t="s">
        <v>16</v>
      </c>
      <c r="F226">
        <v>19.5</v>
      </c>
    </row>
    <row r="227" spans="1:6">
      <c r="A227" t="s">
        <v>182</v>
      </c>
      <c r="B227" t="s">
        <v>139</v>
      </c>
      <c r="C227" t="s">
        <v>34</v>
      </c>
      <c r="D227" t="s">
        <v>36</v>
      </c>
      <c r="E227" t="s">
        <v>16</v>
      </c>
      <c r="F227">
        <v>36</v>
      </c>
    </row>
    <row r="228" spans="1:6">
      <c r="A228" t="s">
        <v>182</v>
      </c>
      <c r="B228" t="s">
        <v>139</v>
      </c>
      <c r="C228" t="s">
        <v>34</v>
      </c>
      <c r="D228" t="s">
        <v>35</v>
      </c>
      <c r="E228" t="s">
        <v>17</v>
      </c>
      <c r="F228">
        <v>16.899999999999999</v>
      </c>
    </row>
    <row r="229" spans="1:6">
      <c r="A229" t="s">
        <v>182</v>
      </c>
      <c r="B229" t="s">
        <v>139</v>
      </c>
      <c r="C229" t="s">
        <v>34</v>
      </c>
      <c r="D229" t="s">
        <v>36</v>
      </c>
      <c r="E229" t="s">
        <v>17</v>
      </c>
      <c r="F229">
        <v>33.6</v>
      </c>
    </row>
    <row r="230" spans="1:6">
      <c r="A230" t="s">
        <v>182</v>
      </c>
      <c r="B230" t="s">
        <v>139</v>
      </c>
      <c r="C230" t="s">
        <v>31</v>
      </c>
      <c r="D230" t="s">
        <v>32</v>
      </c>
      <c r="E230" t="s">
        <v>12</v>
      </c>
      <c r="F230">
        <v>33.4</v>
      </c>
    </row>
    <row r="231" spans="1:6">
      <c r="A231" t="s">
        <v>182</v>
      </c>
      <c r="B231" t="s">
        <v>139</v>
      </c>
      <c r="C231" t="s">
        <v>31</v>
      </c>
      <c r="D231" t="s">
        <v>33</v>
      </c>
      <c r="E231" t="s">
        <v>12</v>
      </c>
      <c r="F231">
        <v>19.600000000000001</v>
      </c>
    </row>
    <row r="232" spans="1:6">
      <c r="A232" t="s">
        <v>182</v>
      </c>
      <c r="B232" t="s">
        <v>139</v>
      </c>
      <c r="C232" t="s">
        <v>31</v>
      </c>
      <c r="D232" t="s">
        <v>32</v>
      </c>
      <c r="E232" t="s">
        <v>14</v>
      </c>
      <c r="F232">
        <v>27.9</v>
      </c>
    </row>
    <row r="233" spans="1:6">
      <c r="A233" t="s">
        <v>182</v>
      </c>
      <c r="B233" t="s">
        <v>139</v>
      </c>
      <c r="C233" t="s">
        <v>31</v>
      </c>
      <c r="D233" t="s">
        <v>33</v>
      </c>
      <c r="E233" t="s">
        <v>14</v>
      </c>
      <c r="F233">
        <v>16.8</v>
      </c>
    </row>
    <row r="234" spans="1:6">
      <c r="A234" t="s">
        <v>182</v>
      </c>
      <c r="B234" t="s">
        <v>139</v>
      </c>
      <c r="C234" t="s">
        <v>31</v>
      </c>
      <c r="D234" t="s">
        <v>32</v>
      </c>
      <c r="E234" t="s">
        <v>15</v>
      </c>
      <c r="F234">
        <v>41.2</v>
      </c>
    </row>
    <row r="235" spans="1:6">
      <c r="A235" t="s">
        <v>182</v>
      </c>
      <c r="B235" t="s">
        <v>139</v>
      </c>
      <c r="C235" t="s">
        <v>31</v>
      </c>
      <c r="D235" t="s">
        <v>33</v>
      </c>
      <c r="E235" t="s">
        <v>15</v>
      </c>
      <c r="F235">
        <v>21.8</v>
      </c>
    </row>
    <row r="236" spans="1:6">
      <c r="A236" t="s">
        <v>182</v>
      </c>
      <c r="B236" t="s">
        <v>139</v>
      </c>
      <c r="C236" t="s">
        <v>31</v>
      </c>
      <c r="D236" t="s">
        <v>32</v>
      </c>
      <c r="E236" t="s">
        <v>16</v>
      </c>
      <c r="F236">
        <v>35.799999999999997</v>
      </c>
    </row>
    <row r="237" spans="1:6">
      <c r="A237" t="s">
        <v>182</v>
      </c>
      <c r="B237" t="s">
        <v>139</v>
      </c>
      <c r="C237" t="s">
        <v>31</v>
      </c>
      <c r="D237" t="s">
        <v>33</v>
      </c>
      <c r="E237" t="s">
        <v>16</v>
      </c>
      <c r="F237">
        <v>21.2</v>
      </c>
    </row>
    <row r="238" spans="1:6">
      <c r="A238" t="s">
        <v>182</v>
      </c>
      <c r="B238" t="s">
        <v>139</v>
      </c>
      <c r="C238" t="s">
        <v>31</v>
      </c>
      <c r="D238" t="s">
        <v>32</v>
      </c>
      <c r="E238" t="s">
        <v>17</v>
      </c>
      <c r="F238">
        <v>28.7</v>
      </c>
    </row>
    <row r="239" spans="1:6">
      <c r="A239" t="s">
        <v>182</v>
      </c>
      <c r="B239" t="s">
        <v>139</v>
      </c>
      <c r="C239" t="s">
        <v>31</v>
      </c>
      <c r="D239" t="s">
        <v>33</v>
      </c>
      <c r="E239" t="s">
        <v>17</v>
      </c>
      <c r="F239">
        <v>15</v>
      </c>
    </row>
    <row r="240" spans="1:6">
      <c r="A240" t="s">
        <v>182</v>
      </c>
      <c r="B240" t="s">
        <v>139</v>
      </c>
      <c r="C240" t="s">
        <v>178</v>
      </c>
      <c r="D240" t="s">
        <v>94</v>
      </c>
      <c r="E240" t="s">
        <v>12</v>
      </c>
      <c r="F240">
        <v>29.2</v>
      </c>
    </row>
    <row r="241" spans="1:6">
      <c r="A241" t="s">
        <v>182</v>
      </c>
      <c r="B241" t="s">
        <v>139</v>
      </c>
      <c r="C241" t="s">
        <v>178</v>
      </c>
      <c r="D241" t="s">
        <v>95</v>
      </c>
      <c r="E241" t="s">
        <v>12</v>
      </c>
      <c r="F241">
        <v>21.2</v>
      </c>
    </row>
    <row r="242" spans="1:6">
      <c r="A242" t="s">
        <v>182</v>
      </c>
      <c r="B242" t="s">
        <v>139</v>
      </c>
      <c r="C242" t="s">
        <v>178</v>
      </c>
      <c r="D242" t="s">
        <v>94</v>
      </c>
      <c r="E242" t="s">
        <v>14</v>
      </c>
      <c r="F242">
        <v>23.6</v>
      </c>
    </row>
    <row r="243" spans="1:6">
      <c r="A243" t="s">
        <v>182</v>
      </c>
      <c r="B243" t="s">
        <v>139</v>
      </c>
      <c r="C243" t="s">
        <v>178</v>
      </c>
      <c r="D243" t="s">
        <v>95</v>
      </c>
      <c r="E243" t="s">
        <v>14</v>
      </c>
      <c r="F243">
        <v>17.399999999999999</v>
      </c>
    </row>
    <row r="244" spans="1:6">
      <c r="A244" t="s">
        <v>182</v>
      </c>
      <c r="B244" t="s">
        <v>139</v>
      </c>
      <c r="C244" t="s">
        <v>178</v>
      </c>
      <c r="D244" t="s">
        <v>94</v>
      </c>
      <c r="E244" t="s">
        <v>15</v>
      </c>
      <c r="F244">
        <v>29.5</v>
      </c>
    </row>
    <row r="245" spans="1:6">
      <c r="A245" t="s">
        <v>182</v>
      </c>
      <c r="B245" t="s">
        <v>139</v>
      </c>
      <c r="C245" t="s">
        <v>178</v>
      </c>
      <c r="D245" t="s">
        <v>95</v>
      </c>
      <c r="E245" t="s">
        <v>15</v>
      </c>
      <c r="F245">
        <v>23.8</v>
      </c>
    </row>
    <row r="246" spans="1:6">
      <c r="A246" t="s">
        <v>182</v>
      </c>
      <c r="B246" t="s">
        <v>139</v>
      </c>
      <c r="C246" t="s">
        <v>178</v>
      </c>
      <c r="D246" t="s">
        <v>94</v>
      </c>
      <c r="E246" t="s">
        <v>16</v>
      </c>
      <c r="F246">
        <v>32.4</v>
      </c>
    </row>
    <row r="247" spans="1:6">
      <c r="A247" t="s">
        <v>182</v>
      </c>
      <c r="B247" t="s">
        <v>139</v>
      </c>
      <c r="C247" t="s">
        <v>178</v>
      </c>
      <c r="D247" t="s">
        <v>95</v>
      </c>
      <c r="E247" t="s">
        <v>16</v>
      </c>
      <c r="F247">
        <v>23.5</v>
      </c>
    </row>
    <row r="248" spans="1:6">
      <c r="A248" t="s">
        <v>182</v>
      </c>
      <c r="B248" t="s">
        <v>139</v>
      </c>
      <c r="C248" t="s">
        <v>178</v>
      </c>
      <c r="D248" t="s">
        <v>94</v>
      </c>
      <c r="E248" t="s">
        <v>17</v>
      </c>
      <c r="F248">
        <v>28.8</v>
      </c>
    </row>
    <row r="249" spans="1:6">
      <c r="A249" t="s">
        <v>182</v>
      </c>
      <c r="B249" t="s">
        <v>139</v>
      </c>
      <c r="C249" t="s">
        <v>178</v>
      </c>
      <c r="D249" t="s">
        <v>95</v>
      </c>
      <c r="E249" t="s">
        <v>17</v>
      </c>
      <c r="F249">
        <v>23</v>
      </c>
    </row>
    <row r="250" spans="1:6">
      <c r="A250" t="s">
        <v>182</v>
      </c>
      <c r="B250" t="s">
        <v>139</v>
      </c>
      <c r="C250" t="s">
        <v>176</v>
      </c>
      <c r="D250" t="s">
        <v>177</v>
      </c>
      <c r="E250" t="s">
        <v>12</v>
      </c>
      <c r="F250">
        <v>19</v>
      </c>
    </row>
    <row r="251" spans="1:6">
      <c r="A251" t="s">
        <v>182</v>
      </c>
      <c r="B251" t="s">
        <v>139</v>
      </c>
      <c r="C251" t="s">
        <v>176</v>
      </c>
      <c r="D251" t="s">
        <v>175</v>
      </c>
      <c r="E251" t="s">
        <v>12</v>
      </c>
      <c r="F251">
        <v>24.9</v>
      </c>
    </row>
    <row r="252" spans="1:6">
      <c r="A252" t="s">
        <v>182</v>
      </c>
      <c r="B252" t="s">
        <v>139</v>
      </c>
      <c r="C252" t="s">
        <v>176</v>
      </c>
      <c r="D252" t="s">
        <v>177</v>
      </c>
      <c r="E252" t="s">
        <v>14</v>
      </c>
      <c r="F252">
        <v>16.100000000000001</v>
      </c>
    </row>
    <row r="253" spans="1:6">
      <c r="A253" t="s">
        <v>182</v>
      </c>
      <c r="B253" t="s">
        <v>139</v>
      </c>
      <c r="C253" t="s">
        <v>176</v>
      </c>
      <c r="D253" t="s">
        <v>175</v>
      </c>
      <c r="E253" t="s">
        <v>14</v>
      </c>
      <c r="F253">
        <v>19.5</v>
      </c>
    </row>
    <row r="254" spans="1:6">
      <c r="A254" t="s">
        <v>182</v>
      </c>
      <c r="B254" t="s">
        <v>139</v>
      </c>
      <c r="C254" t="s">
        <v>176</v>
      </c>
      <c r="D254" t="s">
        <v>177</v>
      </c>
      <c r="E254" t="s">
        <v>15</v>
      </c>
      <c r="F254">
        <v>21</v>
      </c>
    </row>
    <row r="255" spans="1:6">
      <c r="A255" t="s">
        <v>182</v>
      </c>
      <c r="B255" t="s">
        <v>139</v>
      </c>
      <c r="C255" t="s">
        <v>176</v>
      </c>
      <c r="D255" t="s">
        <v>175</v>
      </c>
      <c r="E255" t="s">
        <v>15</v>
      </c>
      <c r="F255">
        <v>26.9</v>
      </c>
    </row>
    <row r="256" spans="1:6">
      <c r="A256" t="s">
        <v>182</v>
      </c>
      <c r="B256" t="s">
        <v>139</v>
      </c>
      <c r="C256" t="s">
        <v>176</v>
      </c>
      <c r="D256" t="s">
        <v>177</v>
      </c>
      <c r="E256" t="s">
        <v>16</v>
      </c>
      <c r="F256">
        <v>20.7</v>
      </c>
    </row>
    <row r="257" spans="1:6">
      <c r="A257" t="s">
        <v>182</v>
      </c>
      <c r="B257" t="s">
        <v>139</v>
      </c>
      <c r="C257" t="s">
        <v>176</v>
      </c>
      <c r="D257" t="s">
        <v>175</v>
      </c>
      <c r="E257" t="s">
        <v>16</v>
      </c>
      <c r="F257">
        <v>28.6</v>
      </c>
    </row>
    <row r="258" spans="1:6">
      <c r="A258" t="s">
        <v>182</v>
      </c>
      <c r="B258" t="s">
        <v>139</v>
      </c>
      <c r="C258" t="s">
        <v>176</v>
      </c>
      <c r="D258" t="s">
        <v>177</v>
      </c>
      <c r="E258" t="s">
        <v>17</v>
      </c>
      <c r="F258">
        <v>17.899999999999999</v>
      </c>
    </row>
    <row r="259" spans="1:6">
      <c r="A259" t="s">
        <v>182</v>
      </c>
      <c r="B259" t="s">
        <v>139</v>
      </c>
      <c r="C259" t="s">
        <v>176</v>
      </c>
      <c r="D259" t="s">
        <v>175</v>
      </c>
      <c r="E259" t="s">
        <v>17</v>
      </c>
      <c r="F259">
        <v>27.1</v>
      </c>
    </row>
    <row r="260" spans="1:6">
      <c r="A260" t="s">
        <v>182</v>
      </c>
      <c r="B260" t="s">
        <v>139</v>
      </c>
      <c r="C260" t="s">
        <v>173</v>
      </c>
      <c r="D260" t="s">
        <v>38</v>
      </c>
      <c r="E260" t="s">
        <v>12</v>
      </c>
      <c r="F260">
        <v>14.6</v>
      </c>
    </row>
    <row r="261" spans="1:6">
      <c r="A261" t="s">
        <v>182</v>
      </c>
      <c r="B261" t="s">
        <v>139</v>
      </c>
      <c r="C261" t="s">
        <v>173</v>
      </c>
      <c r="D261" t="s">
        <v>39</v>
      </c>
      <c r="E261" t="s">
        <v>12</v>
      </c>
      <c r="F261">
        <v>39.200000000000003</v>
      </c>
    </row>
    <row r="262" spans="1:6">
      <c r="A262" t="s">
        <v>182</v>
      </c>
      <c r="B262" t="s">
        <v>139</v>
      </c>
      <c r="C262" t="s">
        <v>173</v>
      </c>
      <c r="D262" t="s">
        <v>38</v>
      </c>
      <c r="E262" t="s">
        <v>14</v>
      </c>
      <c r="F262">
        <v>12.2</v>
      </c>
    </row>
    <row r="263" spans="1:6">
      <c r="A263" t="s">
        <v>182</v>
      </c>
      <c r="B263" t="s">
        <v>139</v>
      </c>
      <c r="C263" t="s">
        <v>173</v>
      </c>
      <c r="D263" t="s">
        <v>39</v>
      </c>
      <c r="E263" t="s">
        <v>14</v>
      </c>
      <c r="F263">
        <v>37.5</v>
      </c>
    </row>
    <row r="264" spans="1:6">
      <c r="A264" t="s">
        <v>182</v>
      </c>
      <c r="B264" t="s">
        <v>139</v>
      </c>
      <c r="C264" t="s">
        <v>173</v>
      </c>
      <c r="D264" t="s">
        <v>38</v>
      </c>
      <c r="E264" t="s">
        <v>15</v>
      </c>
      <c r="F264">
        <v>15.1</v>
      </c>
    </row>
    <row r="265" spans="1:6">
      <c r="A265" t="s">
        <v>182</v>
      </c>
      <c r="B265" t="s">
        <v>139</v>
      </c>
      <c r="C265" t="s">
        <v>173</v>
      </c>
      <c r="D265" t="s">
        <v>39</v>
      </c>
      <c r="E265" t="s">
        <v>15</v>
      </c>
      <c r="F265">
        <v>40.6</v>
      </c>
    </row>
    <row r="266" spans="1:6">
      <c r="A266" t="s">
        <v>182</v>
      </c>
      <c r="B266" t="s">
        <v>139</v>
      </c>
      <c r="C266" t="s">
        <v>173</v>
      </c>
      <c r="D266" t="s">
        <v>38</v>
      </c>
      <c r="E266" t="s">
        <v>16</v>
      </c>
      <c r="F266">
        <v>17.8</v>
      </c>
    </row>
    <row r="267" spans="1:6">
      <c r="A267" t="s">
        <v>182</v>
      </c>
      <c r="B267" t="s">
        <v>139</v>
      </c>
      <c r="C267" t="s">
        <v>173</v>
      </c>
      <c r="D267" t="s">
        <v>39</v>
      </c>
      <c r="E267" t="s">
        <v>16</v>
      </c>
      <c r="F267">
        <v>39.799999999999997</v>
      </c>
    </row>
    <row r="268" spans="1:6">
      <c r="A268" t="s">
        <v>182</v>
      </c>
      <c r="B268" t="s">
        <v>139</v>
      </c>
      <c r="C268" t="s">
        <v>173</v>
      </c>
      <c r="D268" t="s">
        <v>38</v>
      </c>
      <c r="E268" t="s">
        <v>17</v>
      </c>
      <c r="F268">
        <v>16.3</v>
      </c>
    </row>
    <row r="269" spans="1:6">
      <c r="A269" t="s">
        <v>182</v>
      </c>
      <c r="B269" t="s">
        <v>139</v>
      </c>
      <c r="C269" t="s">
        <v>173</v>
      </c>
      <c r="D269" t="s">
        <v>39</v>
      </c>
      <c r="E269" t="s">
        <v>17</v>
      </c>
      <c r="F269">
        <v>37</v>
      </c>
    </row>
    <row r="270" spans="1:6">
      <c r="A270" t="s">
        <v>182</v>
      </c>
      <c r="B270" t="s">
        <v>139</v>
      </c>
      <c r="C270" t="s">
        <v>181</v>
      </c>
      <c r="D270" t="s">
        <v>183</v>
      </c>
      <c r="E270" t="s">
        <v>12</v>
      </c>
      <c r="F270">
        <v>22.9</v>
      </c>
    </row>
    <row r="271" spans="1:6">
      <c r="A271" t="s">
        <v>182</v>
      </c>
      <c r="B271" t="s">
        <v>139</v>
      </c>
      <c r="C271" t="s">
        <v>181</v>
      </c>
      <c r="D271" t="s">
        <v>180</v>
      </c>
      <c r="E271" t="s">
        <v>12</v>
      </c>
      <c r="F271">
        <v>42.6</v>
      </c>
    </row>
    <row r="272" spans="1:6">
      <c r="A272" t="s">
        <v>182</v>
      </c>
      <c r="B272" t="s">
        <v>139</v>
      </c>
      <c r="C272" t="s">
        <v>181</v>
      </c>
      <c r="D272" t="s">
        <v>183</v>
      </c>
      <c r="E272" t="s">
        <v>14</v>
      </c>
      <c r="F272">
        <v>18.899999999999999</v>
      </c>
    </row>
    <row r="273" spans="1:7">
      <c r="A273" t="s">
        <v>182</v>
      </c>
      <c r="B273" t="s">
        <v>139</v>
      </c>
      <c r="C273" t="s">
        <v>181</v>
      </c>
      <c r="D273" t="s">
        <v>180</v>
      </c>
      <c r="E273" t="s">
        <v>14</v>
      </c>
      <c r="F273" t="s">
        <v>185</v>
      </c>
      <c r="G273" t="s">
        <v>184</v>
      </c>
    </row>
    <row r="274" spans="1:7">
      <c r="A274" t="s">
        <v>182</v>
      </c>
      <c r="B274" t="s">
        <v>139</v>
      </c>
      <c r="C274" t="s">
        <v>181</v>
      </c>
      <c r="D274" t="s">
        <v>183</v>
      </c>
      <c r="E274" t="s">
        <v>15</v>
      </c>
      <c r="F274">
        <v>24.6</v>
      </c>
    </row>
    <row r="275" spans="1:7">
      <c r="A275" t="s">
        <v>182</v>
      </c>
      <c r="B275" t="s">
        <v>139</v>
      </c>
      <c r="C275" t="s">
        <v>181</v>
      </c>
      <c r="D275" t="s">
        <v>180</v>
      </c>
      <c r="E275" t="s">
        <v>15</v>
      </c>
      <c r="F275">
        <v>64.5</v>
      </c>
    </row>
    <row r="276" spans="1:7">
      <c r="A276" t="s">
        <v>182</v>
      </c>
      <c r="B276" t="s">
        <v>139</v>
      </c>
      <c r="C276" t="s">
        <v>181</v>
      </c>
      <c r="D276" t="s">
        <v>183</v>
      </c>
      <c r="E276" t="s">
        <v>16</v>
      </c>
      <c r="F276">
        <v>26.2</v>
      </c>
    </row>
    <row r="277" spans="1:7">
      <c r="A277" t="s">
        <v>182</v>
      </c>
      <c r="B277" t="s">
        <v>139</v>
      </c>
      <c r="C277" t="s">
        <v>181</v>
      </c>
      <c r="D277" t="s">
        <v>180</v>
      </c>
      <c r="E277" t="s">
        <v>16</v>
      </c>
      <c r="F277">
        <v>44.4</v>
      </c>
    </row>
    <row r="278" spans="1:7">
      <c r="A278" t="s">
        <v>182</v>
      </c>
      <c r="B278" t="s">
        <v>139</v>
      </c>
      <c r="C278" t="s">
        <v>181</v>
      </c>
      <c r="D278" t="s">
        <v>183</v>
      </c>
      <c r="E278" t="s">
        <v>17</v>
      </c>
      <c r="F278">
        <v>24.1</v>
      </c>
    </row>
    <row r="279" spans="1:7">
      <c r="A279" t="s">
        <v>182</v>
      </c>
      <c r="B279" t="s">
        <v>139</v>
      </c>
      <c r="C279" t="s">
        <v>181</v>
      </c>
      <c r="D279" t="s">
        <v>180</v>
      </c>
      <c r="E279" t="s">
        <v>17</v>
      </c>
      <c r="F279">
        <v>35.6</v>
      </c>
    </row>
    <row r="280" spans="1:7">
      <c r="A280" t="s">
        <v>174</v>
      </c>
      <c r="B280" t="s">
        <v>139</v>
      </c>
      <c r="C280" t="s">
        <v>12</v>
      </c>
      <c r="D280" t="s">
        <v>12</v>
      </c>
      <c r="E280" t="s">
        <v>12</v>
      </c>
      <c r="F280">
        <v>23.9</v>
      </c>
    </row>
    <row r="281" spans="1:7">
      <c r="A281" t="s">
        <v>174</v>
      </c>
      <c r="B281" t="s">
        <v>139</v>
      </c>
      <c r="C281" t="s">
        <v>12</v>
      </c>
      <c r="D281" t="s">
        <v>12</v>
      </c>
      <c r="E281" t="s">
        <v>14</v>
      </c>
      <c r="F281">
        <v>18.399999999999999</v>
      </c>
    </row>
    <row r="282" spans="1:7">
      <c r="A282" t="s">
        <v>174</v>
      </c>
      <c r="B282" t="s">
        <v>139</v>
      </c>
      <c r="C282" t="s">
        <v>12</v>
      </c>
      <c r="D282" t="s">
        <v>12</v>
      </c>
      <c r="E282" t="s">
        <v>15</v>
      </c>
      <c r="F282">
        <v>26.2</v>
      </c>
    </row>
    <row r="283" spans="1:7">
      <c r="A283" t="s">
        <v>174</v>
      </c>
      <c r="B283" t="s">
        <v>139</v>
      </c>
      <c r="C283" t="s">
        <v>12</v>
      </c>
      <c r="D283" t="s">
        <v>12</v>
      </c>
      <c r="E283" t="s">
        <v>16</v>
      </c>
      <c r="F283">
        <v>29.2</v>
      </c>
    </row>
    <row r="284" spans="1:7">
      <c r="A284" t="s">
        <v>174</v>
      </c>
      <c r="B284" t="s">
        <v>139</v>
      </c>
      <c r="C284" t="s">
        <v>12</v>
      </c>
      <c r="D284" t="s">
        <v>12</v>
      </c>
      <c r="E284" t="s">
        <v>17</v>
      </c>
      <c r="F284">
        <v>23</v>
      </c>
    </row>
    <row r="285" spans="1:7">
      <c r="A285" t="s">
        <v>174</v>
      </c>
      <c r="B285" t="s">
        <v>139</v>
      </c>
      <c r="C285" t="s">
        <v>18</v>
      </c>
      <c r="D285" t="s">
        <v>19</v>
      </c>
      <c r="E285" t="s">
        <v>12</v>
      </c>
      <c r="F285">
        <v>25.1</v>
      </c>
    </row>
    <row r="286" spans="1:7">
      <c r="A286" t="s">
        <v>174</v>
      </c>
      <c r="B286" t="s">
        <v>139</v>
      </c>
      <c r="C286" t="s">
        <v>18</v>
      </c>
      <c r="D286" t="s">
        <v>20</v>
      </c>
      <c r="E286" t="s">
        <v>12</v>
      </c>
      <c r="F286">
        <v>22.7</v>
      </c>
    </row>
    <row r="287" spans="1:7">
      <c r="A287" t="s">
        <v>174</v>
      </c>
      <c r="B287" t="s">
        <v>139</v>
      </c>
      <c r="C287" t="s">
        <v>18</v>
      </c>
      <c r="D287" t="s">
        <v>19</v>
      </c>
      <c r="E287" t="s">
        <v>14</v>
      </c>
      <c r="F287">
        <v>19.100000000000001</v>
      </c>
    </row>
    <row r="288" spans="1:7">
      <c r="A288" t="s">
        <v>174</v>
      </c>
      <c r="B288" t="s">
        <v>139</v>
      </c>
      <c r="C288" t="s">
        <v>18</v>
      </c>
      <c r="D288" t="s">
        <v>20</v>
      </c>
      <c r="E288" t="s">
        <v>14</v>
      </c>
      <c r="F288">
        <v>17.7</v>
      </c>
    </row>
    <row r="289" spans="1:7">
      <c r="A289" t="s">
        <v>174</v>
      </c>
      <c r="B289" t="s">
        <v>139</v>
      </c>
      <c r="C289" t="s">
        <v>18</v>
      </c>
      <c r="D289" t="s">
        <v>19</v>
      </c>
      <c r="E289" t="s">
        <v>15</v>
      </c>
      <c r="F289">
        <v>27.5</v>
      </c>
    </row>
    <row r="290" spans="1:7">
      <c r="A290" t="s">
        <v>174</v>
      </c>
      <c r="B290" t="s">
        <v>139</v>
      </c>
      <c r="C290" t="s">
        <v>18</v>
      </c>
      <c r="D290" t="s">
        <v>20</v>
      </c>
      <c r="E290" t="s">
        <v>15</v>
      </c>
      <c r="F290">
        <v>24.9</v>
      </c>
    </row>
    <row r="291" spans="1:7">
      <c r="A291" t="s">
        <v>174</v>
      </c>
      <c r="B291" t="s">
        <v>139</v>
      </c>
      <c r="C291" t="s">
        <v>18</v>
      </c>
      <c r="D291" t="s">
        <v>19</v>
      </c>
      <c r="E291" t="s">
        <v>16</v>
      </c>
      <c r="F291">
        <v>30.6</v>
      </c>
    </row>
    <row r="292" spans="1:7">
      <c r="A292" t="s">
        <v>174</v>
      </c>
      <c r="B292" t="s">
        <v>139</v>
      </c>
      <c r="C292" t="s">
        <v>18</v>
      </c>
      <c r="D292" t="s">
        <v>20</v>
      </c>
      <c r="E292" t="s">
        <v>16</v>
      </c>
      <c r="F292">
        <v>27.7</v>
      </c>
    </row>
    <row r="293" spans="1:7">
      <c r="A293" t="s">
        <v>174</v>
      </c>
      <c r="B293" t="s">
        <v>139</v>
      </c>
      <c r="C293" t="s">
        <v>18</v>
      </c>
      <c r="D293" t="s">
        <v>19</v>
      </c>
      <c r="E293" t="s">
        <v>17</v>
      </c>
      <c r="F293">
        <v>25.7</v>
      </c>
    </row>
    <row r="294" spans="1:7">
      <c r="A294" t="s">
        <v>174</v>
      </c>
      <c r="B294" t="s">
        <v>139</v>
      </c>
      <c r="C294" t="s">
        <v>18</v>
      </c>
      <c r="D294" t="s">
        <v>20</v>
      </c>
      <c r="E294" t="s">
        <v>17</v>
      </c>
      <c r="F294">
        <v>21</v>
      </c>
    </row>
    <row r="295" spans="1:7">
      <c r="A295" t="s">
        <v>174</v>
      </c>
      <c r="B295" t="s">
        <v>139</v>
      </c>
      <c r="C295" t="s">
        <v>21</v>
      </c>
      <c r="D295" t="s">
        <v>22</v>
      </c>
      <c r="E295" t="s">
        <v>12</v>
      </c>
      <c r="F295">
        <v>28.5</v>
      </c>
    </row>
    <row r="296" spans="1:7">
      <c r="A296" t="s">
        <v>174</v>
      </c>
      <c r="B296" t="s">
        <v>139</v>
      </c>
      <c r="C296" t="s">
        <v>21</v>
      </c>
      <c r="D296" t="s">
        <v>23</v>
      </c>
      <c r="E296" t="s">
        <v>12</v>
      </c>
      <c r="F296">
        <v>23.8</v>
      </c>
    </row>
    <row r="297" spans="1:7">
      <c r="A297" t="s">
        <v>174</v>
      </c>
      <c r="B297" t="s">
        <v>139</v>
      </c>
      <c r="C297" t="s">
        <v>21</v>
      </c>
      <c r="D297" t="s">
        <v>22</v>
      </c>
      <c r="E297" t="s">
        <v>14</v>
      </c>
      <c r="F297">
        <v>19.899999999999999</v>
      </c>
    </row>
    <row r="298" spans="1:7">
      <c r="A298" t="s">
        <v>174</v>
      </c>
      <c r="B298" t="s">
        <v>139</v>
      </c>
      <c r="C298" t="s">
        <v>21</v>
      </c>
      <c r="D298" t="s">
        <v>23</v>
      </c>
      <c r="E298" t="s">
        <v>14</v>
      </c>
      <c r="F298">
        <v>18.399999999999999</v>
      </c>
    </row>
    <row r="299" spans="1:7">
      <c r="A299" t="s">
        <v>174</v>
      </c>
      <c r="B299" t="s">
        <v>139</v>
      </c>
      <c r="C299" t="s">
        <v>21</v>
      </c>
      <c r="D299" t="s">
        <v>22</v>
      </c>
      <c r="E299" t="s">
        <v>15</v>
      </c>
      <c r="F299">
        <v>33.6</v>
      </c>
    </row>
    <row r="300" spans="1:7">
      <c r="A300" t="s">
        <v>174</v>
      </c>
      <c r="B300" t="s">
        <v>139</v>
      </c>
      <c r="C300" t="s">
        <v>21</v>
      </c>
      <c r="D300" t="s">
        <v>23</v>
      </c>
      <c r="E300" t="s">
        <v>15</v>
      </c>
      <c r="F300">
        <v>26</v>
      </c>
    </row>
    <row r="301" spans="1:7">
      <c r="A301" t="s">
        <v>174</v>
      </c>
      <c r="B301" t="s">
        <v>139</v>
      </c>
      <c r="C301" t="s">
        <v>21</v>
      </c>
      <c r="D301" t="s">
        <v>22</v>
      </c>
      <c r="E301" t="s">
        <v>16</v>
      </c>
      <c r="F301">
        <v>34.6</v>
      </c>
      <c r="G301">
        <v>1</v>
      </c>
    </row>
    <row r="302" spans="1:7">
      <c r="A302" t="s">
        <v>174</v>
      </c>
      <c r="B302" t="s">
        <v>139</v>
      </c>
      <c r="C302" t="s">
        <v>21</v>
      </c>
      <c r="D302" t="s">
        <v>23</v>
      </c>
      <c r="E302" t="s">
        <v>16</v>
      </c>
      <c r="F302">
        <v>29.1</v>
      </c>
    </row>
    <row r="303" spans="1:7">
      <c r="A303" t="s">
        <v>174</v>
      </c>
      <c r="B303" t="s">
        <v>139</v>
      </c>
      <c r="C303" t="s">
        <v>21</v>
      </c>
      <c r="D303" t="s">
        <v>22</v>
      </c>
      <c r="E303" t="s">
        <v>17</v>
      </c>
      <c r="F303">
        <v>66</v>
      </c>
      <c r="G303">
        <v>1</v>
      </c>
    </row>
    <row r="304" spans="1:7">
      <c r="A304" t="s">
        <v>174</v>
      </c>
      <c r="B304" t="s">
        <v>139</v>
      </c>
      <c r="C304" t="s">
        <v>21</v>
      </c>
      <c r="D304" t="s">
        <v>23</v>
      </c>
      <c r="E304" t="s">
        <v>17</v>
      </c>
      <c r="F304">
        <v>22.6</v>
      </c>
    </row>
    <row r="305" spans="1:6">
      <c r="A305" t="s">
        <v>174</v>
      </c>
      <c r="B305" t="s">
        <v>139</v>
      </c>
      <c r="C305" t="s">
        <v>179</v>
      </c>
      <c r="D305" t="s">
        <v>141</v>
      </c>
      <c r="E305" t="s">
        <v>12</v>
      </c>
      <c r="F305">
        <v>23.3</v>
      </c>
    </row>
    <row r="306" spans="1:6">
      <c r="A306" t="s">
        <v>174</v>
      </c>
      <c r="B306" t="s">
        <v>139</v>
      </c>
      <c r="C306" t="s">
        <v>179</v>
      </c>
      <c r="D306" t="s">
        <v>27</v>
      </c>
      <c r="E306" t="s">
        <v>12</v>
      </c>
      <c r="F306">
        <v>25.1</v>
      </c>
    </row>
    <row r="307" spans="1:6">
      <c r="A307" t="s">
        <v>174</v>
      </c>
      <c r="B307" t="s">
        <v>139</v>
      </c>
      <c r="C307" t="s">
        <v>179</v>
      </c>
      <c r="D307" t="s">
        <v>141</v>
      </c>
      <c r="E307" t="s">
        <v>14</v>
      </c>
      <c r="F307">
        <v>18.100000000000001</v>
      </c>
    </row>
    <row r="308" spans="1:6">
      <c r="A308" t="s">
        <v>174</v>
      </c>
      <c r="B308" t="s">
        <v>139</v>
      </c>
      <c r="C308" t="s">
        <v>179</v>
      </c>
      <c r="D308" t="s">
        <v>27</v>
      </c>
      <c r="E308" t="s">
        <v>14</v>
      </c>
      <c r="F308">
        <v>19.2</v>
      </c>
    </row>
    <row r="309" spans="1:6">
      <c r="A309" t="s">
        <v>174</v>
      </c>
      <c r="B309" t="s">
        <v>139</v>
      </c>
      <c r="C309" t="s">
        <v>179</v>
      </c>
      <c r="D309" t="s">
        <v>141</v>
      </c>
      <c r="E309" t="s">
        <v>15</v>
      </c>
      <c r="F309">
        <v>24.7</v>
      </c>
    </row>
    <row r="310" spans="1:6">
      <c r="A310" t="s">
        <v>174</v>
      </c>
      <c r="B310" t="s">
        <v>139</v>
      </c>
      <c r="C310" t="s">
        <v>179</v>
      </c>
      <c r="D310" t="s">
        <v>27</v>
      </c>
      <c r="E310" t="s">
        <v>15</v>
      </c>
      <c r="F310">
        <v>29.3</v>
      </c>
    </row>
    <row r="311" spans="1:6">
      <c r="A311" t="s">
        <v>174</v>
      </c>
      <c r="B311" t="s">
        <v>139</v>
      </c>
      <c r="C311" t="s">
        <v>179</v>
      </c>
      <c r="D311" t="s">
        <v>141</v>
      </c>
      <c r="E311" t="s">
        <v>16</v>
      </c>
      <c r="F311">
        <v>30</v>
      </c>
    </row>
    <row r="312" spans="1:6">
      <c r="A312" t="s">
        <v>174</v>
      </c>
      <c r="B312" t="s">
        <v>139</v>
      </c>
      <c r="C312" t="s">
        <v>179</v>
      </c>
      <c r="D312" t="s">
        <v>27</v>
      </c>
      <c r="E312" t="s">
        <v>16</v>
      </c>
      <c r="F312">
        <v>27.7</v>
      </c>
    </row>
    <row r="313" spans="1:6">
      <c r="A313" t="s">
        <v>174</v>
      </c>
      <c r="B313" t="s">
        <v>139</v>
      </c>
      <c r="C313" t="s">
        <v>179</v>
      </c>
      <c r="D313" t="s">
        <v>141</v>
      </c>
      <c r="E313" t="s">
        <v>17</v>
      </c>
      <c r="F313">
        <v>23.7</v>
      </c>
    </row>
    <row r="314" spans="1:6">
      <c r="A314" t="s">
        <v>174</v>
      </c>
      <c r="B314" t="s">
        <v>139</v>
      </c>
      <c r="C314" t="s">
        <v>179</v>
      </c>
      <c r="D314" t="s">
        <v>27</v>
      </c>
      <c r="E314" t="s">
        <v>17</v>
      </c>
      <c r="F314">
        <v>22</v>
      </c>
    </row>
    <row r="315" spans="1:6">
      <c r="A315" t="s">
        <v>174</v>
      </c>
      <c r="B315" t="s">
        <v>139</v>
      </c>
      <c r="C315" t="s">
        <v>34</v>
      </c>
      <c r="D315" t="s">
        <v>35</v>
      </c>
      <c r="E315" t="s">
        <v>12</v>
      </c>
      <c r="F315">
        <v>15.5</v>
      </c>
    </row>
    <row r="316" spans="1:6">
      <c r="A316" t="s">
        <v>174</v>
      </c>
      <c r="B316" t="s">
        <v>139</v>
      </c>
      <c r="C316" t="s">
        <v>34</v>
      </c>
      <c r="D316" t="s">
        <v>36</v>
      </c>
      <c r="E316" t="s">
        <v>12</v>
      </c>
      <c r="F316">
        <v>32.799999999999997</v>
      </c>
    </row>
    <row r="317" spans="1:6">
      <c r="A317" t="s">
        <v>174</v>
      </c>
      <c r="B317" t="s">
        <v>139</v>
      </c>
      <c r="C317" t="s">
        <v>34</v>
      </c>
      <c r="D317" t="s">
        <v>35</v>
      </c>
      <c r="E317" t="s">
        <v>14</v>
      </c>
      <c r="F317">
        <v>11</v>
      </c>
    </row>
    <row r="318" spans="1:6">
      <c r="A318" t="s">
        <v>174</v>
      </c>
      <c r="B318" t="s">
        <v>139</v>
      </c>
      <c r="C318" t="s">
        <v>34</v>
      </c>
      <c r="D318" t="s">
        <v>36</v>
      </c>
      <c r="E318" t="s">
        <v>14</v>
      </c>
      <c r="F318">
        <v>25.4</v>
      </c>
    </row>
    <row r="319" spans="1:6">
      <c r="A319" t="s">
        <v>174</v>
      </c>
      <c r="B319" t="s">
        <v>139</v>
      </c>
      <c r="C319" t="s">
        <v>34</v>
      </c>
      <c r="D319" t="s">
        <v>35</v>
      </c>
      <c r="E319" t="s">
        <v>15</v>
      </c>
      <c r="F319">
        <v>17.899999999999999</v>
      </c>
    </row>
    <row r="320" spans="1:6">
      <c r="A320" t="s">
        <v>174</v>
      </c>
      <c r="B320" t="s">
        <v>139</v>
      </c>
      <c r="C320" t="s">
        <v>34</v>
      </c>
      <c r="D320" t="s">
        <v>36</v>
      </c>
      <c r="E320" t="s">
        <v>15</v>
      </c>
      <c r="F320">
        <v>35.6</v>
      </c>
    </row>
    <row r="321" spans="1:6">
      <c r="A321" t="s">
        <v>174</v>
      </c>
      <c r="B321" t="s">
        <v>139</v>
      </c>
      <c r="C321" t="s">
        <v>34</v>
      </c>
      <c r="D321" t="s">
        <v>35</v>
      </c>
      <c r="E321" t="s">
        <v>16</v>
      </c>
      <c r="F321">
        <v>18.899999999999999</v>
      </c>
    </row>
    <row r="322" spans="1:6">
      <c r="A322" t="s">
        <v>174</v>
      </c>
      <c r="B322" t="s">
        <v>139</v>
      </c>
      <c r="C322" t="s">
        <v>34</v>
      </c>
      <c r="D322" t="s">
        <v>36</v>
      </c>
      <c r="E322" t="s">
        <v>16</v>
      </c>
      <c r="F322">
        <v>40.700000000000003</v>
      </c>
    </row>
    <row r="323" spans="1:6">
      <c r="A323" t="s">
        <v>174</v>
      </c>
      <c r="B323" t="s">
        <v>139</v>
      </c>
      <c r="C323" t="s">
        <v>34</v>
      </c>
      <c r="D323" t="s">
        <v>35</v>
      </c>
      <c r="E323" t="s">
        <v>17</v>
      </c>
      <c r="F323">
        <v>13.8</v>
      </c>
    </row>
    <row r="324" spans="1:6">
      <c r="A324" t="s">
        <v>174</v>
      </c>
      <c r="B324" t="s">
        <v>139</v>
      </c>
      <c r="C324" t="s">
        <v>34</v>
      </c>
      <c r="D324" t="s">
        <v>36</v>
      </c>
      <c r="E324" t="s">
        <v>17</v>
      </c>
      <c r="F324">
        <v>32.1</v>
      </c>
    </row>
    <row r="325" spans="1:6">
      <c r="A325" t="s">
        <v>174</v>
      </c>
      <c r="B325" t="s">
        <v>139</v>
      </c>
      <c r="C325" t="s">
        <v>31</v>
      </c>
      <c r="D325" t="s">
        <v>32</v>
      </c>
      <c r="E325" t="s">
        <v>12</v>
      </c>
      <c r="F325">
        <v>32.299999999999997</v>
      </c>
    </row>
    <row r="326" spans="1:6">
      <c r="A326" t="s">
        <v>174</v>
      </c>
      <c r="B326" t="s">
        <v>139</v>
      </c>
      <c r="C326" t="s">
        <v>31</v>
      </c>
      <c r="D326" t="s">
        <v>33</v>
      </c>
      <c r="E326" t="s">
        <v>12</v>
      </c>
      <c r="F326">
        <v>20.6</v>
      </c>
    </row>
    <row r="327" spans="1:6">
      <c r="A327" t="s">
        <v>174</v>
      </c>
      <c r="B327" t="s">
        <v>139</v>
      </c>
      <c r="C327" t="s">
        <v>31</v>
      </c>
      <c r="D327" t="s">
        <v>32</v>
      </c>
      <c r="E327" t="s">
        <v>14</v>
      </c>
      <c r="F327">
        <v>26</v>
      </c>
    </row>
    <row r="328" spans="1:6">
      <c r="A328" t="s">
        <v>174</v>
      </c>
      <c r="B328" t="s">
        <v>139</v>
      </c>
      <c r="C328" t="s">
        <v>31</v>
      </c>
      <c r="D328" t="s">
        <v>33</v>
      </c>
      <c r="E328" t="s">
        <v>14</v>
      </c>
      <c r="F328">
        <v>16.600000000000001</v>
      </c>
    </row>
    <row r="329" spans="1:6">
      <c r="A329" t="s">
        <v>174</v>
      </c>
      <c r="B329" t="s">
        <v>139</v>
      </c>
      <c r="C329" t="s">
        <v>31</v>
      </c>
      <c r="D329" t="s">
        <v>32</v>
      </c>
      <c r="E329" t="s">
        <v>15</v>
      </c>
      <c r="F329">
        <v>39.1</v>
      </c>
    </row>
    <row r="330" spans="1:6">
      <c r="A330" t="s">
        <v>174</v>
      </c>
      <c r="B330" t="s">
        <v>139</v>
      </c>
      <c r="C330" t="s">
        <v>31</v>
      </c>
      <c r="D330" t="s">
        <v>33</v>
      </c>
      <c r="E330" t="s">
        <v>15</v>
      </c>
      <c r="F330">
        <v>23.6</v>
      </c>
    </row>
    <row r="331" spans="1:6">
      <c r="A331" t="s">
        <v>174</v>
      </c>
      <c r="B331" t="s">
        <v>139</v>
      </c>
      <c r="C331" t="s">
        <v>31</v>
      </c>
      <c r="D331" t="s">
        <v>32</v>
      </c>
      <c r="E331" t="s">
        <v>16</v>
      </c>
      <c r="F331">
        <v>36.9</v>
      </c>
    </row>
    <row r="332" spans="1:6">
      <c r="A332" t="s">
        <v>174</v>
      </c>
      <c r="B332" t="s">
        <v>139</v>
      </c>
      <c r="C332" t="s">
        <v>31</v>
      </c>
      <c r="D332" t="s">
        <v>33</v>
      </c>
      <c r="E332" t="s">
        <v>16</v>
      </c>
      <c r="F332">
        <v>23.2</v>
      </c>
    </row>
    <row r="333" spans="1:6">
      <c r="A333" t="s">
        <v>174</v>
      </c>
      <c r="B333" t="s">
        <v>139</v>
      </c>
      <c r="C333" t="s">
        <v>31</v>
      </c>
      <c r="D333" t="s">
        <v>32</v>
      </c>
      <c r="E333" t="s">
        <v>17</v>
      </c>
      <c r="F333">
        <v>25.1</v>
      </c>
    </row>
    <row r="334" spans="1:6">
      <c r="A334" t="s">
        <v>174</v>
      </c>
      <c r="B334" t="s">
        <v>139</v>
      </c>
      <c r="C334" t="s">
        <v>31</v>
      </c>
      <c r="D334" t="s">
        <v>33</v>
      </c>
      <c r="E334" t="s">
        <v>17</v>
      </c>
      <c r="F334">
        <v>13.9</v>
      </c>
    </row>
    <row r="335" spans="1:6">
      <c r="A335" t="s">
        <v>174</v>
      </c>
      <c r="B335" t="s">
        <v>139</v>
      </c>
      <c r="C335" t="s">
        <v>178</v>
      </c>
      <c r="D335" t="s">
        <v>94</v>
      </c>
      <c r="E335" t="s">
        <v>12</v>
      </c>
      <c r="F335">
        <v>29.6</v>
      </c>
    </row>
    <row r="336" spans="1:6">
      <c r="A336" t="s">
        <v>174</v>
      </c>
      <c r="B336" t="s">
        <v>139</v>
      </c>
      <c r="C336" t="s">
        <v>178</v>
      </c>
      <c r="D336" t="s">
        <v>95</v>
      </c>
      <c r="E336" t="s">
        <v>12</v>
      </c>
      <c r="F336">
        <v>21.5</v>
      </c>
    </row>
    <row r="337" spans="1:6">
      <c r="A337" t="s">
        <v>174</v>
      </c>
      <c r="B337" t="s">
        <v>139</v>
      </c>
      <c r="C337" t="s">
        <v>178</v>
      </c>
      <c r="D337" t="s">
        <v>94</v>
      </c>
      <c r="E337" t="s">
        <v>14</v>
      </c>
      <c r="F337">
        <v>19.7</v>
      </c>
    </row>
    <row r="338" spans="1:6">
      <c r="A338" t="s">
        <v>174</v>
      </c>
      <c r="B338" t="s">
        <v>139</v>
      </c>
      <c r="C338" t="s">
        <v>178</v>
      </c>
      <c r="D338" t="s">
        <v>95</v>
      </c>
      <c r="E338" t="s">
        <v>14</v>
      </c>
      <c r="F338">
        <v>17.899999999999999</v>
      </c>
    </row>
    <row r="339" spans="1:6">
      <c r="A339" t="s">
        <v>174</v>
      </c>
      <c r="B339" t="s">
        <v>139</v>
      </c>
      <c r="C339" t="s">
        <v>178</v>
      </c>
      <c r="D339" t="s">
        <v>94</v>
      </c>
      <c r="E339" t="s">
        <v>15</v>
      </c>
      <c r="F339">
        <v>35.9</v>
      </c>
    </row>
    <row r="340" spans="1:6">
      <c r="A340" t="s">
        <v>174</v>
      </c>
      <c r="B340" t="s">
        <v>139</v>
      </c>
      <c r="C340" t="s">
        <v>178</v>
      </c>
      <c r="D340" t="s">
        <v>95</v>
      </c>
      <c r="E340" t="s">
        <v>15</v>
      </c>
      <c r="F340">
        <v>23.5</v>
      </c>
    </row>
    <row r="341" spans="1:6">
      <c r="A341" t="s">
        <v>174</v>
      </c>
      <c r="B341" t="s">
        <v>139</v>
      </c>
      <c r="C341" t="s">
        <v>178</v>
      </c>
      <c r="D341" t="s">
        <v>94</v>
      </c>
      <c r="E341" t="s">
        <v>16</v>
      </c>
      <c r="F341">
        <v>33.5</v>
      </c>
    </row>
    <row r="342" spans="1:6">
      <c r="A342" t="s">
        <v>174</v>
      </c>
      <c r="B342" t="s">
        <v>139</v>
      </c>
      <c r="C342" t="s">
        <v>178</v>
      </c>
      <c r="D342" t="s">
        <v>95</v>
      </c>
      <c r="E342" t="s">
        <v>16</v>
      </c>
      <c r="F342">
        <v>25.7</v>
      </c>
    </row>
    <row r="343" spans="1:6">
      <c r="A343" t="s">
        <v>174</v>
      </c>
      <c r="B343" t="s">
        <v>139</v>
      </c>
      <c r="C343" t="s">
        <v>178</v>
      </c>
      <c r="D343" t="s">
        <v>94</v>
      </c>
      <c r="E343" t="s">
        <v>17</v>
      </c>
      <c r="F343">
        <v>25.7</v>
      </c>
    </row>
    <row r="344" spans="1:6">
      <c r="A344" t="s">
        <v>174</v>
      </c>
      <c r="B344" t="s">
        <v>139</v>
      </c>
      <c r="C344" t="s">
        <v>178</v>
      </c>
      <c r="D344" t="s">
        <v>95</v>
      </c>
      <c r="E344" t="s">
        <v>17</v>
      </c>
      <c r="F344">
        <v>19</v>
      </c>
    </row>
    <row r="345" spans="1:6">
      <c r="A345" t="s">
        <v>174</v>
      </c>
      <c r="B345" t="s">
        <v>139</v>
      </c>
      <c r="C345" t="s">
        <v>176</v>
      </c>
      <c r="D345" t="s">
        <v>177</v>
      </c>
      <c r="E345" t="s">
        <v>12</v>
      </c>
      <c r="F345">
        <v>19.5</v>
      </c>
    </row>
    <row r="346" spans="1:6">
      <c r="A346" t="s">
        <v>174</v>
      </c>
      <c r="B346" t="s">
        <v>139</v>
      </c>
      <c r="C346" t="s">
        <v>176</v>
      </c>
      <c r="D346" t="s">
        <v>175</v>
      </c>
      <c r="E346" t="s">
        <v>12</v>
      </c>
      <c r="F346">
        <v>25</v>
      </c>
    </row>
    <row r="347" spans="1:6">
      <c r="A347" t="s">
        <v>174</v>
      </c>
      <c r="B347" t="s">
        <v>139</v>
      </c>
      <c r="C347" t="s">
        <v>176</v>
      </c>
      <c r="D347" t="s">
        <v>177</v>
      </c>
      <c r="E347" t="s">
        <v>14</v>
      </c>
      <c r="F347">
        <v>17.2</v>
      </c>
    </row>
    <row r="348" spans="1:6">
      <c r="A348" t="s">
        <v>174</v>
      </c>
      <c r="B348" t="s">
        <v>139</v>
      </c>
      <c r="C348" t="s">
        <v>176</v>
      </c>
      <c r="D348" t="s">
        <v>175</v>
      </c>
      <c r="E348" t="s">
        <v>14</v>
      </c>
      <c r="F348">
        <v>18.5</v>
      </c>
    </row>
    <row r="349" spans="1:6">
      <c r="A349" t="s">
        <v>174</v>
      </c>
      <c r="B349" t="s">
        <v>139</v>
      </c>
      <c r="C349" t="s">
        <v>176</v>
      </c>
      <c r="D349" t="s">
        <v>177</v>
      </c>
      <c r="E349" t="s">
        <v>15</v>
      </c>
      <c r="F349">
        <v>20.7</v>
      </c>
    </row>
    <row r="350" spans="1:6">
      <c r="A350" t="s">
        <v>174</v>
      </c>
      <c r="B350" t="s">
        <v>139</v>
      </c>
      <c r="C350" t="s">
        <v>176</v>
      </c>
      <c r="D350" t="s">
        <v>175</v>
      </c>
      <c r="E350" t="s">
        <v>15</v>
      </c>
      <c r="F350">
        <v>28.7</v>
      </c>
    </row>
    <row r="351" spans="1:6">
      <c r="A351" t="s">
        <v>174</v>
      </c>
      <c r="B351" t="s">
        <v>139</v>
      </c>
      <c r="C351" t="s">
        <v>176</v>
      </c>
      <c r="D351" t="s">
        <v>177</v>
      </c>
      <c r="E351" t="s">
        <v>16</v>
      </c>
      <c r="F351">
        <v>21.4</v>
      </c>
    </row>
    <row r="352" spans="1:6">
      <c r="A352" t="s">
        <v>174</v>
      </c>
      <c r="B352" t="s">
        <v>139</v>
      </c>
      <c r="C352" t="s">
        <v>176</v>
      </c>
      <c r="D352" t="s">
        <v>175</v>
      </c>
      <c r="E352" t="s">
        <v>16</v>
      </c>
      <c r="F352">
        <v>30.5</v>
      </c>
    </row>
    <row r="353" spans="1:6">
      <c r="A353" t="s">
        <v>174</v>
      </c>
      <c r="B353" t="s">
        <v>139</v>
      </c>
      <c r="C353" t="s">
        <v>176</v>
      </c>
      <c r="D353" t="s">
        <v>177</v>
      </c>
      <c r="E353" t="s">
        <v>17</v>
      </c>
      <c r="F353">
        <v>20.399999999999999</v>
      </c>
    </row>
    <row r="354" spans="1:6">
      <c r="A354" t="s">
        <v>174</v>
      </c>
      <c r="B354" t="s">
        <v>139</v>
      </c>
      <c r="C354" t="s">
        <v>176</v>
      </c>
      <c r="D354" t="s">
        <v>175</v>
      </c>
      <c r="E354" t="s">
        <v>17</v>
      </c>
      <c r="F354">
        <v>23</v>
      </c>
    </row>
    <row r="355" spans="1:6">
      <c r="A355" t="s">
        <v>174</v>
      </c>
      <c r="B355" t="s">
        <v>139</v>
      </c>
      <c r="C355" t="s">
        <v>173</v>
      </c>
      <c r="D355" t="s">
        <v>38</v>
      </c>
      <c r="E355" t="s">
        <v>12</v>
      </c>
      <c r="F355">
        <v>12.6</v>
      </c>
    </row>
    <row r="356" spans="1:6">
      <c r="A356" t="s">
        <v>174</v>
      </c>
      <c r="B356" t="s">
        <v>139</v>
      </c>
      <c r="C356" t="s">
        <v>173</v>
      </c>
      <c r="D356" t="s">
        <v>39</v>
      </c>
      <c r="E356" t="s">
        <v>12</v>
      </c>
      <c r="F356">
        <v>44.1</v>
      </c>
    </row>
    <row r="357" spans="1:6">
      <c r="A357" t="s">
        <v>174</v>
      </c>
      <c r="B357" t="s">
        <v>139</v>
      </c>
      <c r="C357" t="s">
        <v>173</v>
      </c>
      <c r="D357" t="s">
        <v>38</v>
      </c>
      <c r="E357" t="s">
        <v>14</v>
      </c>
      <c r="F357">
        <v>10.199999999999999</v>
      </c>
    </row>
    <row r="358" spans="1:6">
      <c r="A358" t="s">
        <v>174</v>
      </c>
      <c r="B358" t="s">
        <v>139</v>
      </c>
      <c r="C358" t="s">
        <v>173</v>
      </c>
      <c r="D358" t="s">
        <v>39</v>
      </c>
      <c r="E358" t="s">
        <v>14</v>
      </c>
      <c r="F358">
        <v>39.4</v>
      </c>
    </row>
    <row r="359" spans="1:6">
      <c r="A359" t="s">
        <v>174</v>
      </c>
      <c r="B359" t="s">
        <v>139</v>
      </c>
      <c r="C359" t="s">
        <v>173</v>
      </c>
      <c r="D359" t="s">
        <v>38</v>
      </c>
      <c r="E359" t="s">
        <v>15</v>
      </c>
      <c r="F359">
        <v>13.7</v>
      </c>
    </row>
    <row r="360" spans="1:6">
      <c r="A360" t="s">
        <v>174</v>
      </c>
      <c r="B360" t="s">
        <v>139</v>
      </c>
      <c r="C360" t="s">
        <v>173</v>
      </c>
      <c r="D360" t="s">
        <v>39</v>
      </c>
      <c r="E360" t="s">
        <v>15</v>
      </c>
      <c r="F360">
        <v>45.5</v>
      </c>
    </row>
    <row r="361" spans="1:6">
      <c r="A361" t="s">
        <v>174</v>
      </c>
      <c r="B361" t="s">
        <v>139</v>
      </c>
      <c r="C361" t="s">
        <v>173</v>
      </c>
      <c r="D361" t="s">
        <v>38</v>
      </c>
      <c r="E361" t="s">
        <v>16</v>
      </c>
      <c r="F361">
        <v>15.5</v>
      </c>
    </row>
    <row r="362" spans="1:6">
      <c r="A362" t="s">
        <v>174</v>
      </c>
      <c r="B362" t="s">
        <v>139</v>
      </c>
      <c r="C362" t="s">
        <v>173</v>
      </c>
      <c r="D362" t="s">
        <v>39</v>
      </c>
      <c r="E362" t="s">
        <v>16</v>
      </c>
      <c r="F362">
        <v>48.1</v>
      </c>
    </row>
    <row r="363" spans="1:6">
      <c r="A363" t="s">
        <v>174</v>
      </c>
      <c r="B363" t="s">
        <v>139</v>
      </c>
      <c r="C363" t="s">
        <v>173</v>
      </c>
      <c r="D363" t="s">
        <v>38</v>
      </c>
      <c r="E363" t="s">
        <v>17</v>
      </c>
      <c r="F363">
        <v>13.1</v>
      </c>
    </row>
    <row r="364" spans="1:6">
      <c r="A364" t="s">
        <v>174</v>
      </c>
      <c r="B364" t="s">
        <v>139</v>
      </c>
      <c r="C364" t="s">
        <v>173</v>
      </c>
      <c r="D364" t="s">
        <v>39</v>
      </c>
      <c r="E364" t="s">
        <v>17</v>
      </c>
      <c r="F364">
        <v>38.700000000000003</v>
      </c>
    </row>
  </sheetData>
  <mergeCells count="2">
    <mergeCell ref="A1:D1"/>
    <mergeCell ref="A2:D2"/>
  </mergeCells>
  <pageMargins left="0.7" right="0.7" top="0.75" bottom="0.75" header="0.3" footer="0.3"/>
  <pageSetup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249977111117893"/>
  </sheetPr>
  <dimension ref="A1:G20"/>
  <sheetViews>
    <sheetView workbookViewId="0">
      <selection sqref="A1:D1"/>
    </sheetView>
  </sheetViews>
  <sheetFormatPr defaultRowHeight="15"/>
  <cols>
    <col min="1" max="1" width="23.85546875" customWidth="1"/>
    <col min="2" max="2" width="30.42578125" customWidth="1"/>
    <col min="3" max="3" width="16.7109375" customWidth="1"/>
    <col min="4" max="4" width="14" customWidth="1"/>
  </cols>
  <sheetData>
    <row r="1" spans="1:7" ht="33.75" customHeight="1">
      <c r="A1" s="197" t="s">
        <v>199</v>
      </c>
      <c r="B1" s="197"/>
      <c r="C1" s="197"/>
      <c r="D1" s="197"/>
    </row>
    <row r="2" spans="1:7">
      <c r="A2" s="197" t="s">
        <v>188</v>
      </c>
      <c r="B2" s="197"/>
      <c r="C2" s="197"/>
      <c r="D2" s="197"/>
    </row>
    <row r="4" spans="1:7">
      <c r="A4" s="2" t="s">
        <v>4</v>
      </c>
      <c r="B4" s="2" t="s">
        <v>5</v>
      </c>
      <c r="C4" s="2" t="s">
        <v>198</v>
      </c>
      <c r="D4" s="2" t="s">
        <v>8</v>
      </c>
      <c r="E4" s="11" t="s">
        <v>9</v>
      </c>
      <c r="F4" s="11"/>
      <c r="G4" s="2"/>
    </row>
    <row r="5" spans="1:7">
      <c r="A5" t="s">
        <v>191</v>
      </c>
      <c r="B5" t="s">
        <v>190</v>
      </c>
      <c r="C5" t="s">
        <v>93</v>
      </c>
      <c r="D5" t="s">
        <v>197</v>
      </c>
      <c r="E5">
        <v>10.8</v>
      </c>
    </row>
    <row r="6" spans="1:7">
      <c r="A6" t="s">
        <v>191</v>
      </c>
      <c r="B6" t="s">
        <v>190</v>
      </c>
      <c r="C6" t="s">
        <v>93</v>
      </c>
      <c r="D6" t="s">
        <v>196</v>
      </c>
      <c r="E6">
        <v>16</v>
      </c>
    </row>
    <row r="7" spans="1:7">
      <c r="A7" t="s">
        <v>191</v>
      </c>
      <c r="B7" t="s">
        <v>190</v>
      </c>
      <c r="C7" t="s">
        <v>93</v>
      </c>
      <c r="D7" t="s">
        <v>195</v>
      </c>
      <c r="E7">
        <v>17.5</v>
      </c>
    </row>
    <row r="8" spans="1:7">
      <c r="A8" t="s">
        <v>191</v>
      </c>
      <c r="B8" t="s">
        <v>190</v>
      </c>
      <c r="C8" t="s">
        <v>93</v>
      </c>
      <c r="D8" t="s">
        <v>194</v>
      </c>
      <c r="E8">
        <v>19.100000000000001</v>
      </c>
    </row>
    <row r="9" spans="1:7">
      <c r="A9" t="s">
        <v>191</v>
      </c>
      <c r="B9" t="s">
        <v>190</v>
      </c>
      <c r="C9" t="s">
        <v>93</v>
      </c>
      <c r="D9" t="s">
        <v>193</v>
      </c>
      <c r="E9">
        <v>18.3</v>
      </c>
    </row>
    <row r="10" spans="1:7">
      <c r="A10" t="s">
        <v>191</v>
      </c>
      <c r="B10" t="s">
        <v>190</v>
      </c>
      <c r="C10" t="s">
        <v>93</v>
      </c>
      <c r="D10" t="s">
        <v>192</v>
      </c>
      <c r="E10">
        <v>17.899999999999999</v>
      </c>
    </row>
    <row r="11" spans="1:7">
      <c r="A11" t="s">
        <v>191</v>
      </c>
      <c r="B11" t="s">
        <v>190</v>
      </c>
      <c r="C11" t="s">
        <v>93</v>
      </c>
      <c r="D11" t="s">
        <v>17</v>
      </c>
      <c r="E11">
        <v>18</v>
      </c>
    </row>
    <row r="12" spans="1:7">
      <c r="A12" t="s">
        <v>191</v>
      </c>
      <c r="B12" t="s">
        <v>190</v>
      </c>
      <c r="C12" t="s">
        <v>93</v>
      </c>
      <c r="D12" t="s">
        <v>12</v>
      </c>
      <c r="E12">
        <v>16.399999999999999</v>
      </c>
    </row>
    <row r="13" spans="1:7">
      <c r="A13" t="s">
        <v>191</v>
      </c>
      <c r="B13" t="s">
        <v>190</v>
      </c>
      <c r="C13" t="s">
        <v>96</v>
      </c>
      <c r="D13" t="s">
        <v>197</v>
      </c>
      <c r="E13">
        <v>14.1</v>
      </c>
    </row>
    <row r="14" spans="1:7">
      <c r="A14" t="s">
        <v>191</v>
      </c>
      <c r="B14" t="s">
        <v>190</v>
      </c>
      <c r="C14" t="s">
        <v>96</v>
      </c>
      <c r="D14" t="s">
        <v>196</v>
      </c>
      <c r="E14">
        <v>22.2</v>
      </c>
    </row>
    <row r="15" spans="1:7">
      <c r="A15" t="s">
        <v>191</v>
      </c>
      <c r="B15" t="s">
        <v>190</v>
      </c>
      <c r="C15" t="s">
        <v>96</v>
      </c>
      <c r="D15" t="s">
        <v>195</v>
      </c>
      <c r="E15">
        <v>24.3</v>
      </c>
    </row>
    <row r="16" spans="1:7">
      <c r="A16" t="s">
        <v>191</v>
      </c>
      <c r="B16" t="s">
        <v>190</v>
      </c>
      <c r="C16" t="s">
        <v>96</v>
      </c>
      <c r="D16" t="s">
        <v>194</v>
      </c>
      <c r="E16">
        <v>28.2</v>
      </c>
    </row>
    <row r="17" spans="1:5">
      <c r="A17" t="s">
        <v>191</v>
      </c>
      <c r="B17" t="s">
        <v>190</v>
      </c>
      <c r="C17" t="s">
        <v>96</v>
      </c>
      <c r="D17" t="s">
        <v>193</v>
      </c>
      <c r="E17">
        <v>31.5</v>
      </c>
    </row>
    <row r="18" spans="1:5">
      <c r="A18" t="s">
        <v>191</v>
      </c>
      <c r="B18" t="s">
        <v>190</v>
      </c>
      <c r="C18" t="s">
        <v>96</v>
      </c>
      <c r="D18" t="s">
        <v>192</v>
      </c>
      <c r="E18">
        <v>25.9</v>
      </c>
    </row>
    <row r="19" spans="1:5">
      <c r="A19" t="s">
        <v>191</v>
      </c>
      <c r="B19" t="s">
        <v>190</v>
      </c>
      <c r="C19" t="s">
        <v>96</v>
      </c>
      <c r="D19" t="s">
        <v>17</v>
      </c>
      <c r="E19">
        <v>23</v>
      </c>
    </row>
    <row r="20" spans="1:5">
      <c r="A20" t="s">
        <v>191</v>
      </c>
      <c r="B20" t="s">
        <v>190</v>
      </c>
      <c r="C20" t="s">
        <v>96</v>
      </c>
      <c r="D20" t="s">
        <v>12</v>
      </c>
      <c r="E20">
        <v>23.9</v>
      </c>
    </row>
  </sheetData>
  <mergeCells count="2">
    <mergeCell ref="A1:D1"/>
    <mergeCell ref="A2:D2"/>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5:A33"/>
  <sheetViews>
    <sheetView workbookViewId="0">
      <selection activeCell="A13" sqref="A13"/>
    </sheetView>
  </sheetViews>
  <sheetFormatPr defaultRowHeight="15"/>
  <sheetData>
    <row r="5" spans="1:1" ht="23.25">
      <c r="A5" s="1" t="s">
        <v>106</v>
      </c>
    </row>
    <row r="6" spans="1:1">
      <c r="A6" s="2" t="s">
        <v>104</v>
      </c>
    </row>
    <row r="7" spans="1:1">
      <c r="A7" s="2"/>
    </row>
    <row r="8" spans="1:1" ht="23.25">
      <c r="A8" s="5" t="s">
        <v>1</v>
      </c>
    </row>
    <row r="9" spans="1:1">
      <c r="A9" s="2"/>
    </row>
    <row r="10" spans="1:1">
      <c r="A10" s="4" t="s">
        <v>2</v>
      </c>
    </row>
    <row r="12" spans="1:1">
      <c r="A12" s="2" t="s">
        <v>42</v>
      </c>
    </row>
    <row r="13" spans="1:1">
      <c r="A13" s="3" t="s">
        <v>43</v>
      </c>
    </row>
    <row r="15" spans="1:1">
      <c r="A15" s="2" t="s">
        <v>41</v>
      </c>
    </row>
    <row r="16" spans="1:1">
      <c r="A16" s="3" t="s">
        <v>44</v>
      </c>
    </row>
    <row r="18" spans="1:1">
      <c r="A18" s="2" t="s">
        <v>45</v>
      </c>
    </row>
    <row r="19" spans="1:1">
      <c r="A19" s="3" t="s">
        <v>46</v>
      </c>
    </row>
    <row r="20" spans="1:1">
      <c r="A20" s="3"/>
    </row>
    <row r="21" spans="1:1">
      <c r="A21" s="4" t="s">
        <v>3</v>
      </c>
    </row>
    <row r="23" spans="1:1">
      <c r="A23" s="2" t="s">
        <v>47</v>
      </c>
    </row>
    <row r="24" spans="1:1">
      <c r="A24" s="3" t="s">
        <v>48</v>
      </c>
    </row>
    <row r="26" spans="1:1">
      <c r="A26" s="2" t="s">
        <v>49</v>
      </c>
    </row>
    <row r="27" spans="1:1">
      <c r="A27" s="3" t="s">
        <v>50</v>
      </c>
    </row>
    <row r="29" spans="1:1">
      <c r="A29" s="2" t="s">
        <v>51</v>
      </c>
    </row>
    <row r="30" spans="1:1">
      <c r="A30" s="3" t="s">
        <v>52</v>
      </c>
    </row>
    <row r="32" spans="1:1">
      <c r="A32" s="2" t="s">
        <v>53</v>
      </c>
    </row>
    <row r="33" spans="1:1">
      <c r="A33" s="3" t="s">
        <v>54</v>
      </c>
    </row>
  </sheetData>
  <hyperlinks>
    <hyperlink ref="A13" location="'Healthy teeth Int 1'!A1" display="Healthy teeth interactive 1"/>
    <hyperlink ref="A16" location="'Healthy teeth Int 2'!A1" display="Healthy teeth interactive 2"/>
    <hyperlink ref="A19" location="'Healthy teeth Int 3'!A1" display="Healthy teeth interactive 3"/>
    <hyperlink ref="A24" location="'Healthy teeth Int 4'!A1" display="Healthy teeth interactive 4"/>
    <hyperlink ref="A27" location="'Healthy teeth Int 5'!A1" display="Healthy teeth interactive 5"/>
    <hyperlink ref="A30" location="'Healthy teeth Int 6'!A1" display="Healthy teeth interactive 6"/>
    <hyperlink ref="A33" location="'Healthy teeth Int 7'!A1" display="Healthy teeth interactive 7"/>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F60"/>
  <sheetViews>
    <sheetView workbookViewId="0">
      <selection sqref="A1:D1"/>
    </sheetView>
  </sheetViews>
  <sheetFormatPr defaultRowHeight="15"/>
  <cols>
    <col min="1" max="1" width="32.85546875" customWidth="1"/>
    <col min="2" max="2" width="14" customWidth="1"/>
    <col min="3" max="3" width="13.7109375" customWidth="1"/>
    <col min="4" max="4" width="23.42578125" customWidth="1"/>
    <col min="5" max="5" width="14.85546875" customWidth="1"/>
  </cols>
  <sheetData>
    <row r="1" spans="1:6" ht="33.6" customHeight="1">
      <c r="A1" s="197" t="s">
        <v>210</v>
      </c>
      <c r="B1" s="197"/>
      <c r="C1" s="197"/>
      <c r="D1" s="197"/>
    </row>
    <row r="2" spans="1:6">
      <c r="A2" s="197" t="s">
        <v>209</v>
      </c>
      <c r="B2" s="197"/>
      <c r="C2" s="197"/>
      <c r="D2" s="197"/>
    </row>
    <row r="4" spans="1:6">
      <c r="A4" s="2" t="s">
        <v>4</v>
      </c>
      <c r="B4" s="2" t="s">
        <v>92</v>
      </c>
      <c r="C4" s="2" t="s">
        <v>6</v>
      </c>
      <c r="D4" s="2" t="s">
        <v>7</v>
      </c>
      <c r="E4" s="2" t="s">
        <v>8</v>
      </c>
      <c r="F4" s="11" t="s">
        <v>9</v>
      </c>
    </row>
    <row r="5" spans="1:6">
      <c r="A5" t="s">
        <v>166</v>
      </c>
      <c r="B5" s="50">
        <v>2011</v>
      </c>
      <c r="C5" t="s">
        <v>202</v>
      </c>
      <c r="D5" t="s">
        <v>208</v>
      </c>
      <c r="E5" s="50" t="s">
        <v>12</v>
      </c>
      <c r="F5" s="51">
        <v>37.1</v>
      </c>
    </row>
    <row r="6" spans="1:6">
      <c r="A6" t="s">
        <v>166</v>
      </c>
      <c r="B6" s="50">
        <v>2011</v>
      </c>
      <c r="C6" t="s">
        <v>202</v>
      </c>
      <c r="D6" t="s">
        <v>208</v>
      </c>
      <c r="E6" t="s">
        <v>206</v>
      </c>
      <c r="F6">
        <v>99.1</v>
      </c>
    </row>
    <row r="7" spans="1:6">
      <c r="A7" t="s">
        <v>166</v>
      </c>
      <c r="B7" s="50">
        <v>2011</v>
      </c>
      <c r="C7" t="s">
        <v>202</v>
      </c>
      <c r="D7" t="s">
        <v>208</v>
      </c>
      <c r="E7" t="s">
        <v>197</v>
      </c>
      <c r="F7">
        <v>86.5</v>
      </c>
    </row>
    <row r="8" spans="1:6">
      <c r="A8" t="s">
        <v>166</v>
      </c>
      <c r="B8" s="50">
        <v>2011</v>
      </c>
      <c r="C8" t="s">
        <v>202</v>
      </c>
      <c r="D8" t="s">
        <v>208</v>
      </c>
      <c r="E8" t="s">
        <v>205</v>
      </c>
      <c r="F8">
        <v>62.9</v>
      </c>
    </row>
    <row r="9" spans="1:6">
      <c r="A9" t="s">
        <v>166</v>
      </c>
      <c r="B9" s="50">
        <v>2011</v>
      </c>
      <c r="C9" t="s">
        <v>202</v>
      </c>
      <c r="D9" t="s">
        <v>208</v>
      </c>
      <c r="E9" t="s">
        <v>204</v>
      </c>
      <c r="F9">
        <v>28.4</v>
      </c>
    </row>
    <row r="10" spans="1:6">
      <c r="A10" t="s">
        <v>166</v>
      </c>
      <c r="B10" s="50">
        <v>2011</v>
      </c>
      <c r="C10" t="s">
        <v>202</v>
      </c>
      <c r="D10" t="s">
        <v>208</v>
      </c>
      <c r="E10" t="s">
        <v>203</v>
      </c>
      <c r="F10">
        <v>11</v>
      </c>
    </row>
    <row r="11" spans="1:6">
      <c r="A11" t="s">
        <v>166</v>
      </c>
      <c r="B11" s="50">
        <v>2011</v>
      </c>
      <c r="C11" t="s">
        <v>202</v>
      </c>
      <c r="D11" t="s">
        <v>208</v>
      </c>
      <c r="E11" t="s">
        <v>200</v>
      </c>
      <c r="F11">
        <v>7.1</v>
      </c>
    </row>
    <row r="12" spans="1:6">
      <c r="A12" t="s">
        <v>166</v>
      </c>
      <c r="B12" s="50">
        <v>2011</v>
      </c>
      <c r="C12" t="s">
        <v>202</v>
      </c>
      <c r="D12" t="s">
        <v>145</v>
      </c>
      <c r="E12" t="s">
        <v>12</v>
      </c>
      <c r="F12">
        <v>26.5</v>
      </c>
    </row>
    <row r="13" spans="1:6">
      <c r="A13" t="s">
        <v>166</v>
      </c>
      <c r="B13" s="50">
        <v>2011</v>
      </c>
      <c r="C13" t="s">
        <v>202</v>
      </c>
      <c r="D13" t="s">
        <v>145</v>
      </c>
      <c r="E13" t="s">
        <v>206</v>
      </c>
      <c r="F13">
        <v>0</v>
      </c>
    </row>
    <row r="14" spans="1:6">
      <c r="A14" t="s">
        <v>166</v>
      </c>
      <c r="B14" s="50">
        <v>2011</v>
      </c>
      <c r="C14" t="s">
        <v>202</v>
      </c>
      <c r="D14" t="s">
        <v>145</v>
      </c>
      <c r="E14" t="s">
        <v>197</v>
      </c>
      <c r="F14">
        <v>9.3000000000000007</v>
      </c>
    </row>
    <row r="15" spans="1:6">
      <c r="A15" t="s">
        <v>166</v>
      </c>
      <c r="B15" s="50">
        <v>2011</v>
      </c>
      <c r="C15" t="s">
        <v>202</v>
      </c>
      <c r="D15" t="s">
        <v>145</v>
      </c>
      <c r="E15" t="s">
        <v>205</v>
      </c>
      <c r="F15">
        <v>33.1</v>
      </c>
    </row>
    <row r="16" spans="1:6">
      <c r="A16" t="s">
        <v>166</v>
      </c>
      <c r="B16" s="50">
        <v>2011</v>
      </c>
      <c r="C16" t="s">
        <v>202</v>
      </c>
      <c r="D16" t="s">
        <v>145</v>
      </c>
      <c r="E16" t="s">
        <v>204</v>
      </c>
      <c r="F16">
        <v>38</v>
      </c>
    </row>
    <row r="17" spans="1:6">
      <c r="A17" t="s">
        <v>166</v>
      </c>
      <c r="B17" s="50">
        <v>2011</v>
      </c>
      <c r="C17" t="s">
        <v>202</v>
      </c>
      <c r="D17" t="s">
        <v>145</v>
      </c>
      <c r="E17" t="s">
        <v>203</v>
      </c>
      <c r="F17">
        <v>20.100000000000001</v>
      </c>
    </row>
    <row r="18" spans="1:6">
      <c r="A18" t="s">
        <v>166</v>
      </c>
      <c r="B18" s="50">
        <v>2011</v>
      </c>
      <c r="C18" t="s">
        <v>202</v>
      </c>
      <c r="D18" t="s">
        <v>145</v>
      </c>
      <c r="E18" t="s">
        <v>200</v>
      </c>
      <c r="F18">
        <v>14.8</v>
      </c>
    </row>
    <row r="19" spans="1:6">
      <c r="A19" t="s">
        <v>166</v>
      </c>
      <c r="B19" s="50">
        <v>2011</v>
      </c>
      <c r="C19" t="s">
        <v>202</v>
      </c>
      <c r="D19" t="s">
        <v>207</v>
      </c>
      <c r="E19" t="s">
        <v>12</v>
      </c>
      <c r="F19">
        <v>35.799999999999997</v>
      </c>
    </row>
    <row r="20" spans="1:6">
      <c r="A20" t="s">
        <v>166</v>
      </c>
      <c r="B20" s="50">
        <v>2011</v>
      </c>
      <c r="C20" t="s">
        <v>202</v>
      </c>
      <c r="D20" t="s">
        <v>207</v>
      </c>
      <c r="E20" t="s">
        <v>206</v>
      </c>
      <c r="F20">
        <v>0</v>
      </c>
    </row>
    <row r="21" spans="1:6">
      <c r="A21" t="s">
        <v>166</v>
      </c>
      <c r="B21" s="50">
        <v>2011</v>
      </c>
      <c r="C21" t="s">
        <v>202</v>
      </c>
      <c r="D21" t="s">
        <v>207</v>
      </c>
      <c r="E21" t="s">
        <v>197</v>
      </c>
      <c r="F21">
        <v>0.1</v>
      </c>
    </row>
    <row r="22" spans="1:6">
      <c r="A22" t="s">
        <v>166</v>
      </c>
      <c r="B22" s="50">
        <v>2011</v>
      </c>
      <c r="C22" t="s">
        <v>202</v>
      </c>
      <c r="D22" t="s">
        <v>207</v>
      </c>
      <c r="E22" t="s">
        <v>205</v>
      </c>
      <c r="F22">
        <v>3.3</v>
      </c>
    </row>
    <row r="23" spans="1:6">
      <c r="A23" t="s">
        <v>166</v>
      </c>
      <c r="B23" s="50">
        <v>2011</v>
      </c>
      <c r="C23" t="s">
        <v>202</v>
      </c>
      <c r="D23" t="s">
        <v>207</v>
      </c>
      <c r="E23" t="s">
        <v>204</v>
      </c>
      <c r="F23">
        <v>33.4</v>
      </c>
    </row>
    <row r="24" spans="1:6">
      <c r="A24" t="s">
        <v>166</v>
      </c>
      <c r="B24" s="50">
        <v>2011</v>
      </c>
      <c r="C24" t="s">
        <v>202</v>
      </c>
      <c r="D24" t="s">
        <v>207</v>
      </c>
      <c r="E24" t="s">
        <v>203</v>
      </c>
      <c r="F24">
        <v>68.7</v>
      </c>
    </row>
    <row r="25" spans="1:6">
      <c r="A25" t="s">
        <v>166</v>
      </c>
      <c r="B25" s="50">
        <v>2011</v>
      </c>
      <c r="C25" t="s">
        <v>202</v>
      </c>
      <c r="D25" t="s">
        <v>207</v>
      </c>
      <c r="E25" t="s">
        <v>200</v>
      </c>
      <c r="F25">
        <v>78.099999999999994</v>
      </c>
    </row>
    <row r="26" spans="1:6">
      <c r="A26" t="s">
        <v>166</v>
      </c>
      <c r="B26" s="50">
        <v>2011</v>
      </c>
      <c r="C26" t="s">
        <v>202</v>
      </c>
      <c r="D26" t="s">
        <v>201</v>
      </c>
      <c r="E26" t="s">
        <v>12</v>
      </c>
      <c r="F26">
        <v>0.6</v>
      </c>
    </row>
    <row r="27" spans="1:6">
      <c r="A27" t="s">
        <v>166</v>
      </c>
      <c r="B27" s="50">
        <v>2011</v>
      </c>
      <c r="C27" t="s">
        <v>202</v>
      </c>
      <c r="D27" t="s">
        <v>201</v>
      </c>
      <c r="E27" t="s">
        <v>206</v>
      </c>
      <c r="F27">
        <v>0.9</v>
      </c>
    </row>
    <row r="28" spans="1:6">
      <c r="A28" t="s">
        <v>166</v>
      </c>
      <c r="B28" s="50">
        <v>2011</v>
      </c>
      <c r="C28" t="s">
        <v>202</v>
      </c>
      <c r="D28" t="s">
        <v>201</v>
      </c>
      <c r="E28" t="s">
        <v>197</v>
      </c>
      <c r="F28">
        <v>4.0999999999999996</v>
      </c>
    </row>
    <row r="29" spans="1:6">
      <c r="A29" t="s">
        <v>166</v>
      </c>
      <c r="B29" s="50">
        <v>2011</v>
      </c>
      <c r="C29" t="s">
        <v>202</v>
      </c>
      <c r="D29" t="s">
        <v>201</v>
      </c>
      <c r="E29" t="s">
        <v>205</v>
      </c>
      <c r="F29">
        <v>0.7</v>
      </c>
    </row>
    <row r="30" spans="1:6">
      <c r="A30" t="s">
        <v>166</v>
      </c>
      <c r="B30" s="50">
        <v>2011</v>
      </c>
      <c r="C30" t="s">
        <v>202</v>
      </c>
      <c r="D30" t="s">
        <v>201</v>
      </c>
      <c r="E30" t="s">
        <v>204</v>
      </c>
      <c r="F30">
        <v>0.2</v>
      </c>
    </row>
    <row r="31" spans="1:6">
      <c r="A31" t="s">
        <v>166</v>
      </c>
      <c r="B31" s="50">
        <v>2011</v>
      </c>
      <c r="C31" t="s">
        <v>202</v>
      </c>
      <c r="D31" t="s">
        <v>201</v>
      </c>
      <c r="E31" t="s">
        <v>203</v>
      </c>
      <c r="F31">
        <v>0.1</v>
      </c>
    </row>
    <row r="32" spans="1:6">
      <c r="A32" t="s">
        <v>166</v>
      </c>
      <c r="B32" s="50">
        <v>2011</v>
      </c>
      <c r="C32" t="s">
        <v>202</v>
      </c>
      <c r="D32" t="s">
        <v>201</v>
      </c>
      <c r="E32" t="s">
        <v>200</v>
      </c>
      <c r="F32">
        <v>0.1</v>
      </c>
    </row>
    <row r="33" spans="1:6">
      <c r="A33" t="s">
        <v>166</v>
      </c>
      <c r="B33" s="50">
        <v>2015</v>
      </c>
      <c r="C33" t="s">
        <v>202</v>
      </c>
      <c r="D33" t="s">
        <v>208</v>
      </c>
      <c r="E33" s="50" t="s">
        <v>12</v>
      </c>
      <c r="F33">
        <v>36.5</v>
      </c>
    </row>
    <row r="34" spans="1:6">
      <c r="A34" t="s">
        <v>166</v>
      </c>
      <c r="B34" s="50">
        <v>2015</v>
      </c>
      <c r="C34" t="s">
        <v>202</v>
      </c>
      <c r="D34" t="s">
        <v>208</v>
      </c>
      <c r="E34" t="s">
        <v>206</v>
      </c>
      <c r="F34">
        <v>99</v>
      </c>
    </row>
    <row r="35" spans="1:6">
      <c r="A35" t="s">
        <v>166</v>
      </c>
      <c r="B35" s="50">
        <v>2015</v>
      </c>
      <c r="C35" t="s">
        <v>202</v>
      </c>
      <c r="D35" t="s">
        <v>208</v>
      </c>
      <c r="E35" t="s">
        <v>197</v>
      </c>
      <c r="F35">
        <v>86.7</v>
      </c>
    </row>
    <row r="36" spans="1:6">
      <c r="A36" t="s">
        <v>166</v>
      </c>
      <c r="B36" s="50">
        <v>2015</v>
      </c>
      <c r="C36" t="s">
        <v>202</v>
      </c>
      <c r="D36" t="s">
        <v>208</v>
      </c>
      <c r="E36" t="s">
        <v>205</v>
      </c>
      <c r="F36">
        <v>63.2</v>
      </c>
    </row>
    <row r="37" spans="1:6">
      <c r="A37" t="s">
        <v>166</v>
      </c>
      <c r="B37" s="50">
        <v>2015</v>
      </c>
      <c r="C37" t="s">
        <v>202</v>
      </c>
      <c r="D37" t="s">
        <v>208</v>
      </c>
      <c r="E37" t="s">
        <v>204</v>
      </c>
      <c r="F37">
        <v>28.3</v>
      </c>
    </row>
    <row r="38" spans="1:6">
      <c r="A38" t="s">
        <v>166</v>
      </c>
      <c r="B38" s="50">
        <v>2015</v>
      </c>
      <c r="C38" t="s">
        <v>202</v>
      </c>
      <c r="D38" t="s">
        <v>208</v>
      </c>
      <c r="E38" t="s">
        <v>203</v>
      </c>
      <c r="F38">
        <v>11.1</v>
      </c>
    </row>
    <row r="39" spans="1:6">
      <c r="A39" t="s">
        <v>166</v>
      </c>
      <c r="B39" s="50">
        <v>2015</v>
      </c>
      <c r="C39" t="s">
        <v>202</v>
      </c>
      <c r="D39" t="s">
        <v>208</v>
      </c>
      <c r="E39" t="s">
        <v>200</v>
      </c>
      <c r="F39">
        <v>7.1</v>
      </c>
    </row>
    <row r="40" spans="1:6">
      <c r="A40" t="s">
        <v>166</v>
      </c>
      <c r="B40" s="50">
        <v>2015</v>
      </c>
      <c r="C40" t="s">
        <v>202</v>
      </c>
      <c r="D40" t="s">
        <v>145</v>
      </c>
      <c r="E40" t="s">
        <v>12</v>
      </c>
      <c r="F40">
        <v>26.3</v>
      </c>
    </row>
    <row r="41" spans="1:6">
      <c r="A41" t="s">
        <v>166</v>
      </c>
      <c r="B41" s="50">
        <v>2015</v>
      </c>
      <c r="C41" t="s">
        <v>202</v>
      </c>
      <c r="D41" t="s">
        <v>145</v>
      </c>
      <c r="E41" t="s">
        <v>206</v>
      </c>
      <c r="F41">
        <v>0</v>
      </c>
    </row>
    <row r="42" spans="1:6">
      <c r="A42" t="s">
        <v>166</v>
      </c>
      <c r="B42" s="50">
        <v>2015</v>
      </c>
      <c r="C42" t="s">
        <v>202</v>
      </c>
      <c r="D42" t="s">
        <v>145</v>
      </c>
      <c r="E42" t="s">
        <v>197</v>
      </c>
      <c r="F42">
        <v>9.3000000000000007</v>
      </c>
    </row>
    <row r="43" spans="1:6">
      <c r="A43" t="s">
        <v>166</v>
      </c>
      <c r="B43" s="50">
        <v>2015</v>
      </c>
      <c r="C43" t="s">
        <v>202</v>
      </c>
      <c r="D43" t="s">
        <v>145</v>
      </c>
      <c r="E43" t="s">
        <v>205</v>
      </c>
      <c r="F43">
        <v>33</v>
      </c>
    </row>
    <row r="44" spans="1:6">
      <c r="A44" t="s">
        <v>166</v>
      </c>
      <c r="B44" s="50">
        <v>2015</v>
      </c>
      <c r="C44" t="s">
        <v>202</v>
      </c>
      <c r="D44" t="s">
        <v>145</v>
      </c>
      <c r="E44" t="s">
        <v>204</v>
      </c>
      <c r="F44">
        <v>37.9</v>
      </c>
    </row>
    <row r="45" spans="1:6">
      <c r="A45" t="s">
        <v>166</v>
      </c>
      <c r="B45" s="50">
        <v>2015</v>
      </c>
      <c r="C45" t="s">
        <v>202</v>
      </c>
      <c r="D45" t="s">
        <v>145</v>
      </c>
      <c r="E45" t="s">
        <v>203</v>
      </c>
      <c r="F45">
        <v>20.399999999999999</v>
      </c>
    </row>
    <row r="46" spans="1:6">
      <c r="A46" t="s">
        <v>166</v>
      </c>
      <c r="B46" s="50">
        <v>2015</v>
      </c>
      <c r="C46" t="s">
        <v>202</v>
      </c>
      <c r="D46" t="s">
        <v>145</v>
      </c>
      <c r="E46" t="s">
        <v>200</v>
      </c>
      <c r="F46">
        <v>14.8</v>
      </c>
    </row>
    <row r="47" spans="1:6">
      <c r="A47" t="s">
        <v>166</v>
      </c>
      <c r="B47" s="50">
        <v>2015</v>
      </c>
      <c r="C47" t="s">
        <v>202</v>
      </c>
      <c r="D47" t="s">
        <v>207</v>
      </c>
      <c r="E47" t="s">
        <v>12</v>
      </c>
      <c r="F47">
        <v>36.700000000000003</v>
      </c>
    </row>
    <row r="48" spans="1:6">
      <c r="A48" t="s">
        <v>166</v>
      </c>
      <c r="B48" s="50">
        <v>2015</v>
      </c>
      <c r="C48" t="s">
        <v>202</v>
      </c>
      <c r="D48" t="s">
        <v>207</v>
      </c>
      <c r="E48" t="s">
        <v>206</v>
      </c>
      <c r="F48">
        <v>0</v>
      </c>
    </row>
    <row r="49" spans="1:6">
      <c r="A49" t="s">
        <v>166</v>
      </c>
      <c r="B49" s="50">
        <v>2015</v>
      </c>
      <c r="C49" t="s">
        <v>202</v>
      </c>
      <c r="D49" t="s">
        <v>207</v>
      </c>
      <c r="E49" t="s">
        <v>197</v>
      </c>
      <c r="F49">
        <v>0</v>
      </c>
    </row>
    <row r="50" spans="1:6">
      <c r="A50" t="s">
        <v>166</v>
      </c>
      <c r="B50" s="50">
        <v>2015</v>
      </c>
      <c r="C50" t="s">
        <v>202</v>
      </c>
      <c r="D50" t="s">
        <v>207</v>
      </c>
      <c r="E50" t="s">
        <v>205</v>
      </c>
      <c r="F50">
        <v>3.2</v>
      </c>
    </row>
    <row r="51" spans="1:6">
      <c r="A51" t="s">
        <v>166</v>
      </c>
      <c r="B51" s="50">
        <v>2015</v>
      </c>
      <c r="C51" t="s">
        <v>202</v>
      </c>
      <c r="D51" t="s">
        <v>207</v>
      </c>
      <c r="E51" t="s">
        <v>204</v>
      </c>
      <c r="F51">
        <v>33.6</v>
      </c>
    </row>
    <row r="52" spans="1:6">
      <c r="A52" t="s">
        <v>166</v>
      </c>
      <c r="B52" s="50">
        <v>2015</v>
      </c>
      <c r="C52" t="s">
        <v>202</v>
      </c>
      <c r="D52" t="s">
        <v>207</v>
      </c>
      <c r="E52" t="s">
        <v>203</v>
      </c>
      <c r="F52">
        <v>68.400000000000006</v>
      </c>
    </row>
    <row r="53" spans="1:6">
      <c r="A53" t="s">
        <v>166</v>
      </c>
      <c r="B53" s="50">
        <v>2015</v>
      </c>
      <c r="C53" t="s">
        <v>202</v>
      </c>
      <c r="D53" t="s">
        <v>207</v>
      </c>
      <c r="E53" t="s">
        <v>200</v>
      </c>
      <c r="F53">
        <v>78</v>
      </c>
    </row>
    <row r="54" spans="1:6">
      <c r="A54" t="s">
        <v>166</v>
      </c>
      <c r="B54" s="50">
        <v>2015</v>
      </c>
      <c r="C54" t="s">
        <v>202</v>
      </c>
      <c r="D54" t="s">
        <v>201</v>
      </c>
      <c r="E54" t="s">
        <v>12</v>
      </c>
      <c r="F54">
        <v>0.5</v>
      </c>
    </row>
    <row r="55" spans="1:6">
      <c r="A55" t="s">
        <v>166</v>
      </c>
      <c r="B55" s="50">
        <v>2015</v>
      </c>
      <c r="C55" t="s">
        <v>202</v>
      </c>
      <c r="D55" t="s">
        <v>201</v>
      </c>
      <c r="E55" t="s">
        <v>206</v>
      </c>
      <c r="F55">
        <v>1</v>
      </c>
    </row>
    <row r="56" spans="1:6">
      <c r="A56" t="s">
        <v>166</v>
      </c>
      <c r="B56" s="50">
        <v>2015</v>
      </c>
      <c r="C56" t="s">
        <v>202</v>
      </c>
      <c r="D56" t="s">
        <v>201</v>
      </c>
      <c r="E56" t="s">
        <v>197</v>
      </c>
      <c r="F56">
        <v>4</v>
      </c>
    </row>
    <row r="57" spans="1:6">
      <c r="A57" t="s">
        <v>166</v>
      </c>
      <c r="B57" s="50">
        <v>2015</v>
      </c>
      <c r="C57" t="s">
        <v>202</v>
      </c>
      <c r="D57" t="s">
        <v>201</v>
      </c>
      <c r="E57" t="s">
        <v>205</v>
      </c>
      <c r="F57">
        <v>0.6</v>
      </c>
    </row>
    <row r="58" spans="1:6">
      <c r="A58" t="s">
        <v>166</v>
      </c>
      <c r="B58" s="50">
        <v>2015</v>
      </c>
      <c r="C58" t="s">
        <v>202</v>
      </c>
      <c r="D58" t="s">
        <v>201</v>
      </c>
      <c r="E58" t="s">
        <v>204</v>
      </c>
      <c r="F58">
        <v>0.2</v>
      </c>
    </row>
    <row r="59" spans="1:6">
      <c r="A59" t="s">
        <v>166</v>
      </c>
      <c r="B59" s="50">
        <v>2015</v>
      </c>
      <c r="C59" t="s">
        <v>202</v>
      </c>
      <c r="D59" t="s">
        <v>201</v>
      </c>
      <c r="E59" t="s">
        <v>203</v>
      </c>
      <c r="F59">
        <v>0.1</v>
      </c>
    </row>
    <row r="60" spans="1:6">
      <c r="A60" t="s">
        <v>166</v>
      </c>
      <c r="B60" s="50">
        <v>2015</v>
      </c>
      <c r="C60" t="s">
        <v>202</v>
      </c>
      <c r="D60" t="s">
        <v>201</v>
      </c>
      <c r="E60" t="s">
        <v>200</v>
      </c>
      <c r="F60">
        <v>0.1</v>
      </c>
    </row>
  </sheetData>
  <mergeCells count="2">
    <mergeCell ref="A1:D1"/>
    <mergeCell ref="A2:D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G85"/>
  <sheetViews>
    <sheetView workbookViewId="0">
      <selection sqref="A1:D1"/>
    </sheetView>
  </sheetViews>
  <sheetFormatPr defaultRowHeight="15"/>
  <cols>
    <col min="1" max="1" width="73" customWidth="1"/>
    <col min="2" max="2" width="26.140625" customWidth="1"/>
    <col min="3" max="3" width="13.85546875" customWidth="1"/>
  </cols>
  <sheetData>
    <row r="1" spans="1:7" ht="19.899999999999999" customHeight="1">
      <c r="A1" s="197" t="s">
        <v>224</v>
      </c>
      <c r="B1" s="197"/>
      <c r="C1" s="197"/>
      <c r="D1" s="197"/>
    </row>
    <row r="2" spans="1:7">
      <c r="A2" s="197" t="s">
        <v>223</v>
      </c>
      <c r="B2" s="197"/>
      <c r="C2" s="197"/>
      <c r="D2" s="197"/>
    </row>
    <row r="4" spans="1:7">
      <c r="A4" s="2" t="s">
        <v>4</v>
      </c>
      <c r="B4" s="2" t="s">
        <v>222</v>
      </c>
      <c r="C4" s="2" t="s">
        <v>5</v>
      </c>
      <c r="D4" s="2" t="s">
        <v>9</v>
      </c>
      <c r="E4" s="11"/>
    </row>
    <row r="5" spans="1:7">
      <c r="A5" t="s">
        <v>213</v>
      </c>
      <c r="B5" s="50" t="s">
        <v>221</v>
      </c>
      <c r="C5" t="s">
        <v>215</v>
      </c>
      <c r="D5" s="54">
        <v>92.5</v>
      </c>
    </row>
    <row r="6" spans="1:7">
      <c r="A6" t="s">
        <v>213</v>
      </c>
      <c r="B6" s="50" t="s">
        <v>221</v>
      </c>
      <c r="C6" t="s">
        <v>214</v>
      </c>
      <c r="D6" s="54">
        <v>95.5</v>
      </c>
    </row>
    <row r="7" spans="1:7">
      <c r="A7" t="s">
        <v>213</v>
      </c>
      <c r="B7" s="50" t="s">
        <v>221</v>
      </c>
      <c r="C7" t="s">
        <v>211</v>
      </c>
      <c r="D7" s="54">
        <v>93.3</v>
      </c>
    </row>
    <row r="8" spans="1:7">
      <c r="A8" t="s">
        <v>213</v>
      </c>
      <c r="B8" s="50" t="s">
        <v>220</v>
      </c>
      <c r="C8" t="s">
        <v>215</v>
      </c>
      <c r="D8" s="54">
        <v>65.8</v>
      </c>
    </row>
    <row r="9" spans="1:7">
      <c r="A9" t="s">
        <v>213</v>
      </c>
      <c r="B9" s="50" t="s">
        <v>220</v>
      </c>
      <c r="C9" t="s">
        <v>214</v>
      </c>
      <c r="D9" s="54">
        <v>69.8</v>
      </c>
    </row>
    <row r="10" spans="1:7">
      <c r="A10" t="s">
        <v>213</v>
      </c>
      <c r="B10" s="50" t="s">
        <v>220</v>
      </c>
      <c r="C10" t="s">
        <v>211</v>
      </c>
      <c r="D10" s="54">
        <v>67.099999999999994</v>
      </c>
    </row>
    <row r="11" spans="1:7">
      <c r="A11" t="s">
        <v>213</v>
      </c>
      <c r="B11" s="50" t="s">
        <v>219</v>
      </c>
      <c r="C11" t="s">
        <v>215</v>
      </c>
      <c r="D11" s="54">
        <v>57</v>
      </c>
    </row>
    <row r="12" spans="1:7">
      <c r="A12" t="s">
        <v>213</v>
      </c>
      <c r="B12" s="50" t="s">
        <v>219</v>
      </c>
      <c r="C12" t="s">
        <v>214</v>
      </c>
      <c r="D12" s="54">
        <v>65</v>
      </c>
    </row>
    <row r="13" spans="1:7">
      <c r="A13" t="s">
        <v>213</v>
      </c>
      <c r="B13" s="50" t="s">
        <v>219</v>
      </c>
      <c r="C13" t="s">
        <v>211</v>
      </c>
      <c r="D13" s="54">
        <v>60.1</v>
      </c>
      <c r="E13" s="2"/>
      <c r="F13" s="11"/>
    </row>
    <row r="14" spans="1:7">
      <c r="A14" t="s">
        <v>213</v>
      </c>
      <c r="B14" s="50" t="s">
        <v>218</v>
      </c>
      <c r="C14" t="s">
        <v>215</v>
      </c>
      <c r="D14" s="56">
        <v>70.5</v>
      </c>
      <c r="F14" s="53"/>
      <c r="G14" s="52"/>
    </row>
    <row r="15" spans="1:7">
      <c r="A15" t="s">
        <v>213</v>
      </c>
      <c r="B15" s="50" t="s">
        <v>218</v>
      </c>
      <c r="C15" t="s">
        <v>214</v>
      </c>
      <c r="D15" s="56">
        <v>84</v>
      </c>
      <c r="F15" s="53"/>
      <c r="G15" s="52"/>
    </row>
    <row r="16" spans="1:7">
      <c r="A16" t="s">
        <v>213</v>
      </c>
      <c r="B16" s="50" t="s">
        <v>218</v>
      </c>
      <c r="C16" t="s">
        <v>211</v>
      </c>
      <c r="D16" s="55">
        <v>76.400000000000006</v>
      </c>
      <c r="F16" s="53"/>
      <c r="G16" s="52"/>
    </row>
    <row r="17" spans="1:7">
      <c r="A17" t="s">
        <v>213</v>
      </c>
      <c r="B17" s="50" t="s">
        <v>217</v>
      </c>
      <c r="C17" t="s">
        <v>215</v>
      </c>
      <c r="D17" s="56">
        <v>68.599999999999994</v>
      </c>
      <c r="F17" s="53"/>
      <c r="G17" s="52"/>
    </row>
    <row r="18" spans="1:7">
      <c r="A18" t="s">
        <v>213</v>
      </c>
      <c r="B18" s="50" t="s">
        <v>217</v>
      </c>
      <c r="C18" t="s">
        <v>214</v>
      </c>
      <c r="D18" s="56">
        <v>68.7</v>
      </c>
      <c r="F18" s="53"/>
      <c r="G18" s="52"/>
    </row>
    <row r="19" spans="1:7">
      <c r="A19" t="s">
        <v>213</v>
      </c>
      <c r="B19" s="50" t="s">
        <v>217</v>
      </c>
      <c r="C19" t="s">
        <v>211</v>
      </c>
      <c r="D19" s="55">
        <v>68.599999999999994</v>
      </c>
      <c r="F19" s="53"/>
      <c r="G19" s="52"/>
    </row>
    <row r="20" spans="1:7">
      <c r="A20" t="s">
        <v>213</v>
      </c>
      <c r="B20" t="s">
        <v>216</v>
      </c>
      <c r="C20" t="s">
        <v>215</v>
      </c>
      <c r="D20" s="54">
        <v>74</v>
      </c>
      <c r="F20" s="53"/>
      <c r="G20" s="52"/>
    </row>
    <row r="21" spans="1:7">
      <c r="A21" t="s">
        <v>213</v>
      </c>
      <c r="B21" t="s">
        <v>216</v>
      </c>
      <c r="C21" t="s">
        <v>214</v>
      </c>
      <c r="D21" s="54">
        <v>77.5</v>
      </c>
      <c r="F21" s="53"/>
      <c r="G21" s="52"/>
    </row>
    <row r="22" spans="1:7">
      <c r="A22" t="s">
        <v>213</v>
      </c>
      <c r="B22" t="s">
        <v>216</v>
      </c>
      <c r="C22" t="s">
        <v>211</v>
      </c>
      <c r="D22" s="54">
        <v>75.099999999999994</v>
      </c>
      <c r="F22" s="53"/>
      <c r="G22" s="52"/>
    </row>
    <row r="23" spans="1:7">
      <c r="A23" t="s">
        <v>213</v>
      </c>
      <c r="B23" t="s">
        <v>212</v>
      </c>
      <c r="C23" t="s">
        <v>215</v>
      </c>
      <c r="D23" s="54">
        <v>68.099999999999994</v>
      </c>
      <c r="F23" s="53"/>
      <c r="G23" s="52"/>
    </row>
    <row r="24" spans="1:7">
      <c r="A24" t="s">
        <v>213</v>
      </c>
      <c r="B24" t="s">
        <v>212</v>
      </c>
      <c r="C24" t="s">
        <v>214</v>
      </c>
      <c r="D24" s="54">
        <v>69.900000000000006</v>
      </c>
      <c r="F24" s="53"/>
      <c r="G24" s="52"/>
    </row>
    <row r="25" spans="1:7">
      <c r="A25" t="s">
        <v>213</v>
      </c>
      <c r="B25" t="s">
        <v>212</v>
      </c>
      <c r="C25" t="s">
        <v>211</v>
      </c>
      <c r="D25" s="54">
        <v>68.900000000000006</v>
      </c>
      <c r="F25" s="53"/>
      <c r="G25" s="52"/>
    </row>
    <row r="26" spans="1:7">
      <c r="F26" s="53"/>
      <c r="G26" s="52"/>
    </row>
    <row r="27" spans="1:7">
      <c r="F27" s="53"/>
      <c r="G27" s="52"/>
    </row>
    <row r="28" spans="1:7">
      <c r="F28" s="53"/>
      <c r="G28" s="52"/>
    </row>
    <row r="29" spans="1:7">
      <c r="F29" s="53"/>
      <c r="G29" s="52"/>
    </row>
    <row r="30" spans="1:7">
      <c r="F30" s="53"/>
      <c r="G30" s="52"/>
    </row>
    <row r="31" spans="1:7">
      <c r="F31" s="53"/>
      <c r="G31" s="52"/>
    </row>
    <row r="32" spans="1:7">
      <c r="F32" s="53"/>
      <c r="G32" s="52"/>
    </row>
    <row r="33" spans="6:7">
      <c r="F33" s="53"/>
      <c r="G33" s="52"/>
    </row>
    <row r="34" spans="6:7">
      <c r="F34" s="53"/>
      <c r="G34" s="52"/>
    </row>
    <row r="35" spans="6:7">
      <c r="F35" s="53"/>
      <c r="G35" s="52"/>
    </row>
    <row r="36" spans="6:7">
      <c r="F36" s="53"/>
      <c r="G36" s="52"/>
    </row>
    <row r="37" spans="6:7">
      <c r="F37" s="53"/>
      <c r="G37" s="52"/>
    </row>
    <row r="38" spans="6:7">
      <c r="F38" s="53"/>
      <c r="G38" s="52"/>
    </row>
    <row r="39" spans="6:7">
      <c r="F39" s="53"/>
      <c r="G39" s="52"/>
    </row>
    <row r="40" spans="6:7">
      <c r="F40" s="53"/>
      <c r="G40" s="52"/>
    </row>
    <row r="41" spans="6:7">
      <c r="F41" s="53"/>
      <c r="G41" s="52"/>
    </row>
    <row r="42" spans="6:7">
      <c r="F42" s="53"/>
      <c r="G42" s="52"/>
    </row>
    <row r="43" spans="6:7">
      <c r="F43" s="53"/>
      <c r="G43" s="52"/>
    </row>
    <row r="44" spans="6:7">
      <c r="F44" s="53"/>
      <c r="G44" s="52"/>
    </row>
    <row r="45" spans="6:7">
      <c r="F45" s="53"/>
      <c r="G45" s="52"/>
    </row>
    <row r="46" spans="6:7">
      <c r="F46" s="53"/>
      <c r="G46" s="52"/>
    </row>
    <row r="47" spans="6:7">
      <c r="F47" s="53"/>
      <c r="G47" s="52"/>
    </row>
    <row r="48" spans="6:7">
      <c r="F48" s="53"/>
      <c r="G48" s="52"/>
    </row>
    <row r="49" spans="6:7">
      <c r="F49" s="53"/>
      <c r="G49" s="52"/>
    </row>
    <row r="50" spans="6:7">
      <c r="F50" s="53"/>
      <c r="G50" s="52"/>
    </row>
    <row r="51" spans="6:7">
      <c r="F51" s="53"/>
      <c r="G51" s="52"/>
    </row>
    <row r="52" spans="6:7">
      <c r="F52" s="53"/>
      <c r="G52" s="52"/>
    </row>
    <row r="53" spans="6:7">
      <c r="F53" s="53"/>
      <c r="G53" s="52"/>
    </row>
    <row r="54" spans="6:7">
      <c r="F54" s="53"/>
      <c r="G54" s="52"/>
    </row>
    <row r="55" spans="6:7">
      <c r="F55" s="53"/>
      <c r="G55" s="52"/>
    </row>
    <row r="56" spans="6:7">
      <c r="F56" s="53"/>
      <c r="G56" s="52"/>
    </row>
    <row r="57" spans="6:7">
      <c r="F57" s="53"/>
      <c r="G57" s="52"/>
    </row>
    <row r="58" spans="6:7">
      <c r="F58" s="53"/>
      <c r="G58" s="52"/>
    </row>
    <row r="59" spans="6:7">
      <c r="F59" s="53"/>
      <c r="G59" s="52"/>
    </row>
    <row r="60" spans="6:7">
      <c r="F60" s="53"/>
      <c r="G60" s="52"/>
    </row>
    <row r="61" spans="6:7">
      <c r="F61" s="53"/>
      <c r="G61" s="52"/>
    </row>
    <row r="62" spans="6:7">
      <c r="F62" s="53"/>
      <c r="G62" s="52"/>
    </row>
    <row r="63" spans="6:7">
      <c r="F63" s="53"/>
      <c r="G63" s="52"/>
    </row>
    <row r="64" spans="6:7">
      <c r="F64" s="53"/>
      <c r="G64" s="52"/>
    </row>
    <row r="65" spans="6:7">
      <c r="F65" s="53"/>
      <c r="G65" s="52"/>
    </row>
    <row r="66" spans="6:7">
      <c r="F66" s="53"/>
      <c r="G66" s="52"/>
    </row>
    <row r="67" spans="6:7">
      <c r="F67" s="53"/>
      <c r="G67" s="52"/>
    </row>
    <row r="68" spans="6:7">
      <c r="F68" s="53"/>
      <c r="G68" s="52"/>
    </row>
    <row r="69" spans="6:7">
      <c r="F69" s="53"/>
      <c r="G69" s="52"/>
    </row>
    <row r="70" spans="6:7">
      <c r="F70" s="53"/>
      <c r="G70" s="52"/>
    </row>
    <row r="71" spans="6:7">
      <c r="F71" s="53"/>
      <c r="G71" s="52"/>
    </row>
    <row r="72" spans="6:7">
      <c r="F72" s="53"/>
      <c r="G72" s="52"/>
    </row>
    <row r="73" spans="6:7">
      <c r="F73" s="53"/>
      <c r="G73" s="52"/>
    </row>
    <row r="74" spans="6:7">
      <c r="F74" s="53"/>
      <c r="G74" s="52"/>
    </row>
    <row r="75" spans="6:7">
      <c r="F75" s="53"/>
      <c r="G75" s="52"/>
    </row>
    <row r="76" spans="6:7">
      <c r="F76" s="53"/>
      <c r="G76" s="52"/>
    </row>
    <row r="77" spans="6:7">
      <c r="F77" s="53"/>
      <c r="G77" s="52"/>
    </row>
    <row r="78" spans="6:7">
      <c r="F78" s="53"/>
      <c r="G78" s="52"/>
    </row>
    <row r="79" spans="6:7">
      <c r="F79" s="53"/>
      <c r="G79" s="52"/>
    </row>
    <row r="80" spans="6:7">
      <c r="F80" s="53"/>
      <c r="G80" s="52"/>
    </row>
    <row r="81" spans="6:7">
      <c r="F81" s="53"/>
      <c r="G81" s="52"/>
    </row>
    <row r="82" spans="6:7">
      <c r="F82" s="53"/>
      <c r="G82" s="52"/>
    </row>
    <row r="83" spans="6:7">
      <c r="F83" s="53"/>
      <c r="G83" s="52"/>
    </row>
    <row r="84" spans="6:7">
      <c r="F84" s="53"/>
      <c r="G84" s="52"/>
    </row>
    <row r="85" spans="6:7">
      <c r="F85" s="53"/>
      <c r="G85" s="52"/>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G85"/>
  <sheetViews>
    <sheetView workbookViewId="0">
      <selection sqref="A1:D1"/>
    </sheetView>
  </sheetViews>
  <sheetFormatPr defaultRowHeight="15"/>
  <cols>
    <col min="1" max="1" width="60.28515625" customWidth="1"/>
    <col min="2" max="2" width="25.28515625" customWidth="1"/>
    <col min="3" max="3" width="15.140625" customWidth="1"/>
    <col min="4" max="4" width="12.85546875" customWidth="1"/>
  </cols>
  <sheetData>
    <row r="1" spans="1:7" ht="19.899999999999999" customHeight="1">
      <c r="A1" s="197" t="s">
        <v>233</v>
      </c>
      <c r="B1" s="197"/>
      <c r="C1" s="197"/>
      <c r="D1" s="197"/>
    </row>
    <row r="2" spans="1:7">
      <c r="A2" s="197" t="s">
        <v>223</v>
      </c>
      <c r="B2" s="197"/>
      <c r="C2" s="197"/>
      <c r="D2" s="197"/>
    </row>
    <row r="4" spans="1:7">
      <c r="A4" s="2" t="s">
        <v>4</v>
      </c>
      <c r="B4" s="2" t="s">
        <v>222</v>
      </c>
      <c r="C4" s="2" t="s">
        <v>232</v>
      </c>
      <c r="D4" s="2" t="s">
        <v>5</v>
      </c>
      <c r="E4" s="2" t="s">
        <v>9</v>
      </c>
    </row>
    <row r="5" spans="1:7">
      <c r="A5" t="s">
        <v>226</v>
      </c>
      <c r="B5" s="50" t="s">
        <v>216</v>
      </c>
      <c r="C5" t="s">
        <v>231</v>
      </c>
      <c r="D5" t="s">
        <v>215</v>
      </c>
      <c r="E5" s="59">
        <v>65.935009410336647</v>
      </c>
    </row>
    <row r="6" spans="1:7">
      <c r="A6" t="s">
        <v>226</v>
      </c>
      <c r="B6" s="50" t="s">
        <v>216</v>
      </c>
      <c r="C6" t="s">
        <v>230</v>
      </c>
      <c r="D6" t="s">
        <v>215</v>
      </c>
      <c r="E6" s="59">
        <v>69.074791068152621</v>
      </c>
    </row>
    <row r="7" spans="1:7">
      <c r="A7" t="s">
        <v>226</v>
      </c>
      <c r="B7" s="50" t="s">
        <v>216</v>
      </c>
      <c r="C7" t="s">
        <v>229</v>
      </c>
      <c r="D7" t="s">
        <v>215</v>
      </c>
      <c r="E7" s="59">
        <v>70.545528685938066</v>
      </c>
    </row>
    <row r="8" spans="1:7">
      <c r="A8" t="s">
        <v>226</v>
      </c>
      <c r="B8" s="50" t="s">
        <v>216</v>
      </c>
      <c r="C8" t="s">
        <v>228</v>
      </c>
      <c r="D8" t="s">
        <v>215</v>
      </c>
      <c r="E8" s="59">
        <v>68.308625924439681</v>
      </c>
    </row>
    <row r="9" spans="1:7">
      <c r="A9" t="s">
        <v>226</v>
      </c>
      <c r="B9" s="50" t="s">
        <v>216</v>
      </c>
      <c r="C9" t="s">
        <v>227</v>
      </c>
      <c r="D9" t="s">
        <v>215</v>
      </c>
      <c r="E9" s="59">
        <v>68.315786630361075</v>
      </c>
    </row>
    <row r="10" spans="1:7">
      <c r="A10" s="38" t="s">
        <v>226</v>
      </c>
      <c r="B10" s="33" t="s">
        <v>216</v>
      </c>
      <c r="C10" s="38" t="s">
        <v>225</v>
      </c>
      <c r="D10" s="38" t="s">
        <v>215</v>
      </c>
      <c r="E10" s="58">
        <v>70.745194698788978</v>
      </c>
    </row>
    <row r="11" spans="1:7">
      <c r="A11" s="38" t="s">
        <v>226</v>
      </c>
      <c r="B11" s="33" t="s">
        <v>216</v>
      </c>
      <c r="C11" s="38" t="s">
        <v>231</v>
      </c>
      <c r="D11" s="38" t="s">
        <v>214</v>
      </c>
      <c r="E11" s="58">
        <v>66.616121749759529</v>
      </c>
    </row>
    <row r="12" spans="1:7">
      <c r="A12" s="38" t="s">
        <v>226</v>
      </c>
      <c r="B12" s="33" t="s">
        <v>216</v>
      </c>
      <c r="C12" s="38" t="s">
        <v>230</v>
      </c>
      <c r="D12" s="38" t="s">
        <v>214</v>
      </c>
      <c r="E12" s="58">
        <v>70.085604295946084</v>
      </c>
    </row>
    <row r="13" spans="1:7">
      <c r="A13" s="38" t="s">
        <v>226</v>
      </c>
      <c r="B13" s="33" t="s">
        <v>216</v>
      </c>
      <c r="C13" s="38" t="s">
        <v>229</v>
      </c>
      <c r="D13" s="38" t="s">
        <v>214</v>
      </c>
      <c r="E13" s="58">
        <v>73.346140866991149</v>
      </c>
      <c r="F13" s="11"/>
    </row>
    <row r="14" spans="1:7">
      <c r="A14" s="38" t="s">
        <v>226</v>
      </c>
      <c r="B14" s="33" t="s">
        <v>216</v>
      </c>
      <c r="C14" s="38" t="s">
        <v>228</v>
      </c>
      <c r="D14" s="38" t="s">
        <v>214</v>
      </c>
      <c r="E14" s="58">
        <v>71.984419143255664</v>
      </c>
      <c r="F14" s="53"/>
      <c r="G14" s="52"/>
    </row>
    <row r="15" spans="1:7">
      <c r="A15" s="38" t="s">
        <v>226</v>
      </c>
      <c r="B15" s="33" t="s">
        <v>216</v>
      </c>
      <c r="C15" s="38" t="s">
        <v>227</v>
      </c>
      <c r="D15" s="38" t="s">
        <v>214</v>
      </c>
      <c r="E15" s="58">
        <v>73.925480622687544</v>
      </c>
      <c r="F15" s="53"/>
      <c r="G15" s="52"/>
    </row>
    <row r="16" spans="1:7">
      <c r="A16" s="38" t="s">
        <v>226</v>
      </c>
      <c r="B16" s="33" t="s">
        <v>216</v>
      </c>
      <c r="C16" s="38" t="s">
        <v>225</v>
      </c>
      <c r="D16" s="38" t="s">
        <v>214</v>
      </c>
      <c r="E16" s="58">
        <v>76.626923192057248</v>
      </c>
      <c r="F16" s="53"/>
      <c r="G16" s="52"/>
    </row>
    <row r="17" spans="1:7">
      <c r="A17" s="38" t="s">
        <v>226</v>
      </c>
      <c r="B17" s="33" t="s">
        <v>216</v>
      </c>
      <c r="C17" s="38" t="s">
        <v>231</v>
      </c>
      <c r="D17" s="38" t="s">
        <v>211</v>
      </c>
      <c r="E17" s="58">
        <v>65.777994623916641</v>
      </c>
      <c r="F17" s="53"/>
      <c r="G17" s="52"/>
    </row>
    <row r="18" spans="1:7">
      <c r="A18" s="38" t="s">
        <v>226</v>
      </c>
      <c r="B18" s="33" t="s">
        <v>216</v>
      </c>
      <c r="C18" s="38" t="s">
        <v>230</v>
      </c>
      <c r="D18" s="38" t="s">
        <v>211</v>
      </c>
      <c r="E18" s="58">
        <v>68.947071918855741</v>
      </c>
      <c r="F18" s="53"/>
      <c r="G18" s="52"/>
    </row>
    <row r="19" spans="1:7">
      <c r="A19" s="38" t="s">
        <v>226</v>
      </c>
      <c r="B19" s="33" t="s">
        <v>216</v>
      </c>
      <c r="C19" s="38" t="s">
        <v>229</v>
      </c>
      <c r="D19" s="38" t="s">
        <v>211</v>
      </c>
      <c r="E19" s="58">
        <v>71.138475839657772</v>
      </c>
      <c r="F19" s="53"/>
      <c r="G19" s="52"/>
    </row>
    <row r="20" spans="1:7">
      <c r="A20" s="38" t="s">
        <v>226</v>
      </c>
      <c r="B20" s="33" t="s">
        <v>216</v>
      </c>
      <c r="C20" s="38" t="s">
        <v>228</v>
      </c>
      <c r="D20" s="38" t="s">
        <v>211</v>
      </c>
      <c r="E20" s="58">
        <v>69.170877896895533</v>
      </c>
      <c r="F20" s="53"/>
      <c r="G20" s="52"/>
    </row>
    <row r="21" spans="1:7">
      <c r="A21" s="38" t="s">
        <v>226</v>
      </c>
      <c r="B21" s="33" t="s">
        <v>216</v>
      </c>
      <c r="C21" s="38" t="s">
        <v>227</v>
      </c>
      <c r="D21" s="38" t="s">
        <v>211</v>
      </c>
      <c r="E21" s="58">
        <v>70.071461729112883</v>
      </c>
      <c r="F21" s="53"/>
      <c r="G21" s="52"/>
    </row>
    <row r="22" spans="1:7">
      <c r="A22" s="38" t="s">
        <v>226</v>
      </c>
      <c r="B22" s="33" t="s">
        <v>216</v>
      </c>
      <c r="C22" s="38" t="s">
        <v>225</v>
      </c>
      <c r="D22" s="38" t="s">
        <v>211</v>
      </c>
      <c r="E22" s="58">
        <v>72.639269977376941</v>
      </c>
      <c r="F22" s="53"/>
      <c r="G22" s="52"/>
    </row>
    <row r="23" spans="1:7">
      <c r="A23" s="38" t="s">
        <v>226</v>
      </c>
      <c r="B23" s="38" t="s">
        <v>212</v>
      </c>
      <c r="C23" s="38" t="s">
        <v>231</v>
      </c>
      <c r="D23" s="38" t="s">
        <v>215</v>
      </c>
      <c r="E23" s="57">
        <v>42.458415102768633</v>
      </c>
      <c r="F23" s="53"/>
      <c r="G23" s="52"/>
    </row>
    <row r="24" spans="1:7">
      <c r="A24" s="38" t="s">
        <v>226</v>
      </c>
      <c r="B24" s="38" t="s">
        <v>212</v>
      </c>
      <c r="C24" s="38" t="s">
        <v>230</v>
      </c>
      <c r="D24" s="38" t="s">
        <v>215</v>
      </c>
      <c r="E24" s="57">
        <v>49.403708041481231</v>
      </c>
      <c r="F24" s="53"/>
      <c r="G24" s="52"/>
    </row>
    <row r="25" spans="1:7">
      <c r="A25" s="38" t="s">
        <v>226</v>
      </c>
      <c r="B25" s="38" t="s">
        <v>212</v>
      </c>
      <c r="C25" s="38" t="s">
        <v>229</v>
      </c>
      <c r="D25" s="38" t="s">
        <v>215</v>
      </c>
      <c r="E25" s="57">
        <v>55.84087841547727</v>
      </c>
      <c r="F25" s="53"/>
      <c r="G25" s="52"/>
    </row>
    <row r="26" spans="1:7">
      <c r="A26" s="38" t="s">
        <v>226</v>
      </c>
      <c r="B26" s="38" t="s">
        <v>212</v>
      </c>
      <c r="C26" s="38" t="s">
        <v>228</v>
      </c>
      <c r="D26" s="38" t="s">
        <v>215</v>
      </c>
      <c r="E26" s="57">
        <v>59.238047013294405</v>
      </c>
      <c r="F26" s="53"/>
      <c r="G26" s="52"/>
    </row>
    <row r="27" spans="1:7">
      <c r="A27" s="38" t="s">
        <v>226</v>
      </c>
      <c r="B27" s="38" t="s">
        <v>212</v>
      </c>
      <c r="C27" s="38" t="s">
        <v>227</v>
      </c>
      <c r="D27" s="38" t="s">
        <v>215</v>
      </c>
      <c r="E27" s="57">
        <v>65.046912164420462</v>
      </c>
      <c r="F27" s="53"/>
      <c r="G27" s="52"/>
    </row>
    <row r="28" spans="1:7">
      <c r="A28" s="38" t="s">
        <v>226</v>
      </c>
      <c r="B28" s="38" t="s">
        <v>212</v>
      </c>
      <c r="C28" s="38" t="s">
        <v>225</v>
      </c>
      <c r="D28" s="38" t="s">
        <v>215</v>
      </c>
      <c r="E28" s="57">
        <v>67.903864556411179</v>
      </c>
      <c r="F28" s="53"/>
      <c r="G28" s="52"/>
    </row>
    <row r="29" spans="1:7">
      <c r="A29" s="38" t="s">
        <v>226</v>
      </c>
      <c r="B29" s="38" t="s">
        <v>212</v>
      </c>
      <c r="C29" s="38" t="s">
        <v>231</v>
      </c>
      <c r="D29" s="38" t="s">
        <v>214</v>
      </c>
      <c r="E29" s="57">
        <v>51.912772626921011</v>
      </c>
      <c r="F29" s="53"/>
      <c r="G29" s="52"/>
    </row>
    <row r="30" spans="1:7">
      <c r="A30" s="38" t="s">
        <v>226</v>
      </c>
      <c r="B30" s="38" t="s">
        <v>212</v>
      </c>
      <c r="C30" s="38" t="s">
        <v>230</v>
      </c>
      <c r="D30" s="38" t="s">
        <v>214</v>
      </c>
      <c r="E30" s="57">
        <v>55.532886697816103</v>
      </c>
      <c r="F30" s="53"/>
      <c r="G30" s="52"/>
    </row>
    <row r="31" spans="1:7">
      <c r="A31" s="38" t="s">
        <v>226</v>
      </c>
      <c r="B31" s="38" t="s">
        <v>212</v>
      </c>
      <c r="C31" s="38" t="s">
        <v>229</v>
      </c>
      <c r="D31" s="38" t="s">
        <v>214</v>
      </c>
      <c r="E31" s="57">
        <v>59.824806403226937</v>
      </c>
      <c r="F31" s="53"/>
      <c r="G31" s="52"/>
    </row>
    <row r="32" spans="1:7">
      <c r="A32" s="38" t="s">
        <v>226</v>
      </c>
      <c r="B32" s="38" t="s">
        <v>212</v>
      </c>
      <c r="C32" s="38" t="s">
        <v>228</v>
      </c>
      <c r="D32" s="38" t="s">
        <v>214</v>
      </c>
      <c r="E32" s="57">
        <v>62.640373807892132</v>
      </c>
      <c r="F32" s="53"/>
      <c r="G32" s="52"/>
    </row>
    <row r="33" spans="1:7">
      <c r="A33" s="38" t="s">
        <v>226</v>
      </c>
      <c r="B33" s="38" t="s">
        <v>212</v>
      </c>
      <c r="C33" s="38" t="s">
        <v>227</v>
      </c>
      <c r="D33" s="38" t="s">
        <v>214</v>
      </c>
      <c r="E33" s="57">
        <v>65.181628786471222</v>
      </c>
      <c r="F33" s="53"/>
      <c r="G33" s="52"/>
    </row>
    <row r="34" spans="1:7">
      <c r="A34" s="38" t="s">
        <v>226</v>
      </c>
      <c r="B34" s="38" t="s">
        <v>212</v>
      </c>
      <c r="C34" s="38" t="s">
        <v>225</v>
      </c>
      <c r="D34" s="38" t="s">
        <v>214</v>
      </c>
      <c r="E34" s="57">
        <v>68.348481843925441</v>
      </c>
      <c r="F34" s="53"/>
      <c r="G34" s="52"/>
    </row>
    <row r="35" spans="1:7">
      <c r="A35" s="38" t="s">
        <v>226</v>
      </c>
      <c r="B35" s="38" t="s">
        <v>212</v>
      </c>
      <c r="C35" s="38" t="s">
        <v>231</v>
      </c>
      <c r="D35" s="38" t="s">
        <v>211</v>
      </c>
      <c r="E35" s="57">
        <v>46.9455841722448</v>
      </c>
      <c r="F35" s="53"/>
      <c r="G35" s="52"/>
    </row>
    <row r="36" spans="1:7">
      <c r="A36" s="38" t="s">
        <v>226</v>
      </c>
      <c r="B36" s="38" t="s">
        <v>212</v>
      </c>
      <c r="C36" s="38" t="s">
        <v>230</v>
      </c>
      <c r="D36" s="38" t="s">
        <v>211</v>
      </c>
      <c r="E36" s="57">
        <v>52.475780564094023</v>
      </c>
      <c r="F36" s="53"/>
      <c r="G36" s="52"/>
    </row>
    <row r="37" spans="1:7">
      <c r="A37" s="38" t="s">
        <v>226</v>
      </c>
      <c r="B37" s="38" t="s">
        <v>212</v>
      </c>
      <c r="C37" s="38" t="s">
        <v>229</v>
      </c>
      <c r="D37" s="38" t="s">
        <v>211</v>
      </c>
      <c r="E37" s="57">
        <v>57.837605408755934</v>
      </c>
      <c r="F37" s="53"/>
      <c r="G37" s="52"/>
    </row>
    <row r="38" spans="1:7">
      <c r="A38" s="38" t="s">
        <v>226</v>
      </c>
      <c r="B38" s="38" t="s">
        <v>212</v>
      </c>
      <c r="C38" s="38" t="s">
        <v>228</v>
      </c>
      <c r="D38" s="38" t="s">
        <v>211</v>
      </c>
      <c r="E38" s="57">
        <v>61.018796988143492</v>
      </c>
      <c r="F38" s="53"/>
      <c r="G38" s="52"/>
    </row>
    <row r="39" spans="1:7">
      <c r="A39" s="38" t="s">
        <v>226</v>
      </c>
      <c r="B39" s="38" t="s">
        <v>212</v>
      </c>
      <c r="C39" s="38" t="s">
        <v>227</v>
      </c>
      <c r="D39" s="38" t="s">
        <v>211</v>
      </c>
      <c r="E39" s="57">
        <v>65.393478051107834</v>
      </c>
      <c r="F39" s="53"/>
      <c r="G39" s="52"/>
    </row>
    <row r="40" spans="1:7">
      <c r="A40" s="38" t="s">
        <v>226</v>
      </c>
      <c r="B40" s="38" t="s">
        <v>212</v>
      </c>
      <c r="C40" s="38" t="s">
        <v>225</v>
      </c>
      <c r="D40" s="38" t="s">
        <v>211</v>
      </c>
      <c r="E40" s="57">
        <v>68.322479149294537</v>
      </c>
      <c r="F40" s="53"/>
      <c r="G40" s="52"/>
    </row>
    <row r="41" spans="1:7">
      <c r="F41" s="53"/>
      <c r="G41" s="52"/>
    </row>
    <row r="42" spans="1:7">
      <c r="F42" s="53"/>
      <c r="G42" s="52"/>
    </row>
    <row r="43" spans="1:7">
      <c r="F43" s="53"/>
      <c r="G43" s="52"/>
    </row>
    <row r="44" spans="1:7">
      <c r="F44" s="53"/>
      <c r="G44" s="52"/>
    </row>
    <row r="45" spans="1:7">
      <c r="F45" s="53"/>
      <c r="G45" s="52"/>
    </row>
    <row r="46" spans="1:7">
      <c r="F46" s="53"/>
      <c r="G46" s="52"/>
    </row>
    <row r="47" spans="1:7">
      <c r="F47" s="53"/>
      <c r="G47" s="52"/>
    </row>
    <row r="48" spans="1:7">
      <c r="F48" s="53"/>
      <c r="G48" s="52"/>
    </row>
    <row r="49" spans="6:7">
      <c r="F49" s="53"/>
      <c r="G49" s="52"/>
    </row>
    <row r="50" spans="6:7">
      <c r="F50" s="53"/>
      <c r="G50" s="52"/>
    </row>
    <row r="51" spans="6:7">
      <c r="F51" s="53"/>
      <c r="G51" s="52"/>
    </row>
    <row r="52" spans="6:7">
      <c r="F52" s="53"/>
      <c r="G52" s="52"/>
    </row>
    <row r="53" spans="6:7">
      <c r="F53" s="53"/>
      <c r="G53" s="52"/>
    </row>
    <row r="54" spans="6:7">
      <c r="F54" s="53"/>
      <c r="G54" s="52"/>
    </row>
    <row r="55" spans="6:7">
      <c r="F55" s="53"/>
      <c r="G55" s="52"/>
    </row>
    <row r="56" spans="6:7">
      <c r="F56" s="53"/>
      <c r="G56" s="52"/>
    </row>
    <row r="57" spans="6:7">
      <c r="F57" s="53"/>
      <c r="G57" s="52"/>
    </row>
    <row r="58" spans="6:7">
      <c r="F58" s="53"/>
      <c r="G58" s="52"/>
    </row>
    <row r="59" spans="6:7">
      <c r="F59" s="53"/>
      <c r="G59" s="52"/>
    </row>
    <row r="60" spans="6:7">
      <c r="F60" s="53"/>
      <c r="G60" s="52"/>
    </row>
    <row r="61" spans="6:7">
      <c r="F61" s="53"/>
      <c r="G61" s="52"/>
    </row>
    <row r="62" spans="6:7">
      <c r="F62" s="53"/>
      <c r="G62" s="52"/>
    </row>
    <row r="63" spans="6:7">
      <c r="F63" s="53"/>
      <c r="G63" s="52"/>
    </row>
    <row r="64" spans="6:7">
      <c r="F64" s="53"/>
      <c r="G64" s="52"/>
    </row>
    <row r="65" spans="6:7">
      <c r="F65" s="53"/>
      <c r="G65" s="52"/>
    </row>
    <row r="66" spans="6:7">
      <c r="F66" s="53"/>
      <c r="G66" s="52"/>
    </row>
    <row r="67" spans="6:7">
      <c r="F67" s="53"/>
      <c r="G67" s="52"/>
    </row>
    <row r="68" spans="6:7">
      <c r="F68" s="53"/>
      <c r="G68" s="52"/>
    </row>
    <row r="69" spans="6:7">
      <c r="F69" s="53"/>
      <c r="G69" s="52"/>
    </row>
    <row r="70" spans="6:7">
      <c r="F70" s="53"/>
      <c r="G70" s="52"/>
    </row>
    <row r="71" spans="6:7">
      <c r="F71" s="53"/>
      <c r="G71" s="52"/>
    </row>
    <row r="72" spans="6:7">
      <c r="F72" s="53"/>
      <c r="G72" s="52"/>
    </row>
    <row r="73" spans="6:7">
      <c r="F73" s="53"/>
      <c r="G73" s="52"/>
    </row>
    <row r="74" spans="6:7">
      <c r="F74" s="53"/>
      <c r="G74" s="52"/>
    </row>
    <row r="75" spans="6:7">
      <c r="F75" s="53"/>
      <c r="G75" s="52"/>
    </row>
    <row r="76" spans="6:7">
      <c r="F76" s="53"/>
      <c r="G76" s="52"/>
    </row>
    <row r="77" spans="6:7">
      <c r="F77" s="53"/>
      <c r="G77" s="52"/>
    </row>
    <row r="78" spans="6:7">
      <c r="F78" s="53"/>
      <c r="G78" s="52"/>
    </row>
    <row r="79" spans="6:7">
      <c r="F79" s="53"/>
      <c r="G79" s="52"/>
    </row>
    <row r="80" spans="6:7">
      <c r="F80" s="53"/>
      <c r="G80" s="52"/>
    </row>
    <row r="81" spans="6:7">
      <c r="F81" s="53"/>
      <c r="G81" s="52"/>
    </row>
    <row r="82" spans="6:7">
      <c r="F82" s="53"/>
      <c r="G82" s="52"/>
    </row>
    <row r="83" spans="6:7">
      <c r="F83" s="53"/>
      <c r="G83" s="52"/>
    </row>
    <row r="84" spans="6:7">
      <c r="F84" s="53"/>
      <c r="G84" s="52"/>
    </row>
    <row r="85" spans="6:7">
      <c r="F85" s="53"/>
      <c r="G85" s="52"/>
    </row>
  </sheetData>
  <mergeCells count="2">
    <mergeCell ref="A1:D1"/>
    <mergeCell ref="A2:D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249977111117893"/>
  </sheetPr>
  <dimension ref="A1:G88"/>
  <sheetViews>
    <sheetView workbookViewId="0">
      <selection sqref="A1:D1"/>
    </sheetView>
  </sheetViews>
  <sheetFormatPr defaultRowHeight="15"/>
  <cols>
    <col min="1" max="1" width="59.28515625" customWidth="1"/>
    <col min="2" max="2" width="24.85546875" customWidth="1"/>
    <col min="3" max="3" width="16.85546875" customWidth="1"/>
    <col min="4" max="4" width="10.7109375" customWidth="1"/>
  </cols>
  <sheetData>
    <row r="1" spans="1:7" ht="19.899999999999999" customHeight="1">
      <c r="A1" s="197" t="s">
        <v>238</v>
      </c>
      <c r="B1" s="197"/>
      <c r="C1" s="197"/>
      <c r="D1" s="197"/>
    </row>
    <row r="2" spans="1:7">
      <c r="A2" s="197" t="s">
        <v>223</v>
      </c>
      <c r="B2" s="197"/>
      <c r="C2" s="197"/>
      <c r="D2" s="197"/>
    </row>
    <row r="4" spans="1:7">
      <c r="A4" s="2" t="s">
        <v>4</v>
      </c>
      <c r="B4" s="2" t="s">
        <v>222</v>
      </c>
      <c r="C4" s="2" t="s">
        <v>5</v>
      </c>
      <c r="D4" s="2" t="s">
        <v>9</v>
      </c>
      <c r="E4" s="11"/>
    </row>
    <row r="5" spans="1:7">
      <c r="A5" t="s">
        <v>237</v>
      </c>
      <c r="B5" s="50" t="s">
        <v>221</v>
      </c>
      <c r="C5" t="s">
        <v>215</v>
      </c>
      <c r="D5" s="61">
        <v>675</v>
      </c>
    </row>
    <row r="6" spans="1:7">
      <c r="A6" t="s">
        <v>237</v>
      </c>
      <c r="B6" s="50" t="s">
        <v>221</v>
      </c>
      <c r="C6" t="s">
        <v>214</v>
      </c>
      <c r="D6" s="61">
        <v>260</v>
      </c>
    </row>
    <row r="7" spans="1:7">
      <c r="A7" t="s">
        <v>237</v>
      </c>
      <c r="B7" s="50" t="s">
        <v>221</v>
      </c>
      <c r="C7" t="s">
        <v>211</v>
      </c>
      <c r="D7" s="61">
        <v>935</v>
      </c>
    </row>
    <row r="8" spans="1:7">
      <c r="A8" t="s">
        <v>237</v>
      </c>
      <c r="B8" s="50" t="s">
        <v>220</v>
      </c>
      <c r="C8" t="s">
        <v>215</v>
      </c>
      <c r="D8" s="61">
        <v>579</v>
      </c>
    </row>
    <row r="9" spans="1:7">
      <c r="A9" t="s">
        <v>237</v>
      </c>
      <c r="B9" s="50" t="s">
        <v>220</v>
      </c>
      <c r="C9" t="s">
        <v>214</v>
      </c>
      <c r="D9" s="61">
        <v>286</v>
      </c>
    </row>
    <row r="10" spans="1:7">
      <c r="A10" t="s">
        <v>237</v>
      </c>
      <c r="B10" s="50" t="s">
        <v>220</v>
      </c>
      <c r="C10" t="s">
        <v>211</v>
      </c>
      <c r="D10" s="61">
        <v>865</v>
      </c>
    </row>
    <row r="11" spans="1:7">
      <c r="A11" t="s">
        <v>237</v>
      </c>
      <c r="B11" s="50" t="s">
        <v>219</v>
      </c>
      <c r="C11" t="s">
        <v>215</v>
      </c>
      <c r="D11" s="61">
        <v>347</v>
      </c>
    </row>
    <row r="12" spans="1:7">
      <c r="A12" t="s">
        <v>237</v>
      </c>
      <c r="B12" s="50" t="s">
        <v>219</v>
      </c>
      <c r="C12" t="s">
        <v>214</v>
      </c>
      <c r="D12" s="61">
        <v>251</v>
      </c>
    </row>
    <row r="13" spans="1:7">
      <c r="A13" t="s">
        <v>237</v>
      </c>
      <c r="B13" s="50" t="s">
        <v>219</v>
      </c>
      <c r="C13" t="s">
        <v>211</v>
      </c>
      <c r="D13" s="61">
        <v>598</v>
      </c>
      <c r="E13" s="2"/>
      <c r="F13" s="11"/>
    </row>
    <row r="14" spans="1:7">
      <c r="A14" t="s">
        <v>237</v>
      </c>
      <c r="B14" s="50" t="s">
        <v>218</v>
      </c>
      <c r="C14" t="s">
        <v>215</v>
      </c>
      <c r="D14" s="61">
        <v>198</v>
      </c>
      <c r="F14" s="53"/>
      <c r="G14" s="52"/>
    </row>
    <row r="15" spans="1:7">
      <c r="A15" t="s">
        <v>237</v>
      </c>
      <c r="B15" s="50" t="s">
        <v>218</v>
      </c>
      <c r="C15" t="s">
        <v>214</v>
      </c>
      <c r="D15" s="61">
        <v>133</v>
      </c>
      <c r="F15" s="53"/>
      <c r="G15" s="52"/>
    </row>
    <row r="16" spans="1:7">
      <c r="A16" t="s">
        <v>237</v>
      </c>
      <c r="B16" s="50" t="s">
        <v>218</v>
      </c>
      <c r="C16" t="s">
        <v>211</v>
      </c>
      <c r="D16" s="61">
        <v>331</v>
      </c>
      <c r="F16" s="53"/>
      <c r="G16" s="52"/>
    </row>
    <row r="17" spans="1:7">
      <c r="A17" t="s">
        <v>237</v>
      </c>
      <c r="B17" s="50" t="s">
        <v>217</v>
      </c>
      <c r="C17" t="s">
        <v>215</v>
      </c>
      <c r="D17" s="61">
        <v>547</v>
      </c>
      <c r="F17" s="53"/>
      <c r="G17" s="52"/>
    </row>
    <row r="18" spans="1:7">
      <c r="A18" t="s">
        <v>237</v>
      </c>
      <c r="B18" s="50" t="s">
        <v>217</v>
      </c>
      <c r="C18" t="s">
        <v>214</v>
      </c>
      <c r="D18" s="61">
        <v>131</v>
      </c>
      <c r="F18" s="53"/>
      <c r="G18" s="52"/>
    </row>
    <row r="19" spans="1:7">
      <c r="A19" t="s">
        <v>237</v>
      </c>
      <c r="B19" s="50" t="s">
        <v>217</v>
      </c>
      <c r="C19" t="s">
        <v>211</v>
      </c>
      <c r="D19" s="61">
        <v>678</v>
      </c>
      <c r="F19" s="53"/>
      <c r="G19" s="52"/>
    </row>
    <row r="20" spans="1:7">
      <c r="A20" t="s">
        <v>237</v>
      </c>
      <c r="B20" t="s">
        <v>216</v>
      </c>
      <c r="C20" t="s">
        <v>215</v>
      </c>
      <c r="D20" s="62">
        <v>2346</v>
      </c>
      <c r="F20" s="53"/>
      <c r="G20" s="52"/>
    </row>
    <row r="21" spans="1:7">
      <c r="A21" t="s">
        <v>237</v>
      </c>
      <c r="B21" t="s">
        <v>216</v>
      </c>
      <c r="C21" t="s">
        <v>214</v>
      </c>
      <c r="D21" s="62">
        <v>1060</v>
      </c>
      <c r="F21" s="53"/>
      <c r="G21" s="52"/>
    </row>
    <row r="22" spans="1:7">
      <c r="A22" t="s">
        <v>237</v>
      </c>
      <c r="B22" t="s">
        <v>216</v>
      </c>
      <c r="C22" t="s">
        <v>211</v>
      </c>
      <c r="D22" s="62">
        <v>3407</v>
      </c>
      <c r="F22" s="53"/>
      <c r="G22" s="52"/>
    </row>
    <row r="23" spans="1:7">
      <c r="A23" t="s">
        <v>237</v>
      </c>
      <c r="B23" t="s">
        <v>212</v>
      </c>
      <c r="C23" t="s">
        <v>215</v>
      </c>
      <c r="D23" s="61">
        <v>71959</v>
      </c>
      <c r="F23" s="53"/>
      <c r="G23" s="52"/>
    </row>
    <row r="24" spans="1:7">
      <c r="A24" t="s">
        <v>237</v>
      </c>
      <c r="B24" t="s">
        <v>212</v>
      </c>
      <c r="C24" t="s">
        <v>214</v>
      </c>
      <c r="D24" s="61">
        <v>59493</v>
      </c>
      <c r="F24" s="53"/>
      <c r="G24" s="52"/>
    </row>
    <row r="25" spans="1:7">
      <c r="A25" t="s">
        <v>237</v>
      </c>
      <c r="B25" t="s">
        <v>212</v>
      </c>
      <c r="C25" t="s">
        <v>211</v>
      </c>
      <c r="D25" s="61">
        <v>131452</v>
      </c>
      <c r="F25" s="53"/>
      <c r="G25" s="52"/>
    </row>
    <row r="26" spans="1:7">
      <c r="A26" t="s">
        <v>236</v>
      </c>
      <c r="B26" s="50" t="s">
        <v>221</v>
      </c>
      <c r="C26" t="s">
        <v>215</v>
      </c>
      <c r="D26" s="54">
        <v>5.4</v>
      </c>
      <c r="F26" s="53"/>
      <c r="G26" s="52"/>
    </row>
    <row r="27" spans="1:7">
      <c r="A27" t="s">
        <v>236</v>
      </c>
      <c r="B27" s="50" t="s">
        <v>221</v>
      </c>
      <c r="C27" t="s">
        <v>214</v>
      </c>
      <c r="D27" s="54">
        <v>1.8</v>
      </c>
      <c r="F27" s="53"/>
      <c r="G27" s="52"/>
    </row>
    <row r="28" spans="1:7">
      <c r="A28" t="s">
        <v>236</v>
      </c>
      <c r="B28" s="50" t="s">
        <v>221</v>
      </c>
      <c r="C28" t="s">
        <v>211</v>
      </c>
      <c r="D28" s="54">
        <v>3.6</v>
      </c>
      <c r="F28" s="53"/>
      <c r="G28" s="52"/>
    </row>
    <row r="29" spans="1:7">
      <c r="A29" t="s">
        <v>236</v>
      </c>
      <c r="B29" s="50" t="s">
        <v>220</v>
      </c>
      <c r="C29" t="s">
        <v>215</v>
      </c>
      <c r="D29" s="54">
        <v>4.4000000000000004</v>
      </c>
      <c r="F29" s="53"/>
      <c r="G29" s="52"/>
    </row>
    <row r="30" spans="1:7">
      <c r="A30" t="s">
        <v>236</v>
      </c>
      <c r="B30" s="50" t="s">
        <v>220</v>
      </c>
      <c r="C30" t="s">
        <v>214</v>
      </c>
      <c r="D30" s="54">
        <v>2</v>
      </c>
      <c r="F30" s="53"/>
      <c r="G30" s="52"/>
    </row>
    <row r="31" spans="1:7">
      <c r="A31" t="s">
        <v>236</v>
      </c>
      <c r="B31" s="50" t="s">
        <v>220</v>
      </c>
      <c r="C31" t="s">
        <v>211</v>
      </c>
      <c r="D31" s="54">
        <v>3.2</v>
      </c>
      <c r="F31" s="53"/>
      <c r="G31" s="52"/>
    </row>
    <row r="32" spans="1:7">
      <c r="A32" t="s">
        <v>236</v>
      </c>
      <c r="B32" s="50" t="s">
        <v>219</v>
      </c>
      <c r="C32" t="s">
        <v>215</v>
      </c>
      <c r="D32" s="54">
        <v>2.7</v>
      </c>
      <c r="F32" s="53"/>
      <c r="G32" s="52"/>
    </row>
    <row r="33" spans="1:7">
      <c r="A33" t="s">
        <v>236</v>
      </c>
      <c r="B33" s="50" t="s">
        <v>219</v>
      </c>
      <c r="C33" t="s">
        <v>214</v>
      </c>
      <c r="D33" s="54">
        <v>1.7</v>
      </c>
      <c r="F33" s="53"/>
      <c r="G33" s="52"/>
    </row>
    <row r="34" spans="1:7">
      <c r="A34" t="s">
        <v>236</v>
      </c>
      <c r="B34" s="50" t="s">
        <v>219</v>
      </c>
      <c r="C34" t="s">
        <v>211</v>
      </c>
      <c r="D34" s="54">
        <v>2.2000000000000002</v>
      </c>
      <c r="F34" s="53"/>
      <c r="G34" s="52"/>
    </row>
    <row r="35" spans="1:7">
      <c r="A35" t="s">
        <v>236</v>
      </c>
      <c r="B35" s="50" t="s">
        <v>218</v>
      </c>
      <c r="C35" t="s">
        <v>215</v>
      </c>
      <c r="D35" s="54">
        <v>1.6</v>
      </c>
      <c r="F35" s="53"/>
      <c r="G35" s="52"/>
    </row>
    <row r="36" spans="1:7">
      <c r="A36" t="s">
        <v>236</v>
      </c>
      <c r="B36" s="50" t="s">
        <v>218</v>
      </c>
      <c r="C36" t="s">
        <v>214</v>
      </c>
      <c r="D36" s="54">
        <v>1</v>
      </c>
      <c r="F36" s="53"/>
      <c r="G36" s="52"/>
    </row>
    <row r="37" spans="1:7">
      <c r="A37" t="s">
        <v>236</v>
      </c>
      <c r="B37" s="50" t="s">
        <v>218</v>
      </c>
      <c r="C37" t="s">
        <v>211</v>
      </c>
      <c r="D37" s="54">
        <v>1.2</v>
      </c>
      <c r="F37" s="53"/>
      <c r="G37" s="52"/>
    </row>
    <row r="38" spans="1:7">
      <c r="A38" t="s">
        <v>236</v>
      </c>
      <c r="B38" s="50" t="s">
        <v>217</v>
      </c>
      <c r="C38" t="s">
        <v>215</v>
      </c>
      <c r="D38" s="54">
        <v>4.2</v>
      </c>
      <c r="F38" s="53"/>
      <c r="G38" s="52"/>
    </row>
    <row r="39" spans="1:7">
      <c r="A39" t="s">
        <v>236</v>
      </c>
      <c r="B39" s="50" t="s">
        <v>217</v>
      </c>
      <c r="C39" t="s">
        <v>214</v>
      </c>
      <c r="D39" s="54">
        <v>0.9</v>
      </c>
      <c r="F39" s="53"/>
      <c r="G39" s="52"/>
    </row>
    <row r="40" spans="1:7">
      <c r="A40" t="s">
        <v>236</v>
      </c>
      <c r="B40" s="50" t="s">
        <v>217</v>
      </c>
      <c r="C40" t="s">
        <v>211</v>
      </c>
      <c r="D40" s="54">
        <v>2.6</v>
      </c>
      <c r="F40" s="53"/>
      <c r="G40" s="52"/>
    </row>
    <row r="41" spans="1:7">
      <c r="A41" t="s">
        <v>236</v>
      </c>
      <c r="B41" t="s">
        <v>216</v>
      </c>
      <c r="C41" t="s">
        <v>215</v>
      </c>
      <c r="D41" s="60">
        <v>18.3</v>
      </c>
      <c r="F41" s="53"/>
      <c r="G41" s="52"/>
    </row>
    <row r="42" spans="1:7">
      <c r="A42" t="s">
        <v>236</v>
      </c>
      <c r="B42" t="s">
        <v>216</v>
      </c>
      <c r="C42" t="s">
        <v>214</v>
      </c>
      <c r="D42" s="60">
        <v>7.5</v>
      </c>
      <c r="F42" s="53"/>
      <c r="G42" s="52"/>
    </row>
    <row r="43" spans="1:7">
      <c r="A43" t="s">
        <v>236</v>
      </c>
      <c r="B43" t="s">
        <v>216</v>
      </c>
      <c r="C43" t="s">
        <v>211</v>
      </c>
      <c r="D43" s="60">
        <v>12.8</v>
      </c>
      <c r="F43" s="53"/>
      <c r="G43" s="52"/>
    </row>
    <row r="44" spans="1:7">
      <c r="A44" t="s">
        <v>236</v>
      </c>
      <c r="B44" t="s">
        <v>212</v>
      </c>
      <c r="C44" t="s">
        <v>215</v>
      </c>
      <c r="D44" s="54">
        <v>558.79999999999995</v>
      </c>
      <c r="F44" s="53"/>
      <c r="G44" s="52"/>
    </row>
    <row r="45" spans="1:7">
      <c r="A45" t="s">
        <v>236</v>
      </c>
      <c r="B45" t="s">
        <v>212</v>
      </c>
      <c r="C45" t="s">
        <v>214</v>
      </c>
      <c r="D45" s="54">
        <v>427.2</v>
      </c>
      <c r="F45" s="53"/>
      <c r="G45" s="52"/>
    </row>
    <row r="46" spans="1:7">
      <c r="A46" t="s">
        <v>236</v>
      </c>
      <c r="B46" t="s">
        <v>212</v>
      </c>
      <c r="C46" t="s">
        <v>211</v>
      </c>
      <c r="D46" s="54">
        <v>487.4</v>
      </c>
      <c r="F46" s="53"/>
      <c r="G46" s="52"/>
    </row>
    <row r="47" spans="1:7">
      <c r="A47" t="s">
        <v>235</v>
      </c>
      <c r="B47" s="50" t="s">
        <v>221</v>
      </c>
      <c r="C47" t="s">
        <v>215</v>
      </c>
      <c r="D47" s="61">
        <v>7</v>
      </c>
      <c r="F47" s="53"/>
      <c r="G47" s="52"/>
    </row>
    <row r="48" spans="1:7">
      <c r="A48" t="s">
        <v>235</v>
      </c>
      <c r="B48" s="50" t="s">
        <v>221</v>
      </c>
      <c r="C48" t="s">
        <v>214</v>
      </c>
      <c r="D48" s="61">
        <v>0</v>
      </c>
      <c r="F48" s="53"/>
      <c r="G48" s="52"/>
    </row>
    <row r="49" spans="1:7">
      <c r="A49" t="s">
        <v>235</v>
      </c>
      <c r="B49" s="50" t="s">
        <v>221</v>
      </c>
      <c r="C49" t="s">
        <v>211</v>
      </c>
      <c r="D49" s="61">
        <v>7</v>
      </c>
      <c r="F49" s="53"/>
      <c r="G49" s="52"/>
    </row>
    <row r="50" spans="1:7">
      <c r="A50" t="s">
        <v>235</v>
      </c>
      <c r="B50" s="50" t="s">
        <v>220</v>
      </c>
      <c r="C50" t="s">
        <v>215</v>
      </c>
      <c r="D50" s="61">
        <v>152</v>
      </c>
      <c r="F50" s="53"/>
      <c r="G50" s="52"/>
    </row>
    <row r="51" spans="1:7">
      <c r="A51" t="s">
        <v>235</v>
      </c>
      <c r="B51" s="50" t="s">
        <v>220</v>
      </c>
      <c r="C51" t="s">
        <v>214</v>
      </c>
      <c r="D51" s="61">
        <v>79</v>
      </c>
      <c r="F51" s="53"/>
      <c r="G51" s="52"/>
    </row>
    <row r="52" spans="1:7">
      <c r="A52" t="s">
        <v>235</v>
      </c>
      <c r="B52" s="50" t="s">
        <v>220</v>
      </c>
      <c r="C52" t="s">
        <v>211</v>
      </c>
      <c r="D52" s="61">
        <v>231</v>
      </c>
      <c r="F52" s="53"/>
      <c r="G52" s="52"/>
    </row>
    <row r="53" spans="1:7">
      <c r="A53" t="s">
        <v>235</v>
      </c>
      <c r="B53" s="50" t="s">
        <v>219</v>
      </c>
      <c r="C53" t="s">
        <v>215</v>
      </c>
      <c r="D53" s="61">
        <v>76</v>
      </c>
      <c r="F53" s="53"/>
      <c r="G53" s="52"/>
    </row>
    <row r="54" spans="1:7">
      <c r="A54" t="s">
        <v>235</v>
      </c>
      <c r="B54" s="50" t="s">
        <v>219</v>
      </c>
      <c r="C54" t="s">
        <v>214</v>
      </c>
      <c r="D54" s="61">
        <v>60</v>
      </c>
      <c r="F54" s="53"/>
      <c r="G54" s="52"/>
    </row>
    <row r="55" spans="1:7">
      <c r="A55" t="s">
        <v>235</v>
      </c>
      <c r="B55" s="50" t="s">
        <v>219</v>
      </c>
      <c r="C55" t="s">
        <v>211</v>
      </c>
      <c r="D55" s="61">
        <v>136</v>
      </c>
      <c r="F55" s="53"/>
      <c r="G55" s="52"/>
    </row>
    <row r="56" spans="1:7">
      <c r="A56" t="s">
        <v>235</v>
      </c>
      <c r="B56" s="50" t="s">
        <v>218</v>
      </c>
      <c r="C56" t="s">
        <v>215</v>
      </c>
      <c r="D56" s="61">
        <v>91</v>
      </c>
      <c r="F56" s="53"/>
      <c r="G56" s="52"/>
    </row>
    <row r="57" spans="1:7">
      <c r="A57" t="s">
        <v>235</v>
      </c>
      <c r="B57" s="50" t="s">
        <v>218</v>
      </c>
      <c r="C57" t="s">
        <v>214</v>
      </c>
      <c r="D57" s="61">
        <v>25</v>
      </c>
      <c r="F57" s="53"/>
      <c r="G57" s="52"/>
    </row>
    <row r="58" spans="1:7">
      <c r="A58" t="s">
        <v>235</v>
      </c>
      <c r="B58" s="50" t="s">
        <v>218</v>
      </c>
      <c r="C58" t="s">
        <v>211</v>
      </c>
      <c r="D58" s="61">
        <v>116</v>
      </c>
      <c r="F58" s="53"/>
      <c r="G58" s="52"/>
    </row>
    <row r="59" spans="1:7">
      <c r="A59" t="s">
        <v>235</v>
      </c>
      <c r="B59" s="50" t="s">
        <v>217</v>
      </c>
      <c r="C59" t="s">
        <v>215</v>
      </c>
      <c r="D59" s="61">
        <v>144</v>
      </c>
      <c r="F59" s="53"/>
      <c r="G59" s="52"/>
    </row>
    <row r="60" spans="1:7">
      <c r="A60" t="s">
        <v>235</v>
      </c>
      <c r="B60" s="50" t="s">
        <v>217</v>
      </c>
      <c r="C60" t="s">
        <v>214</v>
      </c>
      <c r="D60" s="61">
        <v>40</v>
      </c>
      <c r="F60" s="53"/>
      <c r="G60" s="52"/>
    </row>
    <row r="61" spans="1:7">
      <c r="A61" t="s">
        <v>235</v>
      </c>
      <c r="B61" s="50" t="s">
        <v>217</v>
      </c>
      <c r="C61" t="s">
        <v>211</v>
      </c>
      <c r="D61" s="61">
        <v>184</v>
      </c>
      <c r="F61" s="53"/>
      <c r="G61" s="52"/>
    </row>
    <row r="62" spans="1:7">
      <c r="A62" t="s">
        <v>235</v>
      </c>
      <c r="B62" t="s">
        <v>216</v>
      </c>
      <c r="C62" t="s">
        <v>215</v>
      </c>
      <c r="D62" s="62">
        <v>470</v>
      </c>
      <c r="F62" s="53"/>
      <c r="G62" s="52"/>
    </row>
    <row r="63" spans="1:7">
      <c r="A63" t="s">
        <v>235</v>
      </c>
      <c r="B63" t="s">
        <v>216</v>
      </c>
      <c r="C63" t="s">
        <v>214</v>
      </c>
      <c r="D63" s="62">
        <v>204</v>
      </c>
      <c r="F63" s="53"/>
      <c r="G63" s="52"/>
    </row>
    <row r="64" spans="1:7">
      <c r="A64" t="s">
        <v>235</v>
      </c>
      <c r="B64" t="s">
        <v>216</v>
      </c>
      <c r="C64" t="s">
        <v>211</v>
      </c>
      <c r="D64" s="62">
        <v>674</v>
      </c>
      <c r="F64" s="53"/>
      <c r="G64" s="52"/>
    </row>
    <row r="65" spans="1:7">
      <c r="A65" t="s">
        <v>235</v>
      </c>
      <c r="B65" t="s">
        <v>212</v>
      </c>
      <c r="C65" t="s">
        <v>215</v>
      </c>
      <c r="D65" s="61">
        <v>25618</v>
      </c>
      <c r="F65" s="53"/>
      <c r="G65" s="52"/>
    </row>
    <row r="66" spans="1:7">
      <c r="A66" t="s">
        <v>235</v>
      </c>
      <c r="B66" t="s">
        <v>212</v>
      </c>
      <c r="C66" t="s">
        <v>214</v>
      </c>
      <c r="D66" s="61">
        <v>19887</v>
      </c>
      <c r="F66" s="53"/>
      <c r="G66" s="52"/>
    </row>
    <row r="67" spans="1:7">
      <c r="A67" t="s">
        <v>235</v>
      </c>
      <c r="B67" t="s">
        <v>212</v>
      </c>
      <c r="C67" t="s">
        <v>211</v>
      </c>
      <c r="D67" s="61">
        <v>45505</v>
      </c>
      <c r="F67" s="53"/>
      <c r="G67" s="52"/>
    </row>
    <row r="68" spans="1:7">
      <c r="A68" t="s">
        <v>234</v>
      </c>
      <c r="B68" s="50" t="s">
        <v>221</v>
      </c>
      <c r="C68" t="s">
        <v>215</v>
      </c>
      <c r="D68" s="54">
        <v>0.1</v>
      </c>
      <c r="F68" s="53"/>
      <c r="G68" s="52"/>
    </row>
    <row r="69" spans="1:7">
      <c r="A69" t="s">
        <v>234</v>
      </c>
      <c r="B69" s="50" t="s">
        <v>221</v>
      </c>
      <c r="C69" t="s">
        <v>214</v>
      </c>
      <c r="D69" s="54">
        <v>0</v>
      </c>
      <c r="F69" s="53"/>
      <c r="G69" s="52"/>
    </row>
    <row r="70" spans="1:7">
      <c r="A70" t="s">
        <v>234</v>
      </c>
      <c r="B70" s="50" t="s">
        <v>221</v>
      </c>
      <c r="C70" t="s">
        <v>211</v>
      </c>
      <c r="D70" s="54">
        <v>0</v>
      </c>
      <c r="F70" s="53"/>
      <c r="G70" s="52"/>
    </row>
    <row r="71" spans="1:7">
      <c r="A71" t="s">
        <v>234</v>
      </c>
      <c r="B71" s="50" t="s">
        <v>220</v>
      </c>
      <c r="C71" t="s">
        <v>215</v>
      </c>
      <c r="D71" s="54">
        <v>1.2</v>
      </c>
      <c r="F71" s="53"/>
      <c r="G71" s="52"/>
    </row>
    <row r="72" spans="1:7">
      <c r="A72" t="s">
        <v>234</v>
      </c>
      <c r="B72" s="50" t="s">
        <v>220</v>
      </c>
      <c r="C72" t="s">
        <v>214</v>
      </c>
      <c r="D72" s="54">
        <v>0.5</v>
      </c>
      <c r="F72" s="53"/>
      <c r="G72" s="52"/>
    </row>
    <row r="73" spans="1:7">
      <c r="A73" t="s">
        <v>234</v>
      </c>
      <c r="B73" s="50" t="s">
        <v>220</v>
      </c>
      <c r="C73" t="s">
        <v>211</v>
      </c>
      <c r="D73" s="54">
        <v>0.8</v>
      </c>
      <c r="F73" s="53"/>
      <c r="G73" s="52"/>
    </row>
    <row r="74" spans="1:7">
      <c r="A74" t="s">
        <v>234</v>
      </c>
      <c r="B74" s="50" t="s">
        <v>219</v>
      </c>
      <c r="C74" t="s">
        <v>215</v>
      </c>
      <c r="D74" s="54">
        <v>0.6</v>
      </c>
      <c r="F74" s="53"/>
      <c r="G74" s="52"/>
    </row>
    <row r="75" spans="1:7">
      <c r="A75" t="s">
        <v>234</v>
      </c>
      <c r="B75" s="50" t="s">
        <v>219</v>
      </c>
      <c r="C75" t="s">
        <v>214</v>
      </c>
      <c r="D75" s="54">
        <v>0.4</v>
      </c>
      <c r="F75" s="53"/>
      <c r="G75" s="52"/>
    </row>
    <row r="76" spans="1:7">
      <c r="A76" t="s">
        <v>234</v>
      </c>
      <c r="B76" s="50" t="s">
        <v>219</v>
      </c>
      <c r="C76" t="s">
        <v>211</v>
      </c>
      <c r="D76" s="54">
        <v>0.5</v>
      </c>
      <c r="F76" s="53"/>
      <c r="G76" s="52"/>
    </row>
    <row r="77" spans="1:7">
      <c r="A77" t="s">
        <v>234</v>
      </c>
      <c r="B77" s="50" t="s">
        <v>218</v>
      </c>
      <c r="C77" t="s">
        <v>215</v>
      </c>
      <c r="D77" s="54">
        <v>0.7</v>
      </c>
      <c r="F77" s="53"/>
      <c r="G77" s="52"/>
    </row>
    <row r="78" spans="1:7">
      <c r="A78" t="s">
        <v>234</v>
      </c>
      <c r="B78" s="50" t="s">
        <v>218</v>
      </c>
      <c r="C78" t="s">
        <v>214</v>
      </c>
      <c r="D78" s="54">
        <v>0.1</v>
      </c>
      <c r="F78" s="53"/>
      <c r="G78" s="52"/>
    </row>
    <row r="79" spans="1:7">
      <c r="A79" t="s">
        <v>234</v>
      </c>
      <c r="B79" s="50" t="s">
        <v>218</v>
      </c>
      <c r="C79" t="s">
        <v>211</v>
      </c>
      <c r="D79" s="54">
        <v>0.4</v>
      </c>
      <c r="F79" s="53"/>
      <c r="G79" s="52"/>
    </row>
    <row r="80" spans="1:7">
      <c r="A80" t="s">
        <v>234</v>
      </c>
      <c r="B80" s="50" t="s">
        <v>217</v>
      </c>
      <c r="C80" t="s">
        <v>215</v>
      </c>
      <c r="D80" s="54">
        <v>1.1000000000000001</v>
      </c>
      <c r="F80" s="53"/>
      <c r="G80" s="52"/>
    </row>
    <row r="81" spans="1:7">
      <c r="A81" t="s">
        <v>234</v>
      </c>
      <c r="B81" s="50" t="s">
        <v>217</v>
      </c>
      <c r="C81" t="s">
        <v>214</v>
      </c>
      <c r="D81" s="54">
        <v>0.3</v>
      </c>
      <c r="F81" s="53"/>
      <c r="G81" s="52"/>
    </row>
    <row r="82" spans="1:7">
      <c r="A82" t="s">
        <v>234</v>
      </c>
      <c r="B82" s="50" t="s">
        <v>217</v>
      </c>
      <c r="C82" t="s">
        <v>211</v>
      </c>
      <c r="D82" s="54">
        <v>0.7</v>
      </c>
      <c r="F82" s="53"/>
      <c r="G82" s="52"/>
    </row>
    <row r="83" spans="1:7">
      <c r="A83" t="s">
        <v>234</v>
      </c>
      <c r="B83" t="s">
        <v>216</v>
      </c>
      <c r="C83" t="s">
        <v>215</v>
      </c>
      <c r="D83" s="60">
        <v>3.6</v>
      </c>
      <c r="F83" s="53"/>
      <c r="G83" s="52"/>
    </row>
    <row r="84" spans="1:7">
      <c r="A84" t="s">
        <v>234</v>
      </c>
      <c r="B84" t="s">
        <v>216</v>
      </c>
      <c r="C84" t="s">
        <v>214</v>
      </c>
      <c r="D84" s="60">
        <v>1.3</v>
      </c>
      <c r="F84" s="53"/>
      <c r="G84" s="52"/>
    </row>
    <row r="85" spans="1:7">
      <c r="A85" t="s">
        <v>234</v>
      </c>
      <c r="B85" t="s">
        <v>216</v>
      </c>
      <c r="C85" t="s">
        <v>211</v>
      </c>
      <c r="D85" s="60">
        <v>2.4</v>
      </c>
      <c r="F85" s="53"/>
      <c r="G85" s="52"/>
    </row>
    <row r="86" spans="1:7">
      <c r="A86" t="s">
        <v>234</v>
      </c>
      <c r="B86" t="s">
        <v>212</v>
      </c>
      <c r="C86" t="s">
        <v>215</v>
      </c>
      <c r="D86" s="54">
        <v>202.5</v>
      </c>
    </row>
    <row r="87" spans="1:7">
      <c r="A87" t="s">
        <v>234</v>
      </c>
      <c r="B87" t="s">
        <v>212</v>
      </c>
      <c r="C87" t="s">
        <v>214</v>
      </c>
      <c r="D87" s="54">
        <v>132</v>
      </c>
    </row>
    <row r="88" spans="1:7">
      <c r="A88" t="s">
        <v>234</v>
      </c>
      <c r="B88" t="s">
        <v>212</v>
      </c>
      <c r="C88" t="s">
        <v>211</v>
      </c>
      <c r="D88" s="54">
        <v>163.1</v>
      </c>
    </row>
  </sheetData>
  <mergeCells count="2">
    <mergeCell ref="A1:D1"/>
    <mergeCell ref="A2:D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79998168889431442"/>
  </sheetPr>
  <dimension ref="A5:D34"/>
  <sheetViews>
    <sheetView workbookViewId="0">
      <selection activeCell="A26" sqref="A26"/>
    </sheetView>
  </sheetViews>
  <sheetFormatPr defaultRowHeight="15"/>
  <sheetData>
    <row r="5" spans="1:1" ht="23.25">
      <c r="A5" s="1" t="s">
        <v>106</v>
      </c>
    </row>
    <row r="6" spans="1:1">
      <c r="A6" s="2" t="s">
        <v>104</v>
      </c>
    </row>
    <row r="7" spans="1:1">
      <c r="A7" s="2"/>
    </row>
    <row r="8" spans="1:1" ht="23.25">
      <c r="A8" s="5" t="s">
        <v>247</v>
      </c>
    </row>
    <row r="9" spans="1:1">
      <c r="A9" s="2"/>
    </row>
    <row r="10" spans="1:1">
      <c r="A10" s="4" t="s">
        <v>246</v>
      </c>
    </row>
    <row r="12" spans="1:1">
      <c r="A12" s="2" t="s">
        <v>245</v>
      </c>
    </row>
    <row r="13" spans="1:1">
      <c r="A13" s="3" t="s">
        <v>244</v>
      </c>
    </row>
    <row r="14" spans="1:1" ht="14.45" customHeight="1">
      <c r="A14" s="3"/>
    </row>
    <row r="15" spans="1:1">
      <c r="A15" s="2" t="s">
        <v>243</v>
      </c>
    </row>
    <row r="16" spans="1:1">
      <c r="A16" s="3" t="s">
        <v>242</v>
      </c>
    </row>
    <row r="17" spans="1:4">
      <c r="A17" s="3"/>
    </row>
    <row r="18" spans="1:4" ht="15" customHeight="1">
      <c r="A18" s="4" t="s">
        <v>241</v>
      </c>
      <c r="C18" s="35"/>
      <c r="D18" s="35"/>
    </row>
    <row r="20" spans="1:4">
      <c r="A20" s="2" t="s">
        <v>240</v>
      </c>
    </row>
    <row r="21" spans="1:4">
      <c r="A21" s="3" t="s">
        <v>239</v>
      </c>
    </row>
    <row r="22" spans="1:4">
      <c r="A22" s="3"/>
    </row>
    <row r="23" spans="1:4">
      <c r="A23" s="4" t="s">
        <v>270</v>
      </c>
    </row>
    <row r="25" spans="1:4">
      <c r="A25" s="2" t="s">
        <v>271</v>
      </c>
    </row>
    <row r="26" spans="1:4">
      <c r="A26" s="3" t="s">
        <v>272</v>
      </c>
    </row>
    <row r="27" spans="1:4">
      <c r="A27" s="3"/>
    </row>
    <row r="30" spans="1:4">
      <c r="A30" s="2"/>
    </row>
    <row r="31" spans="1:4">
      <c r="A31" s="3"/>
    </row>
    <row r="33" spans="1:1">
      <c r="A33" s="2"/>
    </row>
    <row r="34" spans="1:1">
      <c r="A34" s="3"/>
    </row>
  </sheetData>
  <hyperlinks>
    <hyperlink ref="A13" location="'Preventative strategies Int 1'!A1" display="Preventative strategies interactive 1"/>
    <hyperlink ref="A16" location="'Preventative strategies Int 2'!A1" display="Preventative strategies interactive 2"/>
    <hyperlink ref="A21" location="'Preventative strategies Int 3'!A1" display="Preventative strategies interactive 3"/>
    <hyperlink ref="A26" location="'Preventative strategies Int 4'!A1" display="Preventative strategies interactive 4"/>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tint="0.79998168889431442"/>
  </sheetPr>
  <dimension ref="A1:F88"/>
  <sheetViews>
    <sheetView workbookViewId="0">
      <selection sqref="A1:XFD3"/>
    </sheetView>
  </sheetViews>
  <sheetFormatPr defaultRowHeight="15"/>
  <cols>
    <col min="1" max="1" width="43.5703125" customWidth="1"/>
    <col min="2" max="2" width="32.5703125" customWidth="1"/>
    <col min="3" max="3" width="31" customWidth="1"/>
    <col min="4" max="4" width="23.5703125" customWidth="1"/>
    <col min="5" max="5" width="17.28515625" customWidth="1"/>
  </cols>
  <sheetData>
    <row r="1" spans="1:6" ht="18" customHeight="1">
      <c r="A1" s="197" t="s">
        <v>249</v>
      </c>
      <c r="B1" s="197"/>
      <c r="C1" s="197"/>
      <c r="D1" s="197"/>
    </row>
    <row r="2" spans="1:6">
      <c r="A2" s="197" t="s">
        <v>0</v>
      </c>
      <c r="B2" s="197"/>
      <c r="C2" s="197"/>
      <c r="D2" s="197"/>
    </row>
    <row r="4" spans="1:6">
      <c r="A4" s="2" t="s">
        <v>4</v>
      </c>
      <c r="B4" s="2" t="s">
        <v>5</v>
      </c>
      <c r="C4" s="2" t="s">
        <v>6</v>
      </c>
      <c r="D4" s="2" t="s">
        <v>7</v>
      </c>
      <c r="E4" s="2" t="s">
        <v>8</v>
      </c>
      <c r="F4" s="11" t="s">
        <v>9</v>
      </c>
    </row>
    <row r="5" spans="1:6">
      <c r="A5" s="38" t="s">
        <v>248</v>
      </c>
      <c r="B5" t="s">
        <v>125</v>
      </c>
      <c r="C5" t="s">
        <v>12</v>
      </c>
      <c r="D5" t="s">
        <v>12</v>
      </c>
      <c r="E5" t="s">
        <v>129</v>
      </c>
      <c r="F5">
        <v>68.5</v>
      </c>
    </row>
    <row r="6" spans="1:6">
      <c r="A6" s="38" t="s">
        <v>248</v>
      </c>
      <c r="B6" t="s">
        <v>125</v>
      </c>
      <c r="C6" t="s">
        <v>12</v>
      </c>
      <c r="D6" t="s">
        <v>12</v>
      </c>
      <c r="E6" t="s">
        <v>57</v>
      </c>
      <c r="F6">
        <v>66.400000000000006</v>
      </c>
    </row>
    <row r="7" spans="1:6">
      <c r="A7" s="38" t="s">
        <v>248</v>
      </c>
      <c r="B7" t="s">
        <v>125</v>
      </c>
      <c r="C7" t="s">
        <v>12</v>
      </c>
      <c r="D7" t="s">
        <v>12</v>
      </c>
      <c r="E7" t="s">
        <v>58</v>
      </c>
      <c r="F7">
        <v>68.400000000000006</v>
      </c>
    </row>
    <row r="8" spans="1:6">
      <c r="A8" s="38" t="s">
        <v>248</v>
      </c>
      <c r="B8" t="s">
        <v>125</v>
      </c>
      <c r="C8" t="s">
        <v>12</v>
      </c>
      <c r="D8" t="s">
        <v>12</v>
      </c>
      <c r="E8" t="s">
        <v>59</v>
      </c>
      <c r="F8">
        <v>68.599999999999994</v>
      </c>
    </row>
    <row r="9" spans="1:6">
      <c r="A9" s="38" t="s">
        <v>248</v>
      </c>
      <c r="B9" t="s">
        <v>125</v>
      </c>
      <c r="C9" t="s">
        <v>12</v>
      </c>
      <c r="D9" t="s">
        <v>12</v>
      </c>
      <c r="E9" t="s">
        <v>127</v>
      </c>
      <c r="F9">
        <v>67.8</v>
      </c>
    </row>
    <row r="10" spans="1:6">
      <c r="A10" s="38" t="s">
        <v>248</v>
      </c>
      <c r="B10" t="s">
        <v>125</v>
      </c>
      <c r="C10" t="s">
        <v>12</v>
      </c>
      <c r="D10" t="s">
        <v>12</v>
      </c>
      <c r="E10" t="s">
        <v>124</v>
      </c>
      <c r="F10">
        <v>71.3</v>
      </c>
    </row>
    <row r="11" spans="1:6">
      <c r="A11" s="38" t="s">
        <v>248</v>
      </c>
      <c r="B11" t="s">
        <v>125</v>
      </c>
      <c r="C11" t="s">
        <v>18</v>
      </c>
      <c r="D11" t="s">
        <v>19</v>
      </c>
      <c r="E11" t="s">
        <v>129</v>
      </c>
      <c r="F11">
        <v>66</v>
      </c>
    </row>
    <row r="12" spans="1:6">
      <c r="A12" s="38" t="s">
        <v>248</v>
      </c>
      <c r="B12" t="s">
        <v>125</v>
      </c>
      <c r="C12" t="s">
        <v>18</v>
      </c>
      <c r="D12" t="s">
        <v>20</v>
      </c>
      <c r="E12" t="s">
        <v>129</v>
      </c>
      <c r="F12">
        <v>71.099999999999994</v>
      </c>
    </row>
    <row r="13" spans="1:6">
      <c r="A13" s="38" t="s">
        <v>248</v>
      </c>
      <c r="B13" t="s">
        <v>125</v>
      </c>
      <c r="C13" t="s">
        <v>18</v>
      </c>
      <c r="D13" t="s">
        <v>19</v>
      </c>
      <c r="E13" t="s">
        <v>57</v>
      </c>
      <c r="F13">
        <v>65.400000000000006</v>
      </c>
    </row>
    <row r="14" spans="1:6">
      <c r="A14" s="38" t="s">
        <v>248</v>
      </c>
      <c r="B14" t="s">
        <v>125</v>
      </c>
      <c r="C14" t="s">
        <v>18</v>
      </c>
      <c r="D14" t="s">
        <v>20</v>
      </c>
      <c r="E14" t="s">
        <v>57</v>
      </c>
      <c r="F14">
        <v>67.400000000000006</v>
      </c>
    </row>
    <row r="15" spans="1:6">
      <c r="A15" s="38" t="s">
        <v>248</v>
      </c>
      <c r="B15" t="s">
        <v>125</v>
      </c>
      <c r="C15" t="s">
        <v>18</v>
      </c>
      <c r="D15" t="s">
        <v>19</v>
      </c>
      <c r="E15" t="s">
        <v>58</v>
      </c>
      <c r="F15">
        <v>66</v>
      </c>
    </row>
    <row r="16" spans="1:6">
      <c r="A16" s="38" t="s">
        <v>248</v>
      </c>
      <c r="B16" t="s">
        <v>125</v>
      </c>
      <c r="C16" t="s">
        <v>18</v>
      </c>
      <c r="D16" t="s">
        <v>20</v>
      </c>
      <c r="E16" t="s">
        <v>58</v>
      </c>
      <c r="F16">
        <v>71.099999999999994</v>
      </c>
    </row>
    <row r="17" spans="1:6">
      <c r="A17" s="38" t="s">
        <v>248</v>
      </c>
      <c r="B17" t="s">
        <v>125</v>
      </c>
      <c r="C17" t="s">
        <v>18</v>
      </c>
      <c r="D17" t="s">
        <v>19</v>
      </c>
      <c r="E17" t="s">
        <v>59</v>
      </c>
      <c r="F17">
        <v>67.900000000000006</v>
      </c>
    </row>
    <row r="18" spans="1:6">
      <c r="A18" s="38" t="s">
        <v>248</v>
      </c>
      <c r="B18" t="s">
        <v>125</v>
      </c>
      <c r="C18" t="s">
        <v>18</v>
      </c>
      <c r="D18" t="s">
        <v>20</v>
      </c>
      <c r="E18" t="s">
        <v>59</v>
      </c>
      <c r="F18">
        <v>69.3</v>
      </c>
    </row>
    <row r="19" spans="1:6">
      <c r="A19" s="38" t="s">
        <v>248</v>
      </c>
      <c r="B19" t="s">
        <v>125</v>
      </c>
      <c r="C19" t="s">
        <v>18</v>
      </c>
      <c r="D19" t="s">
        <v>19</v>
      </c>
      <c r="E19" t="s">
        <v>127</v>
      </c>
      <c r="F19">
        <v>65.8</v>
      </c>
    </row>
    <row r="20" spans="1:6">
      <c r="A20" s="38" t="s">
        <v>248</v>
      </c>
      <c r="B20" t="s">
        <v>125</v>
      </c>
      <c r="C20" t="s">
        <v>18</v>
      </c>
      <c r="D20" t="s">
        <v>20</v>
      </c>
      <c r="E20" t="s">
        <v>127</v>
      </c>
      <c r="F20">
        <v>69.900000000000006</v>
      </c>
    </row>
    <row r="21" spans="1:6">
      <c r="A21" s="38" t="s">
        <v>248</v>
      </c>
      <c r="B21" t="s">
        <v>125</v>
      </c>
      <c r="C21" t="s">
        <v>18</v>
      </c>
      <c r="D21" t="s">
        <v>19</v>
      </c>
      <c r="E21" t="s">
        <v>124</v>
      </c>
      <c r="F21">
        <v>64.8</v>
      </c>
    </row>
    <row r="22" spans="1:6">
      <c r="A22" s="38" t="s">
        <v>248</v>
      </c>
      <c r="B22" t="s">
        <v>125</v>
      </c>
      <c r="C22" t="s">
        <v>18</v>
      </c>
      <c r="D22" t="s">
        <v>20</v>
      </c>
      <c r="E22" t="s">
        <v>124</v>
      </c>
      <c r="F22">
        <v>77.8</v>
      </c>
    </row>
    <row r="23" spans="1:6">
      <c r="A23" s="38" t="s">
        <v>248</v>
      </c>
      <c r="B23" t="s">
        <v>125</v>
      </c>
      <c r="C23" t="s">
        <v>133</v>
      </c>
      <c r="D23" t="s">
        <v>23</v>
      </c>
      <c r="E23" t="s">
        <v>129</v>
      </c>
      <c r="F23">
        <v>69.5</v>
      </c>
    </row>
    <row r="24" spans="1:6">
      <c r="A24" s="38" t="s">
        <v>248</v>
      </c>
      <c r="B24" t="s">
        <v>125</v>
      </c>
      <c r="C24" t="s">
        <v>133</v>
      </c>
      <c r="D24" t="s">
        <v>22</v>
      </c>
      <c r="E24" t="s">
        <v>129</v>
      </c>
      <c r="F24">
        <v>53.5</v>
      </c>
    </row>
    <row r="25" spans="1:6">
      <c r="A25" s="38" t="s">
        <v>248</v>
      </c>
      <c r="B25" t="s">
        <v>125</v>
      </c>
      <c r="C25" t="s">
        <v>133</v>
      </c>
      <c r="D25" t="s">
        <v>23</v>
      </c>
      <c r="E25" t="s">
        <v>57</v>
      </c>
      <c r="F25">
        <v>67.2</v>
      </c>
    </row>
    <row r="26" spans="1:6">
      <c r="A26" s="38" t="s">
        <v>248</v>
      </c>
      <c r="B26" t="s">
        <v>125</v>
      </c>
      <c r="C26" t="s">
        <v>133</v>
      </c>
      <c r="D26" t="s">
        <v>22</v>
      </c>
      <c r="E26" t="s">
        <v>57</v>
      </c>
      <c r="F26">
        <v>59.2</v>
      </c>
    </row>
    <row r="27" spans="1:6">
      <c r="A27" s="38" t="s">
        <v>248</v>
      </c>
      <c r="B27" t="s">
        <v>125</v>
      </c>
      <c r="C27" t="s">
        <v>133</v>
      </c>
      <c r="D27" t="s">
        <v>23</v>
      </c>
      <c r="E27" t="s">
        <v>58</v>
      </c>
      <c r="F27">
        <v>69.7</v>
      </c>
    </row>
    <row r="28" spans="1:6">
      <c r="A28" s="38" t="s">
        <v>248</v>
      </c>
      <c r="B28" t="s">
        <v>125</v>
      </c>
      <c r="C28" t="s">
        <v>133</v>
      </c>
      <c r="D28" t="s">
        <v>22</v>
      </c>
      <c r="E28" t="s">
        <v>58</v>
      </c>
      <c r="F28">
        <v>48.5</v>
      </c>
    </row>
    <row r="29" spans="1:6">
      <c r="A29" s="38" t="s">
        <v>248</v>
      </c>
      <c r="B29" t="s">
        <v>125</v>
      </c>
      <c r="C29" t="s">
        <v>133</v>
      </c>
      <c r="D29" t="s">
        <v>23</v>
      </c>
      <c r="E29" t="s">
        <v>59</v>
      </c>
      <c r="F29">
        <v>69.8</v>
      </c>
    </row>
    <row r="30" spans="1:6">
      <c r="A30" s="38" t="s">
        <v>248</v>
      </c>
      <c r="B30" t="s">
        <v>125</v>
      </c>
      <c r="C30" t="s">
        <v>133</v>
      </c>
      <c r="D30" t="s">
        <v>22</v>
      </c>
      <c r="E30" t="s">
        <v>59</v>
      </c>
      <c r="F30">
        <v>52.1</v>
      </c>
    </row>
    <row r="31" spans="1:6">
      <c r="A31" s="38" t="s">
        <v>248</v>
      </c>
      <c r="B31" t="s">
        <v>125</v>
      </c>
      <c r="C31" t="s">
        <v>133</v>
      </c>
      <c r="D31" t="s">
        <v>23</v>
      </c>
      <c r="E31" t="s">
        <v>127</v>
      </c>
      <c r="F31">
        <v>69.3</v>
      </c>
    </row>
    <row r="32" spans="1:6">
      <c r="A32" s="38" t="s">
        <v>248</v>
      </c>
      <c r="B32" t="s">
        <v>125</v>
      </c>
      <c r="C32" t="s">
        <v>133</v>
      </c>
      <c r="D32" t="s">
        <v>22</v>
      </c>
      <c r="E32" t="s">
        <v>127</v>
      </c>
      <c r="F32">
        <v>44.8</v>
      </c>
    </row>
    <row r="33" spans="1:6">
      <c r="A33" s="38" t="s">
        <v>248</v>
      </c>
      <c r="B33" t="s">
        <v>125</v>
      </c>
      <c r="C33" t="s">
        <v>133</v>
      </c>
      <c r="D33" t="s">
        <v>23</v>
      </c>
      <c r="E33" t="s">
        <v>124</v>
      </c>
      <c r="F33">
        <v>71.400000000000006</v>
      </c>
    </row>
    <row r="34" spans="1:6">
      <c r="A34" s="38" t="s">
        <v>248</v>
      </c>
      <c r="B34" t="s">
        <v>125</v>
      </c>
      <c r="C34" t="s">
        <v>133</v>
      </c>
      <c r="D34" t="s">
        <v>22</v>
      </c>
      <c r="E34" t="s">
        <v>124</v>
      </c>
      <c r="F34">
        <v>66.7</v>
      </c>
    </row>
    <row r="35" spans="1:6">
      <c r="A35" s="38" t="s">
        <v>248</v>
      </c>
      <c r="B35" t="s">
        <v>125</v>
      </c>
      <c r="C35" t="s">
        <v>60</v>
      </c>
      <c r="D35" t="s">
        <v>61</v>
      </c>
      <c r="E35" t="s">
        <v>129</v>
      </c>
      <c r="F35">
        <v>58.7</v>
      </c>
    </row>
    <row r="36" spans="1:6">
      <c r="A36" s="38" t="s">
        <v>248</v>
      </c>
      <c r="B36" t="s">
        <v>125</v>
      </c>
      <c r="C36" t="s">
        <v>60</v>
      </c>
      <c r="D36" t="s">
        <v>62</v>
      </c>
      <c r="E36" t="s">
        <v>129</v>
      </c>
      <c r="F36">
        <v>69.599999999999994</v>
      </c>
    </row>
    <row r="37" spans="1:6">
      <c r="A37" s="38" t="s">
        <v>248</v>
      </c>
      <c r="B37" t="s">
        <v>125</v>
      </c>
      <c r="C37" t="s">
        <v>60</v>
      </c>
      <c r="D37" t="s">
        <v>63</v>
      </c>
      <c r="E37" t="s">
        <v>129</v>
      </c>
      <c r="F37">
        <v>78</v>
      </c>
    </row>
    <row r="38" spans="1:6">
      <c r="A38" s="38" t="s">
        <v>248</v>
      </c>
      <c r="B38" t="s">
        <v>125</v>
      </c>
      <c r="C38" t="s">
        <v>60</v>
      </c>
      <c r="D38" t="s">
        <v>61</v>
      </c>
      <c r="E38" t="s">
        <v>57</v>
      </c>
      <c r="F38">
        <v>58.1</v>
      </c>
    </row>
    <row r="39" spans="1:6">
      <c r="A39" s="38" t="s">
        <v>248</v>
      </c>
      <c r="B39" t="s">
        <v>125</v>
      </c>
      <c r="C39" t="s">
        <v>60</v>
      </c>
      <c r="D39" t="s">
        <v>62</v>
      </c>
      <c r="E39" t="s">
        <v>57</v>
      </c>
      <c r="F39">
        <v>69.3</v>
      </c>
    </row>
    <row r="40" spans="1:6">
      <c r="A40" s="38" t="s">
        <v>248</v>
      </c>
      <c r="B40" t="s">
        <v>125</v>
      </c>
      <c r="C40" t="s">
        <v>60</v>
      </c>
      <c r="D40" t="s">
        <v>63</v>
      </c>
      <c r="E40" t="s">
        <v>57</v>
      </c>
      <c r="F40">
        <v>73.7</v>
      </c>
    </row>
    <row r="41" spans="1:6">
      <c r="A41" s="38" t="s">
        <v>248</v>
      </c>
      <c r="B41" t="s">
        <v>125</v>
      </c>
      <c r="C41" t="s">
        <v>60</v>
      </c>
      <c r="D41" t="s">
        <v>61</v>
      </c>
      <c r="E41" t="s">
        <v>58</v>
      </c>
      <c r="F41">
        <v>60.2</v>
      </c>
    </row>
    <row r="42" spans="1:6">
      <c r="A42" s="38" t="s">
        <v>248</v>
      </c>
      <c r="B42" t="s">
        <v>125</v>
      </c>
      <c r="C42" t="s">
        <v>60</v>
      </c>
      <c r="D42" t="s">
        <v>62</v>
      </c>
      <c r="E42" t="s">
        <v>58</v>
      </c>
      <c r="F42">
        <v>68.099999999999994</v>
      </c>
    </row>
    <row r="43" spans="1:6">
      <c r="A43" s="38" t="s">
        <v>248</v>
      </c>
      <c r="B43" t="s">
        <v>125</v>
      </c>
      <c r="C43" t="s">
        <v>60</v>
      </c>
      <c r="D43" t="s">
        <v>63</v>
      </c>
      <c r="E43" t="s">
        <v>58</v>
      </c>
      <c r="F43">
        <v>77.599999999999994</v>
      </c>
    </row>
    <row r="44" spans="1:6">
      <c r="A44" s="38" t="s">
        <v>248</v>
      </c>
      <c r="B44" t="s">
        <v>125</v>
      </c>
      <c r="C44" t="s">
        <v>60</v>
      </c>
      <c r="D44" t="s">
        <v>61</v>
      </c>
      <c r="E44" t="s">
        <v>59</v>
      </c>
      <c r="F44">
        <v>56.3</v>
      </c>
    </row>
    <row r="45" spans="1:6">
      <c r="A45" s="38" t="s">
        <v>248</v>
      </c>
      <c r="B45" t="s">
        <v>125</v>
      </c>
      <c r="C45" t="s">
        <v>60</v>
      </c>
      <c r="D45" t="s">
        <v>62</v>
      </c>
      <c r="E45" t="s">
        <v>59</v>
      </c>
      <c r="F45">
        <v>70.400000000000006</v>
      </c>
    </row>
    <row r="46" spans="1:6">
      <c r="A46" s="38" t="s">
        <v>248</v>
      </c>
      <c r="B46" t="s">
        <v>125</v>
      </c>
      <c r="C46" t="s">
        <v>60</v>
      </c>
      <c r="D46" t="s">
        <v>63</v>
      </c>
      <c r="E46" t="s">
        <v>59</v>
      </c>
      <c r="F46">
        <v>79.7</v>
      </c>
    </row>
    <row r="47" spans="1:6">
      <c r="A47" s="38" t="s">
        <v>248</v>
      </c>
      <c r="B47" t="s">
        <v>125</v>
      </c>
      <c r="C47" t="s">
        <v>60</v>
      </c>
      <c r="D47" t="s">
        <v>61</v>
      </c>
      <c r="E47" t="s">
        <v>127</v>
      </c>
      <c r="F47">
        <v>56.5</v>
      </c>
    </row>
    <row r="48" spans="1:6">
      <c r="A48" s="38" t="s">
        <v>248</v>
      </c>
      <c r="B48" t="s">
        <v>125</v>
      </c>
      <c r="C48" t="s">
        <v>60</v>
      </c>
      <c r="D48" t="s">
        <v>62</v>
      </c>
      <c r="E48" t="s">
        <v>127</v>
      </c>
      <c r="F48">
        <v>71.099999999999994</v>
      </c>
    </row>
    <row r="49" spans="1:6">
      <c r="A49" s="38" t="s">
        <v>248</v>
      </c>
      <c r="B49" t="s">
        <v>125</v>
      </c>
      <c r="C49" t="s">
        <v>60</v>
      </c>
      <c r="D49" t="s">
        <v>63</v>
      </c>
      <c r="E49" t="s">
        <v>127</v>
      </c>
      <c r="F49">
        <v>77.400000000000006</v>
      </c>
    </row>
    <row r="50" spans="1:6">
      <c r="A50" s="38" t="s">
        <v>248</v>
      </c>
      <c r="B50" t="s">
        <v>125</v>
      </c>
      <c r="C50" t="s">
        <v>60</v>
      </c>
      <c r="D50" t="s">
        <v>61</v>
      </c>
      <c r="E50" t="s">
        <v>124</v>
      </c>
      <c r="F50">
        <v>62.6</v>
      </c>
    </row>
    <row r="51" spans="1:6">
      <c r="A51" s="38" t="s">
        <v>248</v>
      </c>
      <c r="B51" t="s">
        <v>125</v>
      </c>
      <c r="C51" t="s">
        <v>60</v>
      </c>
      <c r="D51" t="s">
        <v>62</v>
      </c>
      <c r="E51" t="s">
        <v>124</v>
      </c>
      <c r="F51">
        <v>69</v>
      </c>
    </row>
    <row r="52" spans="1:6">
      <c r="A52" s="38" t="s">
        <v>248</v>
      </c>
      <c r="B52" t="s">
        <v>125</v>
      </c>
      <c r="C52" t="s">
        <v>60</v>
      </c>
      <c r="D52" t="s">
        <v>63</v>
      </c>
      <c r="E52" t="s">
        <v>124</v>
      </c>
      <c r="F52">
        <v>82.3</v>
      </c>
    </row>
    <row r="53" spans="1:6">
      <c r="A53" s="38" t="s">
        <v>248</v>
      </c>
      <c r="B53" t="s">
        <v>125</v>
      </c>
      <c r="C53" t="s">
        <v>25</v>
      </c>
      <c r="D53" t="s">
        <v>64</v>
      </c>
      <c r="E53" t="s">
        <v>129</v>
      </c>
      <c r="F53">
        <v>69</v>
      </c>
    </row>
    <row r="54" spans="1:6">
      <c r="A54" s="38" t="s">
        <v>248</v>
      </c>
      <c r="B54" t="s">
        <v>125</v>
      </c>
      <c r="C54" t="s">
        <v>25</v>
      </c>
      <c r="D54" t="s">
        <v>65</v>
      </c>
      <c r="E54" t="s">
        <v>129</v>
      </c>
      <c r="F54">
        <v>67.3</v>
      </c>
    </row>
    <row r="55" spans="1:6">
      <c r="A55" s="38" t="s">
        <v>248</v>
      </c>
      <c r="B55" t="s">
        <v>125</v>
      </c>
      <c r="C55" t="s">
        <v>25</v>
      </c>
      <c r="D55" t="s">
        <v>66</v>
      </c>
      <c r="E55" t="s">
        <v>129</v>
      </c>
      <c r="F55">
        <v>67.900000000000006</v>
      </c>
    </row>
    <row r="56" spans="1:6">
      <c r="A56" s="38" t="s">
        <v>248</v>
      </c>
      <c r="B56" t="s">
        <v>125</v>
      </c>
      <c r="C56" t="s">
        <v>25</v>
      </c>
      <c r="D56" t="s">
        <v>67</v>
      </c>
      <c r="E56" t="s">
        <v>129</v>
      </c>
      <c r="F56">
        <v>67.900000000000006</v>
      </c>
    </row>
    <row r="57" spans="1:6">
      <c r="A57" s="38" t="s">
        <v>248</v>
      </c>
      <c r="B57" t="s">
        <v>125</v>
      </c>
      <c r="C57" t="s">
        <v>25</v>
      </c>
      <c r="D57" t="s">
        <v>64</v>
      </c>
      <c r="E57" t="s">
        <v>57</v>
      </c>
      <c r="F57">
        <v>66.2</v>
      </c>
    </row>
    <row r="58" spans="1:6">
      <c r="A58" s="38" t="s">
        <v>248</v>
      </c>
      <c r="B58" t="s">
        <v>125</v>
      </c>
      <c r="C58" t="s">
        <v>25</v>
      </c>
      <c r="D58" t="s">
        <v>65</v>
      </c>
      <c r="E58" t="s">
        <v>57</v>
      </c>
      <c r="F58">
        <v>67.400000000000006</v>
      </c>
    </row>
    <row r="59" spans="1:6">
      <c r="A59" s="38" t="s">
        <v>248</v>
      </c>
      <c r="B59" t="s">
        <v>125</v>
      </c>
      <c r="C59" t="s">
        <v>25</v>
      </c>
      <c r="D59" t="s">
        <v>66</v>
      </c>
      <c r="E59" t="s">
        <v>57</v>
      </c>
      <c r="F59">
        <v>67.2</v>
      </c>
    </row>
    <row r="60" spans="1:6">
      <c r="A60" s="38" t="s">
        <v>248</v>
      </c>
      <c r="B60" t="s">
        <v>125</v>
      </c>
      <c r="C60" t="s">
        <v>25</v>
      </c>
      <c r="D60" t="s">
        <v>67</v>
      </c>
      <c r="E60" t="s">
        <v>57</v>
      </c>
      <c r="F60">
        <v>62.1</v>
      </c>
    </row>
    <row r="61" spans="1:6">
      <c r="A61" s="38" t="s">
        <v>248</v>
      </c>
      <c r="B61" t="s">
        <v>125</v>
      </c>
      <c r="C61" t="s">
        <v>25</v>
      </c>
      <c r="D61" t="s">
        <v>64</v>
      </c>
      <c r="E61" t="s">
        <v>58</v>
      </c>
      <c r="F61">
        <v>68.400000000000006</v>
      </c>
    </row>
    <row r="62" spans="1:6">
      <c r="A62" s="38" t="s">
        <v>248</v>
      </c>
      <c r="B62" t="s">
        <v>125</v>
      </c>
      <c r="C62" t="s">
        <v>25</v>
      </c>
      <c r="D62" t="s">
        <v>65</v>
      </c>
      <c r="E62" t="s">
        <v>58</v>
      </c>
      <c r="F62">
        <v>69.7</v>
      </c>
    </row>
    <row r="63" spans="1:6">
      <c r="A63" s="38" t="s">
        <v>248</v>
      </c>
      <c r="B63" t="s">
        <v>125</v>
      </c>
      <c r="C63" t="s">
        <v>25</v>
      </c>
      <c r="D63" t="s">
        <v>66</v>
      </c>
      <c r="E63" t="s">
        <v>58</v>
      </c>
      <c r="F63">
        <v>66.2</v>
      </c>
    </row>
    <row r="64" spans="1:6">
      <c r="A64" s="38" t="s">
        <v>248</v>
      </c>
      <c r="B64" t="s">
        <v>125</v>
      </c>
      <c r="C64" t="s">
        <v>25</v>
      </c>
      <c r="D64" t="s">
        <v>67</v>
      </c>
      <c r="E64" t="s">
        <v>58</v>
      </c>
      <c r="F64">
        <v>69.2</v>
      </c>
    </row>
    <row r="65" spans="1:6">
      <c r="A65" s="38" t="s">
        <v>248</v>
      </c>
      <c r="B65" t="s">
        <v>125</v>
      </c>
      <c r="C65" t="s">
        <v>25</v>
      </c>
      <c r="D65" t="s">
        <v>64</v>
      </c>
      <c r="E65" t="s">
        <v>59</v>
      </c>
      <c r="F65">
        <v>69</v>
      </c>
    </row>
    <row r="66" spans="1:6">
      <c r="A66" s="38" t="s">
        <v>248</v>
      </c>
      <c r="B66" t="s">
        <v>125</v>
      </c>
      <c r="C66" t="s">
        <v>25</v>
      </c>
      <c r="D66" t="s">
        <v>65</v>
      </c>
      <c r="E66" t="s">
        <v>59</v>
      </c>
      <c r="F66">
        <v>65.7</v>
      </c>
    </row>
    <row r="67" spans="1:6">
      <c r="A67" s="38" t="s">
        <v>248</v>
      </c>
      <c r="B67" t="s">
        <v>125</v>
      </c>
      <c r="C67" t="s">
        <v>25</v>
      </c>
      <c r="D67" t="s">
        <v>66</v>
      </c>
      <c r="E67" t="s">
        <v>59</v>
      </c>
      <c r="F67">
        <v>71.3</v>
      </c>
    </row>
    <row r="68" spans="1:6">
      <c r="A68" s="38" t="s">
        <v>248</v>
      </c>
      <c r="B68" t="s">
        <v>125</v>
      </c>
      <c r="C68" t="s">
        <v>25</v>
      </c>
      <c r="D68" t="s">
        <v>67</v>
      </c>
      <c r="E68" t="s">
        <v>59</v>
      </c>
      <c r="F68">
        <v>71.3</v>
      </c>
    </row>
    <row r="69" spans="1:6">
      <c r="A69" s="38" t="s">
        <v>248</v>
      </c>
      <c r="B69" t="s">
        <v>125</v>
      </c>
      <c r="C69" t="s">
        <v>25</v>
      </c>
      <c r="D69" t="s">
        <v>64</v>
      </c>
      <c r="E69" t="s">
        <v>127</v>
      </c>
      <c r="F69">
        <v>68.7</v>
      </c>
    </row>
    <row r="70" spans="1:6">
      <c r="A70" s="38" t="s">
        <v>248</v>
      </c>
      <c r="B70" t="s">
        <v>125</v>
      </c>
      <c r="C70" t="s">
        <v>25</v>
      </c>
      <c r="D70" t="s">
        <v>65</v>
      </c>
      <c r="E70" t="s">
        <v>127</v>
      </c>
      <c r="F70">
        <v>65.5</v>
      </c>
    </row>
    <row r="71" spans="1:6">
      <c r="A71" s="38" t="s">
        <v>248</v>
      </c>
      <c r="B71" t="s">
        <v>125</v>
      </c>
      <c r="C71" t="s">
        <v>25</v>
      </c>
      <c r="D71" t="s">
        <v>66</v>
      </c>
      <c r="E71" t="s">
        <v>127</v>
      </c>
      <c r="F71">
        <v>67.400000000000006</v>
      </c>
    </row>
    <row r="72" spans="1:6">
      <c r="A72" s="38" t="s">
        <v>248</v>
      </c>
      <c r="B72" t="s">
        <v>125</v>
      </c>
      <c r="C72" t="s">
        <v>25</v>
      </c>
      <c r="D72" t="s">
        <v>67</v>
      </c>
      <c r="E72" t="s">
        <v>127</v>
      </c>
      <c r="F72">
        <v>63.7</v>
      </c>
    </row>
    <row r="73" spans="1:6">
      <c r="A73" s="38" t="s">
        <v>248</v>
      </c>
      <c r="B73" t="s">
        <v>125</v>
      </c>
      <c r="C73" t="s">
        <v>25</v>
      </c>
      <c r="D73" t="s">
        <v>64</v>
      </c>
      <c r="E73" t="s">
        <v>124</v>
      </c>
      <c r="F73">
        <v>72.8</v>
      </c>
    </row>
    <row r="74" spans="1:6">
      <c r="A74" s="38" t="s">
        <v>248</v>
      </c>
      <c r="B74" t="s">
        <v>125</v>
      </c>
      <c r="C74" t="s">
        <v>25</v>
      </c>
      <c r="D74" t="s">
        <v>65</v>
      </c>
      <c r="E74" t="s">
        <v>124</v>
      </c>
      <c r="F74">
        <v>68.099999999999994</v>
      </c>
    </row>
    <row r="75" spans="1:6">
      <c r="A75" s="38" t="s">
        <v>248</v>
      </c>
      <c r="B75" t="s">
        <v>125</v>
      </c>
      <c r="C75" t="s">
        <v>25</v>
      </c>
      <c r="D75" t="s">
        <v>66</v>
      </c>
      <c r="E75" t="s">
        <v>124</v>
      </c>
      <c r="F75">
        <v>67.400000000000006</v>
      </c>
    </row>
    <row r="76" spans="1:6">
      <c r="A76" s="38" t="s">
        <v>248</v>
      </c>
      <c r="B76" t="s">
        <v>125</v>
      </c>
      <c r="C76" t="s">
        <v>25</v>
      </c>
      <c r="D76" t="s">
        <v>67</v>
      </c>
      <c r="E76" t="s">
        <v>124</v>
      </c>
      <c r="F76">
        <v>72.7</v>
      </c>
    </row>
    <row r="77" spans="1:6">
      <c r="A77" s="38" t="s">
        <v>248</v>
      </c>
      <c r="B77" t="s">
        <v>125</v>
      </c>
      <c r="C77" t="s">
        <v>37</v>
      </c>
      <c r="D77" t="s">
        <v>38</v>
      </c>
      <c r="E77" t="s">
        <v>129</v>
      </c>
      <c r="F77">
        <v>72.599999999999994</v>
      </c>
    </row>
    <row r="78" spans="1:6">
      <c r="A78" s="38" t="s">
        <v>248</v>
      </c>
      <c r="B78" t="s">
        <v>125</v>
      </c>
      <c r="C78" t="s">
        <v>37</v>
      </c>
      <c r="D78" t="s">
        <v>39</v>
      </c>
      <c r="E78" t="s">
        <v>129</v>
      </c>
      <c r="F78">
        <v>64.5</v>
      </c>
    </row>
    <row r="79" spans="1:6">
      <c r="A79" s="38" t="s">
        <v>248</v>
      </c>
      <c r="B79" t="s">
        <v>125</v>
      </c>
      <c r="C79" t="s">
        <v>37</v>
      </c>
      <c r="D79" t="s">
        <v>38</v>
      </c>
      <c r="E79" t="s">
        <v>57</v>
      </c>
      <c r="F79">
        <v>73.8</v>
      </c>
    </row>
    <row r="80" spans="1:6">
      <c r="A80" s="38" t="s">
        <v>248</v>
      </c>
      <c r="B80" t="s">
        <v>125</v>
      </c>
      <c r="C80" t="s">
        <v>37</v>
      </c>
      <c r="D80" t="s">
        <v>39</v>
      </c>
      <c r="E80" t="s">
        <v>57</v>
      </c>
      <c r="F80">
        <v>62.3</v>
      </c>
    </row>
    <row r="81" spans="1:6">
      <c r="A81" s="38" t="s">
        <v>248</v>
      </c>
      <c r="B81" t="s">
        <v>125</v>
      </c>
      <c r="C81" t="s">
        <v>37</v>
      </c>
      <c r="D81" t="s">
        <v>38</v>
      </c>
      <c r="E81" t="s">
        <v>58</v>
      </c>
      <c r="F81">
        <v>73.7</v>
      </c>
    </row>
    <row r="82" spans="1:6">
      <c r="A82" s="38" t="s">
        <v>248</v>
      </c>
      <c r="B82" t="s">
        <v>125</v>
      </c>
      <c r="C82" t="s">
        <v>37</v>
      </c>
      <c r="D82" t="s">
        <v>39</v>
      </c>
      <c r="E82" t="s">
        <v>58</v>
      </c>
      <c r="F82">
        <v>66.099999999999994</v>
      </c>
    </row>
    <row r="83" spans="1:6">
      <c r="A83" s="38" t="s">
        <v>248</v>
      </c>
      <c r="B83" t="s">
        <v>125</v>
      </c>
      <c r="C83" t="s">
        <v>37</v>
      </c>
      <c r="D83" t="s">
        <v>38</v>
      </c>
      <c r="E83" t="s">
        <v>59</v>
      </c>
      <c r="F83">
        <v>71.599999999999994</v>
      </c>
    </row>
    <row r="84" spans="1:6">
      <c r="A84" s="38" t="s">
        <v>248</v>
      </c>
      <c r="B84" t="s">
        <v>125</v>
      </c>
      <c r="C84" t="s">
        <v>37</v>
      </c>
      <c r="D84" t="s">
        <v>39</v>
      </c>
      <c r="E84" t="s">
        <v>59</v>
      </c>
      <c r="F84">
        <v>64.900000000000006</v>
      </c>
    </row>
    <row r="85" spans="1:6">
      <c r="A85" s="38" t="s">
        <v>248</v>
      </c>
      <c r="B85" t="s">
        <v>125</v>
      </c>
      <c r="C85" t="s">
        <v>37</v>
      </c>
      <c r="D85" t="s">
        <v>38</v>
      </c>
      <c r="E85" t="s">
        <v>127</v>
      </c>
      <c r="F85">
        <v>71.3</v>
      </c>
    </row>
    <row r="86" spans="1:6">
      <c r="A86" s="38" t="s">
        <v>248</v>
      </c>
      <c r="B86" t="s">
        <v>125</v>
      </c>
      <c r="C86" t="s">
        <v>37</v>
      </c>
      <c r="D86" t="s">
        <v>39</v>
      </c>
      <c r="E86" t="s">
        <v>127</v>
      </c>
      <c r="F86">
        <v>62.3</v>
      </c>
    </row>
    <row r="87" spans="1:6">
      <c r="A87" s="38" t="s">
        <v>248</v>
      </c>
      <c r="B87" t="s">
        <v>125</v>
      </c>
      <c r="C87" t="s">
        <v>37</v>
      </c>
      <c r="D87" t="s">
        <v>38</v>
      </c>
      <c r="E87" t="s">
        <v>124</v>
      </c>
      <c r="F87">
        <v>72.8</v>
      </c>
    </row>
    <row r="88" spans="1:6">
      <c r="A88" s="38" t="s">
        <v>248</v>
      </c>
      <c r="B88" t="s">
        <v>125</v>
      </c>
      <c r="C88" t="s">
        <v>37</v>
      </c>
      <c r="D88" t="s">
        <v>39</v>
      </c>
      <c r="E88" t="s">
        <v>124</v>
      </c>
      <c r="F88">
        <v>66.8</v>
      </c>
    </row>
  </sheetData>
  <mergeCells count="2">
    <mergeCell ref="A1:D1"/>
    <mergeCell ref="A2:D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79998168889431442"/>
  </sheetPr>
  <dimension ref="A1:L94"/>
  <sheetViews>
    <sheetView workbookViewId="0">
      <selection activeCell="C26" sqref="C26"/>
    </sheetView>
  </sheetViews>
  <sheetFormatPr defaultRowHeight="15"/>
  <cols>
    <col min="1" max="1" width="64.28515625" customWidth="1"/>
    <col min="2" max="2" width="17.7109375" customWidth="1"/>
    <col min="3" max="3" width="27.140625" customWidth="1"/>
    <col min="4" max="4" width="17.42578125" customWidth="1"/>
    <col min="5" max="5" width="15.140625" customWidth="1"/>
  </cols>
  <sheetData>
    <row r="1" spans="1:12" ht="31.9" customHeight="1">
      <c r="A1" s="197" t="s">
        <v>263</v>
      </c>
      <c r="B1" s="197"/>
      <c r="C1" s="197"/>
      <c r="D1" s="197"/>
    </row>
    <row r="2" spans="1:12">
      <c r="A2" s="197" t="s">
        <v>0</v>
      </c>
      <c r="B2" s="197"/>
      <c r="C2" s="197"/>
      <c r="D2" s="197"/>
    </row>
    <row r="4" spans="1:12">
      <c r="A4" s="2" t="s">
        <v>4</v>
      </c>
      <c r="B4" s="2" t="s">
        <v>198</v>
      </c>
      <c r="C4" s="2" t="s">
        <v>156</v>
      </c>
      <c r="D4" s="2" t="s">
        <v>262</v>
      </c>
      <c r="E4" s="2" t="s">
        <v>261</v>
      </c>
      <c r="F4" s="70"/>
      <c r="G4" s="52"/>
      <c r="H4" s="52"/>
      <c r="I4" s="52"/>
      <c r="J4" s="52"/>
      <c r="K4" s="52"/>
      <c r="L4" s="52"/>
    </row>
    <row r="5" spans="1:12">
      <c r="A5" t="s">
        <v>252</v>
      </c>
      <c r="B5" s="63">
        <v>2013</v>
      </c>
      <c r="C5" t="s">
        <v>70</v>
      </c>
      <c r="D5" t="s">
        <v>197</v>
      </c>
      <c r="E5">
        <v>96.5</v>
      </c>
      <c r="F5" s="52"/>
      <c r="G5" s="52"/>
      <c r="H5" s="52"/>
      <c r="I5" s="69"/>
      <c r="J5" s="52"/>
      <c r="K5" s="52"/>
      <c r="L5" s="52"/>
    </row>
    <row r="6" spans="1:12">
      <c r="A6" t="s">
        <v>252</v>
      </c>
      <c r="B6" s="63">
        <v>2013</v>
      </c>
      <c r="C6" t="s">
        <v>70</v>
      </c>
      <c r="D6" t="s">
        <v>205</v>
      </c>
      <c r="E6">
        <v>97.6</v>
      </c>
      <c r="F6" s="52"/>
      <c r="G6" s="52"/>
      <c r="H6" s="52"/>
      <c r="I6" s="52"/>
      <c r="J6" s="52"/>
      <c r="K6" s="52"/>
      <c r="L6" s="52"/>
    </row>
    <row r="7" spans="1:12">
      <c r="A7" t="s">
        <v>252</v>
      </c>
      <c r="B7" s="63">
        <v>2013</v>
      </c>
      <c r="C7" t="s">
        <v>70</v>
      </c>
      <c r="D7" t="s">
        <v>204</v>
      </c>
      <c r="E7">
        <v>97.5</v>
      </c>
      <c r="F7" s="52"/>
      <c r="G7" s="52"/>
      <c r="H7" s="52"/>
      <c r="I7" s="52"/>
      <c r="J7" s="52"/>
      <c r="K7" s="52"/>
      <c r="L7" s="52"/>
    </row>
    <row r="8" spans="1:12">
      <c r="A8" t="s">
        <v>252</v>
      </c>
      <c r="B8" s="63">
        <v>2013</v>
      </c>
      <c r="C8" t="s">
        <v>70</v>
      </c>
      <c r="D8" t="s">
        <v>253</v>
      </c>
      <c r="E8">
        <v>98.2</v>
      </c>
      <c r="F8" s="52"/>
      <c r="G8" s="52"/>
      <c r="H8" s="52"/>
      <c r="I8" s="52"/>
      <c r="J8" s="52"/>
      <c r="K8" s="52"/>
      <c r="L8" s="52"/>
    </row>
    <row r="9" spans="1:12">
      <c r="A9" t="s">
        <v>252</v>
      </c>
      <c r="B9" s="63">
        <v>2013</v>
      </c>
      <c r="C9" t="s">
        <v>70</v>
      </c>
      <c r="D9" t="s">
        <v>250</v>
      </c>
      <c r="E9">
        <v>97.5</v>
      </c>
      <c r="F9" s="52"/>
      <c r="G9" s="52"/>
      <c r="H9" s="52"/>
      <c r="I9" s="52"/>
      <c r="J9" s="52"/>
      <c r="K9" s="52"/>
      <c r="L9" s="52"/>
    </row>
    <row r="10" spans="1:12">
      <c r="A10" t="s">
        <v>252</v>
      </c>
      <c r="B10" s="63">
        <v>2013</v>
      </c>
      <c r="C10" t="s">
        <v>260</v>
      </c>
      <c r="D10" t="s">
        <v>197</v>
      </c>
      <c r="E10">
        <v>99.4</v>
      </c>
      <c r="F10" s="52"/>
      <c r="G10" s="52"/>
      <c r="H10" s="52"/>
      <c r="I10" s="52"/>
      <c r="J10" s="52"/>
      <c r="K10" s="52"/>
      <c r="L10" s="52"/>
    </row>
    <row r="11" spans="1:12">
      <c r="A11" t="s">
        <v>252</v>
      </c>
      <c r="B11" s="63">
        <v>2013</v>
      </c>
      <c r="C11" t="s">
        <v>260</v>
      </c>
      <c r="D11" t="s">
        <v>205</v>
      </c>
      <c r="E11">
        <v>99.1</v>
      </c>
      <c r="F11" s="52"/>
      <c r="G11" s="52"/>
      <c r="H11" s="52"/>
      <c r="I11" s="52"/>
      <c r="J11" s="52"/>
      <c r="K11" s="52"/>
      <c r="L11" s="52"/>
    </row>
    <row r="12" spans="1:12">
      <c r="A12" t="s">
        <v>252</v>
      </c>
      <c r="B12" s="63">
        <v>2013</v>
      </c>
      <c r="C12" t="s">
        <v>260</v>
      </c>
      <c r="D12" t="s">
        <v>204</v>
      </c>
      <c r="E12">
        <v>97.8</v>
      </c>
      <c r="F12" s="52"/>
      <c r="G12" s="52"/>
      <c r="H12" s="52"/>
      <c r="I12" s="52"/>
      <c r="J12" s="52"/>
      <c r="K12" s="52"/>
      <c r="L12" s="52"/>
    </row>
    <row r="13" spans="1:12">
      <c r="A13" t="s">
        <v>252</v>
      </c>
      <c r="B13" s="63">
        <v>2013</v>
      </c>
      <c r="C13" t="s">
        <v>260</v>
      </c>
      <c r="D13" t="s">
        <v>253</v>
      </c>
      <c r="E13">
        <v>99.5</v>
      </c>
      <c r="F13" s="52"/>
      <c r="G13" s="52"/>
      <c r="H13" s="52"/>
      <c r="I13" s="52"/>
      <c r="J13" s="52"/>
      <c r="K13" s="52"/>
      <c r="L13" s="52"/>
    </row>
    <row r="14" spans="1:12">
      <c r="A14" t="s">
        <v>252</v>
      </c>
      <c r="B14" s="63">
        <v>2013</v>
      </c>
      <c r="C14" t="s">
        <v>260</v>
      </c>
      <c r="D14" t="s">
        <v>250</v>
      </c>
      <c r="E14">
        <v>98.8</v>
      </c>
      <c r="F14" s="52"/>
      <c r="G14" s="52"/>
      <c r="H14" s="52"/>
      <c r="I14" s="52"/>
      <c r="J14" s="52"/>
      <c r="K14" s="52"/>
      <c r="L14" s="52"/>
    </row>
    <row r="15" spans="1:12">
      <c r="A15" t="s">
        <v>252</v>
      </c>
      <c r="B15" s="63">
        <v>2013</v>
      </c>
      <c r="C15" t="s">
        <v>259</v>
      </c>
      <c r="D15" t="s">
        <v>197</v>
      </c>
      <c r="E15">
        <v>94.8</v>
      </c>
      <c r="F15" s="52"/>
      <c r="G15" s="52"/>
      <c r="H15" s="52"/>
      <c r="I15" s="52"/>
      <c r="J15" s="52"/>
      <c r="K15" s="52"/>
      <c r="L15" s="52"/>
    </row>
    <row r="16" spans="1:12">
      <c r="A16" t="s">
        <v>252</v>
      </c>
      <c r="B16" s="63">
        <v>2013</v>
      </c>
      <c r="C16" t="s">
        <v>259</v>
      </c>
      <c r="D16" t="s">
        <v>205</v>
      </c>
      <c r="E16">
        <v>96.6</v>
      </c>
      <c r="F16" s="52"/>
      <c r="G16" s="52"/>
      <c r="H16" s="52"/>
      <c r="I16" s="52"/>
      <c r="J16" s="52"/>
      <c r="K16" s="52"/>
      <c r="L16" s="52"/>
    </row>
    <row r="17" spans="1:12">
      <c r="A17" t="s">
        <v>252</v>
      </c>
      <c r="B17" s="63">
        <v>2013</v>
      </c>
      <c r="C17" t="s">
        <v>259</v>
      </c>
      <c r="D17" t="s">
        <v>204</v>
      </c>
      <c r="E17">
        <v>97.7</v>
      </c>
      <c r="F17" s="52"/>
      <c r="G17" s="52"/>
      <c r="H17" s="52"/>
      <c r="I17" s="52"/>
      <c r="J17" s="52"/>
      <c r="K17" s="52"/>
      <c r="L17" s="52"/>
    </row>
    <row r="18" spans="1:12">
      <c r="A18" t="s">
        <v>252</v>
      </c>
      <c r="B18" s="63">
        <v>2013</v>
      </c>
      <c r="C18" t="s">
        <v>259</v>
      </c>
      <c r="D18" t="s">
        <v>253</v>
      </c>
      <c r="E18">
        <v>97.2</v>
      </c>
      <c r="F18" s="52"/>
      <c r="G18" s="52"/>
      <c r="H18" s="52"/>
      <c r="I18" s="52"/>
      <c r="J18" s="52"/>
      <c r="K18" s="52"/>
      <c r="L18" s="52"/>
    </row>
    <row r="19" spans="1:12">
      <c r="A19" t="s">
        <v>252</v>
      </c>
      <c r="B19" s="63">
        <v>2013</v>
      </c>
      <c r="C19" t="s">
        <v>259</v>
      </c>
      <c r="D19" t="s">
        <v>250</v>
      </c>
      <c r="E19">
        <v>96.7</v>
      </c>
      <c r="F19" s="52"/>
      <c r="G19" s="52"/>
      <c r="H19" s="52"/>
      <c r="I19" s="52"/>
      <c r="J19" s="52"/>
      <c r="K19" s="52"/>
      <c r="L19" s="52"/>
    </row>
    <row r="20" spans="1:12">
      <c r="A20" t="s">
        <v>252</v>
      </c>
      <c r="B20" s="63">
        <v>2013</v>
      </c>
      <c r="C20" t="s">
        <v>258</v>
      </c>
      <c r="D20" t="s">
        <v>197</v>
      </c>
      <c r="E20">
        <v>97.4</v>
      </c>
      <c r="F20" s="52"/>
      <c r="G20" s="52"/>
      <c r="H20" s="52"/>
      <c r="I20" s="52"/>
      <c r="J20" s="52"/>
      <c r="K20" s="52"/>
      <c r="L20" s="52"/>
    </row>
    <row r="21" spans="1:12">
      <c r="A21" t="s">
        <v>252</v>
      </c>
      <c r="B21" s="63">
        <v>2013</v>
      </c>
      <c r="C21" t="s">
        <v>258</v>
      </c>
      <c r="D21" t="s">
        <v>205</v>
      </c>
      <c r="E21">
        <v>97.6</v>
      </c>
      <c r="F21" s="52"/>
      <c r="G21" s="52"/>
      <c r="H21" s="52"/>
      <c r="I21" s="52"/>
      <c r="J21" s="52"/>
      <c r="K21" s="52"/>
      <c r="L21" s="52"/>
    </row>
    <row r="22" spans="1:12">
      <c r="A22" t="s">
        <v>252</v>
      </c>
      <c r="B22" s="63">
        <v>2013</v>
      </c>
      <c r="C22" t="s">
        <v>258</v>
      </c>
      <c r="D22" t="s">
        <v>204</v>
      </c>
      <c r="E22" s="6">
        <v>97</v>
      </c>
      <c r="F22" s="52"/>
      <c r="G22" s="52"/>
      <c r="H22" s="52"/>
      <c r="I22" s="52"/>
      <c r="J22" s="52"/>
      <c r="K22" s="52"/>
      <c r="L22" s="52"/>
    </row>
    <row r="23" spans="1:12">
      <c r="A23" t="s">
        <v>252</v>
      </c>
      <c r="B23" s="63">
        <v>2013</v>
      </c>
      <c r="C23" t="s">
        <v>258</v>
      </c>
      <c r="D23" t="s">
        <v>253</v>
      </c>
      <c r="E23">
        <v>98.1</v>
      </c>
      <c r="F23" s="52"/>
      <c r="G23" s="52"/>
      <c r="H23" s="52"/>
      <c r="I23" s="52"/>
      <c r="J23" s="52"/>
      <c r="K23" s="52"/>
      <c r="L23" s="52"/>
    </row>
    <row r="24" spans="1:12">
      <c r="A24" t="s">
        <v>252</v>
      </c>
      <c r="B24" s="63">
        <v>2013</v>
      </c>
      <c r="C24" t="s">
        <v>258</v>
      </c>
      <c r="D24" t="s">
        <v>250</v>
      </c>
      <c r="E24">
        <v>97.5</v>
      </c>
      <c r="F24" s="52"/>
      <c r="G24" s="52"/>
      <c r="H24" s="52"/>
      <c r="I24" s="52"/>
      <c r="J24" s="52"/>
      <c r="K24" s="52"/>
      <c r="L24" s="52"/>
    </row>
    <row r="25" spans="1:12">
      <c r="A25" t="s">
        <v>252</v>
      </c>
      <c r="B25" s="63">
        <v>2013</v>
      </c>
      <c r="C25" t="s">
        <v>257</v>
      </c>
      <c r="D25" t="s">
        <v>197</v>
      </c>
      <c r="E25" s="6">
        <v>96</v>
      </c>
      <c r="F25" s="52"/>
      <c r="G25" s="52"/>
      <c r="H25" s="52"/>
      <c r="I25" s="52"/>
      <c r="J25" s="52"/>
      <c r="K25" s="52"/>
      <c r="L25" s="52"/>
    </row>
    <row r="26" spans="1:12">
      <c r="A26" t="s">
        <v>252</v>
      </c>
      <c r="B26" s="63">
        <v>2013</v>
      </c>
      <c r="C26" t="s">
        <v>257</v>
      </c>
      <c r="D26" t="s">
        <v>205</v>
      </c>
      <c r="E26">
        <v>95.7</v>
      </c>
      <c r="F26" s="52"/>
      <c r="G26" s="52"/>
      <c r="H26" s="52"/>
      <c r="I26" s="52"/>
      <c r="J26" s="52"/>
      <c r="K26" s="52"/>
      <c r="L26" s="52"/>
    </row>
    <row r="27" spans="1:12">
      <c r="A27" t="s">
        <v>252</v>
      </c>
      <c r="B27" s="63">
        <v>2013</v>
      </c>
      <c r="C27" t="s">
        <v>257</v>
      </c>
      <c r="D27" t="s">
        <v>204</v>
      </c>
      <c r="E27">
        <v>96.9</v>
      </c>
      <c r="F27" s="52"/>
      <c r="G27" s="52"/>
      <c r="H27" s="52"/>
      <c r="I27" s="52"/>
      <c r="J27" s="52"/>
      <c r="K27" s="52"/>
      <c r="L27" s="52"/>
    </row>
    <row r="28" spans="1:12">
      <c r="A28" t="s">
        <v>252</v>
      </c>
      <c r="B28" s="63">
        <v>2013</v>
      </c>
      <c r="C28" t="s">
        <v>257</v>
      </c>
      <c r="D28" t="s">
        <v>253</v>
      </c>
      <c r="E28">
        <v>97.1</v>
      </c>
      <c r="F28" s="52"/>
      <c r="G28" s="52"/>
      <c r="H28" s="52"/>
      <c r="I28" s="52"/>
      <c r="J28" s="52"/>
      <c r="K28" s="52"/>
      <c r="L28" s="52"/>
    </row>
    <row r="29" spans="1:12">
      <c r="A29" t="s">
        <v>252</v>
      </c>
      <c r="B29" s="63">
        <v>2013</v>
      </c>
      <c r="C29" t="s">
        <v>257</v>
      </c>
      <c r="D29" t="s">
        <v>250</v>
      </c>
      <c r="E29">
        <v>96.3</v>
      </c>
      <c r="F29" s="52"/>
      <c r="G29" s="52"/>
      <c r="H29" s="52"/>
      <c r="I29" s="52"/>
      <c r="J29" s="52"/>
      <c r="K29" s="52"/>
      <c r="L29" s="52"/>
    </row>
    <row r="30" spans="1:12">
      <c r="A30" t="s">
        <v>252</v>
      </c>
      <c r="B30" s="63">
        <v>2013</v>
      </c>
      <c r="C30" t="s">
        <v>256</v>
      </c>
      <c r="D30" t="s">
        <v>197</v>
      </c>
      <c r="E30">
        <v>89.9</v>
      </c>
      <c r="F30" s="52"/>
      <c r="G30" s="52"/>
      <c r="H30" s="52"/>
      <c r="I30" s="52"/>
      <c r="J30" s="52"/>
      <c r="K30" s="52"/>
      <c r="L30" s="52"/>
    </row>
    <row r="31" spans="1:12">
      <c r="A31" t="s">
        <v>252</v>
      </c>
      <c r="B31" s="63">
        <v>2013</v>
      </c>
      <c r="C31" t="s">
        <v>256</v>
      </c>
      <c r="D31" t="s">
        <v>205</v>
      </c>
      <c r="E31">
        <v>97.1</v>
      </c>
      <c r="F31" s="52"/>
      <c r="G31" s="52"/>
      <c r="H31" s="52"/>
      <c r="I31" s="52"/>
      <c r="J31" s="52"/>
      <c r="K31" s="52"/>
      <c r="L31" s="52"/>
    </row>
    <row r="32" spans="1:12">
      <c r="A32" t="s">
        <v>252</v>
      </c>
      <c r="B32" s="63">
        <v>2013</v>
      </c>
      <c r="C32" t="s">
        <v>256</v>
      </c>
      <c r="D32" t="s">
        <v>204</v>
      </c>
      <c r="E32">
        <v>98.2</v>
      </c>
      <c r="F32" s="52"/>
      <c r="G32" s="52"/>
      <c r="H32" s="52"/>
      <c r="I32" s="52"/>
      <c r="J32" s="52"/>
      <c r="K32" s="52"/>
      <c r="L32" s="52"/>
    </row>
    <row r="33" spans="1:12">
      <c r="A33" t="s">
        <v>252</v>
      </c>
      <c r="B33" s="63">
        <v>2013</v>
      </c>
      <c r="C33" t="s">
        <v>256</v>
      </c>
      <c r="D33" t="s">
        <v>253</v>
      </c>
      <c r="E33">
        <v>97.7</v>
      </c>
      <c r="F33" s="68"/>
      <c r="G33" s="67"/>
      <c r="H33" s="67"/>
      <c r="I33" s="66"/>
      <c r="J33" s="52"/>
      <c r="K33" s="52"/>
      <c r="L33" s="52"/>
    </row>
    <row r="34" spans="1:12">
      <c r="A34" t="s">
        <v>252</v>
      </c>
      <c r="B34" s="63">
        <v>2013</v>
      </c>
      <c r="C34" t="s">
        <v>256</v>
      </c>
      <c r="D34" t="s">
        <v>250</v>
      </c>
      <c r="E34">
        <v>96.3</v>
      </c>
      <c r="F34" s="65"/>
      <c r="G34" s="52"/>
      <c r="H34" s="52"/>
      <c r="I34" s="64"/>
      <c r="J34" s="52"/>
      <c r="K34" s="52"/>
      <c r="L34" s="52"/>
    </row>
    <row r="35" spans="1:12">
      <c r="A35" t="s">
        <v>252</v>
      </c>
      <c r="B35" s="63">
        <v>2013</v>
      </c>
      <c r="C35" t="s">
        <v>255</v>
      </c>
      <c r="D35" t="s">
        <v>197</v>
      </c>
      <c r="E35">
        <v>91.6</v>
      </c>
      <c r="F35" s="65"/>
      <c r="G35" s="52"/>
      <c r="H35" s="52"/>
      <c r="I35" s="64"/>
      <c r="J35" s="52"/>
      <c r="K35" s="52"/>
      <c r="L35" s="52"/>
    </row>
    <row r="36" spans="1:12">
      <c r="A36" t="s">
        <v>252</v>
      </c>
      <c r="B36" s="63">
        <v>2013</v>
      </c>
      <c r="C36" t="s">
        <v>255</v>
      </c>
      <c r="D36" t="s">
        <v>205</v>
      </c>
      <c r="E36" s="6">
        <v>97</v>
      </c>
      <c r="F36" s="65"/>
      <c r="G36" s="52"/>
      <c r="H36" s="52"/>
      <c r="I36" s="64"/>
      <c r="J36" s="52"/>
      <c r="K36" s="52"/>
      <c r="L36" s="52"/>
    </row>
    <row r="37" spans="1:12">
      <c r="A37" t="s">
        <v>252</v>
      </c>
      <c r="B37" s="63">
        <v>2013</v>
      </c>
      <c r="C37" t="s">
        <v>255</v>
      </c>
      <c r="D37" t="s">
        <v>204</v>
      </c>
      <c r="E37">
        <v>95.9</v>
      </c>
      <c r="F37" s="65"/>
      <c r="G37" s="52"/>
      <c r="H37" s="52"/>
      <c r="I37" s="64"/>
      <c r="J37" s="52"/>
      <c r="K37" s="52"/>
      <c r="L37" s="52"/>
    </row>
    <row r="38" spans="1:12">
      <c r="A38" t="s">
        <v>252</v>
      </c>
      <c r="B38" s="63">
        <v>2013</v>
      </c>
      <c r="C38" t="s">
        <v>255</v>
      </c>
      <c r="D38" t="s">
        <v>253</v>
      </c>
      <c r="E38">
        <v>97.2</v>
      </c>
      <c r="F38" s="52"/>
      <c r="G38" s="52"/>
      <c r="H38" s="52"/>
      <c r="I38" s="64"/>
      <c r="J38" s="52"/>
      <c r="K38" s="52"/>
      <c r="L38" s="52"/>
    </row>
    <row r="39" spans="1:12">
      <c r="A39" t="s">
        <v>252</v>
      </c>
      <c r="B39" s="63">
        <v>2013</v>
      </c>
      <c r="C39" t="s">
        <v>255</v>
      </c>
      <c r="D39" t="s">
        <v>250</v>
      </c>
      <c r="E39">
        <v>95.8</v>
      </c>
      <c r="F39" s="52"/>
      <c r="G39" s="52"/>
      <c r="H39" s="52"/>
      <c r="I39" s="64"/>
      <c r="J39" s="52"/>
      <c r="K39" s="52"/>
      <c r="L39" s="52"/>
    </row>
    <row r="40" spans="1:12">
      <c r="A40" t="s">
        <v>252</v>
      </c>
      <c r="B40" s="63">
        <v>2013</v>
      </c>
      <c r="C40" t="s">
        <v>254</v>
      </c>
      <c r="D40" t="s">
        <v>197</v>
      </c>
      <c r="E40">
        <v>97.8</v>
      </c>
      <c r="F40" s="52"/>
      <c r="G40" s="52"/>
      <c r="H40" s="52"/>
      <c r="I40" s="64"/>
      <c r="J40" s="52"/>
      <c r="K40" s="52"/>
      <c r="L40" s="52"/>
    </row>
    <row r="41" spans="1:12">
      <c r="A41" t="s">
        <v>252</v>
      </c>
      <c r="B41" s="63">
        <v>2013</v>
      </c>
      <c r="C41" t="s">
        <v>254</v>
      </c>
      <c r="D41" t="s">
        <v>205</v>
      </c>
      <c r="E41">
        <v>97.5</v>
      </c>
      <c r="F41" s="52"/>
      <c r="G41" s="52"/>
      <c r="H41" s="52"/>
      <c r="I41" s="64"/>
      <c r="J41" s="52"/>
      <c r="K41" s="52"/>
      <c r="L41" s="52"/>
    </row>
    <row r="42" spans="1:12">
      <c r="A42" t="s">
        <v>252</v>
      </c>
      <c r="B42" s="63">
        <v>2013</v>
      </c>
      <c r="C42" t="s">
        <v>254</v>
      </c>
      <c r="D42" t="s">
        <v>204</v>
      </c>
      <c r="E42">
        <v>94.6</v>
      </c>
      <c r="F42" s="52"/>
      <c r="G42" s="52"/>
      <c r="H42" s="52"/>
      <c r="I42" s="52"/>
      <c r="J42" s="52"/>
      <c r="K42" s="52"/>
      <c r="L42" s="52"/>
    </row>
    <row r="43" spans="1:12">
      <c r="A43" t="s">
        <v>252</v>
      </c>
      <c r="B43" s="63">
        <v>2013</v>
      </c>
      <c r="C43" t="s">
        <v>254</v>
      </c>
      <c r="D43" t="s">
        <v>253</v>
      </c>
      <c r="E43">
        <v>99.1</v>
      </c>
      <c r="F43" s="52"/>
      <c r="G43" s="52"/>
      <c r="H43" s="52"/>
      <c r="I43" s="52"/>
      <c r="J43" s="52"/>
      <c r="K43" s="52"/>
      <c r="L43" s="52"/>
    </row>
    <row r="44" spans="1:12">
      <c r="A44" t="s">
        <v>252</v>
      </c>
      <c r="B44" s="63">
        <v>2013</v>
      </c>
      <c r="C44" t="s">
        <v>254</v>
      </c>
      <c r="D44" t="s">
        <v>250</v>
      </c>
      <c r="E44" s="6">
        <v>97</v>
      </c>
      <c r="F44" s="52"/>
      <c r="G44" s="52"/>
      <c r="H44" s="52"/>
      <c r="I44" s="52"/>
      <c r="J44" s="52"/>
      <c r="K44" s="52"/>
      <c r="L44" s="52"/>
    </row>
    <row r="45" spans="1:12">
      <c r="A45" t="s">
        <v>252</v>
      </c>
      <c r="B45" s="63">
        <v>2013</v>
      </c>
      <c r="C45" t="s">
        <v>251</v>
      </c>
      <c r="D45" t="s">
        <v>197</v>
      </c>
      <c r="E45">
        <v>98.3</v>
      </c>
      <c r="F45" s="52"/>
      <c r="G45" s="52"/>
      <c r="H45" s="52"/>
      <c r="I45" s="52"/>
      <c r="J45" s="52"/>
      <c r="K45" s="52"/>
      <c r="L45" s="52"/>
    </row>
    <row r="46" spans="1:12">
      <c r="A46" t="s">
        <v>252</v>
      </c>
      <c r="B46" s="63">
        <v>2013</v>
      </c>
      <c r="C46" t="s">
        <v>251</v>
      </c>
      <c r="D46" t="s">
        <v>205</v>
      </c>
      <c r="E46">
        <v>99.6</v>
      </c>
      <c r="F46" s="52"/>
      <c r="G46" s="52"/>
      <c r="H46" s="52"/>
      <c r="I46" s="52"/>
      <c r="J46" s="52"/>
      <c r="K46" s="52"/>
      <c r="L46" s="52"/>
    </row>
    <row r="47" spans="1:12">
      <c r="A47" t="s">
        <v>252</v>
      </c>
      <c r="B47" s="63">
        <v>2013</v>
      </c>
      <c r="C47" t="s">
        <v>251</v>
      </c>
      <c r="D47" t="s">
        <v>204</v>
      </c>
      <c r="E47">
        <v>99.3</v>
      </c>
      <c r="F47" s="52"/>
      <c r="G47" s="52"/>
      <c r="H47" s="52"/>
      <c r="I47" s="52"/>
      <c r="J47" s="52"/>
      <c r="K47" s="52"/>
      <c r="L47" s="52"/>
    </row>
    <row r="48" spans="1:12">
      <c r="A48" t="s">
        <v>252</v>
      </c>
      <c r="B48" s="63">
        <v>2013</v>
      </c>
      <c r="C48" t="s">
        <v>251</v>
      </c>
      <c r="D48" t="s">
        <v>253</v>
      </c>
      <c r="E48">
        <v>87.2</v>
      </c>
      <c r="F48" s="52"/>
      <c r="G48" s="52"/>
      <c r="H48" s="52"/>
      <c r="I48" s="52"/>
      <c r="J48" s="52"/>
      <c r="K48" s="52"/>
      <c r="L48" s="52"/>
    </row>
    <row r="49" spans="1:12">
      <c r="A49" t="s">
        <v>252</v>
      </c>
      <c r="B49" s="63">
        <v>2013</v>
      </c>
      <c r="C49" t="s">
        <v>251</v>
      </c>
      <c r="D49" t="s">
        <v>250</v>
      </c>
      <c r="E49">
        <v>98.4</v>
      </c>
      <c r="F49" s="52"/>
      <c r="G49" s="52"/>
      <c r="H49" s="52"/>
      <c r="I49" s="52"/>
      <c r="J49" s="52"/>
      <c r="K49" s="52"/>
      <c r="L49" s="52"/>
    </row>
    <row r="50" spans="1:12">
      <c r="A50" t="s">
        <v>252</v>
      </c>
      <c r="B50" t="s">
        <v>96</v>
      </c>
      <c r="C50" t="s">
        <v>70</v>
      </c>
      <c r="D50" t="s">
        <v>197</v>
      </c>
      <c r="E50">
        <v>96.1</v>
      </c>
    </row>
    <row r="51" spans="1:12">
      <c r="A51" t="s">
        <v>252</v>
      </c>
      <c r="B51" t="s">
        <v>96</v>
      </c>
      <c r="C51" t="s">
        <v>70</v>
      </c>
      <c r="D51" t="s">
        <v>205</v>
      </c>
      <c r="E51">
        <v>96.9</v>
      </c>
    </row>
    <row r="52" spans="1:12">
      <c r="A52" t="s">
        <v>252</v>
      </c>
      <c r="B52" t="s">
        <v>96</v>
      </c>
      <c r="C52" t="s">
        <v>70</v>
      </c>
      <c r="D52" t="s">
        <v>204</v>
      </c>
      <c r="E52">
        <v>97.4</v>
      </c>
    </row>
    <row r="53" spans="1:12">
      <c r="A53" t="s">
        <v>252</v>
      </c>
      <c r="B53" t="s">
        <v>96</v>
      </c>
      <c r="C53" t="s">
        <v>70</v>
      </c>
      <c r="D53" t="s">
        <v>253</v>
      </c>
      <c r="E53">
        <v>97.4</v>
      </c>
    </row>
    <row r="54" spans="1:12">
      <c r="A54" t="s">
        <v>252</v>
      </c>
      <c r="B54" t="s">
        <v>96</v>
      </c>
      <c r="C54" t="s">
        <v>70</v>
      </c>
      <c r="D54" t="s">
        <v>250</v>
      </c>
      <c r="E54" s="6">
        <v>97</v>
      </c>
    </row>
    <row r="55" spans="1:12">
      <c r="A55" t="s">
        <v>252</v>
      </c>
      <c r="B55" t="s">
        <v>96</v>
      </c>
      <c r="C55" t="s">
        <v>260</v>
      </c>
      <c r="D55" t="s">
        <v>197</v>
      </c>
      <c r="E55">
        <v>96.5</v>
      </c>
    </row>
    <row r="56" spans="1:12">
      <c r="A56" t="s">
        <v>252</v>
      </c>
      <c r="B56" t="s">
        <v>96</v>
      </c>
      <c r="C56" t="s">
        <v>260</v>
      </c>
      <c r="D56" t="s">
        <v>205</v>
      </c>
      <c r="E56">
        <v>96.7</v>
      </c>
    </row>
    <row r="57" spans="1:12">
      <c r="A57" t="s">
        <v>252</v>
      </c>
      <c r="B57" t="s">
        <v>96</v>
      </c>
      <c r="C57" t="s">
        <v>260</v>
      </c>
      <c r="D57" t="s">
        <v>204</v>
      </c>
      <c r="E57">
        <v>97.7</v>
      </c>
    </row>
    <row r="58" spans="1:12">
      <c r="A58" t="s">
        <v>252</v>
      </c>
      <c r="B58" t="s">
        <v>96</v>
      </c>
      <c r="C58" t="s">
        <v>260</v>
      </c>
      <c r="D58" t="s">
        <v>253</v>
      </c>
      <c r="E58">
        <v>97.6</v>
      </c>
    </row>
    <row r="59" spans="1:12">
      <c r="A59" t="s">
        <v>252</v>
      </c>
      <c r="B59" t="s">
        <v>96</v>
      </c>
      <c r="C59" t="s">
        <v>260</v>
      </c>
      <c r="D59" t="s">
        <v>250</v>
      </c>
      <c r="E59">
        <v>97.1</v>
      </c>
    </row>
    <row r="60" spans="1:12">
      <c r="A60" t="s">
        <v>252</v>
      </c>
      <c r="B60" t="s">
        <v>96</v>
      </c>
      <c r="C60" t="s">
        <v>259</v>
      </c>
      <c r="D60" t="s">
        <v>197</v>
      </c>
      <c r="E60">
        <v>97.6</v>
      </c>
    </row>
    <row r="61" spans="1:12">
      <c r="A61" t="s">
        <v>252</v>
      </c>
      <c r="B61" t="s">
        <v>96</v>
      </c>
      <c r="C61" t="s">
        <v>259</v>
      </c>
      <c r="D61" t="s">
        <v>205</v>
      </c>
      <c r="E61">
        <v>96.9</v>
      </c>
    </row>
    <row r="62" spans="1:12">
      <c r="A62" t="s">
        <v>252</v>
      </c>
      <c r="B62" t="s">
        <v>96</v>
      </c>
      <c r="C62" t="s">
        <v>259</v>
      </c>
      <c r="D62" t="s">
        <v>204</v>
      </c>
      <c r="E62">
        <v>97.7</v>
      </c>
    </row>
    <row r="63" spans="1:12">
      <c r="A63" t="s">
        <v>252</v>
      </c>
      <c r="B63" t="s">
        <v>96</v>
      </c>
      <c r="C63" t="s">
        <v>259</v>
      </c>
      <c r="D63" t="s">
        <v>253</v>
      </c>
      <c r="E63">
        <v>96.8</v>
      </c>
    </row>
    <row r="64" spans="1:12">
      <c r="A64" t="s">
        <v>252</v>
      </c>
      <c r="B64" t="s">
        <v>96</v>
      </c>
      <c r="C64" t="s">
        <v>259</v>
      </c>
      <c r="D64" t="s">
        <v>250</v>
      </c>
      <c r="E64">
        <v>97.2</v>
      </c>
    </row>
    <row r="65" spans="1:5">
      <c r="A65" t="s">
        <v>252</v>
      </c>
      <c r="B65" t="s">
        <v>96</v>
      </c>
      <c r="C65" t="s">
        <v>258</v>
      </c>
      <c r="D65" t="s">
        <v>197</v>
      </c>
      <c r="E65">
        <v>94.3</v>
      </c>
    </row>
    <row r="66" spans="1:5">
      <c r="A66" t="s">
        <v>252</v>
      </c>
      <c r="B66" t="s">
        <v>96</v>
      </c>
      <c r="C66" t="s">
        <v>258</v>
      </c>
      <c r="D66" t="s">
        <v>205</v>
      </c>
      <c r="E66">
        <v>97.5</v>
      </c>
    </row>
    <row r="67" spans="1:5">
      <c r="A67" t="s">
        <v>252</v>
      </c>
      <c r="B67" t="s">
        <v>96</v>
      </c>
      <c r="C67" t="s">
        <v>258</v>
      </c>
      <c r="D67" t="s">
        <v>204</v>
      </c>
      <c r="E67">
        <v>98.1</v>
      </c>
    </row>
    <row r="68" spans="1:5">
      <c r="A68" t="s">
        <v>252</v>
      </c>
      <c r="B68" t="s">
        <v>96</v>
      </c>
      <c r="C68" t="s">
        <v>258</v>
      </c>
      <c r="D68" t="s">
        <v>253</v>
      </c>
      <c r="E68">
        <v>98.7</v>
      </c>
    </row>
    <row r="69" spans="1:5">
      <c r="A69" t="s">
        <v>252</v>
      </c>
      <c r="B69" t="s">
        <v>96</v>
      </c>
      <c r="C69" t="s">
        <v>258</v>
      </c>
      <c r="D69" t="s">
        <v>250</v>
      </c>
      <c r="E69">
        <v>97.3</v>
      </c>
    </row>
    <row r="70" spans="1:5">
      <c r="A70" t="s">
        <v>252</v>
      </c>
      <c r="B70" t="s">
        <v>96</v>
      </c>
      <c r="C70" t="s">
        <v>257</v>
      </c>
      <c r="D70" t="s">
        <v>197</v>
      </c>
      <c r="E70">
        <v>95.6</v>
      </c>
    </row>
    <row r="71" spans="1:5">
      <c r="A71" t="s">
        <v>252</v>
      </c>
      <c r="B71" t="s">
        <v>96</v>
      </c>
      <c r="C71" t="s">
        <v>257</v>
      </c>
      <c r="D71" t="s">
        <v>205</v>
      </c>
      <c r="E71">
        <v>97.7</v>
      </c>
    </row>
    <row r="72" spans="1:5">
      <c r="A72" t="s">
        <v>252</v>
      </c>
      <c r="B72" t="s">
        <v>96</v>
      </c>
      <c r="C72" t="s">
        <v>257</v>
      </c>
      <c r="D72" t="s">
        <v>204</v>
      </c>
      <c r="E72">
        <v>97.5</v>
      </c>
    </row>
    <row r="73" spans="1:5">
      <c r="A73" t="s">
        <v>252</v>
      </c>
      <c r="B73" t="s">
        <v>96</v>
      </c>
      <c r="C73" t="s">
        <v>257</v>
      </c>
      <c r="D73" t="s">
        <v>253</v>
      </c>
      <c r="E73" s="6">
        <v>98</v>
      </c>
    </row>
    <row r="74" spans="1:5">
      <c r="A74" t="s">
        <v>252</v>
      </c>
      <c r="B74" t="s">
        <v>96</v>
      </c>
      <c r="C74" t="s">
        <v>257</v>
      </c>
      <c r="D74" t="s">
        <v>250</v>
      </c>
      <c r="E74">
        <v>97.4</v>
      </c>
    </row>
    <row r="75" spans="1:5">
      <c r="A75" t="s">
        <v>252</v>
      </c>
      <c r="B75" t="s">
        <v>96</v>
      </c>
      <c r="C75" t="s">
        <v>256</v>
      </c>
      <c r="D75" t="s">
        <v>197</v>
      </c>
      <c r="E75">
        <v>93.5</v>
      </c>
    </row>
    <row r="76" spans="1:5">
      <c r="A76" t="s">
        <v>252</v>
      </c>
      <c r="B76" t="s">
        <v>96</v>
      </c>
      <c r="C76" t="s">
        <v>256</v>
      </c>
      <c r="D76" t="s">
        <v>205</v>
      </c>
      <c r="E76">
        <v>95.7</v>
      </c>
    </row>
    <row r="77" spans="1:5">
      <c r="A77" t="s">
        <v>252</v>
      </c>
      <c r="B77" t="s">
        <v>96</v>
      </c>
      <c r="C77" t="s">
        <v>256</v>
      </c>
      <c r="D77" t="s">
        <v>204</v>
      </c>
      <c r="E77">
        <v>93.6</v>
      </c>
    </row>
    <row r="78" spans="1:5">
      <c r="A78" t="s">
        <v>252</v>
      </c>
      <c r="B78" t="s">
        <v>96</v>
      </c>
      <c r="C78" t="s">
        <v>256</v>
      </c>
      <c r="D78" t="s">
        <v>253</v>
      </c>
      <c r="E78">
        <v>94.9</v>
      </c>
    </row>
    <row r="79" spans="1:5">
      <c r="A79" t="s">
        <v>252</v>
      </c>
      <c r="B79" t="s">
        <v>96</v>
      </c>
      <c r="C79" t="s">
        <v>256</v>
      </c>
      <c r="D79" t="s">
        <v>250</v>
      </c>
      <c r="E79">
        <v>94.5</v>
      </c>
    </row>
    <row r="80" spans="1:5">
      <c r="A80" t="s">
        <v>252</v>
      </c>
      <c r="B80" t="s">
        <v>96</v>
      </c>
      <c r="C80" t="s">
        <v>255</v>
      </c>
      <c r="D80" t="s">
        <v>197</v>
      </c>
      <c r="E80">
        <v>97.7</v>
      </c>
    </row>
    <row r="81" spans="1:5">
      <c r="A81" t="s">
        <v>252</v>
      </c>
      <c r="B81" t="s">
        <v>96</v>
      </c>
      <c r="C81" t="s">
        <v>255</v>
      </c>
      <c r="D81" t="s">
        <v>205</v>
      </c>
      <c r="E81">
        <v>96.8</v>
      </c>
    </row>
    <row r="82" spans="1:5">
      <c r="A82" t="s">
        <v>252</v>
      </c>
      <c r="B82" t="s">
        <v>96</v>
      </c>
      <c r="C82" t="s">
        <v>255</v>
      </c>
      <c r="D82" t="s">
        <v>204</v>
      </c>
      <c r="E82">
        <v>97.6</v>
      </c>
    </row>
    <row r="83" spans="1:5">
      <c r="A83" t="s">
        <v>252</v>
      </c>
      <c r="B83" t="s">
        <v>96</v>
      </c>
      <c r="C83" t="s">
        <v>255</v>
      </c>
      <c r="D83" t="s">
        <v>253</v>
      </c>
      <c r="E83">
        <v>96.3</v>
      </c>
    </row>
    <row r="84" spans="1:5">
      <c r="A84" t="s">
        <v>252</v>
      </c>
      <c r="B84" t="s">
        <v>96</v>
      </c>
      <c r="C84" t="s">
        <v>255</v>
      </c>
      <c r="D84" t="s">
        <v>250</v>
      </c>
      <c r="E84">
        <v>97.1</v>
      </c>
    </row>
    <row r="85" spans="1:5">
      <c r="A85" t="s">
        <v>252</v>
      </c>
      <c r="B85" t="s">
        <v>96</v>
      </c>
      <c r="C85" t="s">
        <v>254</v>
      </c>
      <c r="D85" t="s">
        <v>197</v>
      </c>
      <c r="E85">
        <v>97.7</v>
      </c>
    </row>
    <row r="86" spans="1:5">
      <c r="A86" t="s">
        <v>252</v>
      </c>
      <c r="B86" t="s">
        <v>96</v>
      </c>
      <c r="C86" t="s">
        <v>254</v>
      </c>
      <c r="D86" t="s">
        <v>205</v>
      </c>
      <c r="E86">
        <v>95.3</v>
      </c>
    </row>
    <row r="87" spans="1:5">
      <c r="A87" t="s">
        <v>252</v>
      </c>
      <c r="B87" t="s">
        <v>96</v>
      </c>
      <c r="C87" t="s">
        <v>254</v>
      </c>
      <c r="D87" t="s">
        <v>204</v>
      </c>
      <c r="E87">
        <v>98.1</v>
      </c>
    </row>
    <row r="88" spans="1:5">
      <c r="A88" t="s">
        <v>252</v>
      </c>
      <c r="B88" t="s">
        <v>96</v>
      </c>
      <c r="C88" t="s">
        <v>254</v>
      </c>
      <c r="D88" t="s">
        <v>253</v>
      </c>
      <c r="E88" s="6">
        <v>99</v>
      </c>
    </row>
    <row r="89" spans="1:5">
      <c r="A89" t="s">
        <v>252</v>
      </c>
      <c r="B89" t="s">
        <v>96</v>
      </c>
      <c r="C89" t="s">
        <v>254</v>
      </c>
      <c r="D89" t="s">
        <v>250</v>
      </c>
      <c r="E89">
        <v>97.1</v>
      </c>
    </row>
    <row r="90" spans="1:5">
      <c r="A90" t="s">
        <v>252</v>
      </c>
      <c r="B90" t="s">
        <v>96</v>
      </c>
      <c r="C90" t="s">
        <v>251</v>
      </c>
      <c r="D90" t="s">
        <v>197</v>
      </c>
      <c r="E90">
        <v>99.5</v>
      </c>
    </row>
    <row r="91" spans="1:5">
      <c r="A91" t="s">
        <v>252</v>
      </c>
      <c r="B91" t="s">
        <v>96</v>
      </c>
      <c r="C91" t="s">
        <v>251</v>
      </c>
      <c r="D91" t="s">
        <v>205</v>
      </c>
      <c r="E91">
        <v>97.5</v>
      </c>
    </row>
    <row r="92" spans="1:5">
      <c r="A92" t="s">
        <v>252</v>
      </c>
      <c r="B92" t="s">
        <v>96</v>
      </c>
      <c r="C92" t="s">
        <v>251</v>
      </c>
      <c r="D92" t="s">
        <v>204</v>
      </c>
      <c r="E92">
        <v>95.1</v>
      </c>
    </row>
    <row r="93" spans="1:5">
      <c r="A93" t="s">
        <v>252</v>
      </c>
      <c r="B93" t="s">
        <v>96</v>
      </c>
      <c r="C93" t="s">
        <v>251</v>
      </c>
      <c r="D93" t="s">
        <v>253</v>
      </c>
      <c r="E93">
        <v>94.7</v>
      </c>
    </row>
    <row r="94" spans="1:5">
      <c r="A94" t="s">
        <v>252</v>
      </c>
      <c r="B94" t="s">
        <v>96</v>
      </c>
      <c r="C94" t="s">
        <v>251</v>
      </c>
      <c r="D94" t="s">
        <v>250</v>
      </c>
      <c r="E94">
        <v>96.9</v>
      </c>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79998168889431442"/>
  </sheetPr>
  <dimension ref="A1:E12"/>
  <sheetViews>
    <sheetView workbookViewId="0">
      <selection sqref="A1:XFD3"/>
    </sheetView>
  </sheetViews>
  <sheetFormatPr defaultRowHeight="15"/>
  <cols>
    <col min="1" max="1" width="59.28515625" customWidth="1"/>
  </cols>
  <sheetData>
    <row r="1" spans="1:5" ht="21.6" customHeight="1">
      <c r="A1" s="197" t="s">
        <v>267</v>
      </c>
      <c r="B1" s="197"/>
      <c r="C1" s="197"/>
      <c r="D1" s="197"/>
    </row>
    <row r="2" spans="1:5">
      <c r="A2" s="197" t="s">
        <v>266</v>
      </c>
      <c r="B2" s="197"/>
      <c r="C2" s="197"/>
      <c r="D2" s="197"/>
    </row>
    <row r="4" spans="1:5">
      <c r="A4" s="2" t="s">
        <v>4</v>
      </c>
      <c r="B4" s="2" t="s">
        <v>6</v>
      </c>
      <c r="C4" s="2" t="s">
        <v>265</v>
      </c>
      <c r="D4" s="2" t="s">
        <v>92</v>
      </c>
      <c r="E4" s="2" t="s">
        <v>9</v>
      </c>
    </row>
    <row r="5" spans="1:5">
      <c r="A5" t="s">
        <v>241</v>
      </c>
      <c r="B5" t="s">
        <v>264</v>
      </c>
      <c r="C5" t="s">
        <v>72</v>
      </c>
      <c r="D5">
        <v>2017</v>
      </c>
      <c r="E5">
        <v>93</v>
      </c>
    </row>
    <row r="6" spans="1:5">
      <c r="A6" t="s">
        <v>241</v>
      </c>
      <c r="B6" t="s">
        <v>264</v>
      </c>
      <c r="C6" t="s">
        <v>77</v>
      </c>
      <c r="D6">
        <v>2017</v>
      </c>
      <c r="E6">
        <v>90</v>
      </c>
    </row>
    <row r="7" spans="1:5">
      <c r="A7" t="s">
        <v>241</v>
      </c>
      <c r="B7" t="s">
        <v>264</v>
      </c>
      <c r="C7" t="s">
        <v>74</v>
      </c>
      <c r="D7">
        <v>2017</v>
      </c>
      <c r="E7">
        <v>76</v>
      </c>
    </row>
    <row r="8" spans="1:5">
      <c r="A8" t="s">
        <v>241</v>
      </c>
      <c r="B8" t="s">
        <v>264</v>
      </c>
      <c r="C8" t="s">
        <v>78</v>
      </c>
      <c r="D8">
        <v>2017</v>
      </c>
      <c r="E8">
        <v>92</v>
      </c>
    </row>
    <row r="9" spans="1:5">
      <c r="A9" t="s">
        <v>241</v>
      </c>
      <c r="B9" t="s">
        <v>264</v>
      </c>
      <c r="C9" t="s">
        <v>75</v>
      </c>
      <c r="D9">
        <v>2017</v>
      </c>
      <c r="E9">
        <v>92</v>
      </c>
    </row>
    <row r="10" spans="1:5">
      <c r="A10" t="s">
        <v>241</v>
      </c>
      <c r="B10" t="s">
        <v>264</v>
      </c>
      <c r="C10" t="s">
        <v>76</v>
      </c>
      <c r="D10">
        <v>2017</v>
      </c>
      <c r="E10">
        <v>90</v>
      </c>
    </row>
    <row r="11" spans="1:5">
      <c r="A11" t="s">
        <v>241</v>
      </c>
      <c r="B11" t="s">
        <v>264</v>
      </c>
      <c r="C11" t="s">
        <v>71</v>
      </c>
      <c r="D11">
        <v>2017</v>
      </c>
      <c r="E11">
        <v>100</v>
      </c>
    </row>
    <row r="12" spans="1:5">
      <c r="A12" t="s">
        <v>241</v>
      </c>
      <c r="B12" t="s">
        <v>264</v>
      </c>
      <c r="C12" t="s">
        <v>73</v>
      </c>
      <c r="D12">
        <v>2017</v>
      </c>
      <c r="E12">
        <v>78</v>
      </c>
    </row>
  </sheetData>
  <mergeCells count="2">
    <mergeCell ref="A1:D1"/>
    <mergeCell ref="A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tint="0.79998168889431442"/>
  </sheetPr>
  <dimension ref="A1:F62"/>
  <sheetViews>
    <sheetView workbookViewId="0">
      <selection sqref="A1:D1"/>
    </sheetView>
  </sheetViews>
  <sheetFormatPr defaultRowHeight="15"/>
  <cols>
    <col min="1" max="1" width="59.28515625" customWidth="1"/>
    <col min="2" max="2" width="26.7109375" customWidth="1"/>
    <col min="3" max="3" width="26" customWidth="1"/>
    <col min="4" max="4" width="21.42578125" customWidth="1"/>
    <col min="5" max="5" width="16.140625" customWidth="1"/>
    <col min="7" max="7" width="9.140625" customWidth="1"/>
    <col min="10" max="10" width="9.140625" customWidth="1"/>
  </cols>
  <sheetData>
    <row r="1" spans="1:6" ht="20.45" customHeight="1">
      <c r="A1" s="197" t="s">
        <v>269</v>
      </c>
      <c r="B1" s="197"/>
      <c r="C1" s="197"/>
      <c r="D1" s="197"/>
    </row>
    <row r="2" spans="1:6">
      <c r="A2" s="197" t="s">
        <v>0</v>
      </c>
      <c r="B2" s="197"/>
      <c r="C2" s="197"/>
      <c r="D2" s="197"/>
    </row>
    <row r="4" spans="1:6">
      <c r="A4" s="2" t="s">
        <v>4</v>
      </c>
      <c r="B4" s="2" t="s">
        <v>5</v>
      </c>
      <c r="C4" s="2" t="s">
        <v>6</v>
      </c>
      <c r="D4" s="2" t="s">
        <v>7</v>
      </c>
      <c r="E4" s="2" t="s">
        <v>8</v>
      </c>
      <c r="F4" s="11" t="s">
        <v>9</v>
      </c>
    </row>
    <row r="5" spans="1:6">
      <c r="A5" t="s">
        <v>268</v>
      </c>
      <c r="B5" t="s">
        <v>81</v>
      </c>
      <c r="C5" t="s">
        <v>12</v>
      </c>
      <c r="D5" t="s">
        <v>12</v>
      </c>
      <c r="E5" t="s">
        <v>149</v>
      </c>
      <c r="F5">
        <v>26.8</v>
      </c>
    </row>
    <row r="6" spans="1:6">
      <c r="A6" t="s">
        <v>268</v>
      </c>
      <c r="B6" t="s">
        <v>81</v>
      </c>
      <c r="C6" t="s">
        <v>12</v>
      </c>
      <c r="D6" t="s">
        <v>12</v>
      </c>
      <c r="E6" t="s">
        <v>82</v>
      </c>
      <c r="F6">
        <v>11.7</v>
      </c>
    </row>
    <row r="7" spans="1:6">
      <c r="A7" t="s">
        <v>268</v>
      </c>
      <c r="B7" t="s">
        <v>81</v>
      </c>
      <c r="C7" t="s">
        <v>12</v>
      </c>
      <c r="D7" t="s">
        <v>12</v>
      </c>
      <c r="E7" t="s">
        <v>83</v>
      </c>
      <c r="F7">
        <v>28.3</v>
      </c>
    </row>
    <row r="8" spans="1:6">
      <c r="A8" t="s">
        <v>268</v>
      </c>
      <c r="B8" t="s">
        <v>81</v>
      </c>
      <c r="C8" t="s">
        <v>12</v>
      </c>
      <c r="D8" t="s">
        <v>12</v>
      </c>
      <c r="E8" t="s">
        <v>84</v>
      </c>
      <c r="F8">
        <v>40.4</v>
      </c>
    </row>
    <row r="9" spans="1:6">
      <c r="A9" t="s">
        <v>268</v>
      </c>
      <c r="B9" t="s">
        <v>81</v>
      </c>
      <c r="C9" t="s">
        <v>18</v>
      </c>
      <c r="D9" t="s">
        <v>19</v>
      </c>
      <c r="E9" t="s">
        <v>149</v>
      </c>
      <c r="F9">
        <v>25.1</v>
      </c>
    </row>
    <row r="10" spans="1:6">
      <c r="A10" t="s">
        <v>268</v>
      </c>
      <c r="B10" t="s">
        <v>81</v>
      </c>
      <c r="C10" t="s">
        <v>18</v>
      </c>
      <c r="D10" t="s">
        <v>20</v>
      </c>
      <c r="E10" t="s">
        <v>149</v>
      </c>
      <c r="F10">
        <v>28.6</v>
      </c>
    </row>
    <row r="11" spans="1:6">
      <c r="A11" t="s">
        <v>268</v>
      </c>
      <c r="B11" t="s">
        <v>81</v>
      </c>
      <c r="C11" t="s">
        <v>18</v>
      </c>
      <c r="D11" t="s">
        <v>19</v>
      </c>
      <c r="E11" t="s">
        <v>82</v>
      </c>
      <c r="F11">
        <v>10.9</v>
      </c>
    </row>
    <row r="12" spans="1:6">
      <c r="A12" t="s">
        <v>268</v>
      </c>
      <c r="B12" t="s">
        <v>81</v>
      </c>
      <c r="C12" t="s">
        <v>18</v>
      </c>
      <c r="D12" t="s">
        <v>20</v>
      </c>
      <c r="E12" t="s">
        <v>82</v>
      </c>
      <c r="F12">
        <v>12.5</v>
      </c>
    </row>
    <row r="13" spans="1:6">
      <c r="A13" t="s">
        <v>268</v>
      </c>
      <c r="B13" t="s">
        <v>81</v>
      </c>
      <c r="C13" t="s">
        <v>18</v>
      </c>
      <c r="D13" t="s">
        <v>19</v>
      </c>
      <c r="E13" t="s">
        <v>83</v>
      </c>
      <c r="F13">
        <v>27.3</v>
      </c>
    </row>
    <row r="14" spans="1:6">
      <c r="A14" t="s">
        <v>268</v>
      </c>
      <c r="B14" t="s">
        <v>81</v>
      </c>
      <c r="C14" t="s">
        <v>18</v>
      </c>
      <c r="D14" t="s">
        <v>20</v>
      </c>
      <c r="E14" t="s">
        <v>83</v>
      </c>
      <c r="F14">
        <v>29.3</v>
      </c>
    </row>
    <row r="15" spans="1:6">
      <c r="A15" t="s">
        <v>268</v>
      </c>
      <c r="B15" t="s">
        <v>81</v>
      </c>
      <c r="C15" t="s">
        <v>18</v>
      </c>
      <c r="D15" t="s">
        <v>19</v>
      </c>
      <c r="E15" t="s">
        <v>84</v>
      </c>
      <c r="F15">
        <v>37.5</v>
      </c>
    </row>
    <row r="16" spans="1:6">
      <c r="A16" t="s">
        <v>268</v>
      </c>
      <c r="B16" t="s">
        <v>81</v>
      </c>
      <c r="C16" t="s">
        <v>18</v>
      </c>
      <c r="D16" t="s">
        <v>20</v>
      </c>
      <c r="E16" t="s">
        <v>84</v>
      </c>
      <c r="F16">
        <v>43.3</v>
      </c>
    </row>
    <row r="17" spans="1:6">
      <c r="A17" t="s">
        <v>268</v>
      </c>
      <c r="B17" t="s">
        <v>81</v>
      </c>
      <c r="C17" t="s">
        <v>133</v>
      </c>
      <c r="D17" t="s">
        <v>23</v>
      </c>
      <c r="E17" t="s">
        <v>149</v>
      </c>
      <c r="F17">
        <v>27</v>
      </c>
    </row>
    <row r="18" spans="1:6">
      <c r="A18" t="s">
        <v>268</v>
      </c>
      <c r="B18" t="s">
        <v>81</v>
      </c>
      <c r="C18" t="s">
        <v>133</v>
      </c>
      <c r="D18" t="s">
        <v>22</v>
      </c>
      <c r="E18" t="s">
        <v>149</v>
      </c>
      <c r="F18">
        <v>23.9</v>
      </c>
    </row>
    <row r="19" spans="1:6">
      <c r="A19" t="s">
        <v>268</v>
      </c>
      <c r="B19" t="s">
        <v>81</v>
      </c>
      <c r="C19" t="s">
        <v>133</v>
      </c>
      <c r="D19" t="s">
        <v>23</v>
      </c>
      <c r="E19" t="s">
        <v>82</v>
      </c>
      <c r="F19">
        <v>11.8</v>
      </c>
    </row>
    <row r="20" spans="1:6">
      <c r="A20" t="s">
        <v>268</v>
      </c>
      <c r="B20" t="s">
        <v>81</v>
      </c>
      <c r="C20" t="s">
        <v>133</v>
      </c>
      <c r="D20" t="s">
        <v>22</v>
      </c>
      <c r="E20" t="s">
        <v>82</v>
      </c>
      <c r="F20">
        <v>10.5</v>
      </c>
    </row>
    <row r="21" spans="1:6">
      <c r="A21" t="s">
        <v>268</v>
      </c>
      <c r="B21" t="s">
        <v>81</v>
      </c>
      <c r="C21" t="s">
        <v>133</v>
      </c>
      <c r="D21" t="s">
        <v>23</v>
      </c>
      <c r="E21" t="s">
        <v>83</v>
      </c>
      <c r="F21">
        <v>28.4</v>
      </c>
    </row>
    <row r="22" spans="1:6">
      <c r="A22" t="s">
        <v>268</v>
      </c>
      <c r="B22" t="s">
        <v>81</v>
      </c>
      <c r="C22" t="s">
        <v>133</v>
      </c>
      <c r="D22" t="s">
        <v>22</v>
      </c>
      <c r="E22" t="s">
        <v>83</v>
      </c>
      <c r="F22">
        <v>27.9</v>
      </c>
    </row>
    <row r="23" spans="1:6">
      <c r="A23" t="s">
        <v>268</v>
      </c>
      <c r="B23" t="s">
        <v>81</v>
      </c>
      <c r="C23" t="s">
        <v>133</v>
      </c>
      <c r="D23" t="s">
        <v>23</v>
      </c>
      <c r="E23" t="s">
        <v>84</v>
      </c>
      <c r="F23">
        <v>40.5</v>
      </c>
    </row>
    <row r="24" spans="1:6">
      <c r="A24" t="s">
        <v>268</v>
      </c>
      <c r="B24" t="s">
        <v>81</v>
      </c>
      <c r="C24" t="s">
        <v>133</v>
      </c>
      <c r="D24" t="s">
        <v>22</v>
      </c>
      <c r="E24" t="s">
        <v>84</v>
      </c>
      <c r="F24">
        <v>35.6</v>
      </c>
    </row>
    <row r="25" spans="1:6">
      <c r="A25" t="s">
        <v>268</v>
      </c>
      <c r="B25" t="s">
        <v>81</v>
      </c>
      <c r="C25" t="s">
        <v>60</v>
      </c>
      <c r="D25" t="s">
        <v>61</v>
      </c>
      <c r="E25" t="s">
        <v>149</v>
      </c>
      <c r="F25">
        <v>25.8</v>
      </c>
    </row>
    <row r="26" spans="1:6">
      <c r="A26" t="s">
        <v>268</v>
      </c>
      <c r="B26" t="s">
        <v>81</v>
      </c>
      <c r="C26" t="s">
        <v>60</v>
      </c>
      <c r="D26" t="s">
        <v>62</v>
      </c>
      <c r="E26" t="s">
        <v>149</v>
      </c>
      <c r="F26">
        <v>26.6</v>
      </c>
    </row>
    <row r="27" spans="1:6">
      <c r="A27" t="s">
        <v>268</v>
      </c>
      <c r="B27" t="s">
        <v>81</v>
      </c>
      <c r="C27" t="s">
        <v>60</v>
      </c>
      <c r="D27" t="s">
        <v>63</v>
      </c>
      <c r="E27" t="s">
        <v>149</v>
      </c>
      <c r="F27">
        <v>28.6</v>
      </c>
    </row>
    <row r="28" spans="1:6">
      <c r="A28" t="s">
        <v>268</v>
      </c>
      <c r="B28" t="s">
        <v>81</v>
      </c>
      <c r="C28" t="s">
        <v>60</v>
      </c>
      <c r="D28" t="s">
        <v>61</v>
      </c>
      <c r="E28" t="s">
        <v>82</v>
      </c>
      <c r="F28">
        <v>11.9</v>
      </c>
    </row>
    <row r="29" spans="1:6">
      <c r="A29" t="s">
        <v>268</v>
      </c>
      <c r="B29" t="s">
        <v>81</v>
      </c>
      <c r="C29" t="s">
        <v>60</v>
      </c>
      <c r="D29" t="s">
        <v>62</v>
      </c>
      <c r="E29" t="s">
        <v>82</v>
      </c>
      <c r="F29">
        <v>10.7</v>
      </c>
    </row>
    <row r="30" spans="1:6">
      <c r="A30" t="s">
        <v>268</v>
      </c>
      <c r="B30" t="s">
        <v>81</v>
      </c>
      <c r="C30" t="s">
        <v>60</v>
      </c>
      <c r="D30" t="s">
        <v>63</v>
      </c>
      <c r="E30" t="s">
        <v>82</v>
      </c>
      <c r="F30">
        <v>13.1</v>
      </c>
    </row>
    <row r="31" spans="1:6">
      <c r="A31" t="s">
        <v>268</v>
      </c>
      <c r="B31" t="s">
        <v>81</v>
      </c>
      <c r="C31" t="s">
        <v>60</v>
      </c>
      <c r="D31" t="s">
        <v>61</v>
      </c>
      <c r="E31" t="s">
        <v>83</v>
      </c>
      <c r="F31">
        <v>25.9</v>
      </c>
    </row>
    <row r="32" spans="1:6">
      <c r="A32" t="s">
        <v>268</v>
      </c>
      <c r="B32" t="s">
        <v>81</v>
      </c>
      <c r="C32" t="s">
        <v>60</v>
      </c>
      <c r="D32" t="s">
        <v>62</v>
      </c>
      <c r="E32" t="s">
        <v>83</v>
      </c>
      <c r="F32">
        <v>28.1</v>
      </c>
    </row>
    <row r="33" spans="1:6">
      <c r="A33" t="s">
        <v>268</v>
      </c>
      <c r="B33" t="s">
        <v>81</v>
      </c>
      <c r="C33" t="s">
        <v>60</v>
      </c>
      <c r="D33" t="s">
        <v>63</v>
      </c>
      <c r="E33" t="s">
        <v>83</v>
      </c>
      <c r="F33">
        <v>31.6</v>
      </c>
    </row>
    <row r="34" spans="1:6">
      <c r="A34" t="s">
        <v>268</v>
      </c>
      <c r="B34" t="s">
        <v>81</v>
      </c>
      <c r="C34" t="s">
        <v>60</v>
      </c>
      <c r="D34" t="s">
        <v>61</v>
      </c>
      <c r="E34" t="s">
        <v>84</v>
      </c>
      <c r="F34">
        <v>38.4</v>
      </c>
    </row>
    <row r="35" spans="1:6">
      <c r="A35" t="s">
        <v>268</v>
      </c>
      <c r="B35" t="s">
        <v>81</v>
      </c>
      <c r="C35" t="s">
        <v>60</v>
      </c>
      <c r="D35" t="s">
        <v>62</v>
      </c>
      <c r="E35" t="s">
        <v>84</v>
      </c>
      <c r="F35">
        <v>40.6</v>
      </c>
    </row>
    <row r="36" spans="1:6">
      <c r="A36" t="s">
        <v>268</v>
      </c>
      <c r="B36" t="s">
        <v>81</v>
      </c>
      <c r="C36" t="s">
        <v>60</v>
      </c>
      <c r="D36" t="s">
        <v>63</v>
      </c>
      <c r="E36" t="s">
        <v>84</v>
      </c>
      <c r="F36">
        <v>42.5</v>
      </c>
    </row>
    <row r="37" spans="1:6">
      <c r="A37" t="s">
        <v>268</v>
      </c>
      <c r="B37" t="s">
        <v>81</v>
      </c>
      <c r="C37" t="s">
        <v>25</v>
      </c>
      <c r="D37" t="s">
        <v>64</v>
      </c>
      <c r="E37" t="s">
        <v>149</v>
      </c>
      <c r="F37">
        <v>26</v>
      </c>
    </row>
    <row r="38" spans="1:6">
      <c r="A38" t="s">
        <v>268</v>
      </c>
      <c r="B38" t="s">
        <v>81</v>
      </c>
      <c r="C38" t="s">
        <v>25</v>
      </c>
      <c r="D38" t="s">
        <v>65</v>
      </c>
      <c r="E38" t="s">
        <v>149</v>
      </c>
      <c r="F38">
        <v>28.1</v>
      </c>
    </row>
    <row r="39" spans="1:6">
      <c r="A39" t="s">
        <v>268</v>
      </c>
      <c r="B39" t="s">
        <v>81</v>
      </c>
      <c r="C39" t="s">
        <v>25</v>
      </c>
      <c r="D39" t="s">
        <v>66</v>
      </c>
      <c r="E39" t="s">
        <v>149</v>
      </c>
      <c r="F39">
        <v>30.2</v>
      </c>
    </row>
    <row r="40" spans="1:6">
      <c r="A40" t="s">
        <v>268</v>
      </c>
      <c r="B40" t="s">
        <v>81</v>
      </c>
      <c r="C40" t="s">
        <v>25</v>
      </c>
      <c r="D40" t="s">
        <v>67</v>
      </c>
      <c r="E40" t="s">
        <v>149</v>
      </c>
      <c r="F40">
        <v>25.9</v>
      </c>
    </row>
    <row r="41" spans="1:6">
      <c r="A41" t="s">
        <v>268</v>
      </c>
      <c r="B41" t="s">
        <v>81</v>
      </c>
      <c r="C41" t="s">
        <v>25</v>
      </c>
      <c r="D41" t="s">
        <v>64</v>
      </c>
      <c r="E41" t="s">
        <v>82</v>
      </c>
      <c r="F41">
        <v>10.8</v>
      </c>
    </row>
    <row r="42" spans="1:6">
      <c r="A42" t="s">
        <v>268</v>
      </c>
      <c r="B42" t="s">
        <v>81</v>
      </c>
      <c r="C42" t="s">
        <v>25</v>
      </c>
      <c r="D42" t="s">
        <v>65</v>
      </c>
      <c r="E42" t="s">
        <v>82</v>
      </c>
      <c r="F42">
        <v>13.5</v>
      </c>
    </row>
    <row r="43" spans="1:6">
      <c r="A43" t="s">
        <v>268</v>
      </c>
      <c r="B43" t="s">
        <v>81</v>
      </c>
      <c r="C43" t="s">
        <v>25</v>
      </c>
      <c r="D43" t="s">
        <v>66</v>
      </c>
      <c r="E43" t="s">
        <v>82</v>
      </c>
      <c r="F43">
        <v>14.3</v>
      </c>
    </row>
    <row r="44" spans="1:6">
      <c r="A44" t="s">
        <v>268</v>
      </c>
      <c r="B44" t="s">
        <v>81</v>
      </c>
      <c r="C44" t="s">
        <v>25</v>
      </c>
      <c r="D44" t="s">
        <v>67</v>
      </c>
      <c r="E44" t="s">
        <v>82</v>
      </c>
      <c r="F44">
        <v>13.3</v>
      </c>
    </row>
    <row r="45" spans="1:6">
      <c r="A45" t="s">
        <v>268</v>
      </c>
      <c r="B45" t="s">
        <v>81</v>
      </c>
      <c r="C45" t="s">
        <v>25</v>
      </c>
      <c r="D45" t="s">
        <v>64</v>
      </c>
      <c r="E45" t="s">
        <v>83</v>
      </c>
      <c r="F45">
        <v>27.4</v>
      </c>
    </row>
    <row r="46" spans="1:6">
      <c r="A46" t="s">
        <v>268</v>
      </c>
      <c r="B46" t="s">
        <v>81</v>
      </c>
      <c r="C46" t="s">
        <v>25</v>
      </c>
      <c r="D46" t="s">
        <v>65</v>
      </c>
      <c r="E46" t="s">
        <v>83</v>
      </c>
      <c r="F46">
        <v>29.2</v>
      </c>
    </row>
    <row r="47" spans="1:6">
      <c r="A47" t="s">
        <v>268</v>
      </c>
      <c r="B47" t="s">
        <v>81</v>
      </c>
      <c r="C47" t="s">
        <v>25</v>
      </c>
      <c r="D47" t="s">
        <v>66</v>
      </c>
      <c r="E47" t="s">
        <v>83</v>
      </c>
      <c r="F47">
        <v>32.200000000000003</v>
      </c>
    </row>
    <row r="48" spans="1:6">
      <c r="A48" t="s">
        <v>268</v>
      </c>
      <c r="B48" t="s">
        <v>81</v>
      </c>
      <c r="C48" t="s">
        <v>25</v>
      </c>
      <c r="D48" t="s">
        <v>67</v>
      </c>
      <c r="E48" t="s">
        <v>83</v>
      </c>
      <c r="F48">
        <v>28.3</v>
      </c>
    </row>
    <row r="49" spans="1:6">
      <c r="A49" t="s">
        <v>268</v>
      </c>
      <c r="B49" t="s">
        <v>81</v>
      </c>
      <c r="C49" t="s">
        <v>25</v>
      </c>
      <c r="D49" t="s">
        <v>64</v>
      </c>
      <c r="E49" t="s">
        <v>84</v>
      </c>
      <c r="F49">
        <v>40</v>
      </c>
    </row>
    <row r="50" spans="1:6">
      <c r="A50" t="s">
        <v>268</v>
      </c>
      <c r="B50" t="s">
        <v>81</v>
      </c>
      <c r="C50" t="s">
        <v>25</v>
      </c>
      <c r="D50" t="s">
        <v>65</v>
      </c>
      <c r="E50" t="s">
        <v>84</v>
      </c>
      <c r="F50">
        <v>40.6</v>
      </c>
    </row>
    <row r="51" spans="1:6">
      <c r="A51" t="s">
        <v>268</v>
      </c>
      <c r="B51" t="s">
        <v>81</v>
      </c>
      <c r="C51" t="s">
        <v>25</v>
      </c>
      <c r="D51" t="s">
        <v>66</v>
      </c>
      <c r="E51" t="s">
        <v>84</v>
      </c>
      <c r="F51">
        <v>42.7</v>
      </c>
    </row>
    <row r="52" spans="1:6">
      <c r="A52" t="s">
        <v>268</v>
      </c>
      <c r="B52" t="s">
        <v>81</v>
      </c>
      <c r="C52" t="s">
        <v>25</v>
      </c>
      <c r="D52" t="s">
        <v>67</v>
      </c>
      <c r="E52" t="s">
        <v>84</v>
      </c>
      <c r="F52">
        <v>37.4</v>
      </c>
    </row>
    <row r="53" spans="1:6">
      <c r="A53" t="s">
        <v>268</v>
      </c>
      <c r="B53" t="s">
        <v>81</v>
      </c>
      <c r="C53" t="s">
        <v>37</v>
      </c>
      <c r="D53" t="s">
        <v>38</v>
      </c>
      <c r="E53" t="s">
        <v>149</v>
      </c>
      <c r="F53">
        <v>29.8</v>
      </c>
    </row>
    <row r="54" spans="1:6">
      <c r="A54" t="s">
        <v>268</v>
      </c>
      <c r="B54" t="s">
        <v>81</v>
      </c>
      <c r="C54" t="s">
        <v>37</v>
      </c>
      <c r="D54" t="s">
        <v>39</v>
      </c>
      <c r="E54" t="s">
        <v>149</v>
      </c>
      <c r="F54">
        <v>27.1</v>
      </c>
    </row>
    <row r="55" spans="1:6">
      <c r="A55" t="s">
        <v>268</v>
      </c>
      <c r="B55" t="s">
        <v>81</v>
      </c>
      <c r="C55" t="s">
        <v>37</v>
      </c>
      <c r="D55" t="s">
        <v>38</v>
      </c>
      <c r="E55" t="s">
        <v>82</v>
      </c>
      <c r="F55">
        <v>12.5</v>
      </c>
    </row>
    <row r="56" spans="1:6">
      <c r="A56" t="s">
        <v>268</v>
      </c>
      <c r="B56" t="s">
        <v>81</v>
      </c>
      <c r="C56" t="s">
        <v>37</v>
      </c>
      <c r="D56" t="s">
        <v>39</v>
      </c>
      <c r="E56" t="s">
        <v>82</v>
      </c>
      <c r="F56">
        <v>17.8</v>
      </c>
    </row>
    <row r="57" spans="1:6">
      <c r="A57" t="s">
        <v>268</v>
      </c>
      <c r="B57" t="s">
        <v>81</v>
      </c>
      <c r="C57" t="s">
        <v>37</v>
      </c>
      <c r="D57" t="s">
        <v>38</v>
      </c>
      <c r="E57" t="s">
        <v>83</v>
      </c>
      <c r="F57">
        <v>30.6</v>
      </c>
    </row>
    <row r="58" spans="1:6">
      <c r="A58" t="s">
        <v>268</v>
      </c>
      <c r="B58" t="s">
        <v>81</v>
      </c>
      <c r="C58" t="s">
        <v>37</v>
      </c>
      <c r="D58" t="s">
        <v>39</v>
      </c>
      <c r="E58" t="s">
        <v>83</v>
      </c>
      <c r="F58">
        <v>27.2</v>
      </c>
    </row>
    <row r="59" spans="1:6">
      <c r="A59" t="s">
        <v>268</v>
      </c>
      <c r="B59" t="s">
        <v>81</v>
      </c>
      <c r="C59" t="s">
        <v>37</v>
      </c>
      <c r="D59" t="s">
        <v>38</v>
      </c>
      <c r="E59" t="s">
        <v>84</v>
      </c>
      <c r="F59">
        <v>42.4</v>
      </c>
    </row>
    <row r="60" spans="1:6">
      <c r="A60" t="s">
        <v>268</v>
      </c>
      <c r="B60" t="s">
        <v>81</v>
      </c>
      <c r="C60" t="s">
        <v>37</v>
      </c>
      <c r="D60" t="s">
        <v>39</v>
      </c>
      <c r="E60" t="s">
        <v>84</v>
      </c>
      <c r="F60">
        <v>37.799999999999997</v>
      </c>
    </row>
    <row r="62" spans="1:6">
      <c r="A62" s="2"/>
      <c r="B62" s="2"/>
      <c r="C62" s="2"/>
      <c r="D62" s="2"/>
      <c r="E62" s="2"/>
      <c r="F62" s="11"/>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59999389629810485"/>
  </sheetPr>
  <dimension ref="A5:J54"/>
  <sheetViews>
    <sheetView topLeftCell="A13" workbookViewId="0">
      <selection activeCell="G49" sqref="G49"/>
    </sheetView>
  </sheetViews>
  <sheetFormatPr defaultRowHeight="15"/>
  <sheetData>
    <row r="5" spans="1:3" ht="23.25">
      <c r="A5" s="1" t="s">
        <v>106</v>
      </c>
    </row>
    <row r="6" spans="1:3">
      <c r="A6" s="2" t="s">
        <v>104</v>
      </c>
    </row>
    <row r="7" spans="1:3">
      <c r="A7" s="2"/>
    </row>
    <row r="8" spans="1:3" ht="23.25">
      <c r="A8" s="5" t="s">
        <v>275</v>
      </c>
    </row>
    <row r="9" spans="1:3">
      <c r="A9" s="2"/>
    </row>
    <row r="10" spans="1:3" ht="18">
      <c r="A10" s="4" t="s">
        <v>310</v>
      </c>
      <c r="C10" s="35"/>
    </row>
    <row r="11" spans="1:3" ht="18">
      <c r="A11" s="4"/>
      <c r="C11" s="35"/>
    </row>
    <row r="12" spans="1:3">
      <c r="A12" s="2" t="s">
        <v>309</v>
      </c>
    </row>
    <row r="13" spans="1:3">
      <c r="A13" s="3" t="s">
        <v>308</v>
      </c>
    </row>
    <row r="14" spans="1:3">
      <c r="A14" s="3"/>
    </row>
    <row r="15" spans="1:3" ht="14.45" customHeight="1">
      <c r="A15" s="2" t="s">
        <v>307</v>
      </c>
    </row>
    <row r="16" spans="1:3">
      <c r="A16" s="3" t="s">
        <v>306</v>
      </c>
    </row>
    <row r="18" spans="1:10">
      <c r="A18" s="2" t="s">
        <v>305</v>
      </c>
    </row>
    <row r="19" spans="1:10" ht="15" customHeight="1">
      <c r="A19" s="3" t="s">
        <v>304</v>
      </c>
    </row>
    <row r="20" spans="1:10" ht="15" customHeight="1">
      <c r="A20" s="3"/>
    </row>
    <row r="21" spans="1:10" ht="15" customHeight="1">
      <c r="A21" s="2" t="s">
        <v>303</v>
      </c>
    </row>
    <row r="22" spans="1:10" ht="15" customHeight="1">
      <c r="A22" s="3" t="s">
        <v>302</v>
      </c>
      <c r="J22" s="3"/>
    </row>
    <row r="23" spans="1:10">
      <c r="A23" s="3"/>
    </row>
    <row r="24" spans="1:10">
      <c r="A24" s="4" t="s">
        <v>301</v>
      </c>
    </row>
    <row r="26" spans="1:10">
      <c r="A26" s="2" t="s">
        <v>300</v>
      </c>
    </row>
    <row r="27" spans="1:10">
      <c r="A27" s="3" t="s">
        <v>299</v>
      </c>
    </row>
    <row r="29" spans="1:10">
      <c r="A29" s="2" t="s">
        <v>298</v>
      </c>
    </row>
    <row r="30" spans="1:10">
      <c r="A30" s="3" t="s">
        <v>297</v>
      </c>
    </row>
    <row r="32" spans="1:10">
      <c r="A32" s="4" t="s">
        <v>296</v>
      </c>
    </row>
    <row r="34" spans="1:8">
      <c r="A34" s="2" t="s">
        <v>295</v>
      </c>
    </row>
    <row r="35" spans="1:8">
      <c r="A35" s="3" t="s">
        <v>294</v>
      </c>
    </row>
    <row r="37" spans="1:8">
      <c r="A37" s="2" t="s">
        <v>293</v>
      </c>
    </row>
    <row r="38" spans="1:8">
      <c r="A38" s="3" t="s">
        <v>292</v>
      </c>
    </row>
    <row r="40" spans="1:8">
      <c r="A40" s="2" t="s">
        <v>291</v>
      </c>
    </row>
    <row r="41" spans="1:8">
      <c r="A41" s="3" t="s">
        <v>290</v>
      </c>
    </row>
    <row r="42" spans="1:8">
      <c r="H42" s="3"/>
    </row>
    <row r="43" spans="1:8">
      <c r="A43" s="4" t="s">
        <v>289</v>
      </c>
    </row>
    <row r="45" spans="1:8">
      <c r="A45" s="2" t="s">
        <v>288</v>
      </c>
    </row>
    <row r="46" spans="1:8">
      <c r="A46" s="3" t="s">
        <v>287</v>
      </c>
    </row>
    <row r="48" spans="1:8">
      <c r="A48" s="2" t="s">
        <v>286</v>
      </c>
    </row>
    <row r="49" spans="1:1">
      <c r="A49" s="3" t="s">
        <v>285</v>
      </c>
    </row>
    <row r="51" spans="1:1">
      <c r="A51" s="4" t="s">
        <v>284</v>
      </c>
    </row>
    <row r="53" spans="1:1">
      <c r="A53" s="2" t="s">
        <v>283</v>
      </c>
    </row>
    <row r="54" spans="1:1">
      <c r="A54" s="3" t="s">
        <v>282</v>
      </c>
    </row>
  </sheetData>
  <hyperlinks>
    <hyperlink ref="A19" location="'Dental care Int 3'!A1" display="Dental care interactive 3"/>
    <hyperlink ref="A30" location="'Dental care Int 6'!A1" display="Dental care interactive 6"/>
    <hyperlink ref="A22" location="'Dental care Int 4'!A1" display="Dental care interactive 4"/>
    <hyperlink ref="A27" location="'Dental care Int 5'!A1" display="Dental care interactive 5"/>
    <hyperlink ref="A35" location="'Dental care Int 7'!A1" display="Dental care interactive 7"/>
    <hyperlink ref="A38" location="'Dental care Int 8'!A1" display="Dental care interactive 8"/>
    <hyperlink ref="A16" location="'Dental care Int 2'!A1" display="Dental care interactive 2"/>
    <hyperlink ref="A13" location="'Dental care Int 1'!A1" display="Dental care interactive 1"/>
    <hyperlink ref="A41" location="'Dental care Int 9'!A1" display="Dental care interactive 9"/>
    <hyperlink ref="A46" location="'Dental care Int 10'!A1" display="Dental care interactive 10"/>
    <hyperlink ref="A54" location="'Dental care Int 12'!A1" display="Dental care interactive 12"/>
    <hyperlink ref="A49" location="'Dental care Int 11'!A1" display="Dental care interactive 1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F68"/>
  <sheetViews>
    <sheetView workbookViewId="0">
      <selection sqref="A1:D1"/>
    </sheetView>
  </sheetViews>
  <sheetFormatPr defaultRowHeight="15"/>
  <cols>
    <col min="1" max="1" width="59.28515625" customWidth="1"/>
    <col min="2" max="2" width="32.42578125" customWidth="1"/>
    <col min="3" max="3" width="18.28515625" customWidth="1"/>
    <col min="4" max="4" width="20.7109375" customWidth="1"/>
    <col min="5" max="5" width="12.42578125" customWidth="1"/>
  </cols>
  <sheetData>
    <row r="1" spans="1:6" ht="18" customHeight="1">
      <c r="A1" s="197" t="s">
        <v>91</v>
      </c>
      <c r="B1" s="197"/>
      <c r="C1" s="197"/>
      <c r="D1" s="197"/>
    </row>
    <row r="2" spans="1:6">
      <c r="A2" s="197" t="s">
        <v>0</v>
      </c>
      <c r="B2" s="197"/>
      <c r="C2" s="197"/>
      <c r="D2" s="197"/>
    </row>
    <row r="4" spans="1:6">
      <c r="A4" s="2" t="s">
        <v>4</v>
      </c>
      <c r="B4" s="2" t="s">
        <v>5</v>
      </c>
      <c r="C4" s="2" t="s">
        <v>6</v>
      </c>
      <c r="D4" s="2" t="s">
        <v>7</v>
      </c>
      <c r="E4" s="2" t="s">
        <v>8</v>
      </c>
      <c r="F4" s="11" t="s">
        <v>9</v>
      </c>
    </row>
    <row r="5" spans="1:6">
      <c r="A5" t="s">
        <v>89</v>
      </c>
      <c r="B5" t="s">
        <v>56</v>
      </c>
      <c r="C5" t="s">
        <v>69</v>
      </c>
      <c r="D5" t="s">
        <v>71</v>
      </c>
      <c r="E5" t="s">
        <v>13</v>
      </c>
      <c r="F5" s="6">
        <v>1</v>
      </c>
    </row>
    <row r="6" spans="1:6">
      <c r="A6" t="s">
        <v>89</v>
      </c>
      <c r="B6" t="s">
        <v>56</v>
      </c>
      <c r="C6" t="s">
        <v>69</v>
      </c>
      <c r="D6" t="s">
        <v>71</v>
      </c>
      <c r="E6" t="s">
        <v>57</v>
      </c>
      <c r="F6" s="6">
        <v>0.9</v>
      </c>
    </row>
    <row r="7" spans="1:6">
      <c r="A7" t="s">
        <v>89</v>
      </c>
      <c r="B7" t="s">
        <v>56</v>
      </c>
      <c r="C7" t="s">
        <v>69</v>
      </c>
      <c r="D7" t="s">
        <v>71</v>
      </c>
      <c r="E7" t="s">
        <v>58</v>
      </c>
      <c r="F7" s="6">
        <v>1.1000000000000001</v>
      </c>
    </row>
    <row r="8" spans="1:6">
      <c r="A8" t="s">
        <v>89</v>
      </c>
      <c r="B8" t="s">
        <v>56</v>
      </c>
      <c r="C8" t="s">
        <v>69</v>
      </c>
      <c r="D8" t="s">
        <v>71</v>
      </c>
      <c r="E8" t="s">
        <v>59</v>
      </c>
      <c r="F8" s="6">
        <v>1.1000000000000001</v>
      </c>
    </row>
    <row r="9" spans="1:6">
      <c r="A9" t="s">
        <v>89</v>
      </c>
      <c r="B9" t="s">
        <v>56</v>
      </c>
      <c r="C9" t="s">
        <v>69</v>
      </c>
      <c r="D9" t="s">
        <v>72</v>
      </c>
      <c r="E9" t="s">
        <v>13</v>
      </c>
      <c r="F9" s="6">
        <v>1.2</v>
      </c>
    </row>
    <row r="10" spans="1:6">
      <c r="A10" t="s">
        <v>89</v>
      </c>
      <c r="B10" t="s">
        <v>56</v>
      </c>
      <c r="C10" t="s">
        <v>69</v>
      </c>
      <c r="D10" t="s">
        <v>72</v>
      </c>
      <c r="E10" t="s">
        <v>57</v>
      </c>
      <c r="F10" s="6">
        <v>1.1000000000000001</v>
      </c>
    </row>
    <row r="11" spans="1:6">
      <c r="A11" t="s">
        <v>89</v>
      </c>
      <c r="B11" t="s">
        <v>56</v>
      </c>
      <c r="C11" t="s">
        <v>69</v>
      </c>
      <c r="D11" t="s">
        <v>72</v>
      </c>
      <c r="E11" t="s">
        <v>58</v>
      </c>
      <c r="F11" s="6">
        <v>1.4</v>
      </c>
    </row>
    <row r="12" spans="1:6">
      <c r="A12" t="s">
        <v>89</v>
      </c>
      <c r="B12" t="s">
        <v>56</v>
      </c>
      <c r="C12" t="s">
        <v>69</v>
      </c>
      <c r="D12" t="s">
        <v>72</v>
      </c>
      <c r="E12" t="s">
        <v>59</v>
      </c>
      <c r="F12" s="6">
        <v>1.2</v>
      </c>
    </row>
    <row r="13" spans="1:6">
      <c r="A13" t="s">
        <v>89</v>
      </c>
      <c r="B13" t="s">
        <v>56</v>
      </c>
      <c r="C13" t="s">
        <v>69</v>
      </c>
      <c r="D13" t="s">
        <v>73</v>
      </c>
      <c r="E13" t="s">
        <v>13</v>
      </c>
      <c r="F13" s="6">
        <v>2.4</v>
      </c>
    </row>
    <row r="14" spans="1:6">
      <c r="A14" t="s">
        <v>89</v>
      </c>
      <c r="B14" t="s">
        <v>56</v>
      </c>
      <c r="C14" t="s">
        <v>69</v>
      </c>
      <c r="D14" t="s">
        <v>73</v>
      </c>
      <c r="E14" t="s">
        <v>57</v>
      </c>
      <c r="F14" s="6">
        <v>2.5</v>
      </c>
    </row>
    <row r="15" spans="1:6">
      <c r="A15" t="s">
        <v>89</v>
      </c>
      <c r="B15" t="s">
        <v>56</v>
      </c>
      <c r="C15" t="s">
        <v>69</v>
      </c>
      <c r="D15" t="s">
        <v>73</v>
      </c>
      <c r="E15" t="s">
        <v>58</v>
      </c>
      <c r="F15" s="6">
        <v>2.2999999999999998</v>
      </c>
    </row>
    <row r="16" spans="1:6">
      <c r="A16" t="s">
        <v>89</v>
      </c>
      <c r="B16" t="s">
        <v>56</v>
      </c>
      <c r="C16" t="s">
        <v>69</v>
      </c>
      <c r="D16" t="s">
        <v>73</v>
      </c>
      <c r="E16" t="s">
        <v>59</v>
      </c>
      <c r="F16" s="6">
        <v>2.2999999999999998</v>
      </c>
    </row>
    <row r="17" spans="1:6">
      <c r="A17" t="s">
        <v>89</v>
      </c>
      <c r="B17" t="s">
        <v>56</v>
      </c>
      <c r="C17" t="s">
        <v>69</v>
      </c>
      <c r="D17" t="s">
        <v>74</v>
      </c>
      <c r="E17" t="s">
        <v>13</v>
      </c>
      <c r="F17" s="6">
        <v>2.1</v>
      </c>
    </row>
    <row r="18" spans="1:6">
      <c r="A18" t="s">
        <v>89</v>
      </c>
      <c r="B18" t="s">
        <v>56</v>
      </c>
      <c r="C18" t="s">
        <v>69</v>
      </c>
      <c r="D18" t="s">
        <v>74</v>
      </c>
      <c r="E18" t="s">
        <v>57</v>
      </c>
      <c r="F18" s="6">
        <v>2</v>
      </c>
    </row>
    <row r="19" spans="1:6">
      <c r="A19" t="s">
        <v>89</v>
      </c>
      <c r="B19" t="s">
        <v>56</v>
      </c>
      <c r="C19" t="s">
        <v>69</v>
      </c>
      <c r="D19" t="s">
        <v>74</v>
      </c>
      <c r="E19" t="s">
        <v>58</v>
      </c>
      <c r="F19" s="6">
        <v>2.2999999999999998</v>
      </c>
    </row>
    <row r="20" spans="1:6">
      <c r="A20" t="s">
        <v>89</v>
      </c>
      <c r="B20" t="s">
        <v>56</v>
      </c>
      <c r="C20" t="s">
        <v>69</v>
      </c>
      <c r="D20" t="s">
        <v>74</v>
      </c>
      <c r="E20" t="s">
        <v>59</v>
      </c>
      <c r="F20" s="6">
        <v>2</v>
      </c>
    </row>
    <row r="21" spans="1:6">
      <c r="A21" t="s">
        <v>89</v>
      </c>
      <c r="B21" t="s">
        <v>56</v>
      </c>
      <c r="C21" t="s">
        <v>69</v>
      </c>
      <c r="D21" t="s">
        <v>75</v>
      </c>
      <c r="E21" t="s">
        <v>13</v>
      </c>
      <c r="F21" s="6">
        <v>1.2</v>
      </c>
    </row>
    <row r="22" spans="1:6">
      <c r="A22" t="s">
        <v>89</v>
      </c>
      <c r="B22" t="s">
        <v>56</v>
      </c>
      <c r="C22" t="s">
        <v>69</v>
      </c>
      <c r="D22" t="s">
        <v>75</v>
      </c>
      <c r="E22" t="s">
        <v>57</v>
      </c>
      <c r="F22" s="6">
        <v>0.7</v>
      </c>
    </row>
    <row r="23" spans="1:6">
      <c r="A23" t="s">
        <v>89</v>
      </c>
      <c r="B23" t="s">
        <v>56</v>
      </c>
      <c r="C23" t="s">
        <v>69</v>
      </c>
      <c r="D23" t="s">
        <v>75</v>
      </c>
      <c r="E23" t="s">
        <v>58</v>
      </c>
      <c r="F23" s="6">
        <v>1.5</v>
      </c>
    </row>
    <row r="24" spans="1:6">
      <c r="A24" t="s">
        <v>89</v>
      </c>
      <c r="B24" t="s">
        <v>56</v>
      </c>
      <c r="C24" t="s">
        <v>69</v>
      </c>
      <c r="D24" t="s">
        <v>75</v>
      </c>
      <c r="E24" t="s">
        <v>59</v>
      </c>
      <c r="F24" s="6">
        <v>1.5</v>
      </c>
    </row>
    <row r="25" spans="1:6">
      <c r="A25" t="s">
        <v>89</v>
      </c>
      <c r="B25" t="s">
        <v>56</v>
      </c>
      <c r="C25" t="s">
        <v>69</v>
      </c>
      <c r="D25" t="s">
        <v>76</v>
      </c>
      <c r="E25" t="s">
        <v>13</v>
      </c>
      <c r="F25" s="6">
        <v>1.4</v>
      </c>
    </row>
    <row r="26" spans="1:6">
      <c r="A26" t="s">
        <v>89</v>
      </c>
      <c r="B26" t="s">
        <v>56</v>
      </c>
      <c r="C26" t="s">
        <v>69</v>
      </c>
      <c r="D26" t="s">
        <v>76</v>
      </c>
      <c r="E26" t="s">
        <v>57</v>
      </c>
      <c r="F26" s="6">
        <v>1</v>
      </c>
    </row>
    <row r="27" spans="1:6">
      <c r="A27" t="s">
        <v>89</v>
      </c>
      <c r="B27" t="s">
        <v>56</v>
      </c>
      <c r="C27" t="s">
        <v>69</v>
      </c>
      <c r="D27" t="s">
        <v>76</v>
      </c>
      <c r="E27" t="s">
        <v>58</v>
      </c>
      <c r="F27" s="6">
        <v>1.6</v>
      </c>
    </row>
    <row r="28" spans="1:6">
      <c r="A28" t="s">
        <v>89</v>
      </c>
      <c r="B28" t="s">
        <v>56</v>
      </c>
      <c r="C28" t="s">
        <v>69</v>
      </c>
      <c r="D28" t="s">
        <v>76</v>
      </c>
      <c r="E28" t="s">
        <v>59</v>
      </c>
      <c r="F28" s="6">
        <v>1.5</v>
      </c>
    </row>
    <row r="29" spans="1:6">
      <c r="A29" t="s">
        <v>89</v>
      </c>
      <c r="B29" t="s">
        <v>56</v>
      </c>
      <c r="C29" t="s">
        <v>69</v>
      </c>
      <c r="D29" t="s">
        <v>77</v>
      </c>
      <c r="E29" t="s">
        <v>13</v>
      </c>
      <c r="F29" s="6">
        <v>1.5</v>
      </c>
    </row>
    <row r="30" spans="1:6">
      <c r="A30" t="s">
        <v>89</v>
      </c>
      <c r="B30" t="s">
        <v>56</v>
      </c>
      <c r="C30" t="s">
        <v>69</v>
      </c>
      <c r="D30" t="s">
        <v>77</v>
      </c>
      <c r="E30" t="s">
        <v>57</v>
      </c>
      <c r="F30" s="6">
        <v>1.3</v>
      </c>
    </row>
    <row r="31" spans="1:6">
      <c r="A31" t="s">
        <v>89</v>
      </c>
      <c r="B31" t="s">
        <v>56</v>
      </c>
      <c r="C31" t="s">
        <v>69</v>
      </c>
      <c r="D31" t="s">
        <v>77</v>
      </c>
      <c r="E31" t="s">
        <v>58</v>
      </c>
      <c r="F31" s="6">
        <v>1.6</v>
      </c>
    </row>
    <row r="32" spans="1:6">
      <c r="A32" t="s">
        <v>89</v>
      </c>
      <c r="B32" t="s">
        <v>56</v>
      </c>
      <c r="C32" t="s">
        <v>69</v>
      </c>
      <c r="D32" t="s">
        <v>77</v>
      </c>
      <c r="E32" t="s">
        <v>59</v>
      </c>
      <c r="F32" s="6">
        <v>1.5</v>
      </c>
    </row>
    <row r="33" spans="1:6">
      <c r="A33" t="s">
        <v>89</v>
      </c>
      <c r="B33" t="s">
        <v>56</v>
      </c>
      <c r="C33" t="s">
        <v>69</v>
      </c>
      <c r="D33" t="s">
        <v>78</v>
      </c>
      <c r="E33" t="s">
        <v>13</v>
      </c>
      <c r="F33" s="6">
        <v>1.4</v>
      </c>
    </row>
    <row r="34" spans="1:6">
      <c r="A34" t="s">
        <v>89</v>
      </c>
      <c r="B34" t="s">
        <v>56</v>
      </c>
      <c r="C34" t="s">
        <v>69</v>
      </c>
      <c r="D34" t="s">
        <v>78</v>
      </c>
      <c r="E34" t="s">
        <v>57</v>
      </c>
      <c r="F34" s="6">
        <v>1.2</v>
      </c>
    </row>
    <row r="35" spans="1:6">
      <c r="A35" t="s">
        <v>89</v>
      </c>
      <c r="B35" t="s">
        <v>56</v>
      </c>
      <c r="C35" t="s">
        <v>69</v>
      </c>
      <c r="D35" t="s">
        <v>78</v>
      </c>
      <c r="E35" t="s">
        <v>58</v>
      </c>
      <c r="F35" s="6">
        <v>1.6</v>
      </c>
    </row>
    <row r="36" spans="1:6">
      <c r="A36" t="s">
        <v>89</v>
      </c>
      <c r="B36" t="s">
        <v>56</v>
      </c>
      <c r="C36" t="s">
        <v>69</v>
      </c>
      <c r="D36" t="s">
        <v>78</v>
      </c>
      <c r="E36" t="s">
        <v>59</v>
      </c>
      <c r="F36" s="6">
        <v>1.5</v>
      </c>
    </row>
    <row r="37" spans="1:6">
      <c r="A37" t="s">
        <v>90</v>
      </c>
      <c r="B37" t="s">
        <v>81</v>
      </c>
      <c r="C37" t="s">
        <v>69</v>
      </c>
      <c r="D37" t="s">
        <v>71</v>
      </c>
      <c r="E37" t="s">
        <v>13</v>
      </c>
      <c r="F37" s="6">
        <v>0.2</v>
      </c>
    </row>
    <row r="38" spans="1:6">
      <c r="A38" t="s">
        <v>90</v>
      </c>
      <c r="B38" t="s">
        <v>81</v>
      </c>
      <c r="C38" t="s">
        <v>69</v>
      </c>
      <c r="D38" t="s">
        <v>71</v>
      </c>
      <c r="E38" t="s">
        <v>82</v>
      </c>
      <c r="F38" s="6">
        <v>0.1</v>
      </c>
    </row>
    <row r="39" spans="1:6">
      <c r="A39" t="s">
        <v>90</v>
      </c>
      <c r="B39" t="s">
        <v>81</v>
      </c>
      <c r="C39" t="s">
        <v>69</v>
      </c>
      <c r="D39" t="s">
        <v>71</v>
      </c>
      <c r="E39" t="s">
        <v>83</v>
      </c>
      <c r="F39" s="6">
        <v>0.2</v>
      </c>
    </row>
    <row r="40" spans="1:6">
      <c r="A40" t="s">
        <v>90</v>
      </c>
      <c r="B40" t="s">
        <v>81</v>
      </c>
      <c r="C40" t="s">
        <v>69</v>
      </c>
      <c r="D40" t="s">
        <v>71</v>
      </c>
      <c r="E40" t="s">
        <v>84</v>
      </c>
      <c r="F40" s="6">
        <v>0.3</v>
      </c>
    </row>
    <row r="41" spans="1:6">
      <c r="A41" t="s">
        <v>90</v>
      </c>
      <c r="B41" t="s">
        <v>81</v>
      </c>
      <c r="C41" t="s">
        <v>69</v>
      </c>
      <c r="D41" t="s">
        <v>72</v>
      </c>
      <c r="E41" t="s">
        <v>13</v>
      </c>
      <c r="F41" s="6">
        <v>0.4</v>
      </c>
    </row>
    <row r="42" spans="1:6">
      <c r="A42" t="s">
        <v>90</v>
      </c>
      <c r="B42" t="s">
        <v>81</v>
      </c>
      <c r="C42" t="s">
        <v>69</v>
      </c>
      <c r="D42" t="s">
        <v>72</v>
      </c>
      <c r="E42" t="s">
        <v>82</v>
      </c>
      <c r="F42" s="6">
        <v>0.1</v>
      </c>
    </row>
    <row r="43" spans="1:6">
      <c r="A43" t="s">
        <v>90</v>
      </c>
      <c r="B43" t="s">
        <v>81</v>
      </c>
      <c r="C43" t="s">
        <v>69</v>
      </c>
      <c r="D43" t="s">
        <v>72</v>
      </c>
      <c r="E43" t="s">
        <v>83</v>
      </c>
      <c r="F43" s="6">
        <v>0.4</v>
      </c>
    </row>
    <row r="44" spans="1:6">
      <c r="A44" t="s">
        <v>90</v>
      </c>
      <c r="B44" t="s">
        <v>81</v>
      </c>
      <c r="C44" t="s">
        <v>69</v>
      </c>
      <c r="D44" t="s">
        <v>72</v>
      </c>
      <c r="E44" t="s">
        <v>84</v>
      </c>
      <c r="F44" s="6">
        <v>0.7</v>
      </c>
    </row>
    <row r="45" spans="1:6">
      <c r="A45" t="s">
        <v>90</v>
      </c>
      <c r="B45" t="s">
        <v>81</v>
      </c>
      <c r="C45" t="s">
        <v>69</v>
      </c>
      <c r="D45" t="s">
        <v>73</v>
      </c>
      <c r="E45" t="s">
        <v>13</v>
      </c>
      <c r="F45" s="6">
        <v>0.8</v>
      </c>
    </row>
    <row r="46" spans="1:6">
      <c r="A46" t="s">
        <v>90</v>
      </c>
      <c r="B46" t="s">
        <v>81</v>
      </c>
      <c r="C46" t="s">
        <v>69</v>
      </c>
      <c r="D46" t="s">
        <v>73</v>
      </c>
      <c r="E46" t="s">
        <v>82</v>
      </c>
      <c r="F46" s="6">
        <v>0.3</v>
      </c>
    </row>
    <row r="47" spans="1:6">
      <c r="A47" t="s">
        <v>90</v>
      </c>
      <c r="B47" t="s">
        <v>81</v>
      </c>
      <c r="C47" t="s">
        <v>69</v>
      </c>
      <c r="D47" t="s">
        <v>73</v>
      </c>
      <c r="E47" t="s">
        <v>83</v>
      </c>
      <c r="F47" s="6">
        <v>0.7</v>
      </c>
    </row>
    <row r="48" spans="1:6">
      <c r="A48" t="s">
        <v>90</v>
      </c>
      <c r="B48" t="s">
        <v>81</v>
      </c>
      <c r="C48" t="s">
        <v>69</v>
      </c>
      <c r="D48" t="s">
        <v>73</v>
      </c>
      <c r="E48" t="s">
        <v>84</v>
      </c>
      <c r="F48" s="6">
        <v>1.4</v>
      </c>
    </row>
    <row r="49" spans="1:6">
      <c r="A49" t="s">
        <v>90</v>
      </c>
      <c r="B49" t="s">
        <v>81</v>
      </c>
      <c r="C49" t="s">
        <v>69</v>
      </c>
      <c r="D49" t="s">
        <v>74</v>
      </c>
      <c r="E49" t="s">
        <v>13</v>
      </c>
      <c r="F49" s="6">
        <v>0.8</v>
      </c>
    </row>
    <row r="50" spans="1:6">
      <c r="A50" t="s">
        <v>90</v>
      </c>
      <c r="B50" t="s">
        <v>81</v>
      </c>
      <c r="C50" t="s">
        <v>69</v>
      </c>
      <c r="D50" t="s">
        <v>74</v>
      </c>
      <c r="E50" t="s">
        <v>82</v>
      </c>
      <c r="F50" s="6">
        <v>0.2</v>
      </c>
    </row>
    <row r="51" spans="1:6">
      <c r="A51" t="s">
        <v>90</v>
      </c>
      <c r="B51" t="s">
        <v>81</v>
      </c>
      <c r="C51" t="s">
        <v>69</v>
      </c>
      <c r="D51" t="s">
        <v>74</v>
      </c>
      <c r="E51" t="s">
        <v>83</v>
      </c>
      <c r="F51" s="6">
        <v>0.7</v>
      </c>
    </row>
    <row r="52" spans="1:6">
      <c r="A52" t="s">
        <v>90</v>
      </c>
      <c r="B52" t="s">
        <v>81</v>
      </c>
      <c r="C52" t="s">
        <v>69</v>
      </c>
      <c r="D52" t="s">
        <v>74</v>
      </c>
      <c r="E52" t="s">
        <v>84</v>
      </c>
      <c r="F52" s="6">
        <v>1.6</v>
      </c>
    </row>
    <row r="53" spans="1:6">
      <c r="A53" t="s">
        <v>90</v>
      </c>
      <c r="B53" t="s">
        <v>81</v>
      </c>
      <c r="C53" t="s">
        <v>69</v>
      </c>
      <c r="D53" t="s">
        <v>75</v>
      </c>
      <c r="E53" t="s">
        <v>13</v>
      </c>
      <c r="F53" s="6">
        <v>0.3</v>
      </c>
    </row>
    <row r="54" spans="1:6">
      <c r="A54" t="s">
        <v>90</v>
      </c>
      <c r="B54" t="s">
        <v>81</v>
      </c>
      <c r="C54" t="s">
        <v>69</v>
      </c>
      <c r="D54" t="s">
        <v>75</v>
      </c>
      <c r="E54" t="s">
        <v>82</v>
      </c>
      <c r="F54" s="6">
        <v>0.1</v>
      </c>
    </row>
    <row r="55" spans="1:6">
      <c r="A55" t="s">
        <v>90</v>
      </c>
      <c r="B55" t="s">
        <v>81</v>
      </c>
      <c r="C55" t="s">
        <v>69</v>
      </c>
      <c r="D55" t="s">
        <v>75</v>
      </c>
      <c r="E55" t="s">
        <v>83</v>
      </c>
      <c r="F55" s="6">
        <v>0.2</v>
      </c>
    </row>
    <row r="56" spans="1:6">
      <c r="A56" t="s">
        <v>90</v>
      </c>
      <c r="B56" t="s">
        <v>81</v>
      </c>
      <c r="C56" t="s">
        <v>69</v>
      </c>
      <c r="D56" t="s">
        <v>75</v>
      </c>
      <c r="E56" t="s">
        <v>84</v>
      </c>
      <c r="F56" s="6">
        <v>0.5</v>
      </c>
    </row>
    <row r="57" spans="1:6">
      <c r="A57" t="s">
        <v>90</v>
      </c>
      <c r="B57" t="s">
        <v>81</v>
      </c>
      <c r="C57" t="s">
        <v>69</v>
      </c>
      <c r="D57" t="s">
        <v>76</v>
      </c>
      <c r="E57" t="s">
        <v>13</v>
      </c>
      <c r="F57" s="6">
        <v>0.4</v>
      </c>
    </row>
    <row r="58" spans="1:6">
      <c r="A58" t="s">
        <v>90</v>
      </c>
      <c r="B58" t="s">
        <v>81</v>
      </c>
      <c r="C58" t="s">
        <v>69</v>
      </c>
      <c r="D58" t="s">
        <v>76</v>
      </c>
      <c r="E58" t="s">
        <v>82</v>
      </c>
      <c r="F58" s="6">
        <v>0.1</v>
      </c>
    </row>
    <row r="59" spans="1:6">
      <c r="A59" t="s">
        <v>90</v>
      </c>
      <c r="B59" t="s">
        <v>81</v>
      </c>
      <c r="C59" t="s">
        <v>69</v>
      </c>
      <c r="D59" t="s">
        <v>76</v>
      </c>
      <c r="E59" t="s">
        <v>83</v>
      </c>
      <c r="F59" s="6">
        <v>0.3</v>
      </c>
    </row>
    <row r="60" spans="1:6">
      <c r="A60" t="s">
        <v>90</v>
      </c>
      <c r="B60" t="s">
        <v>81</v>
      </c>
      <c r="C60" t="s">
        <v>69</v>
      </c>
      <c r="D60" t="s">
        <v>76</v>
      </c>
      <c r="E60" t="s">
        <v>84</v>
      </c>
      <c r="F60" s="6">
        <v>0.7</v>
      </c>
    </row>
    <row r="61" spans="1:6">
      <c r="A61" t="s">
        <v>90</v>
      </c>
      <c r="B61" t="s">
        <v>81</v>
      </c>
      <c r="C61" t="s">
        <v>69</v>
      </c>
      <c r="D61" t="s">
        <v>77</v>
      </c>
      <c r="E61" t="s">
        <v>13</v>
      </c>
      <c r="F61" s="6">
        <v>0.5</v>
      </c>
    </row>
    <row r="62" spans="1:6">
      <c r="A62" t="s">
        <v>90</v>
      </c>
      <c r="B62" t="s">
        <v>81</v>
      </c>
      <c r="C62" t="s">
        <v>69</v>
      </c>
      <c r="D62" t="s">
        <v>77</v>
      </c>
      <c r="E62" t="s">
        <v>82</v>
      </c>
      <c r="F62" s="6">
        <v>0.2</v>
      </c>
    </row>
    <row r="63" spans="1:6">
      <c r="A63" t="s">
        <v>90</v>
      </c>
      <c r="B63" t="s">
        <v>81</v>
      </c>
      <c r="C63" t="s">
        <v>69</v>
      </c>
      <c r="D63" t="s">
        <v>77</v>
      </c>
      <c r="E63" t="s">
        <v>83</v>
      </c>
      <c r="F63" s="6">
        <v>0.4</v>
      </c>
    </row>
    <row r="64" spans="1:6">
      <c r="A64" t="s">
        <v>90</v>
      </c>
      <c r="B64" t="s">
        <v>81</v>
      </c>
      <c r="C64" t="s">
        <v>69</v>
      </c>
      <c r="D64" t="s">
        <v>77</v>
      </c>
      <c r="E64" t="s">
        <v>84</v>
      </c>
      <c r="F64" s="6">
        <v>0.8</v>
      </c>
    </row>
    <row r="65" spans="1:6">
      <c r="A65" t="s">
        <v>90</v>
      </c>
      <c r="B65" t="s">
        <v>81</v>
      </c>
      <c r="C65" t="s">
        <v>69</v>
      </c>
      <c r="D65" t="s">
        <v>78</v>
      </c>
      <c r="E65" t="s">
        <v>13</v>
      </c>
      <c r="F65" s="6">
        <v>0.5</v>
      </c>
    </row>
    <row r="66" spans="1:6">
      <c r="A66" t="s">
        <v>90</v>
      </c>
      <c r="B66" t="s">
        <v>81</v>
      </c>
      <c r="C66" t="s">
        <v>69</v>
      </c>
      <c r="D66" t="s">
        <v>78</v>
      </c>
      <c r="E66" t="s">
        <v>82</v>
      </c>
      <c r="F66" s="6">
        <v>0.1</v>
      </c>
    </row>
    <row r="67" spans="1:6">
      <c r="A67" t="s">
        <v>90</v>
      </c>
      <c r="B67" t="s">
        <v>81</v>
      </c>
      <c r="C67" t="s">
        <v>69</v>
      </c>
      <c r="D67" t="s">
        <v>78</v>
      </c>
      <c r="E67" t="s">
        <v>83</v>
      </c>
      <c r="F67" s="6">
        <v>0.4</v>
      </c>
    </row>
    <row r="68" spans="1:6">
      <c r="A68" t="s">
        <v>90</v>
      </c>
      <c r="B68" t="s">
        <v>81</v>
      </c>
      <c r="C68" t="s">
        <v>69</v>
      </c>
      <c r="D68" t="s">
        <v>78</v>
      </c>
      <c r="E68" t="s">
        <v>84</v>
      </c>
      <c r="F68" s="6">
        <v>0.9</v>
      </c>
    </row>
  </sheetData>
  <mergeCells count="2">
    <mergeCell ref="A1:D1"/>
    <mergeCell ref="A2:D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59999389629810485"/>
  </sheetPr>
  <dimension ref="A1:G89"/>
  <sheetViews>
    <sheetView workbookViewId="0">
      <selection sqref="A1:XFD3"/>
    </sheetView>
  </sheetViews>
  <sheetFormatPr defaultRowHeight="15"/>
  <cols>
    <col min="1" max="1" width="49.28515625" customWidth="1"/>
    <col min="2" max="2" width="31.140625" customWidth="1"/>
    <col min="3" max="3" width="18.7109375" customWidth="1"/>
    <col min="4" max="4" width="14.42578125" customWidth="1"/>
    <col min="5" max="6" width="12.140625" customWidth="1"/>
  </cols>
  <sheetData>
    <row r="1" spans="1:7" ht="18.75" customHeight="1">
      <c r="A1" s="197" t="s">
        <v>314</v>
      </c>
      <c r="B1" s="197"/>
      <c r="C1" s="197"/>
    </row>
    <row r="2" spans="1:7">
      <c r="A2" s="2" t="s">
        <v>313</v>
      </c>
      <c r="B2" s="34"/>
      <c r="C2" s="34"/>
    </row>
    <row r="4" spans="1:7">
      <c r="A4" s="19" t="s">
        <v>4</v>
      </c>
      <c r="B4" s="49" t="s">
        <v>6</v>
      </c>
      <c r="C4" s="49" t="s">
        <v>7</v>
      </c>
      <c r="D4" s="49" t="s">
        <v>8</v>
      </c>
      <c r="E4" s="48" t="s">
        <v>9</v>
      </c>
      <c r="F4" s="48" t="s">
        <v>102</v>
      </c>
    </row>
    <row r="5" spans="1:7">
      <c r="A5" s="13" t="s">
        <v>312</v>
      </c>
      <c r="B5" s="16" t="s">
        <v>12</v>
      </c>
      <c r="C5" s="16" t="s">
        <v>12</v>
      </c>
      <c r="D5" s="16" t="s">
        <v>140</v>
      </c>
      <c r="E5" s="13">
        <v>56.4</v>
      </c>
      <c r="F5" s="13"/>
      <c r="G5" s="71"/>
    </row>
    <row r="6" spans="1:7">
      <c r="A6" s="13" t="s">
        <v>312</v>
      </c>
      <c r="B6" s="13" t="s">
        <v>12</v>
      </c>
      <c r="C6" s="13" t="s">
        <v>12</v>
      </c>
      <c r="D6" s="13" t="s">
        <v>14</v>
      </c>
      <c r="E6" s="13">
        <v>56.8</v>
      </c>
      <c r="F6" s="13"/>
    </row>
    <row r="7" spans="1:7">
      <c r="A7" s="13" t="s">
        <v>312</v>
      </c>
      <c r="B7" s="13" t="s">
        <v>12</v>
      </c>
      <c r="C7" s="13" t="s">
        <v>12</v>
      </c>
      <c r="D7" s="13" t="s">
        <v>15</v>
      </c>
      <c r="E7" s="13">
        <v>53.8</v>
      </c>
      <c r="F7" s="13"/>
    </row>
    <row r="8" spans="1:7">
      <c r="A8" s="13" t="s">
        <v>312</v>
      </c>
      <c r="B8" s="13" t="s">
        <v>12</v>
      </c>
      <c r="C8" s="13" t="s">
        <v>12</v>
      </c>
      <c r="D8" s="13" t="s">
        <v>16</v>
      </c>
      <c r="E8" s="13">
        <v>59.4</v>
      </c>
      <c r="F8" s="13"/>
    </row>
    <row r="9" spans="1:7">
      <c r="A9" s="13" t="s">
        <v>312</v>
      </c>
      <c r="B9" s="13" t="s">
        <v>12</v>
      </c>
      <c r="C9" s="13" t="s">
        <v>12</v>
      </c>
      <c r="D9" s="13" t="s">
        <v>17</v>
      </c>
      <c r="E9" s="13">
        <v>56</v>
      </c>
      <c r="F9" s="13"/>
    </row>
    <row r="10" spans="1:7">
      <c r="A10" s="13" t="s">
        <v>312</v>
      </c>
      <c r="B10" s="13" t="s">
        <v>18</v>
      </c>
      <c r="C10" s="13" t="s">
        <v>19</v>
      </c>
      <c r="D10" s="13" t="s">
        <v>140</v>
      </c>
      <c r="E10" s="13">
        <v>54.5</v>
      </c>
      <c r="F10" s="13"/>
    </row>
    <row r="11" spans="1:7">
      <c r="A11" s="13" t="s">
        <v>312</v>
      </c>
      <c r="B11" s="13" t="s">
        <v>18</v>
      </c>
      <c r="C11" s="13" t="s">
        <v>20</v>
      </c>
      <c r="D11" s="13" t="s">
        <v>140</v>
      </c>
      <c r="E11" s="13">
        <v>58.2</v>
      </c>
      <c r="F11" s="13"/>
    </row>
    <row r="12" spans="1:7">
      <c r="A12" s="13" t="s">
        <v>312</v>
      </c>
      <c r="B12" s="13" t="s">
        <v>18</v>
      </c>
      <c r="C12" s="13" t="s">
        <v>19</v>
      </c>
      <c r="D12" s="13" t="s">
        <v>14</v>
      </c>
      <c r="E12" s="13">
        <v>55.9</v>
      </c>
      <c r="F12" s="13"/>
    </row>
    <row r="13" spans="1:7">
      <c r="A13" s="13" t="s">
        <v>312</v>
      </c>
      <c r="B13" s="13" t="s">
        <v>18</v>
      </c>
      <c r="C13" s="13" t="s">
        <v>20</v>
      </c>
      <c r="D13" s="13" t="s">
        <v>14</v>
      </c>
      <c r="E13" s="13">
        <v>57.6</v>
      </c>
      <c r="F13" s="13"/>
    </row>
    <row r="14" spans="1:7">
      <c r="A14" s="13" t="s">
        <v>312</v>
      </c>
      <c r="B14" s="13" t="s">
        <v>18</v>
      </c>
      <c r="C14" s="13" t="s">
        <v>19</v>
      </c>
      <c r="D14" s="13" t="s">
        <v>15</v>
      </c>
      <c r="E14" s="13">
        <v>50.5</v>
      </c>
      <c r="F14" s="13"/>
    </row>
    <row r="15" spans="1:7">
      <c r="A15" s="13" t="s">
        <v>312</v>
      </c>
      <c r="B15" s="13" t="s">
        <v>18</v>
      </c>
      <c r="C15" s="13" t="s">
        <v>20</v>
      </c>
      <c r="D15" s="13" t="s">
        <v>15</v>
      </c>
      <c r="E15" s="13">
        <v>56.9</v>
      </c>
      <c r="F15" s="13"/>
    </row>
    <row r="16" spans="1:7">
      <c r="A16" s="13" t="s">
        <v>312</v>
      </c>
      <c r="B16" s="13" t="s">
        <v>18</v>
      </c>
      <c r="C16" s="13" t="s">
        <v>19</v>
      </c>
      <c r="D16" s="27" t="s">
        <v>16</v>
      </c>
      <c r="E16" s="13">
        <v>57.4</v>
      </c>
      <c r="F16" s="13"/>
    </row>
    <row r="17" spans="1:6">
      <c r="A17" s="13" t="s">
        <v>312</v>
      </c>
      <c r="B17" s="13" t="s">
        <v>18</v>
      </c>
      <c r="C17" s="13" t="s">
        <v>20</v>
      </c>
      <c r="D17" s="27" t="s">
        <v>16</v>
      </c>
      <c r="E17" s="13">
        <v>61.3</v>
      </c>
      <c r="F17" s="13"/>
    </row>
    <row r="18" spans="1:6">
      <c r="A18" s="13" t="s">
        <v>312</v>
      </c>
      <c r="B18" s="13" t="s">
        <v>18</v>
      </c>
      <c r="C18" s="13" t="s">
        <v>19</v>
      </c>
      <c r="D18" s="13" t="s">
        <v>17</v>
      </c>
      <c r="E18" s="13">
        <v>54.8</v>
      </c>
      <c r="F18" s="13"/>
    </row>
    <row r="19" spans="1:6">
      <c r="A19" s="13" t="s">
        <v>312</v>
      </c>
      <c r="B19" s="13" t="s">
        <v>18</v>
      </c>
      <c r="C19" s="13" t="s">
        <v>20</v>
      </c>
      <c r="D19" s="13" t="s">
        <v>17</v>
      </c>
      <c r="E19" s="13">
        <v>56.9</v>
      </c>
      <c r="F19" s="13"/>
    </row>
    <row r="20" spans="1:6">
      <c r="A20" s="13" t="s">
        <v>312</v>
      </c>
      <c r="B20" s="13" t="s">
        <v>133</v>
      </c>
      <c r="C20" s="13" t="s">
        <v>22</v>
      </c>
      <c r="D20" s="13" t="s">
        <v>140</v>
      </c>
      <c r="E20" s="13">
        <v>51.4</v>
      </c>
      <c r="F20" s="13"/>
    </row>
    <row r="21" spans="1:6">
      <c r="A21" s="13" t="s">
        <v>312</v>
      </c>
      <c r="B21" s="13" t="s">
        <v>133</v>
      </c>
      <c r="C21" s="13" t="s">
        <v>23</v>
      </c>
      <c r="D21" s="13" t="s">
        <v>140</v>
      </c>
      <c r="E21" s="13">
        <v>56.5</v>
      </c>
      <c r="F21" s="13"/>
    </row>
    <row r="22" spans="1:6">
      <c r="A22" s="13" t="s">
        <v>312</v>
      </c>
      <c r="B22" s="13" t="s">
        <v>133</v>
      </c>
      <c r="C22" s="13" t="s">
        <v>22</v>
      </c>
      <c r="D22" s="13" t="s">
        <v>14</v>
      </c>
      <c r="E22" s="13">
        <v>63.2</v>
      </c>
      <c r="F22" s="13"/>
    </row>
    <row r="23" spans="1:6">
      <c r="A23" s="13" t="s">
        <v>312</v>
      </c>
      <c r="B23" s="13" t="s">
        <v>133</v>
      </c>
      <c r="C23" s="13" t="s">
        <v>23</v>
      </c>
      <c r="D23" s="13" t="s">
        <v>14</v>
      </c>
      <c r="E23" s="13">
        <v>56.6</v>
      </c>
      <c r="F23" s="13"/>
    </row>
    <row r="24" spans="1:6">
      <c r="A24" s="13" t="s">
        <v>312</v>
      </c>
      <c r="B24" s="13" t="s">
        <v>133</v>
      </c>
      <c r="C24" s="13" t="s">
        <v>22</v>
      </c>
      <c r="D24" s="13" t="s">
        <v>15</v>
      </c>
      <c r="E24" s="13">
        <v>44.4</v>
      </c>
      <c r="F24" s="13"/>
    </row>
    <row r="25" spans="1:6">
      <c r="A25" s="13" t="s">
        <v>312</v>
      </c>
      <c r="B25" s="13" t="s">
        <v>133</v>
      </c>
      <c r="C25" s="13" t="s">
        <v>23</v>
      </c>
      <c r="D25" s="13" t="s">
        <v>15</v>
      </c>
      <c r="E25" s="13">
        <v>54</v>
      </c>
      <c r="F25" s="13"/>
    </row>
    <row r="26" spans="1:6">
      <c r="A26" s="13" t="s">
        <v>312</v>
      </c>
      <c r="B26" s="13" t="s">
        <v>133</v>
      </c>
      <c r="C26" s="13" t="s">
        <v>22</v>
      </c>
      <c r="D26" s="27" t="s">
        <v>16</v>
      </c>
      <c r="E26" s="13">
        <v>41.1</v>
      </c>
      <c r="F26" s="13"/>
    </row>
    <row r="27" spans="1:6">
      <c r="A27" s="13" t="s">
        <v>312</v>
      </c>
      <c r="B27" s="13" t="s">
        <v>133</v>
      </c>
      <c r="C27" s="13" t="s">
        <v>23</v>
      </c>
      <c r="D27" s="27" t="s">
        <v>16</v>
      </c>
      <c r="E27" s="13">
        <v>59.8</v>
      </c>
      <c r="F27" s="13"/>
    </row>
    <row r="28" spans="1:6">
      <c r="A28" s="13" t="s">
        <v>312</v>
      </c>
      <c r="B28" s="13" t="s">
        <v>133</v>
      </c>
      <c r="C28" s="13" t="s">
        <v>22</v>
      </c>
      <c r="D28" s="13" t="s">
        <v>17</v>
      </c>
      <c r="E28" s="13">
        <v>34.6</v>
      </c>
      <c r="F28" s="13">
        <v>1</v>
      </c>
    </row>
    <row r="29" spans="1:6" ht="16.5" customHeight="1">
      <c r="A29" s="13" t="s">
        <v>312</v>
      </c>
      <c r="B29" s="13" t="s">
        <v>133</v>
      </c>
      <c r="C29" s="13" t="s">
        <v>23</v>
      </c>
      <c r="D29" s="13" t="s">
        <v>17</v>
      </c>
      <c r="E29" s="13">
        <v>56.2</v>
      </c>
      <c r="F29" s="13"/>
    </row>
    <row r="30" spans="1:6" ht="15.75" customHeight="1">
      <c r="A30" s="13" t="s">
        <v>312</v>
      </c>
      <c r="B30" s="13" t="s">
        <v>25</v>
      </c>
      <c r="C30" s="13" t="s">
        <v>141</v>
      </c>
      <c r="D30" s="13" t="s">
        <v>140</v>
      </c>
      <c r="E30" s="13">
        <v>58.6</v>
      </c>
      <c r="F30" s="13"/>
    </row>
    <row r="31" spans="1:6" ht="15" customHeight="1">
      <c r="A31" s="13" t="s">
        <v>312</v>
      </c>
      <c r="B31" s="13" t="s">
        <v>25</v>
      </c>
      <c r="C31" s="13" t="s">
        <v>27</v>
      </c>
      <c r="D31" s="13" t="s">
        <v>140</v>
      </c>
      <c r="E31" s="13">
        <v>51.7</v>
      </c>
      <c r="F31" s="13"/>
    </row>
    <row r="32" spans="1:6" ht="15.75" customHeight="1">
      <c r="A32" s="13" t="s">
        <v>312</v>
      </c>
      <c r="B32" s="13" t="s">
        <v>25</v>
      </c>
      <c r="C32" s="13" t="s">
        <v>141</v>
      </c>
      <c r="D32" s="13" t="s">
        <v>14</v>
      </c>
      <c r="E32" s="13">
        <v>58.7</v>
      </c>
      <c r="F32" s="13"/>
    </row>
    <row r="33" spans="1:6" ht="15" customHeight="1">
      <c r="A33" s="13" t="s">
        <v>312</v>
      </c>
      <c r="B33" s="13" t="s">
        <v>25</v>
      </c>
      <c r="C33" s="13" t="s">
        <v>27</v>
      </c>
      <c r="D33" s="13" t="s">
        <v>14</v>
      </c>
      <c r="E33" s="13">
        <v>51.9</v>
      </c>
      <c r="F33" s="13"/>
    </row>
    <row r="34" spans="1:6" ht="15" customHeight="1">
      <c r="A34" s="13" t="s">
        <v>312</v>
      </c>
      <c r="B34" s="13" t="s">
        <v>25</v>
      </c>
      <c r="C34" s="13" t="s">
        <v>141</v>
      </c>
      <c r="D34" s="13" t="s">
        <v>15</v>
      </c>
      <c r="E34" s="13">
        <v>57.3</v>
      </c>
      <c r="F34" s="13"/>
    </row>
    <row r="35" spans="1:6" ht="15.75" customHeight="1">
      <c r="A35" s="13" t="s">
        <v>312</v>
      </c>
      <c r="B35" s="13" t="s">
        <v>25</v>
      </c>
      <c r="C35" s="13" t="s">
        <v>27</v>
      </c>
      <c r="D35" s="13" t="s">
        <v>15</v>
      </c>
      <c r="E35" s="13">
        <v>46.1</v>
      </c>
      <c r="F35" s="13"/>
    </row>
    <row r="36" spans="1:6" ht="13.5" customHeight="1">
      <c r="A36" s="13" t="s">
        <v>312</v>
      </c>
      <c r="B36" s="13" t="s">
        <v>25</v>
      </c>
      <c r="C36" s="13" t="s">
        <v>141</v>
      </c>
      <c r="D36" s="27" t="s">
        <v>16</v>
      </c>
      <c r="E36" s="13">
        <v>60.7</v>
      </c>
      <c r="F36" s="13"/>
    </row>
    <row r="37" spans="1:6" ht="13.5" customHeight="1">
      <c r="A37" s="13" t="s">
        <v>312</v>
      </c>
      <c r="B37" s="13" t="s">
        <v>25</v>
      </c>
      <c r="C37" s="13" t="s">
        <v>27</v>
      </c>
      <c r="D37" s="27" t="s">
        <v>16</v>
      </c>
      <c r="E37" s="13">
        <v>57.2</v>
      </c>
      <c r="F37" s="13"/>
    </row>
    <row r="38" spans="1:6" ht="15" customHeight="1">
      <c r="A38" s="13" t="s">
        <v>312</v>
      </c>
      <c r="B38" s="13" t="s">
        <v>25</v>
      </c>
      <c r="C38" s="13" t="s">
        <v>141</v>
      </c>
      <c r="D38" s="13" t="s">
        <v>17</v>
      </c>
      <c r="E38" s="13">
        <v>57.9</v>
      </c>
      <c r="F38" s="13"/>
    </row>
    <row r="39" spans="1:6" ht="13.5" customHeight="1">
      <c r="A39" s="13" t="s">
        <v>312</v>
      </c>
      <c r="B39" s="13" t="s">
        <v>25</v>
      </c>
      <c r="C39" s="13" t="s">
        <v>27</v>
      </c>
      <c r="D39" s="13" t="s">
        <v>17</v>
      </c>
      <c r="E39" s="13">
        <v>52.9</v>
      </c>
      <c r="F39" s="13"/>
    </row>
    <row r="40" spans="1:6" ht="15" customHeight="1">
      <c r="A40" s="13" t="s">
        <v>312</v>
      </c>
      <c r="B40" s="13" t="s">
        <v>28</v>
      </c>
      <c r="C40" s="13" t="s">
        <v>94</v>
      </c>
      <c r="D40" s="13" t="s">
        <v>140</v>
      </c>
      <c r="E40" s="13">
        <v>52</v>
      </c>
      <c r="F40" s="13"/>
    </row>
    <row r="41" spans="1:6" ht="14.25" customHeight="1">
      <c r="A41" s="13" t="s">
        <v>312</v>
      </c>
      <c r="B41" s="13" t="s">
        <v>28</v>
      </c>
      <c r="C41" s="13" t="s">
        <v>95</v>
      </c>
      <c r="D41" s="13" t="s">
        <v>140</v>
      </c>
      <c r="E41" s="13">
        <v>58.3</v>
      </c>
      <c r="F41" s="13"/>
    </row>
    <row r="42" spans="1:6" ht="15.75" customHeight="1">
      <c r="A42" s="13" t="s">
        <v>312</v>
      </c>
      <c r="B42" s="13" t="s">
        <v>28</v>
      </c>
      <c r="C42" s="13" t="s">
        <v>94</v>
      </c>
      <c r="D42" s="13" t="s">
        <v>14</v>
      </c>
      <c r="E42" s="13">
        <v>60.7</v>
      </c>
      <c r="F42" s="13"/>
    </row>
    <row r="43" spans="1:6" ht="13.5" customHeight="1">
      <c r="A43" s="13" t="s">
        <v>312</v>
      </c>
      <c r="B43" s="13" t="s">
        <v>28</v>
      </c>
      <c r="C43" s="13" t="s">
        <v>95</v>
      </c>
      <c r="D43" s="13" t="s">
        <v>14</v>
      </c>
      <c r="E43" s="13">
        <v>55.9</v>
      </c>
      <c r="F43" s="13"/>
    </row>
    <row r="44" spans="1:6" ht="14.25" customHeight="1">
      <c r="A44" s="13" t="s">
        <v>312</v>
      </c>
      <c r="B44" s="13" t="s">
        <v>28</v>
      </c>
      <c r="C44" s="13" t="s">
        <v>94</v>
      </c>
      <c r="D44" s="13" t="s">
        <v>15</v>
      </c>
      <c r="E44" s="13">
        <v>44</v>
      </c>
      <c r="F44" s="13"/>
    </row>
    <row r="45" spans="1:6" ht="14.25" customHeight="1">
      <c r="A45" s="13" t="s">
        <v>312</v>
      </c>
      <c r="B45" s="13" t="s">
        <v>28</v>
      </c>
      <c r="C45" s="13" t="s">
        <v>95</v>
      </c>
      <c r="D45" s="13" t="s">
        <v>15</v>
      </c>
      <c r="E45" s="13">
        <v>56.3</v>
      </c>
      <c r="F45" s="13"/>
    </row>
    <row r="46" spans="1:6" ht="14.25" customHeight="1">
      <c r="A46" s="13" t="s">
        <v>312</v>
      </c>
      <c r="B46" s="13" t="s">
        <v>28</v>
      </c>
      <c r="C46" s="13" t="s">
        <v>94</v>
      </c>
      <c r="D46" s="13" t="s">
        <v>16</v>
      </c>
      <c r="E46" s="13">
        <v>52.4</v>
      </c>
      <c r="F46" s="13"/>
    </row>
    <row r="47" spans="1:6" ht="15" customHeight="1">
      <c r="A47" s="13" t="s">
        <v>312</v>
      </c>
      <c r="B47" s="13" t="s">
        <v>28</v>
      </c>
      <c r="C47" s="13" t="s">
        <v>95</v>
      </c>
      <c r="D47" s="13" t="s">
        <v>16</v>
      </c>
      <c r="E47" s="13">
        <v>65.3</v>
      </c>
      <c r="F47" s="13"/>
    </row>
    <row r="48" spans="1:6" ht="15" customHeight="1">
      <c r="A48" s="13" t="s">
        <v>312</v>
      </c>
      <c r="B48" s="13" t="s">
        <v>28</v>
      </c>
      <c r="C48" s="13" t="s">
        <v>94</v>
      </c>
      <c r="D48" s="13" t="s">
        <v>17</v>
      </c>
      <c r="E48" s="13">
        <v>50.5</v>
      </c>
      <c r="F48" s="13"/>
    </row>
    <row r="49" spans="1:6" ht="15.75" customHeight="1">
      <c r="A49" s="13" t="s">
        <v>312</v>
      </c>
      <c r="B49" s="13" t="s">
        <v>28</v>
      </c>
      <c r="C49" s="13" t="s">
        <v>95</v>
      </c>
      <c r="D49" s="13" t="s">
        <v>17</v>
      </c>
      <c r="E49" s="13">
        <v>65.400000000000006</v>
      </c>
      <c r="F49" s="13"/>
    </row>
    <row r="50" spans="1:6" ht="15.75" customHeight="1">
      <c r="A50" s="13" t="s">
        <v>312</v>
      </c>
      <c r="B50" s="13" t="s">
        <v>31</v>
      </c>
      <c r="C50" s="13" t="s">
        <v>32</v>
      </c>
      <c r="D50" s="13" t="s">
        <v>140</v>
      </c>
      <c r="E50" s="13">
        <v>51</v>
      </c>
      <c r="F50" s="13"/>
    </row>
    <row r="51" spans="1:6" ht="15" customHeight="1">
      <c r="A51" s="13" t="s">
        <v>312</v>
      </c>
      <c r="B51" s="13" t="s">
        <v>31</v>
      </c>
      <c r="C51" s="13" t="s">
        <v>33</v>
      </c>
      <c r="D51" s="13" t="s">
        <v>140</v>
      </c>
      <c r="E51" s="13">
        <v>58.6</v>
      </c>
      <c r="F51" s="13"/>
    </row>
    <row r="52" spans="1:6" ht="15" customHeight="1">
      <c r="A52" s="13" t="s">
        <v>312</v>
      </c>
      <c r="B52" s="13" t="s">
        <v>31</v>
      </c>
      <c r="C52" s="13" t="s">
        <v>32</v>
      </c>
      <c r="D52" s="13" t="s">
        <v>14</v>
      </c>
      <c r="E52" s="13">
        <v>51.8</v>
      </c>
      <c r="F52" s="13"/>
    </row>
    <row r="53" spans="1:6" ht="15.75" customHeight="1">
      <c r="A53" s="13" t="s">
        <v>312</v>
      </c>
      <c r="B53" s="13" t="s">
        <v>31</v>
      </c>
      <c r="C53" s="13" t="s">
        <v>33</v>
      </c>
      <c r="D53" s="13" t="s">
        <v>14</v>
      </c>
      <c r="E53" s="13">
        <v>57.9</v>
      </c>
      <c r="F53" s="13"/>
    </row>
    <row r="54" spans="1:6" ht="16.5" customHeight="1">
      <c r="A54" s="13" t="s">
        <v>312</v>
      </c>
      <c r="B54" s="13" t="s">
        <v>31</v>
      </c>
      <c r="C54" s="13" t="s">
        <v>32</v>
      </c>
      <c r="D54" s="13" t="s">
        <v>15</v>
      </c>
      <c r="E54" s="13">
        <v>47.5</v>
      </c>
      <c r="F54" s="13"/>
    </row>
    <row r="55" spans="1:6" ht="15.75" customHeight="1">
      <c r="A55" s="13" t="s">
        <v>312</v>
      </c>
      <c r="B55" s="13" t="s">
        <v>31</v>
      </c>
      <c r="C55" s="13" t="s">
        <v>33</v>
      </c>
      <c r="D55" s="13" t="s">
        <v>15</v>
      </c>
      <c r="E55" s="13">
        <v>55</v>
      </c>
      <c r="F55" s="13"/>
    </row>
    <row r="56" spans="1:6" ht="15" customHeight="1">
      <c r="A56" s="13" t="s">
        <v>312</v>
      </c>
      <c r="B56" s="13" t="s">
        <v>31</v>
      </c>
      <c r="C56" s="13" t="s">
        <v>32</v>
      </c>
      <c r="D56" s="13" t="s">
        <v>16</v>
      </c>
      <c r="E56" s="13">
        <v>51.1</v>
      </c>
      <c r="F56" s="13"/>
    </row>
    <row r="57" spans="1:6" ht="15.75" customHeight="1">
      <c r="A57" s="13" t="s">
        <v>312</v>
      </c>
      <c r="B57" s="13" t="s">
        <v>31</v>
      </c>
      <c r="C57" s="13" t="s">
        <v>33</v>
      </c>
      <c r="D57" s="13" t="s">
        <v>16</v>
      </c>
      <c r="E57" s="13">
        <v>66</v>
      </c>
      <c r="F57" s="13"/>
    </row>
    <row r="58" spans="1:6" ht="15.75" customHeight="1">
      <c r="A58" s="13" t="s">
        <v>312</v>
      </c>
      <c r="B58" s="13" t="s">
        <v>31</v>
      </c>
      <c r="C58" s="13" t="s">
        <v>32</v>
      </c>
      <c r="D58" s="13" t="s">
        <v>17</v>
      </c>
      <c r="E58" s="13">
        <v>52.7</v>
      </c>
      <c r="F58" s="13"/>
    </row>
    <row r="59" spans="1:6" ht="15" customHeight="1">
      <c r="A59" s="13" t="s">
        <v>312</v>
      </c>
      <c r="B59" s="13" t="s">
        <v>31</v>
      </c>
      <c r="C59" s="13" t="s">
        <v>33</v>
      </c>
      <c r="D59" s="13" t="s">
        <v>17</v>
      </c>
      <c r="E59" s="13">
        <v>72.7</v>
      </c>
      <c r="F59" s="13"/>
    </row>
    <row r="60" spans="1:6" ht="15.75" customHeight="1">
      <c r="A60" s="13" t="s">
        <v>312</v>
      </c>
      <c r="B60" s="13" t="s">
        <v>34</v>
      </c>
      <c r="C60" s="13" t="s">
        <v>35</v>
      </c>
      <c r="D60" s="13" t="s">
        <v>140</v>
      </c>
      <c r="E60" s="13">
        <v>69.7</v>
      </c>
      <c r="F60" s="13"/>
    </row>
    <row r="61" spans="1:6" ht="15" customHeight="1">
      <c r="A61" s="13" t="s">
        <v>312</v>
      </c>
      <c r="B61" s="13" t="s">
        <v>34</v>
      </c>
      <c r="C61" s="13" t="s">
        <v>36</v>
      </c>
      <c r="D61" s="13" t="s">
        <v>140</v>
      </c>
      <c r="E61" s="13">
        <v>43.3</v>
      </c>
      <c r="F61" s="13"/>
    </row>
    <row r="62" spans="1:6" ht="15.75" customHeight="1">
      <c r="A62" s="13" t="s">
        <v>312</v>
      </c>
      <c r="B62" s="13" t="s">
        <v>34</v>
      </c>
      <c r="C62" s="13" t="s">
        <v>35</v>
      </c>
      <c r="D62" s="13" t="s">
        <v>14</v>
      </c>
      <c r="E62" s="13">
        <v>69.7</v>
      </c>
      <c r="F62" s="13"/>
    </row>
    <row r="63" spans="1:6" ht="17.25" customHeight="1">
      <c r="A63" s="13" t="s">
        <v>312</v>
      </c>
      <c r="B63" s="13" t="s">
        <v>34</v>
      </c>
      <c r="C63" s="13" t="s">
        <v>36</v>
      </c>
      <c r="D63" s="13" t="s">
        <v>14</v>
      </c>
      <c r="E63" s="13">
        <v>45.1</v>
      </c>
      <c r="F63" s="13"/>
    </row>
    <row r="64" spans="1:6" ht="16.5" customHeight="1">
      <c r="A64" s="13" t="s">
        <v>312</v>
      </c>
      <c r="B64" s="13" t="s">
        <v>34</v>
      </c>
      <c r="C64" s="13" t="s">
        <v>35</v>
      </c>
      <c r="D64" s="13" t="s">
        <v>15</v>
      </c>
      <c r="E64" s="13">
        <v>65.599999999999994</v>
      </c>
      <c r="F64" s="13"/>
    </row>
    <row r="65" spans="1:6" ht="14.25" customHeight="1">
      <c r="A65" s="13" t="s">
        <v>312</v>
      </c>
      <c r="B65" s="13" t="s">
        <v>34</v>
      </c>
      <c r="C65" s="13" t="s">
        <v>36</v>
      </c>
      <c r="D65" s="13" t="s">
        <v>15</v>
      </c>
      <c r="E65" s="13">
        <v>40.5</v>
      </c>
      <c r="F65" s="13"/>
    </row>
    <row r="66" spans="1:6" ht="15" customHeight="1">
      <c r="A66" s="13" t="s">
        <v>312</v>
      </c>
      <c r="B66" s="13" t="s">
        <v>34</v>
      </c>
      <c r="C66" s="13" t="s">
        <v>35</v>
      </c>
      <c r="D66" s="13" t="s">
        <v>16</v>
      </c>
      <c r="E66" s="13">
        <v>74.2</v>
      </c>
      <c r="F66" s="13"/>
    </row>
    <row r="67" spans="1:6" ht="18" customHeight="1">
      <c r="A67" s="13" t="s">
        <v>312</v>
      </c>
      <c r="B67" s="13" t="s">
        <v>34</v>
      </c>
      <c r="C67" s="13" t="s">
        <v>36</v>
      </c>
      <c r="D67" s="13" t="s">
        <v>16</v>
      </c>
      <c r="E67" s="13">
        <v>44.5</v>
      </c>
      <c r="F67" s="13"/>
    </row>
    <row r="68" spans="1:6">
      <c r="A68" s="13" t="s">
        <v>312</v>
      </c>
      <c r="B68" s="13" t="s">
        <v>34</v>
      </c>
      <c r="C68" s="13" t="s">
        <v>35</v>
      </c>
      <c r="D68" s="13" t="s">
        <v>17</v>
      </c>
      <c r="E68" s="13">
        <v>74</v>
      </c>
      <c r="F68" s="13"/>
    </row>
    <row r="69" spans="1:6">
      <c r="A69" s="13" t="s">
        <v>312</v>
      </c>
      <c r="B69" s="13" t="s">
        <v>34</v>
      </c>
      <c r="C69" s="13" t="s">
        <v>36</v>
      </c>
      <c r="D69" s="13" t="s">
        <v>17</v>
      </c>
      <c r="E69" s="13">
        <v>42.6</v>
      </c>
      <c r="F69" s="13"/>
    </row>
    <row r="70" spans="1:6">
      <c r="A70" s="13" t="s">
        <v>312</v>
      </c>
      <c r="B70" s="13" t="s">
        <v>37</v>
      </c>
      <c r="C70" s="13" t="s">
        <v>38</v>
      </c>
      <c r="D70" s="13" t="s">
        <v>140</v>
      </c>
      <c r="E70" s="13">
        <v>69.599999999999994</v>
      </c>
      <c r="F70" s="13"/>
    </row>
    <row r="71" spans="1:6">
      <c r="A71" s="13" t="s">
        <v>312</v>
      </c>
      <c r="B71" s="13" t="s">
        <v>37</v>
      </c>
      <c r="C71" s="13" t="s">
        <v>39</v>
      </c>
      <c r="D71" s="13" t="s">
        <v>140</v>
      </c>
      <c r="E71" s="13">
        <v>36.4</v>
      </c>
      <c r="F71" s="13"/>
    </row>
    <row r="72" spans="1:6">
      <c r="A72" s="13" t="s">
        <v>312</v>
      </c>
      <c r="B72" s="13" t="s">
        <v>37</v>
      </c>
      <c r="C72" s="13" t="s">
        <v>38</v>
      </c>
      <c r="D72" s="13" t="s">
        <v>14</v>
      </c>
      <c r="E72" s="13">
        <v>65.7</v>
      </c>
      <c r="F72" s="13"/>
    </row>
    <row r="73" spans="1:6">
      <c r="A73" s="13" t="s">
        <v>312</v>
      </c>
      <c r="B73" s="13" t="s">
        <v>37</v>
      </c>
      <c r="C73" s="13" t="s">
        <v>39</v>
      </c>
      <c r="D73" s="13" t="s">
        <v>14</v>
      </c>
      <c r="E73" s="13">
        <v>36.700000000000003</v>
      </c>
      <c r="F73" s="13"/>
    </row>
    <row r="74" spans="1:6">
      <c r="A74" s="13" t="s">
        <v>312</v>
      </c>
      <c r="B74" s="13" t="s">
        <v>37</v>
      </c>
      <c r="C74" s="13" t="s">
        <v>38</v>
      </c>
      <c r="D74" s="13" t="s">
        <v>15</v>
      </c>
      <c r="E74" s="13">
        <v>67.2</v>
      </c>
      <c r="F74" s="13"/>
    </row>
    <row r="75" spans="1:6">
      <c r="A75" s="13" t="s">
        <v>312</v>
      </c>
      <c r="B75" s="13" t="s">
        <v>37</v>
      </c>
      <c r="C75" s="13" t="s">
        <v>39</v>
      </c>
      <c r="D75" s="13" t="s">
        <v>15</v>
      </c>
      <c r="E75" s="13">
        <v>35.200000000000003</v>
      </c>
      <c r="F75" s="13"/>
    </row>
    <row r="76" spans="1:6">
      <c r="A76" s="13" t="s">
        <v>312</v>
      </c>
      <c r="B76" s="13" t="s">
        <v>37</v>
      </c>
      <c r="C76" s="13" t="s">
        <v>38</v>
      </c>
      <c r="D76" s="13" t="s">
        <v>16</v>
      </c>
      <c r="E76" s="13">
        <v>77.8</v>
      </c>
      <c r="F76" s="13"/>
    </row>
    <row r="77" spans="1:6">
      <c r="A77" s="13" t="s">
        <v>312</v>
      </c>
      <c r="B77" s="13" t="s">
        <v>37</v>
      </c>
      <c r="C77" s="13" t="s">
        <v>39</v>
      </c>
      <c r="D77" s="13" t="s">
        <v>16</v>
      </c>
      <c r="E77" s="13">
        <v>38</v>
      </c>
      <c r="F77" s="13"/>
    </row>
    <row r="78" spans="1:6">
      <c r="A78" s="13" t="s">
        <v>312</v>
      </c>
      <c r="B78" s="13" t="s">
        <v>37</v>
      </c>
      <c r="C78" s="13" t="s">
        <v>38</v>
      </c>
      <c r="D78" s="13" t="s">
        <v>17</v>
      </c>
      <c r="E78" s="13">
        <v>77.099999999999994</v>
      </c>
      <c r="F78" s="13"/>
    </row>
    <row r="79" spans="1:6">
      <c r="A79" s="13" t="s">
        <v>312</v>
      </c>
      <c r="B79" s="13" t="s">
        <v>37</v>
      </c>
      <c r="C79" s="13" t="s">
        <v>39</v>
      </c>
      <c r="D79" s="13" t="s">
        <v>17</v>
      </c>
      <c r="E79" s="13">
        <v>35.5</v>
      </c>
      <c r="F79" s="13"/>
    </row>
    <row r="80" spans="1:6">
      <c r="A80" s="13" t="s">
        <v>312</v>
      </c>
      <c r="B80" s="13" t="s">
        <v>181</v>
      </c>
      <c r="C80" s="13" t="s">
        <v>183</v>
      </c>
      <c r="D80" s="13" t="s">
        <v>140</v>
      </c>
      <c r="E80" s="13">
        <v>57.8</v>
      </c>
      <c r="F80" s="13"/>
    </row>
    <row r="81" spans="1:6">
      <c r="A81" s="13" t="s">
        <v>312</v>
      </c>
      <c r="B81" s="13" t="s">
        <v>181</v>
      </c>
      <c r="C81" s="13" t="s">
        <v>311</v>
      </c>
      <c r="D81" s="13" t="s">
        <v>140</v>
      </c>
      <c r="E81" s="13">
        <v>22.2</v>
      </c>
      <c r="F81" s="13"/>
    </row>
    <row r="82" spans="1:6">
      <c r="A82" s="13" t="s">
        <v>312</v>
      </c>
      <c r="B82" s="13" t="s">
        <v>181</v>
      </c>
      <c r="C82" s="13" t="s">
        <v>183</v>
      </c>
      <c r="D82" s="13" t="s">
        <v>14</v>
      </c>
      <c r="E82" s="13">
        <v>56.8</v>
      </c>
      <c r="F82" s="13"/>
    </row>
    <row r="83" spans="1:6">
      <c r="A83" s="13" t="s">
        <v>312</v>
      </c>
      <c r="B83" s="13" t="s">
        <v>181</v>
      </c>
      <c r="C83" s="13" t="s">
        <v>311</v>
      </c>
      <c r="D83" s="13" t="s">
        <v>14</v>
      </c>
      <c r="E83" s="13">
        <v>0</v>
      </c>
      <c r="F83" s="13"/>
    </row>
    <row r="84" spans="1:6">
      <c r="A84" s="13" t="s">
        <v>312</v>
      </c>
      <c r="B84" s="13" t="s">
        <v>181</v>
      </c>
      <c r="C84" s="13" t="s">
        <v>183</v>
      </c>
      <c r="D84" s="13" t="s">
        <v>15</v>
      </c>
      <c r="E84" s="13">
        <v>53.9</v>
      </c>
      <c r="F84" s="13"/>
    </row>
    <row r="85" spans="1:6">
      <c r="A85" s="13" t="s">
        <v>312</v>
      </c>
      <c r="B85" s="13" t="s">
        <v>181</v>
      </c>
      <c r="C85" s="13" t="s">
        <v>311</v>
      </c>
      <c r="D85" s="13" t="s">
        <v>15</v>
      </c>
      <c r="E85" s="13">
        <v>38.700000000000003</v>
      </c>
      <c r="F85" s="13">
        <v>1</v>
      </c>
    </row>
    <row r="86" spans="1:6">
      <c r="A86" s="13" t="s">
        <v>312</v>
      </c>
      <c r="B86" s="13" t="s">
        <v>181</v>
      </c>
      <c r="C86" s="13" t="s">
        <v>183</v>
      </c>
      <c r="D86" s="13" t="s">
        <v>16</v>
      </c>
      <c r="E86" s="13">
        <v>62.5</v>
      </c>
      <c r="F86" s="13"/>
    </row>
    <row r="87" spans="1:6">
      <c r="A87" s="13" t="s">
        <v>312</v>
      </c>
      <c r="B87" s="13" t="s">
        <v>181</v>
      </c>
      <c r="C87" s="13" t="s">
        <v>311</v>
      </c>
      <c r="D87" s="13" t="s">
        <v>16</v>
      </c>
      <c r="E87" s="13">
        <v>24</v>
      </c>
      <c r="F87" s="13"/>
    </row>
    <row r="88" spans="1:6">
      <c r="A88" s="13" t="s">
        <v>312</v>
      </c>
      <c r="B88" s="13" t="s">
        <v>181</v>
      </c>
      <c r="C88" s="13" t="s">
        <v>183</v>
      </c>
      <c r="D88" s="13" t="s">
        <v>17</v>
      </c>
      <c r="E88" s="13">
        <v>66</v>
      </c>
      <c r="F88" s="13"/>
    </row>
    <row r="89" spans="1:6">
      <c r="A89" s="13" t="s">
        <v>312</v>
      </c>
      <c r="B89" s="13" t="s">
        <v>181</v>
      </c>
      <c r="C89" s="13" t="s">
        <v>311</v>
      </c>
      <c r="D89" s="13" t="s">
        <v>17</v>
      </c>
      <c r="E89" s="13">
        <v>16.5</v>
      </c>
      <c r="F89" s="13"/>
    </row>
  </sheetData>
  <mergeCells count="1">
    <mergeCell ref="A1:C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59999389629810485"/>
  </sheetPr>
  <dimension ref="A1:H89"/>
  <sheetViews>
    <sheetView workbookViewId="0">
      <selection activeCell="B11" sqref="B11"/>
    </sheetView>
  </sheetViews>
  <sheetFormatPr defaultRowHeight="15"/>
  <cols>
    <col min="1" max="1" width="67.42578125" customWidth="1"/>
    <col min="2" max="2" width="22.28515625" customWidth="1"/>
    <col min="3" max="3" width="17.5703125" customWidth="1"/>
    <col min="4" max="4" width="24.42578125" customWidth="1"/>
  </cols>
  <sheetData>
    <row r="1" spans="1:8" ht="17.25" customHeight="1">
      <c r="A1" s="197" t="s">
        <v>317</v>
      </c>
      <c r="B1" s="197"/>
      <c r="C1" s="197"/>
      <c r="D1" s="197"/>
    </row>
    <row r="2" spans="1:8">
      <c r="A2" s="2" t="s">
        <v>313</v>
      </c>
    </row>
    <row r="4" spans="1:8">
      <c r="A4" s="19" t="s">
        <v>4</v>
      </c>
      <c r="B4" s="49" t="s">
        <v>5</v>
      </c>
      <c r="C4" s="49" t="s">
        <v>6</v>
      </c>
      <c r="D4" s="49" t="s">
        <v>7</v>
      </c>
      <c r="E4" s="49" t="s">
        <v>8</v>
      </c>
      <c r="F4" s="48" t="s">
        <v>9</v>
      </c>
      <c r="G4" s="48" t="s">
        <v>316</v>
      </c>
      <c r="H4" s="13"/>
    </row>
    <row r="5" spans="1:8">
      <c r="A5" s="13" t="s">
        <v>315</v>
      </c>
      <c r="B5" s="16" t="s">
        <v>139</v>
      </c>
      <c r="C5" s="16" t="s">
        <v>12</v>
      </c>
      <c r="D5" s="16" t="s">
        <v>12</v>
      </c>
      <c r="E5" s="16" t="s">
        <v>140</v>
      </c>
      <c r="F5" s="13">
        <v>11.4</v>
      </c>
      <c r="G5" s="13"/>
      <c r="H5" s="13"/>
    </row>
    <row r="6" spans="1:8">
      <c r="A6" s="13" t="s">
        <v>315</v>
      </c>
      <c r="B6" s="13" t="s">
        <v>139</v>
      </c>
      <c r="C6" s="13" t="s">
        <v>12</v>
      </c>
      <c r="D6" s="13" t="s">
        <v>12</v>
      </c>
      <c r="E6" s="13" t="s">
        <v>14</v>
      </c>
      <c r="F6" s="13">
        <v>9.9</v>
      </c>
      <c r="G6" s="13"/>
      <c r="H6" s="13"/>
    </row>
    <row r="7" spans="1:8">
      <c r="A7" s="13" t="s">
        <v>315</v>
      </c>
      <c r="B7" s="13" t="s">
        <v>139</v>
      </c>
      <c r="C7" s="13" t="s">
        <v>12</v>
      </c>
      <c r="D7" s="13" t="s">
        <v>12</v>
      </c>
      <c r="E7" s="13" t="s">
        <v>15</v>
      </c>
      <c r="F7" s="13">
        <v>12.1</v>
      </c>
      <c r="G7" s="13"/>
      <c r="H7" s="13"/>
    </row>
    <row r="8" spans="1:8">
      <c r="A8" s="13" t="s">
        <v>315</v>
      </c>
      <c r="B8" s="13" t="s">
        <v>139</v>
      </c>
      <c r="C8" s="13" t="s">
        <v>12</v>
      </c>
      <c r="D8" s="13" t="s">
        <v>12</v>
      </c>
      <c r="E8" s="13" t="s">
        <v>16</v>
      </c>
      <c r="F8" s="13">
        <v>11.4</v>
      </c>
      <c r="G8" s="13"/>
      <c r="H8" s="13"/>
    </row>
    <row r="9" spans="1:8">
      <c r="A9" s="13" t="s">
        <v>315</v>
      </c>
      <c r="B9" s="13" t="s">
        <v>139</v>
      </c>
      <c r="C9" s="13" t="s">
        <v>12</v>
      </c>
      <c r="D9" s="13" t="s">
        <v>12</v>
      </c>
      <c r="E9" s="13" t="s">
        <v>17</v>
      </c>
      <c r="F9" s="13">
        <v>15</v>
      </c>
      <c r="G9" s="13"/>
      <c r="H9" s="13"/>
    </row>
    <row r="10" spans="1:8">
      <c r="A10" s="13" t="s">
        <v>315</v>
      </c>
      <c r="B10" s="13" t="s">
        <v>139</v>
      </c>
      <c r="C10" s="13" t="s">
        <v>18</v>
      </c>
      <c r="D10" s="13" t="s">
        <v>19</v>
      </c>
      <c r="E10" s="13" t="s">
        <v>140</v>
      </c>
      <c r="F10" s="13">
        <v>12.8</v>
      </c>
      <c r="G10" s="13"/>
      <c r="H10" s="13"/>
    </row>
    <row r="11" spans="1:8">
      <c r="A11" s="13" t="s">
        <v>315</v>
      </c>
      <c r="B11" s="13" t="s">
        <v>139</v>
      </c>
      <c r="C11" s="13" t="s">
        <v>18</v>
      </c>
      <c r="D11" s="13" t="s">
        <v>20</v>
      </c>
      <c r="E11" s="13" t="s">
        <v>140</v>
      </c>
      <c r="F11" s="13">
        <v>10.1</v>
      </c>
      <c r="G11" s="13"/>
      <c r="H11" s="13"/>
    </row>
    <row r="12" spans="1:8">
      <c r="A12" s="13" t="s">
        <v>315</v>
      </c>
      <c r="B12" s="13" t="s">
        <v>139</v>
      </c>
      <c r="C12" s="13" t="s">
        <v>18</v>
      </c>
      <c r="D12" s="13" t="s">
        <v>19</v>
      </c>
      <c r="E12" s="13" t="s">
        <v>14</v>
      </c>
      <c r="F12" s="13">
        <v>11.1</v>
      </c>
      <c r="G12" s="13"/>
      <c r="H12" s="13"/>
    </row>
    <row r="13" spans="1:8">
      <c r="A13" s="13" t="s">
        <v>315</v>
      </c>
      <c r="B13" s="13" t="s">
        <v>139</v>
      </c>
      <c r="C13" s="13" t="s">
        <v>18</v>
      </c>
      <c r="D13" s="13" t="s">
        <v>20</v>
      </c>
      <c r="E13" s="13" t="s">
        <v>14</v>
      </c>
      <c r="F13" s="13">
        <v>8.6999999999999993</v>
      </c>
      <c r="G13" s="13"/>
      <c r="H13" s="13"/>
    </row>
    <row r="14" spans="1:8">
      <c r="A14" s="13" t="s">
        <v>315</v>
      </c>
      <c r="B14" s="13" t="s">
        <v>139</v>
      </c>
      <c r="C14" s="13" t="s">
        <v>18</v>
      </c>
      <c r="D14" s="13" t="s">
        <v>19</v>
      </c>
      <c r="E14" s="13" t="s">
        <v>15</v>
      </c>
      <c r="F14" s="13">
        <v>13.4</v>
      </c>
      <c r="G14" s="13"/>
      <c r="H14" s="13"/>
    </row>
    <row r="15" spans="1:8">
      <c r="A15" s="13" t="s">
        <v>315</v>
      </c>
      <c r="B15" s="13" t="s">
        <v>139</v>
      </c>
      <c r="C15" s="13" t="s">
        <v>18</v>
      </c>
      <c r="D15" s="13" t="s">
        <v>20</v>
      </c>
      <c r="E15" s="13" t="s">
        <v>15</v>
      </c>
      <c r="F15" s="13">
        <v>10.9</v>
      </c>
      <c r="G15" s="13"/>
      <c r="H15" s="13"/>
    </row>
    <row r="16" spans="1:8">
      <c r="A16" s="13" t="s">
        <v>315</v>
      </c>
      <c r="B16" s="13" t="s">
        <v>139</v>
      </c>
      <c r="C16" s="13" t="s">
        <v>18</v>
      </c>
      <c r="D16" s="13" t="s">
        <v>19</v>
      </c>
      <c r="E16" s="27" t="s">
        <v>16</v>
      </c>
      <c r="F16" s="13">
        <v>13.4</v>
      </c>
      <c r="G16" s="13"/>
      <c r="H16" s="13"/>
    </row>
    <row r="17" spans="1:8">
      <c r="A17" s="13" t="s">
        <v>315</v>
      </c>
      <c r="B17" s="13" t="s">
        <v>139</v>
      </c>
      <c r="C17" s="13" t="s">
        <v>18</v>
      </c>
      <c r="D17" s="13" t="s">
        <v>20</v>
      </c>
      <c r="E17" s="27" t="s">
        <v>16</v>
      </c>
      <c r="F17" s="13">
        <v>9.5</v>
      </c>
      <c r="G17" s="13"/>
      <c r="H17" s="13"/>
    </row>
    <row r="18" spans="1:8">
      <c r="A18" s="13" t="s">
        <v>315</v>
      </c>
      <c r="B18" s="13" t="s">
        <v>139</v>
      </c>
      <c r="C18" s="13" t="s">
        <v>18</v>
      </c>
      <c r="D18" s="13" t="s">
        <v>19</v>
      </c>
      <c r="E18" s="13" t="s">
        <v>17</v>
      </c>
      <c r="F18" s="13">
        <v>15.6</v>
      </c>
      <c r="G18" s="13"/>
      <c r="H18" s="13"/>
    </row>
    <row r="19" spans="1:8">
      <c r="A19" s="13" t="s">
        <v>315</v>
      </c>
      <c r="B19" s="13" t="s">
        <v>139</v>
      </c>
      <c r="C19" s="13" t="s">
        <v>18</v>
      </c>
      <c r="D19" s="13" t="s">
        <v>20</v>
      </c>
      <c r="E19" s="13" t="s">
        <v>17</v>
      </c>
      <c r="F19" s="13">
        <v>14.6</v>
      </c>
      <c r="G19" s="13"/>
      <c r="H19" s="13"/>
    </row>
    <row r="20" spans="1:8">
      <c r="A20" s="13" t="s">
        <v>315</v>
      </c>
      <c r="B20" s="13" t="s">
        <v>139</v>
      </c>
      <c r="C20" s="13" t="s">
        <v>133</v>
      </c>
      <c r="D20" s="13" t="s">
        <v>22</v>
      </c>
      <c r="E20" s="13" t="s">
        <v>140</v>
      </c>
      <c r="F20" s="13">
        <v>13.8</v>
      </c>
      <c r="G20" s="13"/>
      <c r="H20" s="13"/>
    </row>
    <row r="21" spans="1:8">
      <c r="A21" s="13" t="s">
        <v>315</v>
      </c>
      <c r="B21" s="13" t="s">
        <v>139</v>
      </c>
      <c r="C21" s="13" t="s">
        <v>133</v>
      </c>
      <c r="D21" s="13" t="s">
        <v>23</v>
      </c>
      <c r="E21" s="13" t="s">
        <v>140</v>
      </c>
      <c r="F21" s="13">
        <v>11.4</v>
      </c>
      <c r="G21" s="13"/>
      <c r="H21" s="13"/>
    </row>
    <row r="22" spans="1:8">
      <c r="A22" s="13" t="s">
        <v>315</v>
      </c>
      <c r="B22" s="13" t="s">
        <v>139</v>
      </c>
      <c r="C22" s="13" t="s">
        <v>133</v>
      </c>
      <c r="D22" s="13" t="s">
        <v>22</v>
      </c>
      <c r="E22" s="13" t="s">
        <v>14</v>
      </c>
      <c r="F22" s="13">
        <v>5.9</v>
      </c>
      <c r="G22" s="13">
        <v>1</v>
      </c>
      <c r="H22" s="13"/>
    </row>
    <row r="23" spans="1:8">
      <c r="A23" s="13" t="s">
        <v>315</v>
      </c>
      <c r="B23" s="13" t="s">
        <v>139</v>
      </c>
      <c r="C23" s="13" t="s">
        <v>133</v>
      </c>
      <c r="D23" s="13" t="s">
        <v>23</v>
      </c>
      <c r="E23" s="13" t="s">
        <v>14</v>
      </c>
      <c r="F23" s="13">
        <v>10.1</v>
      </c>
      <c r="G23" s="13"/>
      <c r="H23" s="13"/>
    </row>
    <row r="24" spans="1:8">
      <c r="A24" s="13" t="s">
        <v>315</v>
      </c>
      <c r="B24" s="13" t="s">
        <v>139</v>
      </c>
      <c r="C24" s="13" t="s">
        <v>133</v>
      </c>
      <c r="D24" s="13" t="s">
        <v>22</v>
      </c>
      <c r="E24" s="13" t="s">
        <v>15</v>
      </c>
      <c r="F24" s="13">
        <v>20</v>
      </c>
      <c r="G24" s="13">
        <v>1</v>
      </c>
      <c r="H24" s="13"/>
    </row>
    <row r="25" spans="1:8">
      <c r="A25" s="13" t="s">
        <v>315</v>
      </c>
      <c r="B25" s="13" t="s">
        <v>139</v>
      </c>
      <c r="C25" s="13" t="s">
        <v>133</v>
      </c>
      <c r="D25" s="13" t="s">
        <v>23</v>
      </c>
      <c r="E25" s="13" t="s">
        <v>15</v>
      </c>
      <c r="F25" s="13">
        <v>11.9</v>
      </c>
      <c r="G25" s="13"/>
      <c r="H25" s="13"/>
    </row>
    <row r="26" spans="1:8">
      <c r="A26" s="13" t="s">
        <v>315</v>
      </c>
      <c r="B26" s="13" t="s">
        <v>139</v>
      </c>
      <c r="C26" s="13" t="s">
        <v>133</v>
      </c>
      <c r="D26" s="13" t="s">
        <v>22</v>
      </c>
      <c r="E26" s="27" t="s">
        <v>16</v>
      </c>
      <c r="F26" s="13">
        <v>16</v>
      </c>
      <c r="G26" s="13">
        <v>1</v>
      </c>
      <c r="H26" s="13"/>
    </row>
    <row r="27" spans="1:8">
      <c r="A27" s="13" t="s">
        <v>315</v>
      </c>
      <c r="B27" s="13" t="s">
        <v>139</v>
      </c>
      <c r="C27" s="13" t="s">
        <v>133</v>
      </c>
      <c r="D27" s="13" t="s">
        <v>23</v>
      </c>
      <c r="E27" s="27" t="s">
        <v>16</v>
      </c>
      <c r="F27" s="13">
        <v>11.3</v>
      </c>
      <c r="G27" s="13"/>
      <c r="H27" s="13"/>
    </row>
    <row r="28" spans="1:8">
      <c r="A28" s="13" t="s">
        <v>315</v>
      </c>
      <c r="B28" s="13" t="s">
        <v>139</v>
      </c>
      <c r="C28" s="13" t="s">
        <v>133</v>
      </c>
      <c r="D28" s="13" t="s">
        <v>22</v>
      </c>
      <c r="E28" s="13" t="s">
        <v>17</v>
      </c>
      <c r="F28" s="13">
        <v>37.700000000000003</v>
      </c>
      <c r="G28" s="13">
        <v>1</v>
      </c>
      <c r="H28" s="13"/>
    </row>
    <row r="29" spans="1:8">
      <c r="A29" s="13" t="s">
        <v>315</v>
      </c>
      <c r="B29" s="13" t="s">
        <v>139</v>
      </c>
      <c r="C29" s="13" t="s">
        <v>133</v>
      </c>
      <c r="D29" s="13" t="s">
        <v>23</v>
      </c>
      <c r="E29" s="13" t="s">
        <v>17</v>
      </c>
      <c r="F29" s="13">
        <v>14.8</v>
      </c>
      <c r="G29" s="13"/>
      <c r="H29" s="13"/>
    </row>
    <row r="30" spans="1:8">
      <c r="A30" s="13" t="s">
        <v>315</v>
      </c>
      <c r="B30" s="13" t="s">
        <v>139</v>
      </c>
      <c r="C30" s="13" t="s">
        <v>25</v>
      </c>
      <c r="D30" s="13" t="s">
        <v>141</v>
      </c>
      <c r="E30" s="13" t="s">
        <v>140</v>
      </c>
      <c r="F30" s="13">
        <v>10.4</v>
      </c>
      <c r="G30" s="13"/>
      <c r="H30" s="13"/>
    </row>
    <row r="31" spans="1:8">
      <c r="A31" s="13" t="s">
        <v>315</v>
      </c>
      <c r="B31" s="13" t="s">
        <v>139</v>
      </c>
      <c r="C31" s="13" t="s">
        <v>25</v>
      </c>
      <c r="D31" s="13" t="s">
        <v>27</v>
      </c>
      <c r="E31" s="13" t="s">
        <v>140</v>
      </c>
      <c r="F31" s="13">
        <v>13.6</v>
      </c>
      <c r="G31" s="13"/>
      <c r="H31" s="13"/>
    </row>
    <row r="32" spans="1:8">
      <c r="A32" s="13" t="s">
        <v>315</v>
      </c>
      <c r="B32" s="13" t="s">
        <v>139</v>
      </c>
      <c r="C32" s="13" t="s">
        <v>25</v>
      </c>
      <c r="D32" s="13" t="s">
        <v>141</v>
      </c>
      <c r="E32" s="13" t="s">
        <v>14</v>
      </c>
      <c r="F32" s="13">
        <v>9.1999999999999993</v>
      </c>
      <c r="G32" s="13"/>
      <c r="H32" s="13"/>
    </row>
    <row r="33" spans="1:8">
      <c r="A33" s="13" t="s">
        <v>315</v>
      </c>
      <c r="B33" s="13" t="s">
        <v>139</v>
      </c>
      <c r="C33" s="13" t="s">
        <v>25</v>
      </c>
      <c r="D33" s="13" t="s">
        <v>27</v>
      </c>
      <c r="E33" s="13" t="s">
        <v>14</v>
      </c>
      <c r="F33" s="13">
        <v>11.8</v>
      </c>
      <c r="G33" s="13"/>
      <c r="H33" s="13"/>
    </row>
    <row r="34" spans="1:8">
      <c r="A34" s="13" t="s">
        <v>315</v>
      </c>
      <c r="B34" s="13" t="s">
        <v>139</v>
      </c>
      <c r="C34" s="13" t="s">
        <v>25</v>
      </c>
      <c r="D34" s="13" t="s">
        <v>141</v>
      </c>
      <c r="E34" s="13" t="s">
        <v>15</v>
      </c>
      <c r="F34" s="13">
        <v>11.1</v>
      </c>
      <c r="G34" s="13"/>
      <c r="H34" s="13"/>
    </row>
    <row r="35" spans="1:8">
      <c r="A35" s="13" t="s">
        <v>315</v>
      </c>
      <c r="B35" s="13" t="s">
        <v>139</v>
      </c>
      <c r="C35" s="13" t="s">
        <v>25</v>
      </c>
      <c r="D35" s="13" t="s">
        <v>27</v>
      </c>
      <c r="E35" s="13" t="s">
        <v>15</v>
      </c>
      <c r="F35" s="13">
        <v>14.2</v>
      </c>
      <c r="G35" s="13"/>
      <c r="H35" s="13"/>
    </row>
    <row r="36" spans="1:8">
      <c r="A36" s="13" t="s">
        <v>315</v>
      </c>
      <c r="B36" s="13" t="s">
        <v>139</v>
      </c>
      <c r="C36" s="13" t="s">
        <v>25</v>
      </c>
      <c r="D36" s="13" t="s">
        <v>141</v>
      </c>
      <c r="E36" s="27" t="s">
        <v>16</v>
      </c>
      <c r="F36" s="13">
        <v>10.4</v>
      </c>
      <c r="G36" s="13"/>
      <c r="H36" s="13"/>
    </row>
    <row r="37" spans="1:8">
      <c r="A37" s="13" t="s">
        <v>315</v>
      </c>
      <c r="B37" s="13" t="s">
        <v>139</v>
      </c>
      <c r="C37" s="13" t="s">
        <v>25</v>
      </c>
      <c r="D37" s="13" t="s">
        <v>27</v>
      </c>
      <c r="E37" s="27" t="s">
        <v>16</v>
      </c>
      <c r="F37" s="13">
        <v>13</v>
      </c>
      <c r="G37" s="13"/>
      <c r="H37" s="13"/>
    </row>
    <row r="38" spans="1:8">
      <c r="A38" s="13" t="s">
        <v>315</v>
      </c>
      <c r="B38" s="13" t="s">
        <v>139</v>
      </c>
      <c r="C38" s="13" t="s">
        <v>25</v>
      </c>
      <c r="D38" s="13" t="s">
        <v>141</v>
      </c>
      <c r="E38" s="13" t="s">
        <v>17</v>
      </c>
      <c r="F38" s="13">
        <v>12.7</v>
      </c>
      <c r="G38" s="13"/>
      <c r="H38" s="13"/>
    </row>
    <row r="39" spans="1:8">
      <c r="A39" s="13" t="s">
        <v>315</v>
      </c>
      <c r="B39" s="13" t="s">
        <v>139</v>
      </c>
      <c r="C39" s="13" t="s">
        <v>25</v>
      </c>
      <c r="D39" s="13" t="s">
        <v>27</v>
      </c>
      <c r="E39" s="13" t="s">
        <v>17</v>
      </c>
      <c r="F39" s="13">
        <v>18.600000000000001</v>
      </c>
      <c r="G39" s="13"/>
      <c r="H39" s="13"/>
    </row>
    <row r="40" spans="1:8">
      <c r="A40" s="13" t="s">
        <v>315</v>
      </c>
      <c r="B40" s="13" t="s">
        <v>139</v>
      </c>
      <c r="C40" s="13" t="s">
        <v>28</v>
      </c>
      <c r="D40" s="13" t="s">
        <v>94</v>
      </c>
      <c r="E40" s="13" t="s">
        <v>140</v>
      </c>
      <c r="F40" s="13">
        <v>15.3</v>
      </c>
      <c r="G40" s="13"/>
      <c r="H40" s="13"/>
    </row>
    <row r="41" spans="1:8">
      <c r="A41" s="13" t="s">
        <v>315</v>
      </c>
      <c r="B41" s="13" t="s">
        <v>139</v>
      </c>
      <c r="C41" s="13" t="s">
        <v>28</v>
      </c>
      <c r="D41" s="13" t="s">
        <v>95</v>
      </c>
      <c r="E41" s="13" t="s">
        <v>140</v>
      </c>
      <c r="F41" s="13">
        <v>9.8000000000000007</v>
      </c>
      <c r="G41" s="13"/>
      <c r="H41" s="13"/>
    </row>
    <row r="42" spans="1:8">
      <c r="A42" s="13" t="s">
        <v>315</v>
      </c>
      <c r="B42" s="13" t="s">
        <v>139</v>
      </c>
      <c r="C42" s="13" t="s">
        <v>28</v>
      </c>
      <c r="D42" s="13" t="s">
        <v>94</v>
      </c>
      <c r="E42" s="13" t="s">
        <v>14</v>
      </c>
      <c r="F42" s="13">
        <v>11.9</v>
      </c>
      <c r="G42" s="13"/>
      <c r="H42" s="13"/>
    </row>
    <row r="43" spans="1:8">
      <c r="A43" s="13" t="s">
        <v>315</v>
      </c>
      <c r="B43" s="13" t="s">
        <v>139</v>
      </c>
      <c r="C43" s="13" t="s">
        <v>28</v>
      </c>
      <c r="D43" s="13" t="s">
        <v>95</v>
      </c>
      <c r="E43" s="13" t="s">
        <v>14</v>
      </c>
      <c r="F43" s="13">
        <v>9.5</v>
      </c>
      <c r="G43" s="13"/>
      <c r="H43" s="13"/>
    </row>
    <row r="44" spans="1:8">
      <c r="A44" s="13" t="s">
        <v>315</v>
      </c>
      <c r="B44" s="13" t="s">
        <v>139</v>
      </c>
      <c r="C44" s="13" t="s">
        <v>28</v>
      </c>
      <c r="D44" s="13" t="s">
        <v>94</v>
      </c>
      <c r="E44" s="13" t="s">
        <v>15</v>
      </c>
      <c r="F44" s="13">
        <v>14.4</v>
      </c>
      <c r="G44" s="13"/>
      <c r="H44" s="13"/>
    </row>
    <row r="45" spans="1:8">
      <c r="A45" s="13" t="s">
        <v>315</v>
      </c>
      <c r="B45" s="13" t="s">
        <v>139</v>
      </c>
      <c r="C45" s="13" t="s">
        <v>28</v>
      </c>
      <c r="D45" s="13" t="s">
        <v>95</v>
      </c>
      <c r="E45" s="13" t="s">
        <v>15</v>
      </c>
      <c r="F45" s="13">
        <v>11.6</v>
      </c>
      <c r="G45" s="13"/>
      <c r="H45" s="13"/>
    </row>
    <row r="46" spans="1:8">
      <c r="A46" s="13" t="s">
        <v>315</v>
      </c>
      <c r="B46" s="13" t="s">
        <v>139</v>
      </c>
      <c r="C46" s="13" t="s">
        <v>28</v>
      </c>
      <c r="D46" s="13" t="s">
        <v>94</v>
      </c>
      <c r="E46" s="13" t="s">
        <v>16</v>
      </c>
      <c r="F46" s="13">
        <v>16</v>
      </c>
      <c r="G46" s="13"/>
      <c r="H46" s="13"/>
    </row>
    <row r="47" spans="1:8">
      <c r="A47" s="13" t="s">
        <v>315</v>
      </c>
      <c r="B47" s="13" t="s">
        <v>139</v>
      </c>
      <c r="C47" s="13" t="s">
        <v>28</v>
      </c>
      <c r="D47" s="13" t="s">
        <v>95</v>
      </c>
      <c r="E47" s="13" t="s">
        <v>16</v>
      </c>
      <c r="F47" s="13">
        <v>7.4</v>
      </c>
      <c r="G47" s="13"/>
      <c r="H47" s="13"/>
    </row>
    <row r="48" spans="1:8">
      <c r="A48" s="13" t="s">
        <v>315</v>
      </c>
      <c r="B48" s="13" t="s">
        <v>139</v>
      </c>
      <c r="C48" s="13" t="s">
        <v>28</v>
      </c>
      <c r="D48" s="13" t="s">
        <v>94</v>
      </c>
      <c r="E48" s="13" t="s">
        <v>17</v>
      </c>
      <c r="F48" s="13">
        <v>19.399999999999999</v>
      </c>
      <c r="G48" s="13"/>
      <c r="H48" s="13"/>
    </row>
    <row r="49" spans="1:8">
      <c r="A49" s="13" t="s">
        <v>315</v>
      </c>
      <c r="B49" s="13" t="s">
        <v>139</v>
      </c>
      <c r="C49" s="13" t="s">
        <v>28</v>
      </c>
      <c r="D49" s="13" t="s">
        <v>95</v>
      </c>
      <c r="E49" s="13" t="s">
        <v>17</v>
      </c>
      <c r="F49" s="13">
        <v>8</v>
      </c>
      <c r="G49" s="13"/>
      <c r="H49" s="13"/>
    </row>
    <row r="50" spans="1:8">
      <c r="A50" s="13" t="s">
        <v>315</v>
      </c>
      <c r="B50" s="13" t="s">
        <v>139</v>
      </c>
      <c r="C50" s="13" t="s">
        <v>31</v>
      </c>
      <c r="D50" s="13" t="s">
        <v>32</v>
      </c>
      <c r="E50" s="13" t="s">
        <v>140</v>
      </c>
      <c r="F50" s="13">
        <v>14.5</v>
      </c>
      <c r="G50" s="13"/>
      <c r="H50" s="13"/>
    </row>
    <row r="51" spans="1:8">
      <c r="A51" s="13" t="s">
        <v>315</v>
      </c>
      <c r="B51" s="13" t="s">
        <v>139</v>
      </c>
      <c r="C51" s="13" t="s">
        <v>31</v>
      </c>
      <c r="D51" s="13" t="s">
        <v>33</v>
      </c>
      <c r="E51" s="13" t="s">
        <v>140</v>
      </c>
      <c r="F51" s="13">
        <v>10.199999999999999</v>
      </c>
      <c r="G51" s="13"/>
      <c r="H51" s="13"/>
    </row>
    <row r="52" spans="1:8">
      <c r="A52" s="13" t="s">
        <v>315</v>
      </c>
      <c r="B52" s="13" t="s">
        <v>139</v>
      </c>
      <c r="C52" s="13" t="s">
        <v>31</v>
      </c>
      <c r="D52" s="13" t="s">
        <v>32</v>
      </c>
      <c r="E52" s="13" t="s">
        <v>14</v>
      </c>
      <c r="F52" s="13">
        <v>9.8000000000000007</v>
      </c>
      <c r="G52" s="13"/>
      <c r="H52" s="13"/>
    </row>
    <row r="53" spans="1:8">
      <c r="A53" s="13" t="s">
        <v>315</v>
      </c>
      <c r="B53" s="13" t="s">
        <v>139</v>
      </c>
      <c r="C53" s="13" t="s">
        <v>31</v>
      </c>
      <c r="D53" s="13" t="s">
        <v>33</v>
      </c>
      <c r="E53" s="13" t="s">
        <v>14</v>
      </c>
      <c r="F53" s="13">
        <v>10</v>
      </c>
      <c r="G53" s="13"/>
      <c r="H53" s="13"/>
    </row>
    <row r="54" spans="1:8">
      <c r="A54" s="13" t="s">
        <v>315</v>
      </c>
      <c r="B54" s="13" t="s">
        <v>139</v>
      </c>
      <c r="C54" s="13" t="s">
        <v>31</v>
      </c>
      <c r="D54" s="13" t="s">
        <v>32</v>
      </c>
      <c r="E54" s="13" t="s">
        <v>15</v>
      </c>
      <c r="F54" s="13">
        <v>16</v>
      </c>
      <c r="G54" s="13"/>
      <c r="H54" s="13"/>
    </row>
    <row r="55" spans="1:8">
      <c r="A55" s="13" t="s">
        <v>315</v>
      </c>
      <c r="B55" s="13" t="s">
        <v>139</v>
      </c>
      <c r="C55" s="13" t="s">
        <v>31</v>
      </c>
      <c r="D55" s="13" t="s">
        <v>33</v>
      </c>
      <c r="E55" s="13" t="s">
        <v>15</v>
      </c>
      <c r="F55" s="13">
        <v>11.3</v>
      </c>
      <c r="G55" s="13"/>
      <c r="H55" s="13"/>
    </row>
    <row r="56" spans="1:8">
      <c r="A56" s="13" t="s">
        <v>315</v>
      </c>
      <c r="B56" s="13" t="s">
        <v>139</v>
      </c>
      <c r="C56" s="13" t="s">
        <v>31</v>
      </c>
      <c r="D56" s="13" t="s">
        <v>32</v>
      </c>
      <c r="E56" s="13" t="s">
        <v>16</v>
      </c>
      <c r="F56" s="13">
        <v>15.1</v>
      </c>
      <c r="G56" s="13"/>
      <c r="H56" s="13"/>
    </row>
    <row r="57" spans="1:8">
      <c r="A57" s="13" t="s">
        <v>315</v>
      </c>
      <c r="B57" s="13" t="s">
        <v>139</v>
      </c>
      <c r="C57" s="13" t="s">
        <v>31</v>
      </c>
      <c r="D57" s="13" t="s">
        <v>33</v>
      </c>
      <c r="E57" s="13" t="s">
        <v>16</v>
      </c>
      <c r="F57" s="13">
        <v>8.4</v>
      </c>
      <c r="G57" s="13"/>
      <c r="H57" s="13"/>
    </row>
    <row r="58" spans="1:8">
      <c r="A58" s="13" t="s">
        <v>315</v>
      </c>
      <c r="B58" s="13" t="s">
        <v>139</v>
      </c>
      <c r="C58" s="13" t="s">
        <v>31</v>
      </c>
      <c r="D58" s="13" t="s">
        <v>32</v>
      </c>
      <c r="E58" s="13" t="s">
        <v>17</v>
      </c>
      <c r="F58" s="13">
        <v>16.8</v>
      </c>
      <c r="G58" s="13"/>
      <c r="H58" s="13"/>
    </row>
    <row r="59" spans="1:8">
      <c r="A59" s="13" t="s">
        <v>315</v>
      </c>
      <c r="B59" s="13" t="s">
        <v>139</v>
      </c>
      <c r="C59" s="13" t="s">
        <v>31</v>
      </c>
      <c r="D59" s="13" t="s">
        <v>33</v>
      </c>
      <c r="E59" s="13" t="s">
        <v>17</v>
      </c>
      <c r="F59" s="13">
        <v>6</v>
      </c>
      <c r="G59" s="13">
        <v>1</v>
      </c>
      <c r="H59" s="13"/>
    </row>
    <row r="60" spans="1:8">
      <c r="A60" s="13" t="s">
        <v>315</v>
      </c>
      <c r="B60" s="13" t="s">
        <v>139</v>
      </c>
      <c r="C60" s="13" t="s">
        <v>34</v>
      </c>
      <c r="D60" s="13" t="s">
        <v>35</v>
      </c>
      <c r="E60" s="13" t="s">
        <v>140</v>
      </c>
      <c r="F60" s="13">
        <v>5</v>
      </c>
      <c r="G60" s="13"/>
      <c r="H60" s="13"/>
    </row>
    <row r="61" spans="1:8">
      <c r="A61" s="13" t="s">
        <v>315</v>
      </c>
      <c r="B61" s="13" t="s">
        <v>139</v>
      </c>
      <c r="C61" s="13" t="s">
        <v>34</v>
      </c>
      <c r="D61" s="13" t="s">
        <v>36</v>
      </c>
      <c r="E61" s="13" t="s">
        <v>140</v>
      </c>
      <c r="F61" s="13">
        <v>17.8</v>
      </c>
      <c r="G61" s="13"/>
      <c r="H61" s="13"/>
    </row>
    <row r="62" spans="1:8">
      <c r="A62" s="13" t="s">
        <v>315</v>
      </c>
      <c r="B62" s="13" t="s">
        <v>139</v>
      </c>
      <c r="C62" s="13" t="s">
        <v>34</v>
      </c>
      <c r="D62" s="13" t="s">
        <v>35</v>
      </c>
      <c r="E62" s="13" t="s">
        <v>14</v>
      </c>
      <c r="F62" s="13">
        <v>3.6</v>
      </c>
      <c r="G62" s="13"/>
      <c r="H62" s="13"/>
    </row>
    <row r="63" spans="1:8">
      <c r="A63" s="13" t="s">
        <v>315</v>
      </c>
      <c r="B63" s="13" t="s">
        <v>139</v>
      </c>
      <c r="C63" s="13" t="s">
        <v>34</v>
      </c>
      <c r="D63" s="13" t="s">
        <v>36</v>
      </c>
      <c r="E63" s="13" t="s">
        <v>14</v>
      </c>
      <c r="F63" s="13">
        <v>15.9</v>
      </c>
      <c r="G63" s="13"/>
      <c r="H63" s="13"/>
    </row>
    <row r="64" spans="1:8">
      <c r="A64" s="13" t="s">
        <v>315</v>
      </c>
      <c r="B64" s="13" t="s">
        <v>139</v>
      </c>
      <c r="C64" s="13" t="s">
        <v>34</v>
      </c>
      <c r="D64" s="13" t="s">
        <v>35</v>
      </c>
      <c r="E64" s="13" t="s">
        <v>15</v>
      </c>
      <c r="F64" s="13">
        <v>6.2</v>
      </c>
      <c r="G64" s="13"/>
      <c r="H64" s="13"/>
    </row>
    <row r="65" spans="1:8">
      <c r="A65" s="13" t="s">
        <v>315</v>
      </c>
      <c r="B65" s="13" t="s">
        <v>139</v>
      </c>
      <c r="C65" s="13" t="s">
        <v>34</v>
      </c>
      <c r="D65" s="13" t="s">
        <v>36</v>
      </c>
      <c r="E65" s="13" t="s">
        <v>15</v>
      </c>
      <c r="F65" s="13">
        <v>18.5</v>
      </c>
      <c r="G65" s="13"/>
      <c r="H65" s="13"/>
    </row>
    <row r="66" spans="1:8">
      <c r="A66" s="13" t="s">
        <v>315</v>
      </c>
      <c r="B66" s="13" t="s">
        <v>139</v>
      </c>
      <c r="C66" s="13" t="s">
        <v>34</v>
      </c>
      <c r="D66" s="13" t="s">
        <v>35</v>
      </c>
      <c r="E66" s="13" t="s">
        <v>16</v>
      </c>
      <c r="F66" s="13">
        <v>4.9000000000000004</v>
      </c>
      <c r="G66" s="13"/>
      <c r="H66" s="13"/>
    </row>
    <row r="67" spans="1:8">
      <c r="A67" s="13" t="s">
        <v>315</v>
      </c>
      <c r="B67" s="13" t="s">
        <v>139</v>
      </c>
      <c r="C67" s="13" t="s">
        <v>34</v>
      </c>
      <c r="D67" s="13" t="s">
        <v>36</v>
      </c>
      <c r="E67" s="13" t="s">
        <v>16</v>
      </c>
      <c r="F67" s="13">
        <v>17.899999999999999</v>
      </c>
      <c r="G67" s="13"/>
      <c r="H67" s="13"/>
    </row>
    <row r="68" spans="1:8">
      <c r="A68" s="13" t="s">
        <v>315</v>
      </c>
      <c r="B68" s="13" t="s">
        <v>139</v>
      </c>
      <c r="C68" s="13" t="s">
        <v>34</v>
      </c>
      <c r="D68" s="13" t="s">
        <v>35</v>
      </c>
      <c r="E68" s="13" t="s">
        <v>17</v>
      </c>
      <c r="F68" s="13">
        <v>5.0999999999999996</v>
      </c>
      <c r="G68" s="13"/>
      <c r="H68" s="13"/>
    </row>
    <row r="69" spans="1:8">
      <c r="A69" s="13" t="s">
        <v>315</v>
      </c>
      <c r="B69" s="13" t="s">
        <v>139</v>
      </c>
      <c r="C69" s="13" t="s">
        <v>34</v>
      </c>
      <c r="D69" s="13" t="s">
        <v>36</v>
      </c>
      <c r="E69" s="13" t="s">
        <v>17</v>
      </c>
      <c r="F69" s="13">
        <v>22</v>
      </c>
      <c r="G69" s="13"/>
      <c r="H69" s="13"/>
    </row>
    <row r="70" spans="1:8">
      <c r="A70" s="13" t="s">
        <v>315</v>
      </c>
      <c r="B70" s="13" t="s">
        <v>139</v>
      </c>
      <c r="C70" s="13" t="s">
        <v>37</v>
      </c>
      <c r="D70" s="13" t="s">
        <v>38</v>
      </c>
      <c r="E70" s="13" t="s">
        <v>140</v>
      </c>
      <c r="F70" s="13">
        <v>3.8</v>
      </c>
      <c r="G70" s="13"/>
      <c r="H70" s="13"/>
    </row>
    <row r="71" spans="1:8">
      <c r="A71" s="13" t="s">
        <v>315</v>
      </c>
      <c r="B71" s="13" t="s">
        <v>139</v>
      </c>
      <c r="C71" s="13" t="s">
        <v>37</v>
      </c>
      <c r="D71" s="13" t="s">
        <v>39</v>
      </c>
      <c r="E71" s="13" t="s">
        <v>140</v>
      </c>
      <c r="F71" s="13">
        <v>20.8</v>
      </c>
      <c r="G71" s="13"/>
      <c r="H71" s="13"/>
    </row>
    <row r="72" spans="1:8">
      <c r="A72" s="13" t="s">
        <v>315</v>
      </c>
      <c r="B72" s="13" t="s">
        <v>139</v>
      </c>
      <c r="C72" s="13" t="s">
        <v>37</v>
      </c>
      <c r="D72" s="13" t="s">
        <v>38</v>
      </c>
      <c r="E72" s="13" t="s">
        <v>14</v>
      </c>
      <c r="F72" s="13">
        <v>4.3</v>
      </c>
      <c r="G72" s="13"/>
      <c r="H72" s="13"/>
    </row>
    <row r="73" spans="1:8">
      <c r="A73" s="13" t="s">
        <v>315</v>
      </c>
      <c r="B73" s="13" t="s">
        <v>139</v>
      </c>
      <c r="C73" s="13" t="s">
        <v>37</v>
      </c>
      <c r="D73" s="13" t="s">
        <v>39</v>
      </c>
      <c r="E73" s="13" t="s">
        <v>14</v>
      </c>
      <c r="F73" s="13">
        <v>18.600000000000001</v>
      </c>
      <c r="G73" s="13"/>
      <c r="H73" s="13"/>
    </row>
    <row r="74" spans="1:8">
      <c r="A74" s="13" t="s">
        <v>315</v>
      </c>
      <c r="B74" s="13" t="s">
        <v>139</v>
      </c>
      <c r="C74" s="13" t="s">
        <v>37</v>
      </c>
      <c r="D74" s="13" t="s">
        <v>38</v>
      </c>
      <c r="E74" s="13" t="s">
        <v>15</v>
      </c>
      <c r="F74" s="13">
        <v>4.5</v>
      </c>
      <c r="G74" s="13"/>
      <c r="H74" s="13"/>
    </row>
    <row r="75" spans="1:8">
      <c r="A75" s="13" t="s">
        <v>315</v>
      </c>
      <c r="B75" s="13" t="s">
        <v>139</v>
      </c>
      <c r="C75" s="13" t="s">
        <v>37</v>
      </c>
      <c r="D75" s="13" t="s">
        <v>39</v>
      </c>
      <c r="E75" s="13" t="s">
        <v>15</v>
      </c>
      <c r="F75" s="13">
        <v>20.9</v>
      </c>
      <c r="G75" s="13"/>
      <c r="H75" s="13"/>
    </row>
    <row r="76" spans="1:8">
      <c r="A76" s="13" t="s">
        <v>315</v>
      </c>
      <c r="B76" s="13" t="s">
        <v>139</v>
      </c>
      <c r="C76" s="13" t="s">
        <v>37</v>
      </c>
      <c r="D76" s="13" t="s">
        <v>38</v>
      </c>
      <c r="E76" s="13" t="s">
        <v>16</v>
      </c>
      <c r="F76" s="13">
        <v>2.1</v>
      </c>
      <c r="G76" s="13"/>
      <c r="H76" s="13"/>
    </row>
    <row r="77" spans="1:8">
      <c r="A77" s="13" t="s">
        <v>315</v>
      </c>
      <c r="B77" s="13" t="s">
        <v>139</v>
      </c>
      <c r="C77" s="13" t="s">
        <v>37</v>
      </c>
      <c r="D77" s="13" t="s">
        <v>39</v>
      </c>
      <c r="E77" s="13" t="s">
        <v>16</v>
      </c>
      <c r="F77" s="13">
        <v>21.3</v>
      </c>
      <c r="G77" s="13"/>
      <c r="H77" s="13"/>
    </row>
    <row r="78" spans="1:8">
      <c r="A78" s="13" t="s">
        <v>315</v>
      </c>
      <c r="B78" s="13" t="s">
        <v>139</v>
      </c>
      <c r="C78" s="13" t="s">
        <v>37</v>
      </c>
      <c r="D78" s="13" t="s">
        <v>38</v>
      </c>
      <c r="E78" s="13" t="s">
        <v>17</v>
      </c>
      <c r="F78" s="13">
        <v>3.4</v>
      </c>
      <c r="G78" s="13"/>
      <c r="H78" s="13"/>
    </row>
    <row r="79" spans="1:8">
      <c r="A79" s="13" t="s">
        <v>315</v>
      </c>
      <c r="B79" s="13" t="s">
        <v>139</v>
      </c>
      <c r="C79" s="13" t="s">
        <v>37</v>
      </c>
      <c r="D79" s="13" t="s">
        <v>39</v>
      </c>
      <c r="E79" s="13" t="s">
        <v>17</v>
      </c>
      <c r="F79" s="13">
        <v>24.1</v>
      </c>
      <c r="G79" s="13"/>
      <c r="H79" s="13"/>
    </row>
    <row r="80" spans="1:8">
      <c r="A80" s="13" t="s">
        <v>315</v>
      </c>
      <c r="B80" s="13" t="s">
        <v>139</v>
      </c>
      <c r="C80" s="13" t="s">
        <v>181</v>
      </c>
      <c r="D80" s="13" t="s">
        <v>183</v>
      </c>
      <c r="E80" s="13" t="s">
        <v>140</v>
      </c>
      <c r="F80" s="13">
        <v>10.199999999999999</v>
      </c>
      <c r="G80" s="13"/>
      <c r="H80" s="13"/>
    </row>
    <row r="81" spans="1:8">
      <c r="A81" s="13" t="s">
        <v>315</v>
      </c>
      <c r="B81" s="13" t="s">
        <v>139</v>
      </c>
      <c r="C81" s="13" t="s">
        <v>181</v>
      </c>
      <c r="D81" s="13" t="s">
        <v>311</v>
      </c>
      <c r="E81" s="13" t="s">
        <v>140</v>
      </c>
      <c r="F81" s="13">
        <v>41.4</v>
      </c>
      <c r="G81" s="13"/>
      <c r="H81" s="13"/>
    </row>
    <row r="82" spans="1:8">
      <c r="A82" s="13" t="s">
        <v>315</v>
      </c>
      <c r="B82" s="13" t="s">
        <v>139</v>
      </c>
      <c r="C82" s="13" t="s">
        <v>181</v>
      </c>
      <c r="D82" s="13" t="s">
        <v>183</v>
      </c>
      <c r="E82" s="13" t="s">
        <v>14</v>
      </c>
      <c r="F82" s="13">
        <v>9.9</v>
      </c>
      <c r="G82" s="13"/>
      <c r="H82" s="13"/>
    </row>
    <row r="83" spans="1:8">
      <c r="A83" s="13" t="s">
        <v>315</v>
      </c>
      <c r="B83" s="13" t="s">
        <v>139</v>
      </c>
      <c r="C83" s="13" t="s">
        <v>181</v>
      </c>
      <c r="D83" s="13" t="s">
        <v>311</v>
      </c>
      <c r="E83" s="13" t="s">
        <v>14</v>
      </c>
      <c r="F83" s="13" t="s">
        <v>157</v>
      </c>
      <c r="G83" s="13"/>
      <c r="H83" s="13"/>
    </row>
    <row r="84" spans="1:8">
      <c r="A84" s="13" t="s">
        <v>315</v>
      </c>
      <c r="B84" s="13" t="s">
        <v>139</v>
      </c>
      <c r="C84" s="13" t="s">
        <v>181</v>
      </c>
      <c r="D84" s="13" t="s">
        <v>183</v>
      </c>
      <c r="E84" s="13" t="s">
        <v>15</v>
      </c>
      <c r="F84" s="13">
        <v>12.1</v>
      </c>
      <c r="G84" s="13"/>
      <c r="H84" s="13"/>
    </row>
    <row r="85" spans="1:8">
      <c r="A85" s="13" t="s">
        <v>315</v>
      </c>
      <c r="B85" s="13" t="s">
        <v>139</v>
      </c>
      <c r="C85" s="13" t="s">
        <v>181</v>
      </c>
      <c r="D85" s="13" t="s">
        <v>311</v>
      </c>
      <c r="E85" s="13" t="s">
        <v>15</v>
      </c>
      <c r="F85" s="13">
        <v>12.3</v>
      </c>
      <c r="G85" s="13">
        <v>1</v>
      </c>
      <c r="H85" s="13"/>
    </row>
    <row r="86" spans="1:8">
      <c r="A86" s="13" t="s">
        <v>315</v>
      </c>
      <c r="B86" s="13" t="s">
        <v>139</v>
      </c>
      <c r="C86" s="13" t="s">
        <v>181</v>
      </c>
      <c r="D86" s="13" t="s">
        <v>183</v>
      </c>
      <c r="E86" s="13" t="s">
        <v>16</v>
      </c>
      <c r="F86" s="13">
        <v>8.8000000000000007</v>
      </c>
      <c r="G86" s="13"/>
      <c r="H86" s="13"/>
    </row>
    <row r="87" spans="1:8">
      <c r="A87" s="13" t="s">
        <v>315</v>
      </c>
      <c r="B87" s="13" t="s">
        <v>139</v>
      </c>
      <c r="C87" s="13" t="s">
        <v>181</v>
      </c>
      <c r="D87" s="13" t="s">
        <v>311</v>
      </c>
      <c r="E87" s="13" t="s">
        <v>16</v>
      </c>
      <c r="F87" s="13">
        <v>40.6</v>
      </c>
      <c r="G87" s="13"/>
      <c r="H87" s="13"/>
    </row>
    <row r="88" spans="1:8">
      <c r="A88" s="13" t="s">
        <v>315</v>
      </c>
      <c r="B88" s="13" t="s">
        <v>139</v>
      </c>
      <c r="C88" s="13" t="s">
        <v>181</v>
      </c>
      <c r="D88" s="13" t="s">
        <v>183</v>
      </c>
      <c r="E88" s="13" t="s">
        <v>17</v>
      </c>
      <c r="F88" s="13">
        <v>6.5</v>
      </c>
      <c r="G88" s="13"/>
      <c r="H88" s="13"/>
    </row>
    <row r="89" spans="1:8">
      <c r="A89" s="13" t="s">
        <v>315</v>
      </c>
      <c r="B89" s="13" t="s">
        <v>139</v>
      </c>
      <c r="C89" s="13" t="s">
        <v>181</v>
      </c>
      <c r="D89" s="13" t="s">
        <v>311</v>
      </c>
      <c r="E89" s="13" t="s">
        <v>17</v>
      </c>
      <c r="F89" s="13">
        <v>48.6</v>
      </c>
      <c r="G89" s="13"/>
      <c r="H89" s="13"/>
    </row>
  </sheetData>
  <mergeCells count="1">
    <mergeCell ref="A1:D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tint="0.59999389629810485"/>
  </sheetPr>
  <dimension ref="A1:H89"/>
  <sheetViews>
    <sheetView topLeftCell="A46" workbookViewId="0">
      <selection activeCell="J71" sqref="J71"/>
    </sheetView>
  </sheetViews>
  <sheetFormatPr defaultRowHeight="15"/>
  <cols>
    <col min="1" max="1" width="50.42578125" customWidth="1"/>
    <col min="2" max="2" width="23.140625" customWidth="1"/>
    <col min="4" max="4" width="15.140625" customWidth="1"/>
    <col min="5" max="5" width="18.28515625" customWidth="1"/>
  </cols>
  <sheetData>
    <row r="1" spans="1:8">
      <c r="A1" s="197" t="s">
        <v>319</v>
      </c>
      <c r="B1" s="197"/>
      <c r="C1" s="197"/>
      <c r="D1" s="197"/>
    </row>
    <row r="2" spans="1:8">
      <c r="A2" s="2" t="s">
        <v>313</v>
      </c>
    </row>
    <row r="4" spans="1:8">
      <c r="A4" s="19" t="s">
        <v>4</v>
      </c>
      <c r="B4" s="49" t="s">
        <v>5</v>
      </c>
      <c r="C4" s="49" t="s">
        <v>6</v>
      </c>
      <c r="D4" s="49" t="s">
        <v>7</v>
      </c>
      <c r="E4" s="49" t="s">
        <v>8</v>
      </c>
      <c r="F4" s="48" t="s">
        <v>9</v>
      </c>
      <c r="G4" s="48" t="s">
        <v>102</v>
      </c>
      <c r="H4" s="13"/>
    </row>
    <row r="5" spans="1:8">
      <c r="A5" s="13" t="s">
        <v>318</v>
      </c>
      <c r="B5" s="16" t="s">
        <v>139</v>
      </c>
      <c r="C5" s="16" t="s">
        <v>12</v>
      </c>
      <c r="D5" s="16" t="s">
        <v>12</v>
      </c>
      <c r="E5" s="16" t="s">
        <v>140</v>
      </c>
      <c r="F5" s="13">
        <v>57.5</v>
      </c>
      <c r="G5" s="13"/>
      <c r="H5" s="13"/>
    </row>
    <row r="6" spans="1:8">
      <c r="A6" s="13" t="s">
        <v>318</v>
      </c>
      <c r="B6" s="13" t="s">
        <v>139</v>
      </c>
      <c r="C6" s="13" t="s">
        <v>12</v>
      </c>
      <c r="D6" s="13" t="s">
        <v>12</v>
      </c>
      <c r="E6" s="13" t="s">
        <v>14</v>
      </c>
      <c r="F6" s="13">
        <v>59.5</v>
      </c>
      <c r="G6" s="13"/>
      <c r="H6" s="13"/>
    </row>
    <row r="7" spans="1:8">
      <c r="A7" s="13" t="s">
        <v>318</v>
      </c>
      <c r="B7" s="13" t="s">
        <v>139</v>
      </c>
      <c r="C7" s="13" t="s">
        <v>12</v>
      </c>
      <c r="D7" s="13" t="s">
        <v>12</v>
      </c>
      <c r="E7" s="13" t="s">
        <v>15</v>
      </c>
      <c r="F7" s="13">
        <v>53.4</v>
      </c>
      <c r="G7" s="13"/>
      <c r="H7" s="13"/>
    </row>
    <row r="8" spans="1:8">
      <c r="A8" s="13" t="s">
        <v>318</v>
      </c>
      <c r="B8" s="13" t="s">
        <v>139</v>
      </c>
      <c r="C8" s="13" t="s">
        <v>12</v>
      </c>
      <c r="D8" s="13" t="s">
        <v>12</v>
      </c>
      <c r="E8" s="13" t="s">
        <v>16</v>
      </c>
      <c r="F8" s="13">
        <v>59.6</v>
      </c>
      <c r="G8" s="13"/>
      <c r="H8" s="13"/>
    </row>
    <row r="9" spans="1:8">
      <c r="A9" s="13" t="s">
        <v>318</v>
      </c>
      <c r="B9" s="13" t="s">
        <v>139</v>
      </c>
      <c r="C9" s="13" t="s">
        <v>12</v>
      </c>
      <c r="D9" s="13" t="s">
        <v>12</v>
      </c>
      <c r="E9" s="13" t="s">
        <v>17</v>
      </c>
      <c r="F9" s="13">
        <v>60.6</v>
      </c>
      <c r="G9" s="13"/>
      <c r="H9" s="13"/>
    </row>
    <row r="10" spans="1:8">
      <c r="A10" s="13" t="s">
        <v>318</v>
      </c>
      <c r="B10" s="13" t="s">
        <v>139</v>
      </c>
      <c r="C10" s="13" t="s">
        <v>18</v>
      </c>
      <c r="D10" s="13" t="s">
        <v>19</v>
      </c>
      <c r="E10" s="13" t="s">
        <v>140</v>
      </c>
      <c r="F10" s="13">
        <v>54.8</v>
      </c>
      <c r="G10" s="13"/>
      <c r="H10" s="13"/>
    </row>
    <row r="11" spans="1:8">
      <c r="A11" s="13" t="s">
        <v>318</v>
      </c>
      <c r="B11" s="13" t="s">
        <v>139</v>
      </c>
      <c r="C11" s="13" t="s">
        <v>18</v>
      </c>
      <c r="D11" s="13" t="s">
        <v>20</v>
      </c>
      <c r="E11" s="13" t="s">
        <v>140</v>
      </c>
      <c r="F11" s="13">
        <v>60.2</v>
      </c>
      <c r="G11" s="13"/>
      <c r="H11" s="13"/>
    </row>
    <row r="12" spans="1:8">
      <c r="A12" s="13" t="s">
        <v>318</v>
      </c>
      <c r="B12" s="13" t="s">
        <v>139</v>
      </c>
      <c r="C12" s="13" t="s">
        <v>18</v>
      </c>
      <c r="D12" s="13" t="s">
        <v>19</v>
      </c>
      <c r="E12" s="13" t="s">
        <v>14</v>
      </c>
      <c r="F12" s="13">
        <v>59.3</v>
      </c>
      <c r="G12" s="13"/>
      <c r="H12" s="13"/>
    </row>
    <row r="13" spans="1:8">
      <c r="A13" s="13" t="s">
        <v>318</v>
      </c>
      <c r="B13" s="13" t="s">
        <v>139</v>
      </c>
      <c r="C13" s="13" t="s">
        <v>18</v>
      </c>
      <c r="D13" s="13" t="s">
        <v>20</v>
      </c>
      <c r="E13" s="13" t="s">
        <v>14</v>
      </c>
      <c r="F13" s="13">
        <v>59.6</v>
      </c>
      <c r="G13" s="13"/>
      <c r="H13" s="13"/>
    </row>
    <row r="14" spans="1:8">
      <c r="A14" s="13" t="s">
        <v>318</v>
      </c>
      <c r="B14" s="13" t="s">
        <v>139</v>
      </c>
      <c r="C14" s="13" t="s">
        <v>18</v>
      </c>
      <c r="D14" s="13" t="s">
        <v>19</v>
      </c>
      <c r="E14" s="13" t="s">
        <v>15</v>
      </c>
      <c r="F14" s="13">
        <v>49.4</v>
      </c>
      <c r="G14" s="13"/>
      <c r="H14" s="13"/>
    </row>
    <row r="15" spans="1:8">
      <c r="A15" s="13" t="s">
        <v>318</v>
      </c>
      <c r="B15" s="13" t="s">
        <v>139</v>
      </c>
      <c r="C15" s="13" t="s">
        <v>18</v>
      </c>
      <c r="D15" s="13" t="s">
        <v>20</v>
      </c>
      <c r="E15" s="13" t="s">
        <v>15</v>
      </c>
      <c r="F15" s="13">
        <v>57.3</v>
      </c>
      <c r="G15" s="13"/>
      <c r="H15" s="13"/>
    </row>
    <row r="16" spans="1:8">
      <c r="A16" s="13" t="s">
        <v>318</v>
      </c>
      <c r="B16" s="13" t="s">
        <v>139</v>
      </c>
      <c r="C16" s="13" t="s">
        <v>18</v>
      </c>
      <c r="D16" s="13" t="s">
        <v>19</v>
      </c>
      <c r="E16" s="27" t="s">
        <v>16</v>
      </c>
      <c r="F16" s="13">
        <v>54.9</v>
      </c>
      <c r="G16" s="13"/>
      <c r="H16" s="13"/>
    </row>
    <row r="17" spans="1:8">
      <c r="A17" s="13" t="s">
        <v>318</v>
      </c>
      <c r="B17" s="13" t="s">
        <v>139</v>
      </c>
      <c r="C17" s="13" t="s">
        <v>18</v>
      </c>
      <c r="D17" s="13" t="s">
        <v>20</v>
      </c>
      <c r="E17" s="27" t="s">
        <v>16</v>
      </c>
      <c r="F17" s="13">
        <v>64.400000000000006</v>
      </c>
      <c r="G17" s="13"/>
      <c r="H17" s="13"/>
    </row>
    <row r="18" spans="1:8">
      <c r="A18" s="13" t="s">
        <v>318</v>
      </c>
      <c r="B18" s="13" t="s">
        <v>139</v>
      </c>
      <c r="C18" s="13" t="s">
        <v>18</v>
      </c>
      <c r="D18" s="13" t="s">
        <v>19</v>
      </c>
      <c r="E18" s="13" t="s">
        <v>17</v>
      </c>
      <c r="F18" s="13">
        <v>58.2</v>
      </c>
      <c r="G18" s="13"/>
      <c r="H18" s="13"/>
    </row>
    <row r="19" spans="1:8">
      <c r="A19" s="13" t="s">
        <v>318</v>
      </c>
      <c r="B19" s="13" t="s">
        <v>139</v>
      </c>
      <c r="C19" s="13" t="s">
        <v>18</v>
      </c>
      <c r="D19" s="13" t="s">
        <v>20</v>
      </c>
      <c r="E19" s="13" t="s">
        <v>17</v>
      </c>
      <c r="F19" s="13">
        <v>62.4</v>
      </c>
      <c r="G19" s="13"/>
      <c r="H19" s="13"/>
    </row>
    <row r="20" spans="1:8">
      <c r="A20" s="13" t="s">
        <v>318</v>
      </c>
      <c r="B20" s="13" t="s">
        <v>139</v>
      </c>
      <c r="C20" s="13" t="s">
        <v>133</v>
      </c>
      <c r="D20" s="13" t="s">
        <v>22</v>
      </c>
      <c r="E20" s="13" t="s">
        <v>140</v>
      </c>
      <c r="F20" s="13">
        <v>53.3</v>
      </c>
      <c r="G20" s="13"/>
      <c r="H20" s="13"/>
    </row>
    <row r="21" spans="1:8">
      <c r="A21" s="13" t="s">
        <v>318</v>
      </c>
      <c r="B21" s="13" t="s">
        <v>139</v>
      </c>
      <c r="C21" s="13" t="s">
        <v>133</v>
      </c>
      <c r="D21" s="13" t="s">
        <v>23</v>
      </c>
      <c r="E21" s="13" t="s">
        <v>140</v>
      </c>
      <c r="F21" s="13">
        <v>57.7</v>
      </c>
      <c r="G21" s="13"/>
      <c r="H21" s="13"/>
    </row>
    <row r="22" spans="1:8">
      <c r="A22" s="13" t="s">
        <v>318</v>
      </c>
      <c r="B22" s="13" t="s">
        <v>139</v>
      </c>
      <c r="C22" s="13" t="s">
        <v>133</v>
      </c>
      <c r="D22" s="13" t="s">
        <v>22</v>
      </c>
      <c r="E22" s="13" t="s">
        <v>14</v>
      </c>
      <c r="F22" s="13">
        <v>62.2</v>
      </c>
      <c r="G22" s="13"/>
      <c r="H22" s="13"/>
    </row>
    <row r="23" spans="1:8">
      <c r="A23" s="13" t="s">
        <v>318</v>
      </c>
      <c r="B23" s="13" t="s">
        <v>139</v>
      </c>
      <c r="C23" s="13" t="s">
        <v>133</v>
      </c>
      <c r="D23" s="13" t="s">
        <v>23</v>
      </c>
      <c r="E23" s="13" t="s">
        <v>14</v>
      </c>
      <c r="F23" s="13">
        <v>59.4</v>
      </c>
      <c r="G23" s="13"/>
      <c r="H23" s="13"/>
    </row>
    <row r="24" spans="1:8">
      <c r="A24" s="13" t="s">
        <v>318</v>
      </c>
      <c r="B24" s="13" t="s">
        <v>139</v>
      </c>
      <c r="C24" s="13" t="s">
        <v>133</v>
      </c>
      <c r="D24" s="13" t="s">
        <v>22</v>
      </c>
      <c r="E24" s="13" t="s">
        <v>15</v>
      </c>
      <c r="F24" s="13">
        <v>47.1</v>
      </c>
      <c r="G24" s="13"/>
      <c r="H24" s="13"/>
    </row>
    <row r="25" spans="1:8">
      <c r="A25" s="13" t="s">
        <v>318</v>
      </c>
      <c r="B25" s="13" t="s">
        <v>139</v>
      </c>
      <c r="C25" s="13" t="s">
        <v>133</v>
      </c>
      <c r="D25" s="13" t="s">
        <v>23</v>
      </c>
      <c r="E25" s="13" t="s">
        <v>15</v>
      </c>
      <c r="F25" s="13">
        <v>53.6</v>
      </c>
      <c r="G25" s="13"/>
      <c r="H25" s="13"/>
    </row>
    <row r="26" spans="1:8">
      <c r="A26" s="13" t="s">
        <v>318</v>
      </c>
      <c r="B26" s="13" t="s">
        <v>139</v>
      </c>
      <c r="C26" s="13" t="s">
        <v>133</v>
      </c>
      <c r="D26" s="13" t="s">
        <v>22</v>
      </c>
      <c r="E26" s="27" t="s">
        <v>16</v>
      </c>
      <c r="F26" s="13">
        <v>46.4</v>
      </c>
      <c r="G26" s="13"/>
      <c r="H26" s="13"/>
    </row>
    <row r="27" spans="1:8">
      <c r="A27" s="13" t="s">
        <v>318</v>
      </c>
      <c r="B27" s="13" t="s">
        <v>139</v>
      </c>
      <c r="C27" s="13" t="s">
        <v>133</v>
      </c>
      <c r="D27" s="13" t="s">
        <v>23</v>
      </c>
      <c r="E27" s="27" t="s">
        <v>16</v>
      </c>
      <c r="F27" s="13">
        <v>59.9</v>
      </c>
      <c r="G27" s="13"/>
      <c r="H27" s="13"/>
    </row>
    <row r="28" spans="1:8">
      <c r="A28" s="13" t="s">
        <v>318</v>
      </c>
      <c r="B28" s="13" t="s">
        <v>139</v>
      </c>
      <c r="C28" s="13" t="s">
        <v>133</v>
      </c>
      <c r="D28" s="13" t="s">
        <v>22</v>
      </c>
      <c r="E28" s="13" t="s">
        <v>17</v>
      </c>
      <c r="F28" s="13">
        <v>24.4</v>
      </c>
      <c r="G28" s="13">
        <v>1</v>
      </c>
      <c r="H28" s="13"/>
    </row>
    <row r="29" spans="1:8">
      <c r="A29" s="13" t="s">
        <v>318</v>
      </c>
      <c r="B29" s="13" t="s">
        <v>139</v>
      </c>
      <c r="C29" s="13" t="s">
        <v>133</v>
      </c>
      <c r="D29" s="13" t="s">
        <v>23</v>
      </c>
      <c r="E29" s="13" t="s">
        <v>17</v>
      </c>
      <c r="F29" s="13">
        <v>60.9</v>
      </c>
      <c r="G29" s="13"/>
      <c r="H29" s="13"/>
    </row>
    <row r="30" spans="1:8">
      <c r="A30" s="13" t="s">
        <v>318</v>
      </c>
      <c r="B30" s="13" t="s">
        <v>139</v>
      </c>
      <c r="C30" s="13" t="s">
        <v>25</v>
      </c>
      <c r="D30" s="13" t="s">
        <v>141</v>
      </c>
      <c r="E30" s="13" t="s">
        <v>140</v>
      </c>
      <c r="F30" s="13">
        <v>60.8</v>
      </c>
      <c r="G30" s="13"/>
      <c r="H30" s="13"/>
    </row>
    <row r="31" spans="1:8">
      <c r="A31" s="13" t="s">
        <v>318</v>
      </c>
      <c r="B31" s="13" t="s">
        <v>139</v>
      </c>
      <c r="C31" s="13" t="s">
        <v>25</v>
      </c>
      <c r="D31" s="13" t="s">
        <v>27</v>
      </c>
      <c r="E31" s="13" t="s">
        <v>140</v>
      </c>
      <c r="F31" s="13">
        <v>50.8</v>
      </c>
      <c r="G31" s="13"/>
      <c r="H31" s="13"/>
    </row>
    <row r="32" spans="1:8">
      <c r="A32" s="13" t="s">
        <v>318</v>
      </c>
      <c r="B32" s="13" t="s">
        <v>139</v>
      </c>
      <c r="C32" s="13" t="s">
        <v>25</v>
      </c>
      <c r="D32" s="13" t="s">
        <v>141</v>
      </c>
      <c r="E32" s="13" t="s">
        <v>14</v>
      </c>
      <c r="F32" s="13">
        <v>61.9</v>
      </c>
      <c r="G32" s="13"/>
      <c r="H32" s="13"/>
    </row>
    <row r="33" spans="1:8">
      <c r="A33" s="13" t="s">
        <v>318</v>
      </c>
      <c r="B33" s="13" t="s">
        <v>139</v>
      </c>
      <c r="C33" s="13" t="s">
        <v>25</v>
      </c>
      <c r="D33" s="13" t="s">
        <v>27</v>
      </c>
      <c r="E33" s="13" t="s">
        <v>14</v>
      </c>
      <c r="F33" s="13">
        <v>53.4</v>
      </c>
      <c r="G33" s="13"/>
      <c r="H33" s="13"/>
    </row>
    <row r="34" spans="1:8">
      <c r="A34" s="13" t="s">
        <v>318</v>
      </c>
      <c r="B34" s="13" t="s">
        <v>139</v>
      </c>
      <c r="C34" s="13" t="s">
        <v>25</v>
      </c>
      <c r="D34" s="13" t="s">
        <v>141</v>
      </c>
      <c r="E34" s="13" t="s">
        <v>15</v>
      </c>
      <c r="F34" s="13">
        <v>58.1</v>
      </c>
      <c r="G34" s="13"/>
      <c r="H34" s="13"/>
    </row>
    <row r="35" spans="1:8">
      <c r="A35" s="13" t="s">
        <v>318</v>
      </c>
      <c r="B35" s="13" t="s">
        <v>139</v>
      </c>
      <c r="C35" s="13" t="s">
        <v>25</v>
      </c>
      <c r="D35" s="13" t="s">
        <v>27</v>
      </c>
      <c r="E35" s="13" t="s">
        <v>15</v>
      </c>
      <c r="F35" s="13">
        <v>43.3</v>
      </c>
      <c r="G35" s="13"/>
      <c r="H35" s="13"/>
    </row>
    <row r="36" spans="1:8">
      <c r="A36" s="13" t="s">
        <v>318</v>
      </c>
      <c r="B36" s="13" t="s">
        <v>139</v>
      </c>
      <c r="C36" s="13" t="s">
        <v>25</v>
      </c>
      <c r="D36" s="13" t="s">
        <v>141</v>
      </c>
      <c r="E36" s="27" t="s">
        <v>16</v>
      </c>
      <c r="F36" s="13">
        <v>62.5</v>
      </c>
      <c r="G36" s="13"/>
      <c r="H36" s="13"/>
    </row>
    <row r="37" spans="1:8">
      <c r="A37" s="13" t="s">
        <v>318</v>
      </c>
      <c r="B37" s="13" t="s">
        <v>139</v>
      </c>
      <c r="C37" s="13" t="s">
        <v>25</v>
      </c>
      <c r="D37" s="13" t="s">
        <v>27</v>
      </c>
      <c r="E37" s="27" t="s">
        <v>16</v>
      </c>
      <c r="F37" s="13">
        <v>55</v>
      </c>
      <c r="G37" s="13"/>
      <c r="H37" s="13"/>
    </row>
    <row r="38" spans="1:8">
      <c r="A38" s="13" t="s">
        <v>318</v>
      </c>
      <c r="B38" s="13" t="s">
        <v>139</v>
      </c>
      <c r="C38" s="13" t="s">
        <v>25</v>
      </c>
      <c r="D38" s="13" t="s">
        <v>141</v>
      </c>
      <c r="E38" s="13" t="s">
        <v>17</v>
      </c>
      <c r="F38" s="13">
        <v>62.2</v>
      </c>
      <c r="G38" s="13"/>
      <c r="H38" s="13"/>
    </row>
    <row r="39" spans="1:8">
      <c r="A39" s="13" t="s">
        <v>318</v>
      </c>
      <c r="B39" s="13" t="s">
        <v>139</v>
      </c>
      <c r="C39" s="13" t="s">
        <v>25</v>
      </c>
      <c r="D39" s="13" t="s">
        <v>27</v>
      </c>
      <c r="E39" s="13" t="s">
        <v>17</v>
      </c>
      <c r="F39" s="13">
        <v>57.7</v>
      </c>
      <c r="G39" s="13"/>
      <c r="H39" s="13"/>
    </row>
    <row r="40" spans="1:8">
      <c r="A40" s="13" t="s">
        <v>318</v>
      </c>
      <c r="B40" s="13" t="s">
        <v>139</v>
      </c>
      <c r="C40" s="13" t="s">
        <v>28</v>
      </c>
      <c r="D40" s="13" t="s">
        <v>94</v>
      </c>
      <c r="E40" s="13" t="s">
        <v>140</v>
      </c>
      <c r="F40" s="13">
        <v>49.9</v>
      </c>
      <c r="G40" s="13"/>
      <c r="H40" s="13"/>
    </row>
    <row r="41" spans="1:8">
      <c r="A41" s="13" t="s">
        <v>318</v>
      </c>
      <c r="B41" s="13" t="s">
        <v>139</v>
      </c>
      <c r="C41" s="13" t="s">
        <v>28</v>
      </c>
      <c r="D41" s="13" t="s">
        <v>95</v>
      </c>
      <c r="E41" s="13" t="s">
        <v>140</v>
      </c>
      <c r="F41" s="13">
        <v>60.4</v>
      </c>
      <c r="G41" s="13"/>
      <c r="H41" s="13"/>
    </row>
    <row r="42" spans="1:8">
      <c r="A42" s="13" t="s">
        <v>318</v>
      </c>
      <c r="B42" s="13" t="s">
        <v>139</v>
      </c>
      <c r="C42" s="13" t="s">
        <v>28</v>
      </c>
      <c r="D42" s="13" t="s">
        <v>94</v>
      </c>
      <c r="E42" s="13" t="s">
        <v>14</v>
      </c>
      <c r="F42" s="13">
        <v>60.5</v>
      </c>
      <c r="G42" s="13"/>
      <c r="H42" s="13"/>
    </row>
    <row r="43" spans="1:8">
      <c r="A43" s="13" t="s">
        <v>318</v>
      </c>
      <c r="B43" s="13" t="s">
        <v>139</v>
      </c>
      <c r="C43" s="13" t="s">
        <v>28</v>
      </c>
      <c r="D43" s="13" t="s">
        <v>95</v>
      </c>
      <c r="E43" s="13" t="s">
        <v>14</v>
      </c>
      <c r="F43" s="13">
        <v>59.3</v>
      </c>
      <c r="G43" s="13"/>
      <c r="H43" s="13"/>
    </row>
    <row r="44" spans="1:8">
      <c r="A44" s="13" t="s">
        <v>318</v>
      </c>
      <c r="B44" s="13" t="s">
        <v>139</v>
      </c>
      <c r="C44" s="13" t="s">
        <v>28</v>
      </c>
      <c r="D44" s="13" t="s">
        <v>94</v>
      </c>
      <c r="E44" s="13" t="s">
        <v>15</v>
      </c>
      <c r="F44" s="13">
        <v>39.700000000000003</v>
      </c>
      <c r="G44" s="13"/>
      <c r="H44" s="13"/>
    </row>
    <row r="45" spans="1:8">
      <c r="A45" s="13" t="s">
        <v>318</v>
      </c>
      <c r="B45" s="13" t="s">
        <v>139</v>
      </c>
      <c r="C45" s="13" t="s">
        <v>28</v>
      </c>
      <c r="D45" s="13" t="s">
        <v>95</v>
      </c>
      <c r="E45" s="13" t="s">
        <v>15</v>
      </c>
      <c r="F45" s="13">
        <v>56.7</v>
      </c>
      <c r="G45" s="13"/>
      <c r="H45" s="13"/>
    </row>
    <row r="46" spans="1:8">
      <c r="A46" s="13" t="s">
        <v>318</v>
      </c>
      <c r="B46" s="13" t="s">
        <v>139</v>
      </c>
      <c r="C46" s="13" t="s">
        <v>28</v>
      </c>
      <c r="D46" s="13" t="s">
        <v>94</v>
      </c>
      <c r="E46" s="13" t="s">
        <v>16</v>
      </c>
      <c r="F46" s="13">
        <v>48.7</v>
      </c>
      <c r="G46" s="13"/>
      <c r="H46" s="13"/>
    </row>
    <row r="47" spans="1:8">
      <c r="A47" s="13" t="s">
        <v>318</v>
      </c>
      <c r="B47" s="13" t="s">
        <v>139</v>
      </c>
      <c r="C47" s="13" t="s">
        <v>28</v>
      </c>
      <c r="D47" s="13" t="s">
        <v>95</v>
      </c>
      <c r="E47" s="13" t="s">
        <v>16</v>
      </c>
      <c r="F47" s="13">
        <v>67.5</v>
      </c>
      <c r="G47" s="13"/>
      <c r="H47" s="13"/>
    </row>
    <row r="48" spans="1:8">
      <c r="A48" s="13" t="s">
        <v>318</v>
      </c>
      <c r="B48" s="13" t="s">
        <v>139</v>
      </c>
      <c r="C48" s="13" t="s">
        <v>28</v>
      </c>
      <c r="D48" s="13" t="s">
        <v>94</v>
      </c>
      <c r="E48" s="13" t="s">
        <v>17</v>
      </c>
      <c r="F48" s="13">
        <v>52.3</v>
      </c>
      <c r="G48" s="13"/>
      <c r="H48" s="13"/>
    </row>
    <row r="49" spans="1:8">
      <c r="A49" s="13" t="s">
        <v>318</v>
      </c>
      <c r="B49" s="13" t="s">
        <v>139</v>
      </c>
      <c r="C49" s="13" t="s">
        <v>28</v>
      </c>
      <c r="D49" s="13" t="s">
        <v>95</v>
      </c>
      <c r="E49" s="13" t="s">
        <v>17</v>
      </c>
      <c r="F49" s="13">
        <v>73.400000000000006</v>
      </c>
      <c r="G49" s="13"/>
      <c r="H49" s="13"/>
    </row>
    <row r="50" spans="1:8">
      <c r="A50" s="13" t="s">
        <v>318</v>
      </c>
      <c r="B50" s="13" t="s">
        <v>139</v>
      </c>
      <c r="C50" s="13" t="s">
        <v>31</v>
      </c>
      <c r="D50" s="13" t="s">
        <v>32</v>
      </c>
      <c r="E50" s="13" t="s">
        <v>140</v>
      </c>
      <c r="F50" s="13">
        <v>50.1</v>
      </c>
      <c r="G50" s="13"/>
      <c r="H50" s="13"/>
    </row>
    <row r="51" spans="1:8">
      <c r="A51" s="13" t="s">
        <v>318</v>
      </c>
      <c r="B51" s="13" t="s">
        <v>139</v>
      </c>
      <c r="C51" s="13" t="s">
        <v>31</v>
      </c>
      <c r="D51" s="13" t="s">
        <v>33</v>
      </c>
      <c r="E51" s="13" t="s">
        <v>140</v>
      </c>
      <c r="F51" s="13">
        <v>60.3</v>
      </c>
      <c r="G51" s="13"/>
      <c r="H51" s="13"/>
    </row>
    <row r="52" spans="1:8">
      <c r="A52" s="13" t="s">
        <v>318</v>
      </c>
      <c r="B52" s="13" t="s">
        <v>139</v>
      </c>
      <c r="C52" s="13" t="s">
        <v>31</v>
      </c>
      <c r="D52" s="13" t="s">
        <v>32</v>
      </c>
      <c r="E52" s="13" t="s">
        <v>14</v>
      </c>
      <c r="F52" s="13">
        <v>54</v>
      </c>
      <c r="G52" s="13"/>
      <c r="H52" s="13"/>
    </row>
    <row r="53" spans="1:8">
      <c r="A53" s="13" t="s">
        <v>318</v>
      </c>
      <c r="B53" s="13" t="s">
        <v>139</v>
      </c>
      <c r="C53" s="13" t="s">
        <v>31</v>
      </c>
      <c r="D53" s="13" t="s">
        <v>33</v>
      </c>
      <c r="E53" s="13" t="s">
        <v>14</v>
      </c>
      <c r="F53" s="13">
        <v>60.6</v>
      </c>
      <c r="G53" s="13"/>
      <c r="H53" s="13"/>
    </row>
    <row r="54" spans="1:8">
      <c r="A54" s="13" t="s">
        <v>318</v>
      </c>
      <c r="B54" s="13" t="s">
        <v>139</v>
      </c>
      <c r="C54" s="13" t="s">
        <v>31</v>
      </c>
      <c r="D54" s="13" t="s">
        <v>32</v>
      </c>
      <c r="E54" s="13" t="s">
        <v>15</v>
      </c>
      <c r="F54" s="13">
        <v>39.1</v>
      </c>
      <c r="G54" s="13"/>
      <c r="H54" s="13"/>
    </row>
    <row r="55" spans="1:8">
      <c r="A55" s="13" t="s">
        <v>318</v>
      </c>
      <c r="B55" s="13" t="s">
        <v>139</v>
      </c>
      <c r="C55" s="13" t="s">
        <v>31</v>
      </c>
      <c r="D55" s="13" t="s">
        <v>33</v>
      </c>
      <c r="E55" s="13" t="s">
        <v>15</v>
      </c>
      <c r="F55" s="13">
        <v>56.2</v>
      </c>
      <c r="G55" s="13"/>
      <c r="H55" s="13"/>
    </row>
    <row r="56" spans="1:8">
      <c r="A56" s="13" t="s">
        <v>318</v>
      </c>
      <c r="B56" s="13" t="s">
        <v>139</v>
      </c>
      <c r="C56" s="13" t="s">
        <v>31</v>
      </c>
      <c r="D56" s="13" t="s">
        <v>32</v>
      </c>
      <c r="E56" s="13" t="s">
        <v>16</v>
      </c>
      <c r="F56" s="13">
        <v>50</v>
      </c>
      <c r="G56" s="13"/>
      <c r="H56" s="13"/>
    </row>
    <row r="57" spans="1:8">
      <c r="A57" s="13" t="s">
        <v>318</v>
      </c>
      <c r="B57" s="13" t="s">
        <v>139</v>
      </c>
      <c r="C57" s="13" t="s">
        <v>31</v>
      </c>
      <c r="D57" s="13" t="s">
        <v>33</v>
      </c>
      <c r="E57" s="13" t="s">
        <v>16</v>
      </c>
      <c r="F57" s="13">
        <v>66.400000000000006</v>
      </c>
      <c r="G57" s="13"/>
      <c r="H57" s="13"/>
    </row>
    <row r="58" spans="1:8">
      <c r="A58" s="13" t="s">
        <v>318</v>
      </c>
      <c r="B58" s="13" t="s">
        <v>139</v>
      </c>
      <c r="C58" s="13" t="s">
        <v>31</v>
      </c>
      <c r="D58" s="13" t="s">
        <v>32</v>
      </c>
      <c r="E58" s="13" t="s">
        <v>17</v>
      </c>
      <c r="F58" s="13">
        <v>56.5</v>
      </c>
      <c r="G58" s="13"/>
      <c r="H58" s="13"/>
    </row>
    <row r="59" spans="1:8">
      <c r="A59" s="13" t="s">
        <v>318</v>
      </c>
      <c r="B59" s="13" t="s">
        <v>139</v>
      </c>
      <c r="C59" s="13" t="s">
        <v>31</v>
      </c>
      <c r="D59" s="13" t="s">
        <v>33</v>
      </c>
      <c r="E59" s="13" t="s">
        <v>17</v>
      </c>
      <c r="F59" s="13">
        <v>78.400000000000006</v>
      </c>
      <c r="G59" s="13"/>
      <c r="H59" s="13"/>
    </row>
    <row r="60" spans="1:8">
      <c r="A60" s="13" t="s">
        <v>318</v>
      </c>
      <c r="B60" s="13" t="s">
        <v>139</v>
      </c>
      <c r="C60" s="13" t="s">
        <v>34</v>
      </c>
      <c r="D60" s="13" t="s">
        <v>35</v>
      </c>
      <c r="E60" s="13" t="s">
        <v>140</v>
      </c>
      <c r="F60" s="13">
        <v>72.3</v>
      </c>
      <c r="G60" s="13"/>
      <c r="H60" s="13"/>
    </row>
    <row r="61" spans="1:8">
      <c r="A61" s="13" t="s">
        <v>318</v>
      </c>
      <c r="B61" s="13" t="s">
        <v>139</v>
      </c>
      <c r="C61" s="13" t="s">
        <v>34</v>
      </c>
      <c r="D61" s="13" t="s">
        <v>36</v>
      </c>
      <c r="E61" s="13" t="s">
        <v>140</v>
      </c>
      <c r="F61" s="13">
        <v>41.3</v>
      </c>
      <c r="G61" s="13"/>
      <c r="H61" s="13"/>
    </row>
    <row r="62" spans="1:8">
      <c r="A62" s="13" t="s">
        <v>318</v>
      </c>
      <c r="B62" s="13" t="s">
        <v>139</v>
      </c>
      <c r="C62" s="13" t="s">
        <v>34</v>
      </c>
      <c r="D62" s="13" t="s">
        <v>35</v>
      </c>
      <c r="E62" s="13" t="s">
        <v>14</v>
      </c>
      <c r="F62" s="13">
        <v>73.400000000000006</v>
      </c>
      <c r="G62" s="13"/>
      <c r="H62" s="13"/>
    </row>
    <row r="63" spans="1:8">
      <c r="A63" s="13" t="s">
        <v>318</v>
      </c>
      <c r="B63" s="13" t="s">
        <v>139</v>
      </c>
      <c r="C63" s="13" t="s">
        <v>34</v>
      </c>
      <c r="D63" s="13" t="s">
        <v>36</v>
      </c>
      <c r="E63" s="13" t="s">
        <v>14</v>
      </c>
      <c r="F63" s="13">
        <v>45.3</v>
      </c>
      <c r="G63" s="13"/>
      <c r="H63" s="13"/>
    </row>
    <row r="64" spans="1:8">
      <c r="A64" s="13" t="s">
        <v>318</v>
      </c>
      <c r="B64" s="13" t="s">
        <v>139</v>
      </c>
      <c r="C64" s="13" t="s">
        <v>34</v>
      </c>
      <c r="D64" s="13" t="s">
        <v>35</v>
      </c>
      <c r="E64" s="13" t="s">
        <v>15</v>
      </c>
      <c r="F64" s="13">
        <v>68.099999999999994</v>
      </c>
      <c r="G64" s="13"/>
      <c r="H64" s="13"/>
    </row>
    <row r="65" spans="1:8">
      <c r="A65" s="13" t="s">
        <v>318</v>
      </c>
      <c r="B65" s="13" t="s">
        <v>139</v>
      </c>
      <c r="C65" s="13" t="s">
        <v>34</v>
      </c>
      <c r="D65" s="13" t="s">
        <v>36</v>
      </c>
      <c r="E65" s="13" t="s">
        <v>15</v>
      </c>
      <c r="F65" s="13">
        <v>35.700000000000003</v>
      </c>
      <c r="G65" s="13"/>
      <c r="H65" s="13"/>
    </row>
    <row r="66" spans="1:8">
      <c r="A66" s="13" t="s">
        <v>318</v>
      </c>
      <c r="B66" s="13" t="s">
        <v>139</v>
      </c>
      <c r="C66" s="13" t="s">
        <v>34</v>
      </c>
      <c r="D66" s="13" t="s">
        <v>35</v>
      </c>
      <c r="E66" s="13" t="s">
        <v>16</v>
      </c>
      <c r="F66" s="13">
        <v>74.900000000000006</v>
      </c>
      <c r="G66" s="13"/>
      <c r="H66" s="13"/>
    </row>
    <row r="67" spans="1:8">
      <c r="A67" s="13" t="s">
        <v>318</v>
      </c>
      <c r="B67" s="13" t="s">
        <v>139</v>
      </c>
      <c r="C67" s="13" t="s">
        <v>34</v>
      </c>
      <c r="D67" s="13" t="s">
        <v>36</v>
      </c>
      <c r="E67" s="13" t="s">
        <v>16</v>
      </c>
      <c r="F67" s="13">
        <v>42.1</v>
      </c>
      <c r="G67" s="13"/>
      <c r="H67" s="13"/>
    </row>
    <row r="68" spans="1:8">
      <c r="A68" s="13" t="s">
        <v>318</v>
      </c>
      <c r="B68" s="13" t="s">
        <v>139</v>
      </c>
      <c r="C68" s="13" t="s">
        <v>34</v>
      </c>
      <c r="D68" s="13" t="s">
        <v>35</v>
      </c>
      <c r="E68" s="13" t="s">
        <v>17</v>
      </c>
      <c r="F68" s="13">
        <v>79.400000000000006</v>
      </c>
      <c r="G68" s="13"/>
      <c r="H68" s="13"/>
    </row>
    <row r="69" spans="1:8">
      <c r="A69" s="13" t="s">
        <v>318</v>
      </c>
      <c r="B69" s="13" t="s">
        <v>139</v>
      </c>
      <c r="C69" s="13" t="s">
        <v>34</v>
      </c>
      <c r="D69" s="13" t="s">
        <v>36</v>
      </c>
      <c r="E69" s="13" t="s">
        <v>17</v>
      </c>
      <c r="F69" s="13">
        <v>42.6</v>
      </c>
      <c r="G69" s="13"/>
      <c r="H69" s="13"/>
    </row>
    <row r="70" spans="1:8">
      <c r="A70" s="13" t="s">
        <v>318</v>
      </c>
      <c r="B70" s="13" t="s">
        <v>139</v>
      </c>
      <c r="C70" s="13" t="s">
        <v>37</v>
      </c>
      <c r="D70" s="13" t="s">
        <v>38</v>
      </c>
      <c r="E70" s="13" t="s">
        <v>140</v>
      </c>
      <c r="F70" s="13">
        <v>76.099999999999994</v>
      </c>
      <c r="G70" s="13"/>
      <c r="H70" s="13"/>
    </row>
    <row r="71" spans="1:8">
      <c r="A71" s="13" t="s">
        <v>318</v>
      </c>
      <c r="B71" s="13" t="s">
        <v>139</v>
      </c>
      <c r="C71" s="13" t="s">
        <v>37</v>
      </c>
      <c r="D71" s="13" t="s">
        <v>39</v>
      </c>
      <c r="E71" s="13" t="s">
        <v>140</v>
      </c>
      <c r="F71" s="13">
        <v>23.9</v>
      </c>
      <c r="G71" s="13"/>
      <c r="H71" s="13"/>
    </row>
    <row r="72" spans="1:8">
      <c r="A72" s="13" t="s">
        <v>318</v>
      </c>
      <c r="B72" s="13" t="s">
        <v>139</v>
      </c>
      <c r="C72" s="13" t="s">
        <v>37</v>
      </c>
      <c r="D72" s="13" t="s">
        <v>38</v>
      </c>
      <c r="E72" s="13" t="s">
        <v>14</v>
      </c>
      <c r="F72" s="13">
        <v>73.5</v>
      </c>
      <c r="G72" s="13"/>
      <c r="H72" s="13"/>
    </row>
    <row r="73" spans="1:8">
      <c r="A73" s="13" t="s">
        <v>318</v>
      </c>
      <c r="B73" s="13" t="s">
        <v>139</v>
      </c>
      <c r="C73" s="13" t="s">
        <v>37</v>
      </c>
      <c r="D73" s="13" t="s">
        <v>39</v>
      </c>
      <c r="E73" s="13" t="s">
        <v>14</v>
      </c>
      <c r="F73" s="13">
        <v>21.7</v>
      </c>
      <c r="G73" s="13"/>
      <c r="H73" s="13"/>
    </row>
    <row r="74" spans="1:8">
      <c r="A74" s="13" t="s">
        <v>318</v>
      </c>
      <c r="B74" s="13" t="s">
        <v>139</v>
      </c>
      <c r="C74" s="13" t="s">
        <v>37</v>
      </c>
      <c r="D74" s="13" t="s">
        <v>38</v>
      </c>
      <c r="E74" s="13" t="s">
        <v>15</v>
      </c>
      <c r="F74" s="13">
        <v>73.900000000000006</v>
      </c>
      <c r="G74" s="13"/>
      <c r="H74" s="13"/>
    </row>
    <row r="75" spans="1:8">
      <c r="A75" s="13" t="s">
        <v>318</v>
      </c>
      <c r="B75" s="13" t="s">
        <v>139</v>
      </c>
      <c r="C75" s="13" t="s">
        <v>37</v>
      </c>
      <c r="D75" s="13" t="s">
        <v>39</v>
      </c>
      <c r="E75" s="13" t="s">
        <v>15</v>
      </c>
      <c r="F75" s="13">
        <v>22.1</v>
      </c>
      <c r="G75" s="13"/>
      <c r="H75" s="13"/>
    </row>
    <row r="76" spans="1:8">
      <c r="A76" s="13" t="s">
        <v>318</v>
      </c>
      <c r="B76" s="13" t="s">
        <v>139</v>
      </c>
      <c r="C76" s="13" t="s">
        <v>37</v>
      </c>
      <c r="D76" s="13" t="s">
        <v>38</v>
      </c>
      <c r="E76" s="13" t="s">
        <v>16</v>
      </c>
      <c r="F76" s="13">
        <v>82.2</v>
      </c>
      <c r="G76" s="13"/>
      <c r="H76" s="13"/>
    </row>
    <row r="77" spans="1:8">
      <c r="A77" s="13" t="s">
        <v>318</v>
      </c>
      <c r="B77" s="13" t="s">
        <v>139</v>
      </c>
      <c r="C77" s="13" t="s">
        <v>37</v>
      </c>
      <c r="D77" s="13" t="s">
        <v>39</v>
      </c>
      <c r="E77" s="13" t="s">
        <v>16</v>
      </c>
      <c r="F77" s="13">
        <v>27.6</v>
      </c>
      <c r="G77" s="13"/>
      <c r="H77" s="13"/>
    </row>
    <row r="78" spans="1:8">
      <c r="A78" s="13" t="s">
        <v>318</v>
      </c>
      <c r="B78" s="13" t="s">
        <v>139</v>
      </c>
      <c r="C78" s="13" t="s">
        <v>37</v>
      </c>
      <c r="D78" s="13" t="s">
        <v>38</v>
      </c>
      <c r="E78" s="13" t="s">
        <v>17</v>
      </c>
      <c r="F78" s="13">
        <v>82</v>
      </c>
      <c r="G78" s="13"/>
      <c r="H78" s="13"/>
    </row>
    <row r="79" spans="1:8">
      <c r="A79" s="13" t="s">
        <v>318</v>
      </c>
      <c r="B79" s="13" t="s">
        <v>139</v>
      </c>
      <c r="C79" s="13" t="s">
        <v>37</v>
      </c>
      <c r="D79" s="13" t="s">
        <v>39</v>
      </c>
      <c r="E79" s="13" t="s">
        <v>17</v>
      </c>
      <c r="F79" s="13">
        <v>26</v>
      </c>
      <c r="G79" s="13"/>
      <c r="H79" s="13"/>
    </row>
    <row r="80" spans="1:8">
      <c r="A80" s="13"/>
      <c r="B80" s="13"/>
      <c r="C80" s="13"/>
      <c r="D80" s="13"/>
      <c r="E80" s="13"/>
      <c r="F80" s="13"/>
      <c r="G80" s="13"/>
      <c r="H80" s="13"/>
    </row>
    <row r="81" spans="1:8">
      <c r="A81" s="13"/>
      <c r="B81" s="13"/>
      <c r="C81" s="13"/>
      <c r="D81" s="13"/>
      <c r="E81" s="13"/>
      <c r="F81" s="13"/>
      <c r="G81" s="13"/>
      <c r="H81" s="13"/>
    </row>
    <row r="82" spans="1:8">
      <c r="A82" s="13"/>
      <c r="B82" s="13"/>
      <c r="C82" s="13"/>
      <c r="D82" s="13"/>
      <c r="E82" s="13"/>
      <c r="F82" s="13"/>
      <c r="G82" s="13"/>
      <c r="H82" s="13"/>
    </row>
    <row r="83" spans="1:8">
      <c r="A83" s="13"/>
      <c r="B83" s="13"/>
      <c r="C83" s="13"/>
      <c r="D83" s="13"/>
      <c r="E83" s="13"/>
      <c r="F83" s="13"/>
      <c r="G83" s="13"/>
      <c r="H83" s="13"/>
    </row>
    <row r="84" spans="1:8">
      <c r="A84" s="13"/>
      <c r="B84" s="13"/>
      <c r="C84" s="13"/>
      <c r="D84" s="13"/>
      <c r="E84" s="13"/>
      <c r="F84" s="13"/>
      <c r="G84" s="13"/>
      <c r="H84" s="13"/>
    </row>
    <row r="85" spans="1:8">
      <c r="A85" s="13"/>
      <c r="B85" s="13"/>
      <c r="C85" s="13"/>
      <c r="D85" s="13"/>
      <c r="E85" s="13"/>
      <c r="F85" s="13"/>
      <c r="G85" s="13"/>
      <c r="H85" s="13"/>
    </row>
    <row r="86" spans="1:8">
      <c r="A86" s="13"/>
      <c r="B86" s="13"/>
      <c r="C86" s="13"/>
      <c r="D86" s="13"/>
      <c r="E86" s="13"/>
      <c r="F86" s="13"/>
      <c r="G86" s="13"/>
      <c r="H86" s="13"/>
    </row>
    <row r="87" spans="1:8">
      <c r="A87" s="13"/>
      <c r="B87" s="13"/>
      <c r="C87" s="13"/>
      <c r="D87" s="13"/>
      <c r="E87" s="13"/>
      <c r="F87" s="13"/>
      <c r="G87" s="13"/>
      <c r="H87" s="13"/>
    </row>
    <row r="88" spans="1:8">
      <c r="A88" s="13"/>
      <c r="B88" s="13"/>
      <c r="C88" s="13"/>
      <c r="D88" s="13"/>
      <c r="E88" s="13"/>
      <c r="F88" s="13"/>
      <c r="G88" s="13"/>
      <c r="H88" s="13"/>
    </row>
    <row r="89" spans="1:8">
      <c r="A89" s="13"/>
      <c r="B89" s="13"/>
      <c r="C89" s="13"/>
      <c r="D89" s="13"/>
      <c r="E89" s="13"/>
      <c r="F89" s="13"/>
      <c r="G89" s="13"/>
      <c r="H89" s="13"/>
    </row>
  </sheetData>
  <mergeCells count="1">
    <mergeCell ref="A1:D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59999389629810485"/>
  </sheetPr>
  <dimension ref="A1:G39"/>
  <sheetViews>
    <sheetView workbookViewId="0">
      <selection sqref="A1:D1"/>
    </sheetView>
  </sheetViews>
  <sheetFormatPr defaultRowHeight="15"/>
  <cols>
    <col min="1" max="1" width="54.85546875" customWidth="1"/>
    <col min="2" max="2" width="18.85546875" customWidth="1"/>
    <col min="4" max="4" width="18.28515625" customWidth="1"/>
    <col min="5" max="5" width="19.7109375" customWidth="1"/>
  </cols>
  <sheetData>
    <row r="1" spans="1:7">
      <c r="A1" s="197" t="s">
        <v>326</v>
      </c>
      <c r="B1" s="197"/>
      <c r="C1" s="197"/>
      <c r="D1" s="197"/>
    </row>
    <row r="2" spans="1:7">
      <c r="A2" s="2" t="s">
        <v>313</v>
      </c>
    </row>
    <row r="4" spans="1:7">
      <c r="A4" s="2" t="s">
        <v>4</v>
      </c>
      <c r="B4" s="73" t="s">
        <v>5</v>
      </c>
      <c r="C4" s="73" t="s">
        <v>6</v>
      </c>
      <c r="D4" s="73" t="s">
        <v>7</v>
      </c>
      <c r="E4" s="73" t="s">
        <v>8</v>
      </c>
      <c r="F4" s="72" t="s">
        <v>9</v>
      </c>
    </row>
    <row r="5" spans="1:7">
      <c r="A5" t="s">
        <v>325</v>
      </c>
      <c r="B5" s="38" t="s">
        <v>139</v>
      </c>
      <c r="C5" s="38" t="s">
        <v>12</v>
      </c>
      <c r="D5" s="38" t="s">
        <v>12</v>
      </c>
      <c r="E5" s="38" t="s">
        <v>140</v>
      </c>
      <c r="F5" s="13">
        <v>81.8</v>
      </c>
      <c r="G5" s="71"/>
    </row>
    <row r="6" spans="1:7">
      <c r="A6" t="s">
        <v>325</v>
      </c>
      <c r="B6" t="s">
        <v>139</v>
      </c>
      <c r="C6" t="s">
        <v>12</v>
      </c>
      <c r="D6" t="s">
        <v>12</v>
      </c>
      <c r="E6" t="s">
        <v>14</v>
      </c>
      <c r="F6" s="13">
        <v>79.900000000000006</v>
      </c>
      <c r="G6" s="71"/>
    </row>
    <row r="7" spans="1:7">
      <c r="A7" t="s">
        <v>325</v>
      </c>
      <c r="B7" t="s">
        <v>139</v>
      </c>
      <c r="C7" t="s">
        <v>12</v>
      </c>
      <c r="D7" t="s">
        <v>12</v>
      </c>
      <c r="E7" t="s">
        <v>15</v>
      </c>
      <c r="F7" s="13">
        <v>86.4</v>
      </c>
      <c r="G7" s="71"/>
    </row>
    <row r="8" spans="1:7">
      <c r="A8" t="s">
        <v>325</v>
      </c>
      <c r="B8" t="s">
        <v>139</v>
      </c>
      <c r="C8" t="s">
        <v>12</v>
      </c>
      <c r="D8" t="s">
        <v>12</v>
      </c>
      <c r="E8" t="s">
        <v>16</v>
      </c>
      <c r="F8" s="13">
        <v>82.1</v>
      </c>
      <c r="G8" s="71"/>
    </row>
    <row r="9" spans="1:7">
      <c r="A9" t="s">
        <v>325</v>
      </c>
      <c r="B9" t="s">
        <v>139</v>
      </c>
      <c r="C9" t="s">
        <v>12</v>
      </c>
      <c r="D9" t="s">
        <v>12</v>
      </c>
      <c r="E9" t="s">
        <v>17</v>
      </c>
      <c r="F9" s="13">
        <v>70.5</v>
      </c>
      <c r="G9" s="71"/>
    </row>
    <row r="10" spans="1:7">
      <c r="A10" t="s">
        <v>324</v>
      </c>
      <c r="B10" s="38" t="s">
        <v>139</v>
      </c>
      <c r="C10" s="38" t="s">
        <v>12</v>
      </c>
      <c r="D10" s="38" t="s">
        <v>12</v>
      </c>
      <c r="E10" s="38" t="s">
        <v>140</v>
      </c>
      <c r="F10" s="13">
        <v>89.4</v>
      </c>
      <c r="G10" s="67"/>
    </row>
    <row r="11" spans="1:7">
      <c r="A11" t="s">
        <v>324</v>
      </c>
      <c r="B11" t="s">
        <v>139</v>
      </c>
      <c r="C11" t="s">
        <v>12</v>
      </c>
      <c r="D11" t="s">
        <v>12</v>
      </c>
      <c r="E11" t="s">
        <v>14</v>
      </c>
      <c r="F11" s="13">
        <v>92.3</v>
      </c>
    </row>
    <row r="12" spans="1:7">
      <c r="A12" t="s">
        <v>324</v>
      </c>
      <c r="B12" t="s">
        <v>139</v>
      </c>
      <c r="C12" t="s">
        <v>12</v>
      </c>
      <c r="D12" t="s">
        <v>12</v>
      </c>
      <c r="E12" t="s">
        <v>15</v>
      </c>
      <c r="F12" s="13">
        <v>92.8</v>
      </c>
    </row>
    <row r="13" spans="1:7">
      <c r="A13" t="s">
        <v>324</v>
      </c>
      <c r="B13" t="s">
        <v>139</v>
      </c>
      <c r="C13" t="s">
        <v>12</v>
      </c>
      <c r="D13" t="s">
        <v>12</v>
      </c>
      <c r="E13" t="s">
        <v>16</v>
      </c>
      <c r="F13" s="13">
        <v>85.6</v>
      </c>
    </row>
    <row r="14" spans="1:7">
      <c r="A14" t="s">
        <v>324</v>
      </c>
      <c r="B14" t="s">
        <v>139</v>
      </c>
      <c r="C14" t="s">
        <v>12</v>
      </c>
      <c r="D14" t="s">
        <v>12</v>
      </c>
      <c r="E14" t="s">
        <v>17</v>
      </c>
      <c r="F14" s="13">
        <v>74</v>
      </c>
    </row>
    <row r="15" spans="1:7">
      <c r="A15" t="s">
        <v>323</v>
      </c>
      <c r="B15" s="38" t="s">
        <v>139</v>
      </c>
      <c r="C15" s="38" t="s">
        <v>12</v>
      </c>
      <c r="D15" s="38" t="s">
        <v>12</v>
      </c>
      <c r="E15" s="38" t="s">
        <v>140</v>
      </c>
      <c r="F15" s="13">
        <v>57.5</v>
      </c>
      <c r="G15" s="71"/>
    </row>
    <row r="16" spans="1:7">
      <c r="A16" t="s">
        <v>323</v>
      </c>
      <c r="B16" t="s">
        <v>139</v>
      </c>
      <c r="C16" t="s">
        <v>12</v>
      </c>
      <c r="D16" t="s">
        <v>12</v>
      </c>
      <c r="E16" t="s">
        <v>14</v>
      </c>
      <c r="F16" s="13">
        <v>59.5</v>
      </c>
    </row>
    <row r="17" spans="1:7">
      <c r="A17" t="s">
        <v>323</v>
      </c>
      <c r="B17" t="s">
        <v>139</v>
      </c>
      <c r="C17" t="s">
        <v>12</v>
      </c>
      <c r="D17" t="s">
        <v>12</v>
      </c>
      <c r="E17" t="s">
        <v>15</v>
      </c>
      <c r="F17" s="13">
        <v>53.4</v>
      </c>
    </row>
    <row r="18" spans="1:7">
      <c r="A18" t="s">
        <v>323</v>
      </c>
      <c r="B18" t="s">
        <v>139</v>
      </c>
      <c r="C18" t="s">
        <v>12</v>
      </c>
      <c r="D18" t="s">
        <v>12</v>
      </c>
      <c r="E18" t="s">
        <v>16</v>
      </c>
      <c r="F18" s="13">
        <v>59.6</v>
      </c>
    </row>
    <row r="19" spans="1:7">
      <c r="A19" t="s">
        <v>323</v>
      </c>
      <c r="B19" t="s">
        <v>139</v>
      </c>
      <c r="C19" t="s">
        <v>12</v>
      </c>
      <c r="D19" t="s">
        <v>12</v>
      </c>
      <c r="E19" t="s">
        <v>17</v>
      </c>
      <c r="F19" s="13">
        <v>60.6</v>
      </c>
    </row>
    <row r="20" spans="1:7">
      <c r="A20" t="s">
        <v>322</v>
      </c>
      <c r="B20" s="38" t="s">
        <v>139</v>
      </c>
      <c r="C20" s="38" t="s">
        <v>12</v>
      </c>
      <c r="D20" s="38" t="s">
        <v>12</v>
      </c>
      <c r="E20" s="38" t="s">
        <v>140</v>
      </c>
      <c r="F20" s="13">
        <v>78.5</v>
      </c>
      <c r="G20" s="67"/>
    </row>
    <row r="21" spans="1:7">
      <c r="A21" t="s">
        <v>322</v>
      </c>
      <c r="B21" t="s">
        <v>139</v>
      </c>
      <c r="C21" t="s">
        <v>12</v>
      </c>
      <c r="D21" t="s">
        <v>12</v>
      </c>
      <c r="E21" t="s">
        <v>14</v>
      </c>
      <c r="F21" s="13">
        <v>73.2</v>
      </c>
    </row>
    <row r="22" spans="1:7">
      <c r="A22" t="s">
        <v>322</v>
      </c>
      <c r="B22" t="s">
        <v>139</v>
      </c>
      <c r="C22" t="s">
        <v>12</v>
      </c>
      <c r="D22" t="s">
        <v>12</v>
      </c>
      <c r="E22" t="s">
        <v>15</v>
      </c>
      <c r="F22" s="13">
        <v>77.8</v>
      </c>
    </row>
    <row r="23" spans="1:7">
      <c r="A23" t="s">
        <v>322</v>
      </c>
      <c r="B23" t="s">
        <v>139</v>
      </c>
      <c r="C23" t="s">
        <v>12</v>
      </c>
      <c r="D23" t="s">
        <v>12</v>
      </c>
      <c r="E23" t="s">
        <v>16</v>
      </c>
      <c r="F23" s="13">
        <v>84.8</v>
      </c>
    </row>
    <row r="24" spans="1:7">
      <c r="A24" t="s">
        <v>322</v>
      </c>
      <c r="B24" t="s">
        <v>139</v>
      </c>
      <c r="C24" t="s">
        <v>12</v>
      </c>
      <c r="D24" t="s">
        <v>12</v>
      </c>
      <c r="E24" t="s">
        <v>17</v>
      </c>
      <c r="F24" s="13">
        <v>87.1</v>
      </c>
    </row>
    <row r="25" spans="1:7">
      <c r="A25" t="s">
        <v>321</v>
      </c>
      <c r="B25" s="38" t="s">
        <v>139</v>
      </c>
      <c r="C25" s="38" t="s">
        <v>12</v>
      </c>
      <c r="D25" s="38" t="s">
        <v>12</v>
      </c>
      <c r="E25" s="38" t="s">
        <v>140</v>
      </c>
      <c r="F25" s="13">
        <v>64.900000000000006</v>
      </c>
      <c r="G25" s="71"/>
    </row>
    <row r="26" spans="1:7">
      <c r="A26" t="s">
        <v>321</v>
      </c>
      <c r="B26" t="s">
        <v>139</v>
      </c>
      <c r="C26" t="s">
        <v>12</v>
      </c>
      <c r="D26" t="s">
        <v>12</v>
      </c>
      <c r="E26" t="s">
        <v>14</v>
      </c>
      <c r="F26" s="13">
        <v>73.5</v>
      </c>
      <c r="G26" s="71"/>
    </row>
    <row r="27" spans="1:7">
      <c r="A27" t="s">
        <v>321</v>
      </c>
      <c r="B27" t="s">
        <v>139</v>
      </c>
      <c r="C27" t="s">
        <v>12</v>
      </c>
      <c r="D27" t="s">
        <v>12</v>
      </c>
      <c r="E27" t="s">
        <v>15</v>
      </c>
      <c r="F27" s="13">
        <v>61.1</v>
      </c>
      <c r="G27" s="71"/>
    </row>
    <row r="28" spans="1:7">
      <c r="A28" t="s">
        <v>321</v>
      </c>
      <c r="B28" t="s">
        <v>139</v>
      </c>
      <c r="C28" t="s">
        <v>12</v>
      </c>
      <c r="D28" t="s">
        <v>12</v>
      </c>
      <c r="E28" t="s">
        <v>16</v>
      </c>
      <c r="F28" s="13">
        <v>58.3</v>
      </c>
      <c r="G28" s="71"/>
    </row>
    <row r="29" spans="1:7">
      <c r="A29" t="s">
        <v>321</v>
      </c>
      <c r="B29" t="s">
        <v>139</v>
      </c>
      <c r="C29" t="s">
        <v>12</v>
      </c>
      <c r="D29" t="s">
        <v>12</v>
      </c>
      <c r="E29" t="s">
        <v>17</v>
      </c>
      <c r="F29" s="13">
        <v>61.3</v>
      </c>
      <c r="G29" s="71"/>
    </row>
    <row r="30" spans="1:7">
      <c r="A30" t="s">
        <v>320</v>
      </c>
      <c r="B30" s="38" t="s">
        <v>139</v>
      </c>
      <c r="C30" s="38" t="s">
        <v>12</v>
      </c>
      <c r="D30" s="38" t="s">
        <v>12</v>
      </c>
      <c r="E30" s="38" t="s">
        <v>140</v>
      </c>
      <c r="F30" s="13">
        <v>22</v>
      </c>
      <c r="G30" s="71"/>
    </row>
    <row r="31" spans="1:7">
      <c r="A31" t="s">
        <v>320</v>
      </c>
      <c r="B31" t="s">
        <v>139</v>
      </c>
      <c r="C31" t="s">
        <v>12</v>
      </c>
      <c r="D31" t="s">
        <v>12</v>
      </c>
      <c r="E31" t="s">
        <v>14</v>
      </c>
      <c r="F31" s="13">
        <v>17.399999999999999</v>
      </c>
    </row>
    <row r="32" spans="1:7">
      <c r="A32" t="s">
        <v>320</v>
      </c>
      <c r="B32" t="s">
        <v>139</v>
      </c>
      <c r="C32" t="s">
        <v>12</v>
      </c>
      <c r="D32" t="s">
        <v>12</v>
      </c>
      <c r="E32" t="s">
        <v>15</v>
      </c>
      <c r="F32" s="13">
        <v>25.3</v>
      </c>
    </row>
    <row r="33" spans="1:6">
      <c r="A33" t="s">
        <v>320</v>
      </c>
      <c r="B33" t="s">
        <v>139</v>
      </c>
      <c r="C33" t="s">
        <v>12</v>
      </c>
      <c r="D33" t="s">
        <v>12</v>
      </c>
      <c r="E33" t="s">
        <v>16</v>
      </c>
      <c r="F33" s="13">
        <v>24.2</v>
      </c>
    </row>
    <row r="34" spans="1:6">
      <c r="A34" t="s">
        <v>320</v>
      </c>
      <c r="B34" t="s">
        <v>139</v>
      </c>
      <c r="C34" t="s">
        <v>12</v>
      </c>
      <c r="D34" t="s">
        <v>12</v>
      </c>
      <c r="E34" t="s">
        <v>17</v>
      </c>
      <c r="F34" s="13">
        <v>22.2</v>
      </c>
    </row>
    <row r="35" spans="1:6">
      <c r="F35" s="13"/>
    </row>
    <row r="36" spans="1:6">
      <c r="F36" s="13"/>
    </row>
    <row r="37" spans="1:6">
      <c r="F37" s="13"/>
    </row>
    <row r="38" spans="1:6">
      <c r="F38" s="13"/>
    </row>
    <row r="39" spans="1:6">
      <c r="F39" s="13"/>
    </row>
  </sheetData>
  <mergeCells count="1">
    <mergeCell ref="A1:D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59999389629810485"/>
  </sheetPr>
  <dimension ref="A1:F76"/>
  <sheetViews>
    <sheetView workbookViewId="0">
      <selection sqref="A1:D1"/>
    </sheetView>
  </sheetViews>
  <sheetFormatPr defaultRowHeight="15"/>
  <cols>
    <col min="1" max="1" width="47.5703125" customWidth="1"/>
    <col min="2" max="2" width="48.28515625" customWidth="1"/>
    <col min="3" max="3" width="47.140625" customWidth="1"/>
    <col min="4" max="4" width="11.5703125" customWidth="1"/>
    <col min="5" max="5" width="14.5703125" customWidth="1"/>
    <col min="6" max="6" width="117.140625" customWidth="1"/>
  </cols>
  <sheetData>
    <row r="1" spans="1:6" ht="18.75" customHeight="1">
      <c r="A1" s="197" t="s">
        <v>360</v>
      </c>
      <c r="B1" s="197"/>
      <c r="C1" s="197"/>
      <c r="D1" s="197"/>
    </row>
    <row r="2" spans="1:6">
      <c r="A2" s="197" t="s">
        <v>359</v>
      </c>
      <c r="B2" s="197"/>
      <c r="C2" s="197"/>
      <c r="D2" s="197"/>
    </row>
    <row r="4" spans="1:6">
      <c r="A4" s="2" t="s">
        <v>4</v>
      </c>
      <c r="B4" s="2" t="s">
        <v>6</v>
      </c>
      <c r="C4" s="2" t="s">
        <v>7</v>
      </c>
      <c r="D4" s="2" t="s">
        <v>358</v>
      </c>
      <c r="E4" s="11" t="s">
        <v>9</v>
      </c>
      <c r="F4" s="2" t="s">
        <v>357</v>
      </c>
    </row>
    <row r="5" spans="1:6">
      <c r="A5" t="s">
        <v>328</v>
      </c>
      <c r="B5" s="50" t="s">
        <v>12</v>
      </c>
      <c r="C5" s="50" t="s">
        <v>12</v>
      </c>
      <c r="D5" t="s">
        <v>331</v>
      </c>
      <c r="E5" s="81">
        <v>46.8</v>
      </c>
    </row>
    <row r="6" spans="1:6">
      <c r="A6" t="s">
        <v>328</v>
      </c>
      <c r="B6" s="50" t="s">
        <v>12</v>
      </c>
      <c r="C6" s="50" t="s">
        <v>12</v>
      </c>
      <c r="D6" t="s">
        <v>327</v>
      </c>
      <c r="E6" s="81">
        <v>46.8</v>
      </c>
    </row>
    <row r="7" spans="1:6">
      <c r="A7" t="s">
        <v>328</v>
      </c>
      <c r="B7" s="50" t="s">
        <v>18</v>
      </c>
      <c r="C7" s="50" t="s">
        <v>19</v>
      </c>
      <c r="D7" t="s">
        <v>331</v>
      </c>
      <c r="E7" s="81">
        <v>43.3</v>
      </c>
    </row>
    <row r="8" spans="1:6">
      <c r="A8" t="s">
        <v>328</v>
      </c>
      <c r="B8" s="50" t="s">
        <v>18</v>
      </c>
      <c r="C8" s="50" t="s">
        <v>20</v>
      </c>
      <c r="D8" t="s">
        <v>331</v>
      </c>
      <c r="E8" s="81">
        <v>50.3</v>
      </c>
    </row>
    <row r="9" spans="1:6">
      <c r="A9" t="s">
        <v>328</v>
      </c>
      <c r="B9" s="50" t="s">
        <v>18</v>
      </c>
      <c r="C9" s="50" t="s">
        <v>356</v>
      </c>
      <c r="D9" t="s">
        <v>327</v>
      </c>
      <c r="E9" s="81">
        <v>43.9</v>
      </c>
    </row>
    <row r="10" spans="1:6">
      <c r="A10" t="s">
        <v>328</v>
      </c>
      <c r="B10" s="50" t="s">
        <v>18</v>
      </c>
      <c r="C10" s="50" t="s">
        <v>20</v>
      </c>
      <c r="D10" t="s">
        <v>327</v>
      </c>
      <c r="E10" s="81">
        <v>49.6</v>
      </c>
    </row>
    <row r="11" spans="1:6">
      <c r="A11" t="s">
        <v>328</v>
      </c>
      <c r="B11" s="50" t="s">
        <v>262</v>
      </c>
      <c r="C11" s="50" t="s">
        <v>206</v>
      </c>
      <c r="D11" t="s">
        <v>331</v>
      </c>
      <c r="E11" s="80">
        <v>44.5</v>
      </c>
    </row>
    <row r="12" spans="1:6">
      <c r="A12" t="s">
        <v>328</v>
      </c>
      <c r="B12" s="50" t="s">
        <v>262</v>
      </c>
      <c r="C12" s="50" t="s">
        <v>197</v>
      </c>
      <c r="D12" t="s">
        <v>331</v>
      </c>
      <c r="E12" s="80">
        <v>47.1</v>
      </c>
    </row>
    <row r="13" spans="1:6">
      <c r="A13" t="s">
        <v>328</v>
      </c>
      <c r="B13" s="50" t="s">
        <v>262</v>
      </c>
      <c r="C13" s="50" t="s">
        <v>196</v>
      </c>
      <c r="D13" t="s">
        <v>331</v>
      </c>
      <c r="E13" s="80">
        <v>40.299999999999997</v>
      </c>
    </row>
    <row r="14" spans="1:6">
      <c r="A14" t="s">
        <v>328</v>
      </c>
      <c r="B14" s="50" t="s">
        <v>262</v>
      </c>
      <c r="C14" s="50" t="s">
        <v>195</v>
      </c>
      <c r="D14" t="s">
        <v>331</v>
      </c>
      <c r="E14" s="83">
        <v>46.2</v>
      </c>
    </row>
    <row r="15" spans="1:6">
      <c r="A15" t="s">
        <v>328</v>
      </c>
      <c r="B15" s="50" t="s">
        <v>262</v>
      </c>
      <c r="C15" s="50" t="s">
        <v>194</v>
      </c>
      <c r="D15" t="s">
        <v>331</v>
      </c>
      <c r="E15" s="83">
        <v>50.7</v>
      </c>
    </row>
    <row r="16" spans="1:6">
      <c r="A16" t="s">
        <v>328</v>
      </c>
      <c r="B16" s="50" t="s">
        <v>262</v>
      </c>
      <c r="C16" s="50" t="s">
        <v>193</v>
      </c>
      <c r="D16" t="s">
        <v>331</v>
      </c>
      <c r="E16" s="83">
        <v>55.2</v>
      </c>
    </row>
    <row r="17" spans="1:6">
      <c r="A17" t="s">
        <v>328</v>
      </c>
      <c r="B17" s="50" t="s">
        <v>262</v>
      </c>
      <c r="C17" s="50" t="s">
        <v>192</v>
      </c>
      <c r="D17" t="s">
        <v>331</v>
      </c>
      <c r="E17" s="83">
        <v>48.8</v>
      </c>
    </row>
    <row r="18" spans="1:6">
      <c r="A18" t="s">
        <v>328</v>
      </c>
      <c r="B18" s="50" t="s">
        <v>262</v>
      </c>
      <c r="C18" s="50" t="s">
        <v>355</v>
      </c>
      <c r="D18" t="s">
        <v>331</v>
      </c>
      <c r="E18" s="83">
        <v>43.9</v>
      </c>
    </row>
    <row r="19" spans="1:6">
      <c r="A19" t="s">
        <v>328</v>
      </c>
      <c r="B19" s="50" t="s">
        <v>262</v>
      </c>
      <c r="C19" s="50" t="s">
        <v>200</v>
      </c>
      <c r="D19" t="s">
        <v>331</v>
      </c>
      <c r="E19" s="83">
        <v>36.9</v>
      </c>
    </row>
    <row r="20" spans="1:6">
      <c r="A20" t="s">
        <v>328</v>
      </c>
      <c r="B20" s="50" t="s">
        <v>262</v>
      </c>
      <c r="C20" s="50" t="s">
        <v>206</v>
      </c>
      <c r="D20" t="s">
        <v>327</v>
      </c>
      <c r="E20" s="82">
        <v>48</v>
      </c>
    </row>
    <row r="21" spans="1:6">
      <c r="A21" t="s">
        <v>328</v>
      </c>
      <c r="B21" s="50" t="s">
        <v>262</v>
      </c>
      <c r="C21" s="50" t="s">
        <v>197</v>
      </c>
      <c r="D21" t="s">
        <v>327</v>
      </c>
      <c r="E21" s="82">
        <v>46.6</v>
      </c>
    </row>
    <row r="22" spans="1:6">
      <c r="A22" t="s">
        <v>328</v>
      </c>
      <c r="B22" s="50" t="s">
        <v>262</v>
      </c>
      <c r="C22" s="50" t="s">
        <v>196</v>
      </c>
      <c r="D22" t="s">
        <v>327</v>
      </c>
      <c r="E22" s="82">
        <v>39.200000000000003</v>
      </c>
    </row>
    <row r="23" spans="1:6">
      <c r="A23" t="s">
        <v>328</v>
      </c>
      <c r="B23" s="50" t="s">
        <v>262</v>
      </c>
      <c r="C23" s="50" t="s">
        <v>195</v>
      </c>
      <c r="D23" t="s">
        <v>327</v>
      </c>
      <c r="E23" s="81">
        <v>46.6</v>
      </c>
    </row>
    <row r="24" spans="1:6">
      <c r="A24" t="s">
        <v>328</v>
      </c>
      <c r="B24" s="50" t="s">
        <v>262</v>
      </c>
      <c r="C24" s="50" t="s">
        <v>194</v>
      </c>
      <c r="D24" t="s">
        <v>327</v>
      </c>
      <c r="E24" s="81">
        <v>47.3</v>
      </c>
    </row>
    <row r="25" spans="1:6">
      <c r="A25" t="s">
        <v>328</v>
      </c>
      <c r="B25" s="50" t="s">
        <v>262</v>
      </c>
      <c r="C25" s="50" t="s">
        <v>193</v>
      </c>
      <c r="D25" t="s">
        <v>327</v>
      </c>
      <c r="E25" s="81">
        <v>54.2</v>
      </c>
    </row>
    <row r="26" spans="1:6">
      <c r="A26" t="s">
        <v>328</v>
      </c>
      <c r="B26" s="50" t="s">
        <v>262</v>
      </c>
      <c r="C26" s="50" t="s">
        <v>192</v>
      </c>
      <c r="D26" t="s">
        <v>327</v>
      </c>
      <c r="E26" s="81">
        <v>50.1</v>
      </c>
    </row>
    <row r="27" spans="1:6">
      <c r="A27" t="s">
        <v>328</v>
      </c>
      <c r="B27" s="50" t="s">
        <v>262</v>
      </c>
      <c r="C27" s="50" t="s">
        <v>355</v>
      </c>
      <c r="D27" t="s">
        <v>327</v>
      </c>
      <c r="E27" s="81">
        <v>43.9</v>
      </c>
    </row>
    <row r="28" spans="1:6">
      <c r="A28" t="s">
        <v>328</v>
      </c>
      <c r="B28" s="50" t="s">
        <v>262</v>
      </c>
      <c r="C28" s="50" t="s">
        <v>200</v>
      </c>
      <c r="D28" t="s">
        <v>327</v>
      </c>
      <c r="E28" s="81">
        <v>40.299999999999997</v>
      </c>
    </row>
    <row r="29" spans="1:6" ht="16.5" customHeight="1">
      <c r="A29" t="s">
        <v>328</v>
      </c>
      <c r="B29" t="s">
        <v>352</v>
      </c>
      <c r="C29" t="s">
        <v>354</v>
      </c>
      <c r="D29" t="s">
        <v>331</v>
      </c>
      <c r="E29" s="50">
        <v>38.4</v>
      </c>
      <c r="F29" s="77" t="s">
        <v>350</v>
      </c>
    </row>
    <row r="30" spans="1:6" ht="15.75" customHeight="1">
      <c r="A30" t="s">
        <v>328</v>
      </c>
      <c r="B30" t="s">
        <v>352</v>
      </c>
      <c r="C30" t="s">
        <v>353</v>
      </c>
      <c r="D30" t="s">
        <v>331</v>
      </c>
      <c r="E30" s="50">
        <v>48.5</v>
      </c>
      <c r="F30" s="77" t="s">
        <v>350</v>
      </c>
    </row>
    <row r="31" spans="1:6" ht="15" customHeight="1">
      <c r="A31" t="s">
        <v>328</v>
      </c>
      <c r="B31" t="s">
        <v>352</v>
      </c>
      <c r="C31" t="s">
        <v>351</v>
      </c>
      <c r="D31" t="s">
        <v>331</v>
      </c>
      <c r="E31" s="50">
        <v>48.8</v>
      </c>
      <c r="F31" s="77" t="s">
        <v>350</v>
      </c>
    </row>
    <row r="32" spans="1:6" ht="15.75" customHeight="1">
      <c r="A32" t="s">
        <v>328</v>
      </c>
      <c r="B32" t="s">
        <v>352</v>
      </c>
      <c r="C32" t="s">
        <v>354</v>
      </c>
      <c r="D32" t="s">
        <v>327</v>
      </c>
      <c r="E32" s="50">
        <v>35.799999999999997</v>
      </c>
      <c r="F32" s="77" t="s">
        <v>350</v>
      </c>
    </row>
    <row r="33" spans="1:6" ht="15" customHeight="1">
      <c r="A33" t="s">
        <v>328</v>
      </c>
      <c r="B33" t="s">
        <v>352</v>
      </c>
      <c r="C33" t="s">
        <v>353</v>
      </c>
      <c r="D33" t="s">
        <v>327</v>
      </c>
      <c r="E33" s="50">
        <v>47.6</v>
      </c>
      <c r="F33" s="77" t="s">
        <v>350</v>
      </c>
    </row>
    <row r="34" spans="1:6" ht="15" customHeight="1">
      <c r="A34" t="s">
        <v>328</v>
      </c>
      <c r="B34" t="s">
        <v>352</v>
      </c>
      <c r="C34" t="s">
        <v>351</v>
      </c>
      <c r="D34" t="s">
        <v>327</v>
      </c>
      <c r="E34" s="50">
        <v>48.1</v>
      </c>
      <c r="F34" s="77" t="s">
        <v>350</v>
      </c>
    </row>
    <row r="35" spans="1:6" ht="15.75" customHeight="1">
      <c r="A35" t="s">
        <v>328</v>
      </c>
      <c r="B35" t="s">
        <v>346</v>
      </c>
      <c r="C35" t="s">
        <v>349</v>
      </c>
      <c r="D35" t="s">
        <v>331</v>
      </c>
      <c r="E35" s="50">
        <v>44.8</v>
      </c>
      <c r="F35" s="77" t="s">
        <v>344</v>
      </c>
    </row>
    <row r="36" spans="1:6" ht="13.5" customHeight="1">
      <c r="A36" t="s">
        <v>328</v>
      </c>
      <c r="B36" t="s">
        <v>346</v>
      </c>
      <c r="C36" t="s">
        <v>348</v>
      </c>
      <c r="D36" t="s">
        <v>331</v>
      </c>
      <c r="E36" s="51">
        <v>46</v>
      </c>
      <c r="F36" s="77" t="s">
        <v>344</v>
      </c>
    </row>
    <row r="37" spans="1:6" ht="13.5" customHeight="1">
      <c r="A37" t="s">
        <v>328</v>
      </c>
      <c r="B37" t="s">
        <v>346</v>
      </c>
      <c r="C37" t="s">
        <v>347</v>
      </c>
      <c r="D37" t="s">
        <v>331</v>
      </c>
      <c r="E37" s="50">
        <v>50.8</v>
      </c>
      <c r="F37" s="77" t="s">
        <v>344</v>
      </c>
    </row>
    <row r="38" spans="1:6" ht="15" customHeight="1">
      <c r="A38" t="s">
        <v>328</v>
      </c>
      <c r="B38" t="s">
        <v>346</v>
      </c>
      <c r="C38" t="s">
        <v>345</v>
      </c>
      <c r="D38" t="s">
        <v>331</v>
      </c>
      <c r="E38" s="50">
        <v>50.4</v>
      </c>
      <c r="F38" s="77" t="s">
        <v>344</v>
      </c>
    </row>
    <row r="39" spans="1:6" ht="13.5" customHeight="1">
      <c r="A39" t="s">
        <v>328</v>
      </c>
      <c r="B39" t="s">
        <v>346</v>
      </c>
      <c r="C39" t="s">
        <v>349</v>
      </c>
      <c r="D39" t="s">
        <v>327</v>
      </c>
      <c r="E39" s="50">
        <v>44.7</v>
      </c>
      <c r="F39" s="77" t="s">
        <v>344</v>
      </c>
    </row>
    <row r="40" spans="1:6" ht="15" customHeight="1">
      <c r="A40" t="s">
        <v>328</v>
      </c>
      <c r="B40" t="s">
        <v>346</v>
      </c>
      <c r="C40" t="s">
        <v>348</v>
      </c>
      <c r="D40" t="s">
        <v>327</v>
      </c>
      <c r="E40" s="50">
        <v>44.9</v>
      </c>
      <c r="F40" s="77" t="s">
        <v>344</v>
      </c>
    </row>
    <row r="41" spans="1:6" ht="14.25" customHeight="1">
      <c r="A41" t="s">
        <v>328</v>
      </c>
      <c r="B41" t="s">
        <v>346</v>
      </c>
      <c r="C41" t="s">
        <v>347</v>
      </c>
      <c r="D41" t="s">
        <v>327</v>
      </c>
      <c r="E41" s="50">
        <v>50.7</v>
      </c>
      <c r="F41" s="77" t="s">
        <v>344</v>
      </c>
    </row>
    <row r="42" spans="1:6" ht="15.75" customHeight="1">
      <c r="A42" t="s">
        <v>328</v>
      </c>
      <c r="B42" t="s">
        <v>346</v>
      </c>
      <c r="C42" t="s">
        <v>345</v>
      </c>
      <c r="D42" t="s">
        <v>327</v>
      </c>
      <c r="E42" s="50">
        <v>51.2</v>
      </c>
      <c r="F42" s="77" t="s">
        <v>344</v>
      </c>
    </row>
    <row r="43" spans="1:6" ht="13.5" customHeight="1">
      <c r="A43" t="s">
        <v>328</v>
      </c>
      <c r="B43" s="75" t="s">
        <v>339</v>
      </c>
      <c r="C43" t="s">
        <v>343</v>
      </c>
      <c r="D43" t="s">
        <v>331</v>
      </c>
      <c r="E43" s="80">
        <v>35.9</v>
      </c>
      <c r="F43" s="77" t="s">
        <v>337</v>
      </c>
    </row>
    <row r="44" spans="1:6" ht="14.25" customHeight="1">
      <c r="A44" t="s">
        <v>328</v>
      </c>
      <c r="B44" s="75" t="s">
        <v>339</v>
      </c>
      <c r="C44" t="s">
        <v>342</v>
      </c>
      <c r="D44" t="s">
        <v>331</v>
      </c>
      <c r="E44" s="80">
        <v>40.799999999999997</v>
      </c>
      <c r="F44" s="77" t="s">
        <v>337</v>
      </c>
    </row>
    <row r="45" spans="1:6" ht="14.25" customHeight="1">
      <c r="A45" t="s">
        <v>328</v>
      </c>
      <c r="B45" s="75" t="s">
        <v>339</v>
      </c>
      <c r="C45" t="s">
        <v>341</v>
      </c>
      <c r="D45" t="s">
        <v>331</v>
      </c>
      <c r="E45" s="79">
        <v>46.4</v>
      </c>
      <c r="F45" s="77" t="s">
        <v>337</v>
      </c>
    </row>
    <row r="46" spans="1:6" ht="14.25" customHeight="1">
      <c r="A46" t="s">
        <v>328</v>
      </c>
      <c r="B46" s="75" t="s">
        <v>339</v>
      </c>
      <c r="C46" t="s">
        <v>340</v>
      </c>
      <c r="D46" t="s">
        <v>331</v>
      </c>
      <c r="E46" s="79">
        <v>47.7</v>
      </c>
      <c r="F46" s="77" t="s">
        <v>337</v>
      </c>
    </row>
    <row r="47" spans="1:6" ht="15" customHeight="1">
      <c r="A47" t="s">
        <v>328</v>
      </c>
      <c r="B47" s="75" t="s">
        <v>339</v>
      </c>
      <c r="C47" t="s">
        <v>338</v>
      </c>
      <c r="D47" t="s">
        <v>331</v>
      </c>
      <c r="E47" s="79">
        <v>59.2</v>
      </c>
      <c r="F47" s="77" t="s">
        <v>337</v>
      </c>
    </row>
    <row r="48" spans="1:6" ht="15" customHeight="1">
      <c r="A48" t="s">
        <v>328</v>
      </c>
      <c r="B48" s="75" t="s">
        <v>339</v>
      </c>
      <c r="C48" t="s">
        <v>343</v>
      </c>
      <c r="D48" t="s">
        <v>327</v>
      </c>
      <c r="E48" s="78">
        <v>36.9</v>
      </c>
      <c r="F48" s="77" t="s">
        <v>337</v>
      </c>
    </row>
    <row r="49" spans="1:6" ht="15.75" customHeight="1">
      <c r="A49" t="s">
        <v>328</v>
      </c>
      <c r="B49" s="75" t="s">
        <v>339</v>
      </c>
      <c r="C49" t="s">
        <v>342</v>
      </c>
      <c r="D49" t="s">
        <v>327</v>
      </c>
      <c r="E49" s="78">
        <v>40.6</v>
      </c>
      <c r="F49" s="77" t="s">
        <v>337</v>
      </c>
    </row>
    <row r="50" spans="1:6" ht="15.75" customHeight="1">
      <c r="A50" t="s">
        <v>328</v>
      </c>
      <c r="B50" s="75" t="s">
        <v>339</v>
      </c>
      <c r="C50" t="s">
        <v>341</v>
      </c>
      <c r="D50" t="s">
        <v>327</v>
      </c>
      <c r="E50" s="78">
        <v>44.2</v>
      </c>
      <c r="F50" s="77" t="s">
        <v>337</v>
      </c>
    </row>
    <row r="51" spans="1:6" ht="15" customHeight="1">
      <c r="A51" t="s">
        <v>328</v>
      </c>
      <c r="B51" s="75" t="s">
        <v>339</v>
      </c>
      <c r="C51" t="s">
        <v>340</v>
      </c>
      <c r="D51" t="s">
        <v>327</v>
      </c>
      <c r="E51" s="78">
        <v>52.1</v>
      </c>
      <c r="F51" s="77" t="s">
        <v>337</v>
      </c>
    </row>
    <row r="52" spans="1:6" ht="15" customHeight="1">
      <c r="A52" t="s">
        <v>328</v>
      </c>
      <c r="B52" s="75" t="s">
        <v>339</v>
      </c>
      <c r="C52" t="s">
        <v>338</v>
      </c>
      <c r="D52" t="s">
        <v>327</v>
      </c>
      <c r="E52" s="78">
        <v>59.4</v>
      </c>
      <c r="F52" s="77" t="s">
        <v>337</v>
      </c>
    </row>
    <row r="53" spans="1:6" ht="15.75" customHeight="1">
      <c r="A53" t="s">
        <v>328</v>
      </c>
      <c r="B53" s="75" t="s">
        <v>334</v>
      </c>
      <c r="C53" t="s">
        <v>336</v>
      </c>
      <c r="D53" t="s">
        <v>331</v>
      </c>
      <c r="E53" s="79">
        <v>48.8</v>
      </c>
      <c r="F53" s="77" t="s">
        <v>332</v>
      </c>
    </row>
    <row r="54" spans="1:6" ht="16.5" customHeight="1">
      <c r="A54" t="s">
        <v>328</v>
      </c>
      <c r="B54" s="75" t="s">
        <v>334</v>
      </c>
      <c r="C54" t="s">
        <v>335</v>
      </c>
      <c r="D54" t="s">
        <v>331</v>
      </c>
      <c r="E54" s="79">
        <v>42.8</v>
      </c>
      <c r="F54" s="77" t="s">
        <v>332</v>
      </c>
    </row>
    <row r="55" spans="1:6" ht="15.75" customHeight="1">
      <c r="A55" t="s">
        <v>328</v>
      </c>
      <c r="B55" s="75" t="s">
        <v>334</v>
      </c>
      <c r="C55" t="s">
        <v>333</v>
      </c>
      <c r="D55" t="s">
        <v>331</v>
      </c>
      <c r="E55" s="79">
        <v>41.1</v>
      </c>
      <c r="F55" s="77" t="s">
        <v>332</v>
      </c>
    </row>
    <row r="56" spans="1:6" ht="15" customHeight="1">
      <c r="A56" t="s">
        <v>328</v>
      </c>
      <c r="B56" s="75" t="s">
        <v>334</v>
      </c>
      <c r="C56" t="s">
        <v>336</v>
      </c>
      <c r="D56" t="s">
        <v>327</v>
      </c>
      <c r="E56" s="78">
        <v>48.7</v>
      </c>
      <c r="F56" s="77" t="s">
        <v>332</v>
      </c>
    </row>
    <row r="57" spans="1:6" ht="15.75" customHeight="1">
      <c r="A57" t="s">
        <v>328</v>
      </c>
      <c r="B57" s="75" t="s">
        <v>334</v>
      </c>
      <c r="C57" t="s">
        <v>335</v>
      </c>
      <c r="D57" t="s">
        <v>327</v>
      </c>
      <c r="E57" s="78">
        <v>42.1</v>
      </c>
      <c r="F57" s="77" t="s">
        <v>332</v>
      </c>
    </row>
    <row r="58" spans="1:6" ht="15.75" customHeight="1">
      <c r="A58" t="s">
        <v>328</v>
      </c>
      <c r="B58" s="75" t="s">
        <v>334</v>
      </c>
      <c r="C58" t="s">
        <v>333</v>
      </c>
      <c r="D58" t="s">
        <v>327</v>
      </c>
      <c r="E58" s="78">
        <v>42</v>
      </c>
      <c r="F58" s="77" t="s">
        <v>332</v>
      </c>
    </row>
    <row r="59" spans="1:6" ht="15" customHeight="1">
      <c r="A59" t="s">
        <v>328</v>
      </c>
      <c r="B59" s="75" t="s">
        <v>156</v>
      </c>
      <c r="C59" t="s">
        <v>72</v>
      </c>
      <c r="D59" t="s">
        <v>331</v>
      </c>
      <c r="E59" s="50" t="s">
        <v>330</v>
      </c>
      <c r="F59" s="77" t="s">
        <v>329</v>
      </c>
    </row>
    <row r="60" spans="1:6" ht="15.75" customHeight="1">
      <c r="A60" t="s">
        <v>328</v>
      </c>
      <c r="B60" s="75" t="s">
        <v>156</v>
      </c>
      <c r="C60" t="s">
        <v>77</v>
      </c>
      <c r="D60" t="s">
        <v>331</v>
      </c>
      <c r="E60" s="50" t="s">
        <v>330</v>
      </c>
      <c r="F60" s="77" t="s">
        <v>329</v>
      </c>
    </row>
    <row r="61" spans="1:6" ht="15" customHeight="1">
      <c r="A61" t="s">
        <v>328</v>
      </c>
      <c r="B61" s="75" t="s">
        <v>156</v>
      </c>
      <c r="C61" t="s">
        <v>74</v>
      </c>
      <c r="D61" t="s">
        <v>331</v>
      </c>
      <c r="E61" s="50" t="s">
        <v>330</v>
      </c>
      <c r="F61" s="77" t="s">
        <v>329</v>
      </c>
    </row>
    <row r="62" spans="1:6" ht="15.75" customHeight="1">
      <c r="A62" t="s">
        <v>328</v>
      </c>
      <c r="B62" s="75" t="s">
        <v>156</v>
      </c>
      <c r="C62" t="s">
        <v>75</v>
      </c>
      <c r="D62" t="s">
        <v>331</v>
      </c>
      <c r="E62" s="50" t="s">
        <v>330</v>
      </c>
      <c r="F62" s="77" t="s">
        <v>329</v>
      </c>
    </row>
    <row r="63" spans="1:6" ht="17.25" customHeight="1">
      <c r="A63" t="s">
        <v>328</v>
      </c>
      <c r="B63" s="75" t="s">
        <v>156</v>
      </c>
      <c r="C63" t="s">
        <v>78</v>
      </c>
      <c r="D63" t="s">
        <v>331</v>
      </c>
      <c r="E63" s="50" t="s">
        <v>330</v>
      </c>
      <c r="F63" s="77" t="s">
        <v>329</v>
      </c>
    </row>
    <row r="64" spans="1:6" ht="16.5" customHeight="1">
      <c r="A64" t="s">
        <v>328</v>
      </c>
      <c r="B64" s="75" t="s">
        <v>156</v>
      </c>
      <c r="C64" t="s">
        <v>76</v>
      </c>
      <c r="D64" t="s">
        <v>331</v>
      </c>
      <c r="E64" s="50" t="s">
        <v>330</v>
      </c>
      <c r="F64" s="77" t="s">
        <v>329</v>
      </c>
    </row>
    <row r="65" spans="1:6" ht="14.25" customHeight="1">
      <c r="A65" t="s">
        <v>328</v>
      </c>
      <c r="B65" s="75" t="s">
        <v>156</v>
      </c>
      <c r="C65" t="s">
        <v>73</v>
      </c>
      <c r="D65" t="s">
        <v>331</v>
      </c>
      <c r="E65" s="50" t="s">
        <v>330</v>
      </c>
      <c r="F65" s="77" t="s">
        <v>329</v>
      </c>
    </row>
    <row r="66" spans="1:6" ht="15" customHeight="1">
      <c r="A66" t="s">
        <v>328</v>
      </c>
      <c r="B66" s="75" t="s">
        <v>156</v>
      </c>
      <c r="C66" t="s">
        <v>71</v>
      </c>
      <c r="D66" t="s">
        <v>331</v>
      </c>
      <c r="E66" s="50" t="s">
        <v>330</v>
      </c>
      <c r="F66" s="77" t="s">
        <v>329</v>
      </c>
    </row>
    <row r="67" spans="1:6" ht="18" customHeight="1">
      <c r="A67" t="s">
        <v>328</v>
      </c>
      <c r="B67" s="75" t="s">
        <v>156</v>
      </c>
      <c r="C67" t="s">
        <v>70</v>
      </c>
      <c r="D67" t="s">
        <v>331</v>
      </c>
      <c r="E67" s="50" t="s">
        <v>330</v>
      </c>
      <c r="F67" s="77" t="s">
        <v>329</v>
      </c>
    </row>
    <row r="68" spans="1:6">
      <c r="A68" t="s">
        <v>328</v>
      </c>
      <c r="B68" s="75" t="s">
        <v>156</v>
      </c>
      <c r="C68" t="s">
        <v>72</v>
      </c>
      <c r="D68" t="s">
        <v>327</v>
      </c>
      <c r="E68" s="76">
        <v>46.2</v>
      </c>
    </row>
    <row r="69" spans="1:6">
      <c r="A69" t="s">
        <v>328</v>
      </c>
      <c r="B69" s="75" t="s">
        <v>156</v>
      </c>
      <c r="C69" t="s">
        <v>77</v>
      </c>
      <c r="D69" t="s">
        <v>327</v>
      </c>
      <c r="E69" s="74">
        <v>47.3</v>
      </c>
    </row>
    <row r="70" spans="1:6">
      <c r="A70" t="s">
        <v>328</v>
      </c>
      <c r="B70" s="75" t="s">
        <v>156</v>
      </c>
      <c r="C70" t="s">
        <v>74</v>
      </c>
      <c r="D70" t="s">
        <v>327</v>
      </c>
      <c r="E70" s="74">
        <v>46</v>
      </c>
    </row>
    <row r="71" spans="1:6">
      <c r="A71" t="s">
        <v>328</v>
      </c>
      <c r="B71" s="75" t="s">
        <v>156</v>
      </c>
      <c r="C71" t="s">
        <v>75</v>
      </c>
      <c r="D71" t="s">
        <v>327</v>
      </c>
      <c r="E71" s="74">
        <v>50</v>
      </c>
    </row>
    <row r="72" spans="1:6">
      <c r="A72" t="s">
        <v>328</v>
      </c>
      <c r="B72" s="75" t="s">
        <v>156</v>
      </c>
      <c r="C72" t="s">
        <v>78</v>
      </c>
      <c r="D72" t="s">
        <v>327</v>
      </c>
      <c r="E72" s="74">
        <v>47</v>
      </c>
    </row>
    <row r="73" spans="1:6">
      <c r="A73" t="s">
        <v>328</v>
      </c>
      <c r="B73" s="75" t="s">
        <v>156</v>
      </c>
      <c r="C73" t="s">
        <v>76</v>
      </c>
      <c r="D73" t="s">
        <v>327</v>
      </c>
      <c r="E73" s="74">
        <v>44</v>
      </c>
    </row>
    <row r="74" spans="1:6">
      <c r="A74" t="s">
        <v>328</v>
      </c>
      <c r="B74" s="75" t="s">
        <v>156</v>
      </c>
      <c r="C74" t="s">
        <v>73</v>
      </c>
      <c r="D74" t="s">
        <v>327</v>
      </c>
      <c r="E74" s="74">
        <v>40.9</v>
      </c>
    </row>
    <row r="75" spans="1:6">
      <c r="A75" t="s">
        <v>328</v>
      </c>
      <c r="B75" s="75" t="s">
        <v>156</v>
      </c>
      <c r="C75" t="s">
        <v>71</v>
      </c>
      <c r="D75" t="s">
        <v>327</v>
      </c>
      <c r="E75" s="74">
        <v>52.5</v>
      </c>
    </row>
    <row r="76" spans="1:6">
      <c r="A76" t="s">
        <v>328</v>
      </c>
      <c r="B76" s="75" t="s">
        <v>156</v>
      </c>
      <c r="C76" t="s">
        <v>70</v>
      </c>
      <c r="D76" t="s">
        <v>327</v>
      </c>
      <c r="E76" s="74">
        <v>46.8</v>
      </c>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tint="0.59999389629810485"/>
  </sheetPr>
  <dimension ref="A1:I196"/>
  <sheetViews>
    <sheetView topLeftCell="A153" workbookViewId="0">
      <selection activeCell="G99" sqref="G99:G100"/>
    </sheetView>
  </sheetViews>
  <sheetFormatPr defaultRowHeight="15"/>
  <cols>
    <col min="1" max="1" width="26.7109375" customWidth="1"/>
    <col min="2" max="2" width="16.42578125" customWidth="1"/>
    <col min="3" max="3" width="27.42578125" customWidth="1"/>
    <col min="4" max="4" width="30.7109375" customWidth="1"/>
    <col min="7" max="7" width="15.5703125" customWidth="1"/>
    <col min="8" max="8" width="19.140625" customWidth="1"/>
  </cols>
  <sheetData>
    <row r="1" spans="1:9" ht="18.75" customHeight="1">
      <c r="A1" s="197" t="s">
        <v>378</v>
      </c>
      <c r="B1" s="197"/>
      <c r="C1" s="197"/>
      <c r="D1" s="197"/>
    </row>
    <row r="2" spans="1:9" ht="15" customHeight="1">
      <c r="A2" s="197" t="s">
        <v>359</v>
      </c>
      <c r="B2" s="197"/>
      <c r="C2" s="197"/>
      <c r="D2" s="197"/>
    </row>
    <row r="4" spans="1:9">
      <c r="A4" s="2" t="s">
        <v>4</v>
      </c>
      <c r="B4" s="2" t="s">
        <v>358</v>
      </c>
      <c r="C4" s="2" t="s">
        <v>362</v>
      </c>
      <c r="D4" s="2" t="s">
        <v>377</v>
      </c>
      <c r="E4" s="2" t="s">
        <v>376</v>
      </c>
      <c r="F4" s="2" t="s">
        <v>6</v>
      </c>
      <c r="G4" s="11" t="s">
        <v>375</v>
      </c>
      <c r="H4" s="11" t="s">
        <v>374</v>
      </c>
      <c r="I4" s="11" t="s">
        <v>357</v>
      </c>
    </row>
    <row r="5" spans="1:9">
      <c r="A5" t="s">
        <v>363</v>
      </c>
      <c r="B5" t="s">
        <v>331</v>
      </c>
      <c r="C5" t="s">
        <v>362</v>
      </c>
      <c r="D5" t="s">
        <v>371</v>
      </c>
      <c r="E5" t="s">
        <v>12</v>
      </c>
      <c r="F5" s="51" t="s">
        <v>12</v>
      </c>
      <c r="G5" s="92">
        <v>18.5</v>
      </c>
      <c r="H5" s="92">
        <v>18.5</v>
      </c>
      <c r="I5" s="83"/>
    </row>
    <row r="6" spans="1:9">
      <c r="A6" t="s">
        <v>363</v>
      </c>
      <c r="B6" t="s">
        <v>331</v>
      </c>
      <c r="C6" t="s">
        <v>362</v>
      </c>
      <c r="D6" t="s">
        <v>371</v>
      </c>
      <c r="E6" t="s">
        <v>18</v>
      </c>
      <c r="F6" s="51" t="s">
        <v>215</v>
      </c>
      <c r="G6" s="92">
        <v>16.899999999999999</v>
      </c>
      <c r="H6" s="92">
        <v>16.899999999999999</v>
      </c>
    </row>
    <row r="7" spans="1:9">
      <c r="A7" t="s">
        <v>363</v>
      </c>
      <c r="B7" t="s">
        <v>331</v>
      </c>
      <c r="C7" t="s">
        <v>362</v>
      </c>
      <c r="D7" t="s">
        <v>371</v>
      </c>
      <c r="E7" t="s">
        <v>18</v>
      </c>
      <c r="F7" s="51" t="s">
        <v>214</v>
      </c>
      <c r="G7" s="92">
        <v>20.2</v>
      </c>
      <c r="H7" s="92">
        <v>20.2</v>
      </c>
    </row>
    <row r="8" spans="1:9">
      <c r="A8" t="s">
        <v>363</v>
      </c>
      <c r="B8" t="s">
        <v>331</v>
      </c>
      <c r="C8" t="s">
        <v>362</v>
      </c>
      <c r="D8" t="s">
        <v>371</v>
      </c>
      <c r="E8" t="s">
        <v>262</v>
      </c>
      <c r="F8" s="50" t="s">
        <v>364</v>
      </c>
      <c r="G8" s="91">
        <v>21.4</v>
      </c>
      <c r="H8" s="91">
        <v>21.4</v>
      </c>
    </row>
    <row r="9" spans="1:9">
      <c r="A9" t="s">
        <v>363</v>
      </c>
      <c r="B9" t="s">
        <v>331</v>
      </c>
      <c r="C9" t="s">
        <v>362</v>
      </c>
      <c r="D9" t="s">
        <v>371</v>
      </c>
      <c r="E9" t="s">
        <v>262</v>
      </c>
      <c r="F9" s="50" t="s">
        <v>197</v>
      </c>
      <c r="G9" s="91">
        <v>18.5</v>
      </c>
      <c r="H9" s="91">
        <v>18.5</v>
      </c>
    </row>
    <row r="10" spans="1:9">
      <c r="A10" t="s">
        <v>363</v>
      </c>
      <c r="B10" t="s">
        <v>331</v>
      </c>
      <c r="C10" t="s">
        <v>362</v>
      </c>
      <c r="D10" t="s">
        <v>371</v>
      </c>
      <c r="E10" t="s">
        <v>262</v>
      </c>
      <c r="F10" s="50" t="s">
        <v>196</v>
      </c>
      <c r="G10" s="91">
        <v>13</v>
      </c>
      <c r="H10" s="91">
        <v>13</v>
      </c>
    </row>
    <row r="11" spans="1:9">
      <c r="A11" t="s">
        <v>363</v>
      </c>
      <c r="B11" t="s">
        <v>331</v>
      </c>
      <c r="C11" t="s">
        <v>362</v>
      </c>
      <c r="D11" t="s">
        <v>371</v>
      </c>
      <c r="E11" t="s">
        <v>262</v>
      </c>
      <c r="F11" s="50" t="s">
        <v>195</v>
      </c>
      <c r="G11" s="92">
        <v>15.4</v>
      </c>
      <c r="H11" s="92">
        <v>15.4</v>
      </c>
    </row>
    <row r="12" spans="1:9">
      <c r="A12" t="s">
        <v>363</v>
      </c>
      <c r="B12" t="s">
        <v>331</v>
      </c>
      <c r="C12" t="s">
        <v>362</v>
      </c>
      <c r="D12" t="s">
        <v>371</v>
      </c>
      <c r="E12" t="s">
        <v>262</v>
      </c>
      <c r="F12" s="50" t="s">
        <v>194</v>
      </c>
      <c r="G12" s="92">
        <v>19.100000000000001</v>
      </c>
      <c r="H12" s="92">
        <v>19.100000000000001</v>
      </c>
    </row>
    <row r="13" spans="1:9">
      <c r="A13" t="s">
        <v>363</v>
      </c>
      <c r="B13" t="s">
        <v>331</v>
      </c>
      <c r="C13" t="s">
        <v>362</v>
      </c>
      <c r="D13" t="s">
        <v>371</v>
      </c>
      <c r="E13" t="s">
        <v>262</v>
      </c>
      <c r="F13" s="50" t="s">
        <v>193</v>
      </c>
      <c r="G13" s="92">
        <v>22.9</v>
      </c>
      <c r="H13" s="92">
        <v>22.9</v>
      </c>
    </row>
    <row r="14" spans="1:9">
      <c r="A14" t="s">
        <v>363</v>
      </c>
      <c r="B14" t="s">
        <v>331</v>
      </c>
      <c r="C14" t="s">
        <v>362</v>
      </c>
      <c r="D14" t="s">
        <v>371</v>
      </c>
      <c r="E14" t="s">
        <v>262</v>
      </c>
      <c r="F14" s="50" t="s">
        <v>192</v>
      </c>
      <c r="G14" s="92">
        <v>22.9</v>
      </c>
      <c r="H14" s="92">
        <v>22.9</v>
      </c>
    </row>
    <row r="15" spans="1:9">
      <c r="A15" t="s">
        <v>363</v>
      </c>
      <c r="B15" t="s">
        <v>331</v>
      </c>
      <c r="C15" t="s">
        <v>362</v>
      </c>
      <c r="D15" t="s">
        <v>371</v>
      </c>
      <c r="E15" t="s">
        <v>262</v>
      </c>
      <c r="F15" s="50" t="s">
        <v>355</v>
      </c>
      <c r="G15" s="92">
        <v>17.3</v>
      </c>
      <c r="H15" s="92">
        <v>17.3</v>
      </c>
    </row>
    <row r="16" spans="1:9">
      <c r="A16" t="s">
        <v>363</v>
      </c>
      <c r="B16" t="s">
        <v>331</v>
      </c>
      <c r="C16" t="s">
        <v>362</v>
      </c>
      <c r="D16" t="s">
        <v>371</v>
      </c>
      <c r="E16" t="s">
        <v>262</v>
      </c>
      <c r="F16" s="50" t="s">
        <v>200</v>
      </c>
      <c r="G16" s="92">
        <v>12.8</v>
      </c>
      <c r="H16" s="92">
        <v>12.8</v>
      </c>
    </row>
    <row r="17" spans="1:9">
      <c r="A17" t="s">
        <v>363</v>
      </c>
      <c r="B17" t="s">
        <v>331</v>
      </c>
      <c r="C17" t="s">
        <v>362</v>
      </c>
      <c r="D17" t="s">
        <v>370</v>
      </c>
      <c r="E17" t="s">
        <v>12</v>
      </c>
      <c r="F17" s="51" t="s">
        <v>12</v>
      </c>
      <c r="G17" s="92">
        <v>14</v>
      </c>
      <c r="H17" s="92">
        <v>14</v>
      </c>
      <c r="I17" s="83"/>
    </row>
    <row r="18" spans="1:9">
      <c r="A18" t="s">
        <v>363</v>
      </c>
      <c r="B18" t="s">
        <v>331</v>
      </c>
      <c r="C18" t="s">
        <v>362</v>
      </c>
      <c r="D18" t="s">
        <v>370</v>
      </c>
      <c r="E18" t="s">
        <v>18</v>
      </c>
      <c r="F18" s="51" t="s">
        <v>215</v>
      </c>
      <c r="G18" s="92">
        <v>12.8</v>
      </c>
      <c r="H18" s="92">
        <v>12.8</v>
      </c>
    </row>
    <row r="19" spans="1:9">
      <c r="A19" t="s">
        <v>363</v>
      </c>
      <c r="B19" t="s">
        <v>331</v>
      </c>
      <c r="C19" t="s">
        <v>362</v>
      </c>
      <c r="D19" t="s">
        <v>370</v>
      </c>
      <c r="E19" t="s">
        <v>18</v>
      </c>
      <c r="F19" s="51" t="s">
        <v>214</v>
      </c>
      <c r="G19" s="92">
        <v>15.2</v>
      </c>
      <c r="H19" s="92">
        <v>15.2</v>
      </c>
    </row>
    <row r="20" spans="1:9">
      <c r="A20" t="s">
        <v>363</v>
      </c>
      <c r="B20" t="s">
        <v>331</v>
      </c>
      <c r="C20" t="s">
        <v>362</v>
      </c>
      <c r="D20" t="s">
        <v>370</v>
      </c>
      <c r="E20" t="s">
        <v>262</v>
      </c>
      <c r="F20" s="50" t="s">
        <v>364</v>
      </c>
      <c r="G20" s="91">
        <v>13.2</v>
      </c>
      <c r="H20" s="91">
        <v>13.2</v>
      </c>
    </row>
    <row r="21" spans="1:9">
      <c r="A21" t="s">
        <v>363</v>
      </c>
      <c r="B21" t="s">
        <v>331</v>
      </c>
      <c r="C21" t="s">
        <v>362</v>
      </c>
      <c r="D21" t="s">
        <v>370</v>
      </c>
      <c r="E21" t="s">
        <v>262</v>
      </c>
      <c r="F21" s="50" t="s">
        <v>197</v>
      </c>
      <c r="G21" s="91">
        <v>14.3</v>
      </c>
      <c r="H21" s="91">
        <v>14.3</v>
      </c>
    </row>
    <row r="22" spans="1:9">
      <c r="A22" t="s">
        <v>363</v>
      </c>
      <c r="B22" t="s">
        <v>331</v>
      </c>
      <c r="C22" t="s">
        <v>362</v>
      </c>
      <c r="D22" t="s">
        <v>370</v>
      </c>
      <c r="E22" t="s">
        <v>262</v>
      </c>
      <c r="F22" s="50" t="s">
        <v>196</v>
      </c>
      <c r="G22" s="91">
        <v>11.5</v>
      </c>
      <c r="H22" s="91">
        <v>11.5</v>
      </c>
    </row>
    <row r="23" spans="1:9">
      <c r="A23" t="s">
        <v>363</v>
      </c>
      <c r="B23" t="s">
        <v>331</v>
      </c>
      <c r="C23" t="s">
        <v>362</v>
      </c>
      <c r="D23" t="s">
        <v>370</v>
      </c>
      <c r="E23" t="s">
        <v>262</v>
      </c>
      <c r="F23" s="50" t="s">
        <v>195</v>
      </c>
      <c r="G23" s="92">
        <v>15.6</v>
      </c>
      <c r="H23" s="92">
        <v>15.6</v>
      </c>
    </row>
    <row r="24" spans="1:9">
      <c r="A24" t="s">
        <v>363</v>
      </c>
      <c r="B24" t="s">
        <v>331</v>
      </c>
      <c r="C24" t="s">
        <v>362</v>
      </c>
      <c r="D24" t="s">
        <v>370</v>
      </c>
      <c r="E24" t="s">
        <v>262</v>
      </c>
      <c r="F24" s="50" t="s">
        <v>194</v>
      </c>
      <c r="G24" s="92">
        <v>15.1</v>
      </c>
      <c r="H24" s="92">
        <v>15.1</v>
      </c>
    </row>
    <row r="25" spans="1:9">
      <c r="A25" t="s">
        <v>363</v>
      </c>
      <c r="B25" t="s">
        <v>331</v>
      </c>
      <c r="C25" t="s">
        <v>362</v>
      </c>
      <c r="D25" t="s">
        <v>370</v>
      </c>
      <c r="E25" t="s">
        <v>262</v>
      </c>
      <c r="F25" s="50" t="s">
        <v>193</v>
      </c>
      <c r="G25" s="92">
        <v>15.5</v>
      </c>
      <c r="H25" s="92">
        <v>15.5</v>
      </c>
    </row>
    <row r="26" spans="1:9">
      <c r="A26" t="s">
        <v>363</v>
      </c>
      <c r="B26" t="s">
        <v>331</v>
      </c>
      <c r="C26" t="s">
        <v>362</v>
      </c>
      <c r="D26" t="s">
        <v>370</v>
      </c>
      <c r="E26" t="s">
        <v>262</v>
      </c>
      <c r="F26" s="50" t="s">
        <v>192</v>
      </c>
      <c r="G26" s="92">
        <v>13.4</v>
      </c>
      <c r="H26" s="92">
        <v>13.4</v>
      </c>
    </row>
    <row r="27" spans="1:9">
      <c r="A27" t="s">
        <v>363</v>
      </c>
      <c r="B27" t="s">
        <v>331</v>
      </c>
      <c r="C27" t="s">
        <v>362</v>
      </c>
      <c r="D27" t="s">
        <v>370</v>
      </c>
      <c r="E27" t="s">
        <v>262</v>
      </c>
      <c r="F27" s="50" t="s">
        <v>355</v>
      </c>
      <c r="G27" s="92">
        <v>12.9</v>
      </c>
      <c r="H27" s="92">
        <v>12.9</v>
      </c>
    </row>
    <row r="28" spans="1:9">
      <c r="A28" t="s">
        <v>363</v>
      </c>
      <c r="B28" t="s">
        <v>331</v>
      </c>
      <c r="C28" t="s">
        <v>362</v>
      </c>
      <c r="D28" t="s">
        <v>370</v>
      </c>
      <c r="E28" t="s">
        <v>262</v>
      </c>
      <c r="F28" s="50" t="s">
        <v>200</v>
      </c>
      <c r="G28" s="92">
        <v>14.1</v>
      </c>
      <c r="H28" s="92">
        <v>14.1</v>
      </c>
    </row>
    <row r="29" spans="1:9">
      <c r="A29" t="s">
        <v>363</v>
      </c>
      <c r="B29" t="s">
        <v>331</v>
      </c>
      <c r="C29" t="s">
        <v>362</v>
      </c>
      <c r="D29" t="s">
        <v>369</v>
      </c>
      <c r="E29" t="s">
        <v>12</v>
      </c>
      <c r="F29" s="51" t="s">
        <v>12</v>
      </c>
      <c r="G29" s="92">
        <v>8.6999999999999993</v>
      </c>
      <c r="H29" s="92">
        <v>8.6999999999999993</v>
      </c>
      <c r="I29" s="83"/>
    </row>
    <row r="30" spans="1:9">
      <c r="A30" t="s">
        <v>363</v>
      </c>
      <c r="B30" t="s">
        <v>331</v>
      </c>
      <c r="C30" t="s">
        <v>362</v>
      </c>
      <c r="D30" t="s">
        <v>369</v>
      </c>
      <c r="E30" t="s">
        <v>18</v>
      </c>
      <c r="F30" s="51" t="s">
        <v>215</v>
      </c>
      <c r="G30" s="92">
        <v>8.3000000000000007</v>
      </c>
      <c r="H30" s="92">
        <v>8.3000000000000007</v>
      </c>
    </row>
    <row r="31" spans="1:9">
      <c r="A31" t="s">
        <v>363</v>
      </c>
      <c r="B31" t="s">
        <v>331</v>
      </c>
      <c r="C31" t="s">
        <v>362</v>
      </c>
      <c r="D31" t="s">
        <v>369</v>
      </c>
      <c r="E31" t="s">
        <v>18</v>
      </c>
      <c r="F31" s="51" t="s">
        <v>214</v>
      </c>
      <c r="G31" s="92">
        <v>9</v>
      </c>
      <c r="H31" s="92">
        <v>9</v>
      </c>
    </row>
    <row r="32" spans="1:9">
      <c r="A32" t="s">
        <v>363</v>
      </c>
      <c r="B32" t="s">
        <v>331</v>
      </c>
      <c r="C32" t="s">
        <v>362</v>
      </c>
      <c r="D32" t="s">
        <v>369</v>
      </c>
      <c r="E32" t="s">
        <v>262</v>
      </c>
      <c r="F32" s="50" t="s">
        <v>364</v>
      </c>
      <c r="G32" s="91">
        <v>9.4</v>
      </c>
      <c r="H32" s="91">
        <v>9.4</v>
      </c>
    </row>
    <row r="33" spans="1:9">
      <c r="A33" t="s">
        <v>363</v>
      </c>
      <c r="B33" t="s">
        <v>331</v>
      </c>
      <c r="C33" t="s">
        <v>362</v>
      </c>
      <c r="D33" t="s">
        <v>369</v>
      </c>
      <c r="E33" t="s">
        <v>262</v>
      </c>
      <c r="F33" s="50" t="s">
        <v>197</v>
      </c>
      <c r="G33" s="91">
        <v>8.3000000000000007</v>
      </c>
      <c r="H33" s="91">
        <v>8.3000000000000007</v>
      </c>
    </row>
    <row r="34" spans="1:9">
      <c r="A34" t="s">
        <v>363</v>
      </c>
      <c r="B34" t="s">
        <v>331</v>
      </c>
      <c r="C34" t="s">
        <v>362</v>
      </c>
      <c r="D34" t="s">
        <v>369</v>
      </c>
      <c r="E34" t="s">
        <v>262</v>
      </c>
      <c r="F34" s="50" t="s">
        <v>196</v>
      </c>
      <c r="G34" s="91">
        <v>8.6</v>
      </c>
      <c r="H34" s="91">
        <v>8.6</v>
      </c>
    </row>
    <row r="35" spans="1:9">
      <c r="A35" t="s">
        <v>363</v>
      </c>
      <c r="B35" t="s">
        <v>331</v>
      </c>
      <c r="C35" t="s">
        <v>362</v>
      </c>
      <c r="D35" t="s">
        <v>369</v>
      </c>
      <c r="E35" t="s">
        <v>262</v>
      </c>
      <c r="F35" s="50" t="s">
        <v>195</v>
      </c>
      <c r="G35" s="92">
        <v>8.6</v>
      </c>
      <c r="H35" s="92">
        <v>8.6</v>
      </c>
    </row>
    <row r="36" spans="1:9">
      <c r="A36" t="s">
        <v>363</v>
      </c>
      <c r="B36" t="s">
        <v>331</v>
      </c>
      <c r="C36" t="s">
        <v>362</v>
      </c>
      <c r="D36" t="s">
        <v>369</v>
      </c>
      <c r="E36" t="s">
        <v>262</v>
      </c>
      <c r="F36" s="50" t="s">
        <v>194</v>
      </c>
      <c r="G36" s="92">
        <v>8.8000000000000007</v>
      </c>
      <c r="H36" s="92">
        <v>8.8000000000000007</v>
      </c>
    </row>
    <row r="37" spans="1:9">
      <c r="A37" t="s">
        <v>363</v>
      </c>
      <c r="B37" t="s">
        <v>331</v>
      </c>
      <c r="C37" t="s">
        <v>362</v>
      </c>
      <c r="D37" t="s">
        <v>369</v>
      </c>
      <c r="E37" t="s">
        <v>262</v>
      </c>
      <c r="F37" s="50" t="s">
        <v>193</v>
      </c>
      <c r="G37" s="92">
        <v>9.6999999999999993</v>
      </c>
      <c r="H37" s="92">
        <v>9.6999999999999993</v>
      </c>
    </row>
    <row r="38" spans="1:9">
      <c r="A38" t="s">
        <v>363</v>
      </c>
      <c r="B38" t="s">
        <v>331</v>
      </c>
      <c r="C38" t="s">
        <v>362</v>
      </c>
      <c r="D38" t="s">
        <v>369</v>
      </c>
      <c r="E38" t="s">
        <v>262</v>
      </c>
      <c r="F38" s="50" t="s">
        <v>192</v>
      </c>
      <c r="G38" s="92">
        <v>7.3</v>
      </c>
      <c r="H38" s="92">
        <v>7.3</v>
      </c>
    </row>
    <row r="39" spans="1:9">
      <c r="A39" t="s">
        <v>363</v>
      </c>
      <c r="B39" t="s">
        <v>331</v>
      </c>
      <c r="C39" t="s">
        <v>362</v>
      </c>
      <c r="D39" t="s">
        <v>369</v>
      </c>
      <c r="E39" t="s">
        <v>262</v>
      </c>
      <c r="F39" s="50" t="s">
        <v>355</v>
      </c>
      <c r="G39" s="92">
        <v>8.1999999999999993</v>
      </c>
      <c r="H39" s="92">
        <v>8.1999999999999993</v>
      </c>
    </row>
    <row r="40" spans="1:9">
      <c r="A40" t="s">
        <v>363</v>
      </c>
      <c r="B40" t="s">
        <v>331</v>
      </c>
      <c r="C40" t="s">
        <v>362</v>
      </c>
      <c r="D40" t="s">
        <v>369</v>
      </c>
      <c r="E40" t="s">
        <v>262</v>
      </c>
      <c r="F40" s="50" t="s">
        <v>200</v>
      </c>
      <c r="G40" s="92">
        <v>5.0999999999999996</v>
      </c>
      <c r="H40" s="92">
        <v>5.0999999999999996</v>
      </c>
      <c r="I40" s="50" t="s">
        <v>372</v>
      </c>
    </row>
    <row r="41" spans="1:9">
      <c r="A41" t="s">
        <v>363</v>
      </c>
      <c r="B41" t="s">
        <v>331</v>
      </c>
      <c r="C41" t="s">
        <v>362</v>
      </c>
      <c r="D41" t="s">
        <v>368</v>
      </c>
      <c r="E41" t="s">
        <v>12</v>
      </c>
      <c r="F41" s="51" t="s">
        <v>12</v>
      </c>
      <c r="G41" s="92">
        <v>6.6</v>
      </c>
      <c r="H41" s="92">
        <v>6.6</v>
      </c>
      <c r="I41" s="83"/>
    </row>
    <row r="42" spans="1:9">
      <c r="A42" t="s">
        <v>363</v>
      </c>
      <c r="B42" t="s">
        <v>331</v>
      </c>
      <c r="C42" t="s">
        <v>362</v>
      </c>
      <c r="D42" t="s">
        <v>368</v>
      </c>
      <c r="E42" t="s">
        <v>18</v>
      </c>
      <c r="F42" s="51" t="s">
        <v>215</v>
      </c>
      <c r="G42" s="92">
        <v>6.3</v>
      </c>
      <c r="H42" s="92">
        <v>6.3</v>
      </c>
    </row>
    <row r="43" spans="1:9">
      <c r="A43" t="s">
        <v>363</v>
      </c>
      <c r="B43" t="s">
        <v>331</v>
      </c>
      <c r="C43" t="s">
        <v>362</v>
      </c>
      <c r="D43" t="s">
        <v>368</v>
      </c>
      <c r="E43" t="s">
        <v>18</v>
      </c>
      <c r="F43" s="51" t="s">
        <v>214</v>
      </c>
      <c r="G43" s="92">
        <v>7</v>
      </c>
      <c r="H43" s="92">
        <v>7</v>
      </c>
    </row>
    <row r="44" spans="1:9">
      <c r="A44" t="s">
        <v>363</v>
      </c>
      <c r="B44" t="s">
        <v>331</v>
      </c>
      <c r="C44" t="s">
        <v>362</v>
      </c>
      <c r="D44" t="s">
        <v>368</v>
      </c>
      <c r="E44" t="s">
        <v>262</v>
      </c>
      <c r="F44" s="50" t="s">
        <v>364</v>
      </c>
      <c r="G44" s="91">
        <v>7.2</v>
      </c>
      <c r="H44" s="91">
        <v>7.2</v>
      </c>
    </row>
    <row r="45" spans="1:9">
      <c r="A45" t="s">
        <v>363</v>
      </c>
      <c r="B45" t="s">
        <v>331</v>
      </c>
      <c r="C45" t="s">
        <v>362</v>
      </c>
      <c r="D45" t="s">
        <v>368</v>
      </c>
      <c r="E45" t="s">
        <v>262</v>
      </c>
      <c r="F45" s="50" t="s">
        <v>197</v>
      </c>
      <c r="G45" s="91">
        <v>5.9</v>
      </c>
      <c r="H45" s="91">
        <v>5.9</v>
      </c>
    </row>
    <row r="46" spans="1:9">
      <c r="A46" t="s">
        <v>363</v>
      </c>
      <c r="B46" t="s">
        <v>331</v>
      </c>
      <c r="C46" t="s">
        <v>362</v>
      </c>
      <c r="D46" t="s">
        <v>368</v>
      </c>
      <c r="E46" t="s">
        <v>262</v>
      </c>
      <c r="F46" s="50" t="s">
        <v>196</v>
      </c>
      <c r="G46" s="91">
        <v>7.3</v>
      </c>
      <c r="H46" s="91">
        <v>7.3</v>
      </c>
    </row>
    <row r="47" spans="1:9">
      <c r="A47" t="s">
        <v>363</v>
      </c>
      <c r="B47" t="s">
        <v>331</v>
      </c>
      <c r="C47" t="s">
        <v>362</v>
      </c>
      <c r="D47" t="s">
        <v>368</v>
      </c>
      <c r="E47" t="s">
        <v>262</v>
      </c>
      <c r="F47" s="50" t="s">
        <v>195</v>
      </c>
      <c r="G47" s="92">
        <v>6.6</v>
      </c>
      <c r="H47" s="92">
        <v>6.6</v>
      </c>
    </row>
    <row r="48" spans="1:9">
      <c r="A48" t="s">
        <v>363</v>
      </c>
      <c r="B48" t="s">
        <v>331</v>
      </c>
      <c r="C48" t="s">
        <v>362</v>
      </c>
      <c r="D48" t="s">
        <v>368</v>
      </c>
      <c r="E48" t="s">
        <v>262</v>
      </c>
      <c r="F48" s="50" t="s">
        <v>194</v>
      </c>
      <c r="G48" s="92">
        <v>7.5</v>
      </c>
      <c r="H48" s="92">
        <v>7.5</v>
      </c>
    </row>
    <row r="49" spans="1:9">
      <c r="A49" t="s">
        <v>363</v>
      </c>
      <c r="B49" t="s">
        <v>331</v>
      </c>
      <c r="C49" t="s">
        <v>362</v>
      </c>
      <c r="D49" t="s">
        <v>368</v>
      </c>
      <c r="E49" t="s">
        <v>262</v>
      </c>
      <c r="F49" s="50" t="s">
        <v>193</v>
      </c>
      <c r="G49" s="92">
        <v>6.7</v>
      </c>
      <c r="H49" s="92">
        <v>6.7</v>
      </c>
    </row>
    <row r="50" spans="1:9">
      <c r="A50" t="s">
        <v>363</v>
      </c>
      <c r="B50" t="s">
        <v>331</v>
      </c>
      <c r="C50" t="s">
        <v>362</v>
      </c>
      <c r="D50" t="s">
        <v>368</v>
      </c>
      <c r="E50" t="s">
        <v>262</v>
      </c>
      <c r="F50" s="50" t="s">
        <v>192</v>
      </c>
      <c r="G50" s="92">
        <v>5</v>
      </c>
      <c r="H50" s="92">
        <v>5</v>
      </c>
    </row>
    <row r="51" spans="1:9">
      <c r="A51" t="s">
        <v>363</v>
      </c>
      <c r="B51" t="s">
        <v>331</v>
      </c>
      <c r="C51" t="s">
        <v>362</v>
      </c>
      <c r="D51" t="s">
        <v>368</v>
      </c>
      <c r="E51" t="s">
        <v>262</v>
      </c>
      <c r="F51" s="50" t="s">
        <v>355</v>
      </c>
      <c r="G51" s="92" t="s">
        <v>24</v>
      </c>
      <c r="H51" s="92"/>
    </row>
    <row r="52" spans="1:9">
      <c r="A52" t="s">
        <v>363</v>
      </c>
      <c r="B52" t="s">
        <v>331</v>
      </c>
      <c r="C52" t="s">
        <v>362</v>
      </c>
      <c r="D52" t="s">
        <v>368</v>
      </c>
      <c r="E52" t="s">
        <v>262</v>
      </c>
      <c r="F52" s="50" t="s">
        <v>200</v>
      </c>
      <c r="G52" s="92" t="s">
        <v>24</v>
      </c>
      <c r="H52" s="92"/>
    </row>
    <row r="53" spans="1:9">
      <c r="A53" t="s">
        <v>363</v>
      </c>
      <c r="B53" t="s">
        <v>331</v>
      </c>
      <c r="C53" t="s">
        <v>362</v>
      </c>
      <c r="D53" t="s">
        <v>367</v>
      </c>
      <c r="E53" t="s">
        <v>12</v>
      </c>
      <c r="F53" s="51" t="s">
        <v>12</v>
      </c>
      <c r="G53" s="92">
        <v>20.399999999999999</v>
      </c>
      <c r="H53" s="92">
        <v>20.399999999999999</v>
      </c>
      <c r="I53" s="83"/>
    </row>
    <row r="54" spans="1:9">
      <c r="A54" t="s">
        <v>363</v>
      </c>
      <c r="B54" t="s">
        <v>331</v>
      </c>
      <c r="C54" t="s">
        <v>362</v>
      </c>
      <c r="D54" t="s">
        <v>367</v>
      </c>
      <c r="E54" t="s">
        <v>18</v>
      </c>
      <c r="F54" s="51" t="s">
        <v>215</v>
      </c>
      <c r="G54" s="92">
        <v>19.8</v>
      </c>
      <c r="H54" s="92">
        <v>19.8</v>
      </c>
    </row>
    <row r="55" spans="1:9">
      <c r="A55" t="s">
        <v>363</v>
      </c>
      <c r="B55" t="s">
        <v>331</v>
      </c>
      <c r="C55" t="s">
        <v>362</v>
      </c>
      <c r="D55" t="s">
        <v>367</v>
      </c>
      <c r="E55" t="s">
        <v>18</v>
      </c>
      <c r="F55" s="51" t="s">
        <v>214</v>
      </c>
      <c r="G55" s="92">
        <v>21</v>
      </c>
      <c r="H55" s="92">
        <v>21</v>
      </c>
    </row>
    <row r="56" spans="1:9">
      <c r="A56" t="s">
        <v>363</v>
      </c>
      <c r="B56" t="s">
        <v>331</v>
      </c>
      <c r="C56" t="s">
        <v>362</v>
      </c>
      <c r="D56" t="s">
        <v>367</v>
      </c>
      <c r="E56" t="s">
        <v>262</v>
      </c>
      <c r="F56" s="50" t="s">
        <v>364</v>
      </c>
      <c r="G56" s="91">
        <v>19.8</v>
      </c>
      <c r="H56" s="91">
        <v>19.8</v>
      </c>
    </row>
    <row r="57" spans="1:9">
      <c r="A57" t="s">
        <v>363</v>
      </c>
      <c r="B57" t="s">
        <v>331</v>
      </c>
      <c r="C57" t="s">
        <v>362</v>
      </c>
      <c r="D57" t="s">
        <v>367</v>
      </c>
      <c r="E57" t="s">
        <v>262</v>
      </c>
      <c r="F57" s="50" t="s">
        <v>197</v>
      </c>
      <c r="G57" s="91">
        <v>24.3</v>
      </c>
      <c r="H57" s="91">
        <v>24.3</v>
      </c>
    </row>
    <row r="58" spans="1:9">
      <c r="A58" t="s">
        <v>363</v>
      </c>
      <c r="B58" t="s">
        <v>331</v>
      </c>
      <c r="C58" t="s">
        <v>362</v>
      </c>
      <c r="D58" t="s">
        <v>367</v>
      </c>
      <c r="E58" t="s">
        <v>262</v>
      </c>
      <c r="F58" s="50" t="s">
        <v>196</v>
      </c>
      <c r="G58" s="91">
        <v>23.5</v>
      </c>
      <c r="H58" s="91">
        <v>23.5</v>
      </c>
    </row>
    <row r="59" spans="1:9">
      <c r="A59" t="s">
        <v>363</v>
      </c>
      <c r="B59" t="s">
        <v>331</v>
      </c>
      <c r="C59" t="s">
        <v>362</v>
      </c>
      <c r="D59" t="s">
        <v>367</v>
      </c>
      <c r="E59" t="s">
        <v>262</v>
      </c>
      <c r="F59" s="50" t="s">
        <v>195</v>
      </c>
      <c r="G59" s="92">
        <v>21.1</v>
      </c>
      <c r="H59" s="92">
        <v>21.1</v>
      </c>
    </row>
    <row r="60" spans="1:9">
      <c r="A60" t="s">
        <v>363</v>
      </c>
      <c r="B60" t="s">
        <v>331</v>
      </c>
      <c r="C60" t="s">
        <v>362</v>
      </c>
      <c r="D60" t="s">
        <v>367</v>
      </c>
      <c r="E60" t="s">
        <v>262</v>
      </c>
      <c r="F60" s="50" t="s">
        <v>194</v>
      </c>
      <c r="G60" s="92">
        <v>20.5</v>
      </c>
      <c r="H60" s="92">
        <v>20.5</v>
      </c>
    </row>
    <row r="61" spans="1:9">
      <c r="A61" t="s">
        <v>363</v>
      </c>
      <c r="B61" t="s">
        <v>331</v>
      </c>
      <c r="C61" t="s">
        <v>362</v>
      </c>
      <c r="D61" t="s">
        <v>367</v>
      </c>
      <c r="E61" t="s">
        <v>262</v>
      </c>
      <c r="F61" s="50" t="s">
        <v>193</v>
      </c>
      <c r="G61" s="92">
        <v>16.5</v>
      </c>
      <c r="H61" s="92">
        <v>16.5</v>
      </c>
    </row>
    <row r="62" spans="1:9">
      <c r="A62" t="s">
        <v>363</v>
      </c>
      <c r="B62" t="s">
        <v>331</v>
      </c>
      <c r="C62" t="s">
        <v>362</v>
      </c>
      <c r="D62" t="s">
        <v>367</v>
      </c>
      <c r="E62" t="s">
        <v>262</v>
      </c>
      <c r="F62" s="50" t="s">
        <v>192</v>
      </c>
      <c r="G62" s="92">
        <v>16.8</v>
      </c>
      <c r="H62" s="92">
        <v>16.8</v>
      </c>
    </row>
    <row r="63" spans="1:9">
      <c r="A63" t="s">
        <v>363</v>
      </c>
      <c r="B63" t="s">
        <v>331</v>
      </c>
      <c r="C63" t="s">
        <v>362</v>
      </c>
      <c r="D63" t="s">
        <v>367</v>
      </c>
      <c r="E63" t="s">
        <v>262</v>
      </c>
      <c r="F63" s="50" t="s">
        <v>355</v>
      </c>
      <c r="G63" s="92">
        <v>16</v>
      </c>
      <c r="H63" s="92">
        <v>16</v>
      </c>
    </row>
    <row r="64" spans="1:9">
      <c r="A64" t="s">
        <v>363</v>
      </c>
      <c r="B64" t="s">
        <v>331</v>
      </c>
      <c r="C64" t="s">
        <v>362</v>
      </c>
      <c r="D64" t="s">
        <v>367</v>
      </c>
      <c r="E64" t="s">
        <v>262</v>
      </c>
      <c r="F64" s="50" t="s">
        <v>200</v>
      </c>
      <c r="G64" s="92">
        <v>14.6</v>
      </c>
      <c r="H64" s="92">
        <v>14.6</v>
      </c>
    </row>
    <row r="65" spans="1:9">
      <c r="A65" t="s">
        <v>363</v>
      </c>
      <c r="B65" t="s">
        <v>331</v>
      </c>
      <c r="C65" t="s">
        <v>362</v>
      </c>
      <c r="D65" t="s">
        <v>366</v>
      </c>
      <c r="E65" t="s">
        <v>12</v>
      </c>
      <c r="F65" s="51" t="s">
        <v>12</v>
      </c>
      <c r="G65" s="92">
        <v>25.8</v>
      </c>
      <c r="H65" s="92">
        <v>25.8</v>
      </c>
      <c r="I65" s="83"/>
    </row>
    <row r="66" spans="1:9">
      <c r="A66" t="s">
        <v>363</v>
      </c>
      <c r="B66" t="s">
        <v>331</v>
      </c>
      <c r="C66" t="s">
        <v>362</v>
      </c>
      <c r="D66" t="s">
        <v>366</v>
      </c>
      <c r="E66" t="s">
        <v>18</v>
      </c>
      <c r="F66" s="51" t="s">
        <v>215</v>
      </c>
      <c r="G66" s="92">
        <v>29.8</v>
      </c>
      <c r="H66" s="92">
        <v>29.8</v>
      </c>
    </row>
    <row r="67" spans="1:9">
      <c r="A67" t="s">
        <v>363</v>
      </c>
      <c r="B67" t="s">
        <v>331</v>
      </c>
      <c r="C67" t="s">
        <v>362</v>
      </c>
      <c r="D67" t="s">
        <v>366</v>
      </c>
      <c r="E67" t="s">
        <v>18</v>
      </c>
      <c r="F67" s="51" t="s">
        <v>214</v>
      </c>
      <c r="G67" s="92">
        <v>21.9</v>
      </c>
      <c r="H67" s="92">
        <v>21.9</v>
      </c>
    </row>
    <row r="68" spans="1:9">
      <c r="A68" t="s">
        <v>363</v>
      </c>
      <c r="B68" t="s">
        <v>331</v>
      </c>
      <c r="C68" t="s">
        <v>362</v>
      </c>
      <c r="D68" t="s">
        <v>366</v>
      </c>
      <c r="E68" t="s">
        <v>262</v>
      </c>
      <c r="F68" s="50" t="s">
        <v>364</v>
      </c>
      <c r="G68" s="91">
        <v>5.5</v>
      </c>
      <c r="H68" s="91">
        <v>5.5</v>
      </c>
    </row>
    <row r="69" spans="1:9">
      <c r="A69" t="s">
        <v>363</v>
      </c>
      <c r="B69" t="s">
        <v>331</v>
      </c>
      <c r="C69" t="s">
        <v>362</v>
      </c>
      <c r="D69" t="s">
        <v>366</v>
      </c>
      <c r="E69" t="s">
        <v>262</v>
      </c>
      <c r="F69" s="50" t="s">
        <v>197</v>
      </c>
      <c r="G69" s="91">
        <v>25</v>
      </c>
      <c r="H69" s="91">
        <v>25</v>
      </c>
    </row>
    <row r="70" spans="1:9">
      <c r="A70" t="s">
        <v>363</v>
      </c>
      <c r="B70" t="s">
        <v>331</v>
      </c>
      <c r="C70" t="s">
        <v>362</v>
      </c>
      <c r="D70" t="s">
        <v>366</v>
      </c>
      <c r="E70" t="s">
        <v>262</v>
      </c>
      <c r="F70" s="50" t="s">
        <v>196</v>
      </c>
      <c r="G70" s="91">
        <v>31.7</v>
      </c>
      <c r="H70" s="91">
        <v>31.7</v>
      </c>
    </row>
    <row r="71" spans="1:9">
      <c r="A71" t="s">
        <v>363</v>
      </c>
      <c r="B71" t="s">
        <v>331</v>
      </c>
      <c r="C71" t="s">
        <v>362</v>
      </c>
      <c r="D71" t="s">
        <v>366</v>
      </c>
      <c r="E71" t="s">
        <v>262</v>
      </c>
      <c r="F71" s="50" t="s">
        <v>195</v>
      </c>
      <c r="G71" s="92">
        <v>30.9</v>
      </c>
      <c r="H71" s="92">
        <v>30.9</v>
      </c>
    </row>
    <row r="72" spans="1:9">
      <c r="A72" t="s">
        <v>363</v>
      </c>
      <c r="B72" t="s">
        <v>331</v>
      </c>
      <c r="C72" t="s">
        <v>362</v>
      </c>
      <c r="D72" t="s">
        <v>366</v>
      </c>
      <c r="E72" t="s">
        <v>262</v>
      </c>
      <c r="F72" s="50" t="s">
        <v>194</v>
      </c>
      <c r="G72" s="92">
        <v>27.6</v>
      </c>
      <c r="H72" s="92">
        <v>27.6</v>
      </c>
    </row>
    <row r="73" spans="1:9">
      <c r="A73" t="s">
        <v>363</v>
      </c>
      <c r="B73" t="s">
        <v>331</v>
      </c>
      <c r="C73" t="s">
        <v>362</v>
      </c>
      <c r="D73" t="s">
        <v>366</v>
      </c>
      <c r="E73" t="s">
        <v>262</v>
      </c>
      <c r="F73" s="50" t="s">
        <v>193</v>
      </c>
      <c r="G73" s="92">
        <v>27.4</v>
      </c>
      <c r="H73" s="92">
        <v>27.4</v>
      </c>
    </row>
    <row r="74" spans="1:9">
      <c r="A74" t="s">
        <v>363</v>
      </c>
      <c r="B74" t="s">
        <v>331</v>
      </c>
      <c r="C74" t="s">
        <v>362</v>
      </c>
      <c r="D74" t="s">
        <v>366</v>
      </c>
      <c r="E74" t="s">
        <v>262</v>
      </c>
      <c r="F74" s="50" t="s">
        <v>192</v>
      </c>
      <c r="G74" s="92">
        <v>33.700000000000003</v>
      </c>
      <c r="H74" s="92">
        <v>33.700000000000003</v>
      </c>
    </row>
    <row r="75" spans="1:9">
      <c r="A75" t="s">
        <v>363</v>
      </c>
      <c r="B75" t="s">
        <v>331</v>
      </c>
      <c r="C75" t="s">
        <v>362</v>
      </c>
      <c r="D75" t="s">
        <v>366</v>
      </c>
      <c r="E75" t="s">
        <v>262</v>
      </c>
      <c r="F75" s="50" t="s">
        <v>355</v>
      </c>
      <c r="G75" s="92">
        <v>39.299999999999997</v>
      </c>
      <c r="H75" s="92">
        <v>39.299999999999997</v>
      </c>
    </row>
    <row r="76" spans="1:9">
      <c r="A76" t="s">
        <v>363</v>
      </c>
      <c r="B76" t="s">
        <v>331</v>
      </c>
      <c r="C76" t="s">
        <v>362</v>
      </c>
      <c r="D76" t="s">
        <v>366</v>
      </c>
      <c r="E76" t="s">
        <v>262</v>
      </c>
      <c r="F76" s="50" t="s">
        <v>200</v>
      </c>
      <c r="G76" s="92">
        <v>47.9</v>
      </c>
      <c r="H76" s="92">
        <v>47.9</v>
      </c>
    </row>
    <row r="77" spans="1:9">
      <c r="A77" t="s">
        <v>363</v>
      </c>
      <c r="B77" t="s">
        <v>331</v>
      </c>
      <c r="C77" t="s">
        <v>362</v>
      </c>
      <c r="D77" t="s">
        <v>365</v>
      </c>
      <c r="E77" t="s">
        <v>12</v>
      </c>
      <c r="F77" s="51" t="s">
        <v>12</v>
      </c>
      <c r="G77" s="92">
        <v>5.3</v>
      </c>
      <c r="H77" s="92">
        <v>5.3</v>
      </c>
      <c r="I77" s="83"/>
    </row>
    <row r="78" spans="1:9">
      <c r="A78" t="s">
        <v>363</v>
      </c>
      <c r="B78" t="s">
        <v>331</v>
      </c>
      <c r="C78" t="s">
        <v>362</v>
      </c>
      <c r="D78" t="s">
        <v>365</v>
      </c>
      <c r="E78" t="s">
        <v>18</v>
      </c>
      <c r="F78" s="51" t="s">
        <v>215</v>
      </c>
      <c r="G78" s="92">
        <v>5.6</v>
      </c>
      <c r="H78" s="92">
        <v>5.6</v>
      </c>
    </row>
    <row r="79" spans="1:9">
      <c r="A79" t="s">
        <v>363</v>
      </c>
      <c r="B79" t="s">
        <v>331</v>
      </c>
      <c r="C79" t="s">
        <v>362</v>
      </c>
      <c r="D79" t="s">
        <v>365</v>
      </c>
      <c r="E79" t="s">
        <v>18</v>
      </c>
      <c r="F79" s="51" t="s">
        <v>214</v>
      </c>
      <c r="G79" s="92">
        <v>4.9000000000000004</v>
      </c>
      <c r="H79" s="92">
        <v>4.9000000000000004</v>
      </c>
    </row>
    <row r="80" spans="1:9">
      <c r="A80" t="s">
        <v>363</v>
      </c>
      <c r="B80" t="s">
        <v>331</v>
      </c>
      <c r="C80" t="s">
        <v>362</v>
      </c>
      <c r="D80" t="s">
        <v>365</v>
      </c>
      <c r="E80" t="s">
        <v>262</v>
      </c>
      <c r="F80" s="50" t="s">
        <v>364</v>
      </c>
      <c r="G80" s="91">
        <v>23</v>
      </c>
      <c r="H80" s="91">
        <v>23</v>
      </c>
    </row>
    <row r="81" spans="1:9">
      <c r="A81" t="s">
        <v>363</v>
      </c>
      <c r="B81" t="s">
        <v>331</v>
      </c>
      <c r="C81" t="s">
        <v>362</v>
      </c>
      <c r="D81" t="s">
        <v>365</v>
      </c>
      <c r="E81" t="s">
        <v>262</v>
      </c>
      <c r="F81" s="50" t="s">
        <v>197</v>
      </c>
      <c r="G81" s="91">
        <v>3</v>
      </c>
      <c r="H81" s="91">
        <v>3</v>
      </c>
    </row>
    <row r="82" spans="1:9">
      <c r="A82" t="s">
        <v>363</v>
      </c>
      <c r="B82" t="s">
        <v>331</v>
      </c>
      <c r="C82" t="s">
        <v>362</v>
      </c>
      <c r="D82" t="s">
        <v>365</v>
      </c>
      <c r="E82" t="s">
        <v>262</v>
      </c>
      <c r="F82" s="50" t="s">
        <v>196</v>
      </c>
      <c r="G82" s="91">
        <v>3.6</v>
      </c>
      <c r="H82" s="91">
        <v>3.6</v>
      </c>
    </row>
    <row r="83" spans="1:9">
      <c r="A83" t="s">
        <v>363</v>
      </c>
      <c r="B83" t="s">
        <v>331</v>
      </c>
      <c r="C83" t="s">
        <v>362</v>
      </c>
      <c r="D83" t="s">
        <v>365</v>
      </c>
      <c r="E83" t="s">
        <v>262</v>
      </c>
      <c r="F83" s="50" t="s">
        <v>195</v>
      </c>
      <c r="G83" s="92">
        <v>1.4</v>
      </c>
      <c r="H83" s="92">
        <v>1.4</v>
      </c>
    </row>
    <row r="84" spans="1:9">
      <c r="A84" t="s">
        <v>363</v>
      </c>
      <c r="B84" t="s">
        <v>331</v>
      </c>
      <c r="C84" t="s">
        <v>362</v>
      </c>
      <c r="D84" t="s">
        <v>365</v>
      </c>
      <c r="E84" t="s">
        <v>262</v>
      </c>
      <c r="F84" s="50" t="s">
        <v>194</v>
      </c>
      <c r="G84" s="92">
        <v>0.8</v>
      </c>
      <c r="H84" s="92">
        <v>0.8</v>
      </c>
      <c r="I84" s="50" t="s">
        <v>372</v>
      </c>
    </row>
    <row r="85" spans="1:9">
      <c r="A85" t="s">
        <v>363</v>
      </c>
      <c r="B85" t="s">
        <v>331</v>
      </c>
      <c r="C85" t="s">
        <v>362</v>
      </c>
      <c r="D85" t="s">
        <v>365</v>
      </c>
      <c r="E85" t="s">
        <v>262</v>
      </c>
      <c r="F85" s="50" t="s">
        <v>193</v>
      </c>
      <c r="G85" s="92">
        <v>0.5</v>
      </c>
      <c r="H85" s="92">
        <v>0.5</v>
      </c>
      <c r="I85" s="50" t="s">
        <v>372</v>
      </c>
    </row>
    <row r="86" spans="1:9">
      <c r="A86" t="s">
        <v>363</v>
      </c>
      <c r="B86" t="s">
        <v>331</v>
      </c>
      <c r="C86" t="s">
        <v>362</v>
      </c>
      <c r="D86" t="s">
        <v>365</v>
      </c>
      <c r="E86" t="s">
        <v>262</v>
      </c>
      <c r="F86" s="50" t="s">
        <v>192</v>
      </c>
      <c r="G86" s="92">
        <v>0.3</v>
      </c>
      <c r="H86" s="92">
        <v>0.3</v>
      </c>
      <c r="I86" s="50" t="s">
        <v>372</v>
      </c>
    </row>
    <row r="87" spans="1:9">
      <c r="A87" t="s">
        <v>363</v>
      </c>
      <c r="B87" t="s">
        <v>331</v>
      </c>
      <c r="C87" t="s">
        <v>362</v>
      </c>
      <c r="D87" t="s">
        <v>365</v>
      </c>
      <c r="E87" t="s">
        <v>262</v>
      </c>
      <c r="F87" s="50" t="s">
        <v>355</v>
      </c>
      <c r="G87" s="92">
        <v>0.5</v>
      </c>
      <c r="H87" s="92">
        <v>0.5</v>
      </c>
      <c r="I87" s="50" t="s">
        <v>373</v>
      </c>
    </row>
    <row r="88" spans="1:9">
      <c r="A88" t="s">
        <v>363</v>
      </c>
      <c r="B88" t="s">
        <v>331</v>
      </c>
      <c r="C88" t="s">
        <v>362</v>
      </c>
      <c r="D88" t="s">
        <v>365</v>
      </c>
      <c r="E88" t="s">
        <v>262</v>
      </c>
      <c r="F88" s="50" t="s">
        <v>200</v>
      </c>
      <c r="G88" s="92">
        <v>0</v>
      </c>
      <c r="H88" s="92">
        <v>0</v>
      </c>
    </row>
    <row r="89" spans="1:9">
      <c r="A89" t="s">
        <v>363</v>
      </c>
      <c r="B89" t="s">
        <v>331</v>
      </c>
      <c r="C89" t="s">
        <v>362</v>
      </c>
      <c r="D89" t="s">
        <v>361</v>
      </c>
      <c r="E89" t="s">
        <v>12</v>
      </c>
      <c r="F89" s="51" t="s">
        <v>12</v>
      </c>
      <c r="G89" s="92">
        <v>0.6</v>
      </c>
      <c r="H89" s="92">
        <v>0.6</v>
      </c>
      <c r="I89" s="83"/>
    </row>
    <row r="90" spans="1:9">
      <c r="A90" t="s">
        <v>363</v>
      </c>
      <c r="B90" t="s">
        <v>331</v>
      </c>
      <c r="C90" t="s">
        <v>362</v>
      </c>
      <c r="D90" t="s">
        <v>361</v>
      </c>
      <c r="E90" t="s">
        <v>18</v>
      </c>
      <c r="F90" s="51" t="s">
        <v>215</v>
      </c>
      <c r="G90" s="92">
        <v>0.5</v>
      </c>
      <c r="H90" s="92">
        <v>0.5</v>
      </c>
    </row>
    <row r="91" spans="1:9">
      <c r="A91" t="s">
        <v>363</v>
      </c>
      <c r="B91" t="s">
        <v>331</v>
      </c>
      <c r="C91" t="s">
        <v>362</v>
      </c>
      <c r="D91" t="s">
        <v>361</v>
      </c>
      <c r="E91" t="s">
        <v>18</v>
      </c>
      <c r="F91" s="51" t="s">
        <v>214</v>
      </c>
      <c r="G91" s="92">
        <v>0.8</v>
      </c>
      <c r="H91" s="92">
        <v>0.8</v>
      </c>
    </row>
    <row r="92" spans="1:9">
      <c r="A92" t="s">
        <v>363</v>
      </c>
      <c r="B92" t="s">
        <v>331</v>
      </c>
      <c r="C92" t="s">
        <v>362</v>
      </c>
      <c r="D92" t="s">
        <v>361</v>
      </c>
      <c r="E92" t="s">
        <v>262</v>
      </c>
      <c r="F92" s="50" t="s">
        <v>364</v>
      </c>
      <c r="G92" s="91">
        <v>0.5</v>
      </c>
      <c r="H92" s="91">
        <v>0.5</v>
      </c>
      <c r="I92" s="50" t="s">
        <v>372</v>
      </c>
    </row>
    <row r="93" spans="1:9">
      <c r="A93" t="s">
        <v>363</v>
      </c>
      <c r="B93" t="s">
        <v>331</v>
      </c>
      <c r="C93" t="s">
        <v>362</v>
      </c>
      <c r="D93" t="s">
        <v>361</v>
      </c>
      <c r="E93" t="s">
        <v>262</v>
      </c>
      <c r="F93" s="50" t="s">
        <v>197</v>
      </c>
      <c r="G93" s="91">
        <v>0.6</v>
      </c>
      <c r="H93" s="91">
        <v>0.6</v>
      </c>
      <c r="I93" s="50" t="s">
        <v>372</v>
      </c>
    </row>
    <row r="94" spans="1:9">
      <c r="A94" t="s">
        <v>363</v>
      </c>
      <c r="B94" t="s">
        <v>331</v>
      </c>
      <c r="C94" t="s">
        <v>362</v>
      </c>
      <c r="D94" t="s">
        <v>361</v>
      </c>
      <c r="E94" t="s">
        <v>262</v>
      </c>
      <c r="F94" s="50" t="s">
        <v>196</v>
      </c>
      <c r="G94" s="91">
        <v>0.9</v>
      </c>
      <c r="H94" s="91">
        <v>0.9</v>
      </c>
      <c r="I94" s="50" t="s">
        <v>372</v>
      </c>
    </row>
    <row r="95" spans="1:9">
      <c r="A95" t="s">
        <v>363</v>
      </c>
      <c r="B95" t="s">
        <v>331</v>
      </c>
      <c r="C95" t="s">
        <v>362</v>
      </c>
      <c r="D95" t="s">
        <v>361</v>
      </c>
      <c r="E95" t="s">
        <v>262</v>
      </c>
      <c r="F95" s="50" t="s">
        <v>195</v>
      </c>
      <c r="G95" s="92">
        <v>0.5</v>
      </c>
      <c r="H95" s="92">
        <v>0.5</v>
      </c>
      <c r="I95" s="50" t="s">
        <v>372</v>
      </c>
    </row>
    <row r="96" spans="1:9">
      <c r="A96" t="s">
        <v>363</v>
      </c>
      <c r="B96" t="s">
        <v>331</v>
      </c>
      <c r="C96" t="s">
        <v>362</v>
      </c>
      <c r="D96" t="s">
        <v>361</v>
      </c>
      <c r="E96" t="s">
        <v>262</v>
      </c>
      <c r="F96" s="50" t="s">
        <v>194</v>
      </c>
      <c r="G96" s="92">
        <v>0.5</v>
      </c>
      <c r="H96" s="92">
        <v>0.5</v>
      </c>
      <c r="I96" s="50" t="s">
        <v>372</v>
      </c>
    </row>
    <row r="97" spans="1:9">
      <c r="A97" t="s">
        <v>363</v>
      </c>
      <c r="B97" t="s">
        <v>331</v>
      </c>
      <c r="C97" t="s">
        <v>362</v>
      </c>
      <c r="D97" t="s">
        <v>361</v>
      </c>
      <c r="E97" t="s">
        <v>262</v>
      </c>
      <c r="F97" s="50" t="s">
        <v>193</v>
      </c>
      <c r="G97" s="92">
        <v>0.8</v>
      </c>
      <c r="H97" s="92">
        <v>0.8</v>
      </c>
      <c r="I97" s="50" t="s">
        <v>372</v>
      </c>
    </row>
    <row r="98" spans="1:9">
      <c r="A98" t="s">
        <v>363</v>
      </c>
      <c r="B98" t="s">
        <v>331</v>
      </c>
      <c r="C98" t="s">
        <v>362</v>
      </c>
      <c r="D98" t="s">
        <v>361</v>
      </c>
      <c r="E98" t="s">
        <v>262</v>
      </c>
      <c r="F98" s="50" t="s">
        <v>192</v>
      </c>
      <c r="G98" s="92">
        <v>0.5</v>
      </c>
      <c r="H98" s="92">
        <v>0.5</v>
      </c>
      <c r="I98" s="50" t="s">
        <v>372</v>
      </c>
    </row>
    <row r="99" spans="1:9">
      <c r="A99" t="s">
        <v>363</v>
      </c>
      <c r="B99" t="s">
        <v>331</v>
      </c>
      <c r="C99" t="s">
        <v>362</v>
      </c>
      <c r="D99" t="s">
        <v>361</v>
      </c>
      <c r="E99" t="s">
        <v>262</v>
      </c>
      <c r="F99" s="50" t="s">
        <v>355</v>
      </c>
      <c r="G99" s="92" t="s">
        <v>24</v>
      </c>
      <c r="H99" s="92"/>
    </row>
    <row r="100" spans="1:9">
      <c r="A100" s="38" t="s">
        <v>363</v>
      </c>
      <c r="B100" s="38" t="s">
        <v>331</v>
      </c>
      <c r="C100" s="38" t="s">
        <v>362</v>
      </c>
      <c r="D100" s="38" t="s">
        <v>361</v>
      </c>
      <c r="E100" s="38" t="s">
        <v>262</v>
      </c>
      <c r="F100" s="33" t="s">
        <v>200</v>
      </c>
      <c r="G100" s="91" t="s">
        <v>24</v>
      </c>
      <c r="H100" s="91"/>
    </row>
    <row r="101" spans="1:9">
      <c r="A101" s="38" t="s">
        <v>363</v>
      </c>
      <c r="B101" s="38" t="s">
        <v>327</v>
      </c>
      <c r="C101" s="38" t="s">
        <v>362</v>
      </c>
      <c r="D101" s="38" t="s">
        <v>371</v>
      </c>
      <c r="E101" s="38" t="s">
        <v>12</v>
      </c>
      <c r="F101" s="90" t="s">
        <v>12</v>
      </c>
      <c r="G101" s="84">
        <v>19</v>
      </c>
      <c r="H101" s="84">
        <v>19</v>
      </c>
      <c r="I101" s="89"/>
    </row>
    <row r="102" spans="1:9">
      <c r="A102" s="38" t="s">
        <v>363</v>
      </c>
      <c r="B102" s="38" t="s">
        <v>327</v>
      </c>
      <c r="C102" s="38" t="s">
        <v>362</v>
      </c>
      <c r="D102" s="38" t="s">
        <v>371</v>
      </c>
      <c r="E102" s="38" t="s">
        <v>18</v>
      </c>
      <c r="F102" s="90" t="s">
        <v>215</v>
      </c>
      <c r="G102" s="84">
        <v>17.100000000000001</v>
      </c>
      <c r="H102" s="84">
        <v>17.100000000000001</v>
      </c>
    </row>
    <row r="103" spans="1:9">
      <c r="A103" s="38" t="s">
        <v>363</v>
      </c>
      <c r="B103" s="38" t="s">
        <v>327</v>
      </c>
      <c r="C103" s="38" t="s">
        <v>362</v>
      </c>
      <c r="D103" s="38" t="s">
        <v>371</v>
      </c>
      <c r="E103" s="38" t="s">
        <v>18</v>
      </c>
      <c r="F103" s="90" t="s">
        <v>214</v>
      </c>
      <c r="G103" s="84">
        <v>20.7</v>
      </c>
      <c r="H103" s="84">
        <v>20.7</v>
      </c>
    </row>
    <row r="104" spans="1:9">
      <c r="A104" s="38" t="s">
        <v>363</v>
      </c>
      <c r="B104" s="38" t="s">
        <v>327</v>
      </c>
      <c r="C104" s="38" t="s">
        <v>362</v>
      </c>
      <c r="D104" s="38" t="s">
        <v>371</v>
      </c>
      <c r="E104" s="38" t="s">
        <v>262</v>
      </c>
      <c r="F104" s="33" t="s">
        <v>364</v>
      </c>
      <c r="G104" s="87">
        <v>22.6</v>
      </c>
      <c r="H104" s="87">
        <v>22.6</v>
      </c>
    </row>
    <row r="105" spans="1:9">
      <c r="A105" s="38" t="s">
        <v>363</v>
      </c>
      <c r="B105" s="38" t="s">
        <v>327</v>
      </c>
      <c r="C105" s="38" t="s">
        <v>362</v>
      </c>
      <c r="D105" s="38" t="s">
        <v>371</v>
      </c>
      <c r="E105" s="38" t="s">
        <v>262</v>
      </c>
      <c r="F105" s="33" t="s">
        <v>197</v>
      </c>
      <c r="G105" s="84">
        <v>17.7</v>
      </c>
      <c r="H105" s="84">
        <v>17.7</v>
      </c>
    </row>
    <row r="106" spans="1:9">
      <c r="A106" s="38" t="s">
        <v>363</v>
      </c>
      <c r="B106" s="38" t="s">
        <v>327</v>
      </c>
      <c r="C106" s="38" t="s">
        <v>362</v>
      </c>
      <c r="D106" s="38" t="s">
        <v>371</v>
      </c>
      <c r="E106" s="38" t="s">
        <v>262</v>
      </c>
      <c r="F106" s="33" t="s">
        <v>196</v>
      </c>
      <c r="G106" s="84">
        <v>12.8</v>
      </c>
      <c r="H106" s="84">
        <v>12.8</v>
      </c>
    </row>
    <row r="107" spans="1:9">
      <c r="A107" s="38" t="s">
        <v>363</v>
      </c>
      <c r="B107" s="38" t="s">
        <v>327</v>
      </c>
      <c r="C107" s="38" t="s">
        <v>362</v>
      </c>
      <c r="D107" s="38" t="s">
        <v>371</v>
      </c>
      <c r="E107" s="38" t="s">
        <v>262</v>
      </c>
      <c r="F107" s="33" t="s">
        <v>195</v>
      </c>
      <c r="G107" s="84">
        <v>17.2</v>
      </c>
      <c r="H107" s="84">
        <v>17.2</v>
      </c>
    </row>
    <row r="108" spans="1:9">
      <c r="A108" s="38" t="s">
        <v>363</v>
      </c>
      <c r="B108" s="38" t="s">
        <v>327</v>
      </c>
      <c r="C108" s="38" t="s">
        <v>362</v>
      </c>
      <c r="D108" s="38" t="s">
        <v>371</v>
      </c>
      <c r="E108" s="38" t="s">
        <v>262</v>
      </c>
      <c r="F108" s="33" t="s">
        <v>194</v>
      </c>
      <c r="G108" s="84">
        <v>19.5</v>
      </c>
      <c r="H108" s="84">
        <v>19.5</v>
      </c>
    </row>
    <row r="109" spans="1:9">
      <c r="A109" s="38" t="s">
        <v>363</v>
      </c>
      <c r="B109" s="38" t="s">
        <v>327</v>
      </c>
      <c r="C109" s="38" t="s">
        <v>362</v>
      </c>
      <c r="D109" s="38" t="s">
        <v>371</v>
      </c>
      <c r="E109" s="38" t="s">
        <v>262</v>
      </c>
      <c r="F109" s="33" t="s">
        <v>193</v>
      </c>
      <c r="G109" s="84">
        <v>23.2</v>
      </c>
      <c r="H109" s="84">
        <v>23.2</v>
      </c>
    </row>
    <row r="110" spans="1:9">
      <c r="A110" s="38" t="s">
        <v>363</v>
      </c>
      <c r="B110" s="38" t="s">
        <v>327</v>
      </c>
      <c r="C110" s="38" t="s">
        <v>362</v>
      </c>
      <c r="D110" s="38" t="s">
        <v>371</v>
      </c>
      <c r="E110" s="38" t="s">
        <v>262</v>
      </c>
      <c r="F110" s="33" t="s">
        <v>192</v>
      </c>
      <c r="G110" s="84">
        <v>21.5</v>
      </c>
      <c r="H110" s="84">
        <v>21.5</v>
      </c>
    </row>
    <row r="111" spans="1:9">
      <c r="A111" s="38" t="s">
        <v>363</v>
      </c>
      <c r="B111" s="38" t="s">
        <v>327</v>
      </c>
      <c r="C111" s="38" t="s">
        <v>362</v>
      </c>
      <c r="D111" s="38" t="s">
        <v>371</v>
      </c>
      <c r="E111" s="38" t="s">
        <v>262</v>
      </c>
      <c r="F111" s="33" t="s">
        <v>355</v>
      </c>
      <c r="G111" s="84">
        <v>19.600000000000001</v>
      </c>
      <c r="H111" s="84">
        <v>19.600000000000001</v>
      </c>
    </row>
    <row r="112" spans="1:9">
      <c r="A112" t="s">
        <v>363</v>
      </c>
      <c r="B112" t="s">
        <v>327</v>
      </c>
      <c r="C112" t="s">
        <v>362</v>
      </c>
      <c r="D112" s="38" t="s">
        <v>371</v>
      </c>
      <c r="E112" t="s">
        <v>262</v>
      </c>
      <c r="F112" s="50" t="s">
        <v>200</v>
      </c>
      <c r="G112" s="84">
        <v>13.9</v>
      </c>
      <c r="H112" s="84">
        <v>13.9</v>
      </c>
    </row>
    <row r="113" spans="1:9">
      <c r="A113" t="s">
        <v>363</v>
      </c>
      <c r="B113" t="s">
        <v>327</v>
      </c>
      <c r="C113" t="s">
        <v>362</v>
      </c>
      <c r="D113" t="s">
        <v>370</v>
      </c>
      <c r="E113" t="s">
        <v>12</v>
      </c>
      <c r="F113" s="51" t="s">
        <v>12</v>
      </c>
      <c r="G113" s="84">
        <v>14.2</v>
      </c>
      <c r="H113" s="84">
        <v>14.2</v>
      </c>
      <c r="I113" s="89"/>
    </row>
    <row r="114" spans="1:9">
      <c r="A114" t="s">
        <v>363</v>
      </c>
      <c r="B114" t="s">
        <v>327</v>
      </c>
      <c r="C114" t="s">
        <v>362</v>
      </c>
      <c r="D114" t="s">
        <v>370</v>
      </c>
      <c r="E114" t="s">
        <v>18</v>
      </c>
      <c r="F114" s="51" t="s">
        <v>215</v>
      </c>
      <c r="G114" s="84">
        <v>13.2</v>
      </c>
      <c r="H114" s="84">
        <v>13.2</v>
      </c>
    </row>
    <row r="115" spans="1:9">
      <c r="A115" t="s">
        <v>363</v>
      </c>
      <c r="B115" t="s">
        <v>327</v>
      </c>
      <c r="C115" t="s">
        <v>362</v>
      </c>
      <c r="D115" t="s">
        <v>370</v>
      </c>
      <c r="E115" t="s">
        <v>18</v>
      </c>
      <c r="F115" s="51" t="s">
        <v>214</v>
      </c>
      <c r="G115" s="84">
        <v>15.2</v>
      </c>
      <c r="H115" s="84">
        <v>15.2</v>
      </c>
    </row>
    <row r="116" spans="1:9">
      <c r="A116" t="s">
        <v>363</v>
      </c>
      <c r="B116" t="s">
        <v>327</v>
      </c>
      <c r="C116" t="s">
        <v>362</v>
      </c>
      <c r="D116" t="s">
        <v>370</v>
      </c>
      <c r="E116" t="s">
        <v>262</v>
      </c>
      <c r="F116" s="50" t="s">
        <v>364</v>
      </c>
      <c r="G116" s="87">
        <v>16.600000000000001</v>
      </c>
      <c r="H116" s="87">
        <v>16.600000000000001</v>
      </c>
    </row>
    <row r="117" spans="1:9">
      <c r="A117" t="s">
        <v>363</v>
      </c>
      <c r="B117" t="s">
        <v>327</v>
      </c>
      <c r="C117" t="s">
        <v>362</v>
      </c>
      <c r="D117" t="s">
        <v>370</v>
      </c>
      <c r="E117" t="s">
        <v>262</v>
      </c>
      <c r="F117" s="50" t="s">
        <v>197</v>
      </c>
      <c r="G117" s="84">
        <v>14.6</v>
      </c>
      <c r="H117" s="84">
        <v>14.6</v>
      </c>
    </row>
    <row r="118" spans="1:9">
      <c r="A118" t="s">
        <v>363</v>
      </c>
      <c r="B118" t="s">
        <v>327</v>
      </c>
      <c r="C118" t="s">
        <v>362</v>
      </c>
      <c r="D118" t="s">
        <v>370</v>
      </c>
      <c r="E118" t="s">
        <v>262</v>
      </c>
      <c r="F118" s="50" t="s">
        <v>196</v>
      </c>
      <c r="G118" s="84">
        <v>12.2</v>
      </c>
      <c r="H118" s="84">
        <v>12.2</v>
      </c>
    </row>
    <row r="119" spans="1:9">
      <c r="A119" t="s">
        <v>363</v>
      </c>
      <c r="B119" t="s">
        <v>327</v>
      </c>
      <c r="C119" t="s">
        <v>362</v>
      </c>
      <c r="D119" t="s">
        <v>370</v>
      </c>
      <c r="E119" t="s">
        <v>262</v>
      </c>
      <c r="F119" s="50" t="s">
        <v>195</v>
      </c>
      <c r="G119" s="84">
        <v>13</v>
      </c>
      <c r="H119" s="84">
        <v>13</v>
      </c>
    </row>
    <row r="120" spans="1:9">
      <c r="A120" t="s">
        <v>363</v>
      </c>
      <c r="B120" t="s">
        <v>327</v>
      </c>
      <c r="C120" t="s">
        <v>362</v>
      </c>
      <c r="D120" t="s">
        <v>370</v>
      </c>
      <c r="E120" t="s">
        <v>262</v>
      </c>
      <c r="F120" s="50" t="s">
        <v>194</v>
      </c>
      <c r="G120" s="84">
        <v>13.3</v>
      </c>
      <c r="H120" s="84">
        <v>13.3</v>
      </c>
    </row>
    <row r="121" spans="1:9">
      <c r="A121" t="s">
        <v>363</v>
      </c>
      <c r="B121" t="s">
        <v>327</v>
      </c>
      <c r="C121" t="s">
        <v>362</v>
      </c>
      <c r="D121" t="s">
        <v>370</v>
      </c>
      <c r="E121" t="s">
        <v>262</v>
      </c>
      <c r="F121" s="50" t="s">
        <v>193</v>
      </c>
      <c r="G121" s="84">
        <v>15.9</v>
      </c>
      <c r="H121" s="84">
        <v>15.9</v>
      </c>
    </row>
    <row r="122" spans="1:9">
      <c r="A122" t="s">
        <v>363</v>
      </c>
      <c r="B122" t="s">
        <v>327</v>
      </c>
      <c r="C122" t="s">
        <v>362</v>
      </c>
      <c r="D122" t="s">
        <v>370</v>
      </c>
      <c r="E122" t="s">
        <v>262</v>
      </c>
      <c r="F122" s="50" t="s">
        <v>192</v>
      </c>
      <c r="G122" s="84">
        <v>14.7</v>
      </c>
      <c r="H122" s="84">
        <v>14.7</v>
      </c>
    </row>
    <row r="123" spans="1:9">
      <c r="A123" t="s">
        <v>363</v>
      </c>
      <c r="B123" t="s">
        <v>327</v>
      </c>
      <c r="C123" t="s">
        <v>362</v>
      </c>
      <c r="D123" t="s">
        <v>370</v>
      </c>
      <c r="E123" t="s">
        <v>262</v>
      </c>
      <c r="F123" s="50" t="s">
        <v>355</v>
      </c>
      <c r="G123" s="84">
        <v>11.8</v>
      </c>
      <c r="H123" s="84">
        <v>11.8</v>
      </c>
    </row>
    <row r="124" spans="1:9">
      <c r="A124" t="s">
        <v>363</v>
      </c>
      <c r="B124" t="s">
        <v>327</v>
      </c>
      <c r="C124" t="s">
        <v>362</v>
      </c>
      <c r="D124" t="s">
        <v>370</v>
      </c>
      <c r="E124" t="s">
        <v>262</v>
      </c>
      <c r="F124" s="50" t="s">
        <v>200</v>
      </c>
      <c r="G124" s="84">
        <v>15.7</v>
      </c>
      <c r="H124" s="84">
        <v>15.7</v>
      </c>
    </row>
    <row r="125" spans="1:9">
      <c r="A125" t="s">
        <v>363</v>
      </c>
      <c r="B125" t="s">
        <v>327</v>
      </c>
      <c r="C125" t="s">
        <v>362</v>
      </c>
      <c r="D125" t="s">
        <v>369</v>
      </c>
      <c r="E125" t="s">
        <v>12</v>
      </c>
      <c r="F125" s="51" t="s">
        <v>12</v>
      </c>
      <c r="G125" s="84">
        <v>8.8000000000000007</v>
      </c>
      <c r="H125" s="84">
        <v>8.8000000000000007</v>
      </c>
      <c r="I125" s="89"/>
    </row>
    <row r="126" spans="1:9">
      <c r="A126" t="s">
        <v>363</v>
      </c>
      <c r="B126" t="s">
        <v>327</v>
      </c>
      <c r="C126" t="s">
        <v>362</v>
      </c>
      <c r="D126" t="s">
        <v>369</v>
      </c>
      <c r="E126" t="s">
        <v>18</v>
      </c>
      <c r="F126" s="51" t="s">
        <v>215</v>
      </c>
      <c r="G126" s="84">
        <v>8.5</v>
      </c>
      <c r="H126" s="84">
        <v>8.5</v>
      </c>
    </row>
    <row r="127" spans="1:9">
      <c r="A127" t="s">
        <v>363</v>
      </c>
      <c r="B127" t="s">
        <v>327</v>
      </c>
      <c r="C127" t="s">
        <v>362</v>
      </c>
      <c r="D127" t="s">
        <v>369</v>
      </c>
      <c r="E127" t="s">
        <v>18</v>
      </c>
      <c r="F127" s="51" t="s">
        <v>214</v>
      </c>
      <c r="G127" s="84">
        <v>9.1999999999999993</v>
      </c>
      <c r="H127" s="84">
        <v>9.1999999999999993</v>
      </c>
    </row>
    <row r="128" spans="1:9">
      <c r="A128" t="s">
        <v>363</v>
      </c>
      <c r="B128" t="s">
        <v>327</v>
      </c>
      <c r="C128" t="s">
        <v>362</v>
      </c>
      <c r="D128" t="s">
        <v>369</v>
      </c>
      <c r="E128" t="s">
        <v>262</v>
      </c>
      <c r="F128" s="50" t="s">
        <v>364</v>
      </c>
      <c r="G128" s="87">
        <v>9.8000000000000007</v>
      </c>
      <c r="H128" s="87">
        <v>9.8000000000000007</v>
      </c>
    </row>
    <row r="129" spans="1:9">
      <c r="A129" t="s">
        <v>363</v>
      </c>
      <c r="B129" t="s">
        <v>327</v>
      </c>
      <c r="C129" t="s">
        <v>362</v>
      </c>
      <c r="D129" t="s">
        <v>369</v>
      </c>
      <c r="E129" t="s">
        <v>262</v>
      </c>
      <c r="F129" s="50" t="s">
        <v>197</v>
      </c>
      <c r="G129" s="84">
        <v>9.1999999999999993</v>
      </c>
      <c r="H129" s="84">
        <v>9.1999999999999993</v>
      </c>
    </row>
    <row r="130" spans="1:9">
      <c r="A130" t="s">
        <v>363</v>
      </c>
      <c r="B130" t="s">
        <v>327</v>
      </c>
      <c r="C130" t="s">
        <v>362</v>
      </c>
      <c r="D130" t="s">
        <v>369</v>
      </c>
      <c r="E130" t="s">
        <v>262</v>
      </c>
      <c r="F130" s="50" t="s">
        <v>196</v>
      </c>
      <c r="G130" s="84">
        <v>8.1999999999999993</v>
      </c>
      <c r="H130" s="84">
        <v>8.1999999999999993</v>
      </c>
    </row>
    <row r="131" spans="1:9">
      <c r="A131" t="s">
        <v>363</v>
      </c>
      <c r="B131" t="s">
        <v>327</v>
      </c>
      <c r="C131" t="s">
        <v>362</v>
      </c>
      <c r="D131" t="s">
        <v>369</v>
      </c>
      <c r="E131" t="s">
        <v>262</v>
      </c>
      <c r="F131" s="50" t="s">
        <v>195</v>
      </c>
      <c r="G131" s="84">
        <v>9</v>
      </c>
      <c r="H131" s="84">
        <v>9</v>
      </c>
    </row>
    <row r="132" spans="1:9">
      <c r="A132" t="s">
        <v>363</v>
      </c>
      <c r="B132" t="s">
        <v>327</v>
      </c>
      <c r="C132" t="s">
        <v>362</v>
      </c>
      <c r="D132" t="s">
        <v>369</v>
      </c>
      <c r="E132" t="s">
        <v>262</v>
      </c>
      <c r="F132" s="50" t="s">
        <v>194</v>
      </c>
      <c r="G132" s="84">
        <v>8.1999999999999993</v>
      </c>
      <c r="H132" s="84">
        <v>8.1999999999999993</v>
      </c>
    </row>
    <row r="133" spans="1:9">
      <c r="A133" t="s">
        <v>363</v>
      </c>
      <c r="B133" t="s">
        <v>327</v>
      </c>
      <c r="C133" t="s">
        <v>362</v>
      </c>
      <c r="D133" t="s">
        <v>369</v>
      </c>
      <c r="E133" t="s">
        <v>262</v>
      </c>
      <c r="F133" s="50" t="s">
        <v>193</v>
      </c>
      <c r="G133" s="84">
        <v>9.6</v>
      </c>
      <c r="H133" s="84">
        <v>9.6</v>
      </c>
    </row>
    <row r="134" spans="1:9">
      <c r="A134" t="s">
        <v>363</v>
      </c>
      <c r="B134" t="s">
        <v>327</v>
      </c>
      <c r="C134" t="s">
        <v>362</v>
      </c>
      <c r="D134" t="s">
        <v>369</v>
      </c>
      <c r="E134" t="s">
        <v>262</v>
      </c>
      <c r="F134" s="50" t="s">
        <v>192</v>
      </c>
      <c r="G134" s="84">
        <v>8.3000000000000007</v>
      </c>
      <c r="H134" s="84">
        <v>8.3000000000000007</v>
      </c>
    </row>
    <row r="135" spans="1:9">
      <c r="A135" t="s">
        <v>363</v>
      </c>
      <c r="B135" t="s">
        <v>327</v>
      </c>
      <c r="C135" t="s">
        <v>362</v>
      </c>
      <c r="D135" t="s">
        <v>369</v>
      </c>
      <c r="E135" t="s">
        <v>262</v>
      </c>
      <c r="F135" s="50" t="s">
        <v>355</v>
      </c>
      <c r="G135" s="84">
        <v>7.2</v>
      </c>
      <c r="H135" s="84">
        <v>7.2</v>
      </c>
    </row>
    <row r="136" spans="1:9">
      <c r="A136" t="s">
        <v>363</v>
      </c>
      <c r="B136" t="s">
        <v>327</v>
      </c>
      <c r="C136" t="s">
        <v>362</v>
      </c>
      <c r="D136" t="s">
        <v>369</v>
      </c>
      <c r="E136" t="s">
        <v>262</v>
      </c>
      <c r="F136" s="50" t="s">
        <v>200</v>
      </c>
      <c r="G136" s="84">
        <v>5.7</v>
      </c>
      <c r="H136" s="84">
        <v>5.7</v>
      </c>
    </row>
    <row r="137" spans="1:9">
      <c r="A137" t="s">
        <v>363</v>
      </c>
      <c r="B137" t="s">
        <v>327</v>
      </c>
      <c r="C137" t="s">
        <v>362</v>
      </c>
      <c r="D137" t="s">
        <v>368</v>
      </c>
      <c r="E137" t="s">
        <v>12</v>
      </c>
      <c r="F137" s="51" t="s">
        <v>12</v>
      </c>
      <c r="G137" s="87">
        <v>5.9</v>
      </c>
      <c r="H137" s="87">
        <v>5.9</v>
      </c>
      <c r="I137" s="88"/>
    </row>
    <row r="138" spans="1:9">
      <c r="A138" t="s">
        <v>363</v>
      </c>
      <c r="B138" t="s">
        <v>327</v>
      </c>
      <c r="C138" t="s">
        <v>362</v>
      </c>
      <c r="D138" t="s">
        <v>368</v>
      </c>
      <c r="E138" t="s">
        <v>18</v>
      </c>
      <c r="F138" s="51" t="s">
        <v>215</v>
      </c>
      <c r="G138" s="87">
        <v>6.2</v>
      </c>
      <c r="H138" s="87">
        <v>6.2</v>
      </c>
    </row>
    <row r="139" spans="1:9">
      <c r="A139" t="s">
        <v>363</v>
      </c>
      <c r="B139" t="s">
        <v>327</v>
      </c>
      <c r="C139" t="s">
        <v>362</v>
      </c>
      <c r="D139" t="s">
        <v>368</v>
      </c>
      <c r="E139" t="s">
        <v>18</v>
      </c>
      <c r="F139" s="51" t="s">
        <v>214</v>
      </c>
      <c r="G139" s="87">
        <v>5.6</v>
      </c>
      <c r="H139" s="87">
        <v>5.6</v>
      </c>
    </row>
    <row r="140" spans="1:9">
      <c r="A140" t="s">
        <v>363</v>
      </c>
      <c r="B140" t="s">
        <v>327</v>
      </c>
      <c r="C140" t="s">
        <v>362</v>
      </c>
      <c r="D140" t="s">
        <v>368</v>
      </c>
      <c r="E140" t="s">
        <v>262</v>
      </c>
      <c r="F140" s="50" t="s">
        <v>364</v>
      </c>
      <c r="G140" s="87">
        <v>5.8</v>
      </c>
      <c r="H140" s="87">
        <v>5.8</v>
      </c>
    </row>
    <row r="141" spans="1:9">
      <c r="A141" t="s">
        <v>363</v>
      </c>
      <c r="B141" t="s">
        <v>327</v>
      </c>
      <c r="C141" t="s">
        <v>362</v>
      </c>
      <c r="D141" t="s">
        <v>368</v>
      </c>
      <c r="E141" t="s">
        <v>262</v>
      </c>
      <c r="F141" s="50" t="s">
        <v>197</v>
      </c>
      <c r="G141" s="87">
        <v>4.9000000000000004</v>
      </c>
      <c r="H141" s="87">
        <v>4.9000000000000004</v>
      </c>
    </row>
    <row r="142" spans="1:9">
      <c r="A142" t="s">
        <v>363</v>
      </c>
      <c r="B142" t="s">
        <v>327</v>
      </c>
      <c r="C142" t="s">
        <v>362</v>
      </c>
      <c r="D142" t="s">
        <v>368</v>
      </c>
      <c r="E142" t="s">
        <v>262</v>
      </c>
      <c r="F142" s="50" t="s">
        <v>196</v>
      </c>
      <c r="G142" s="87">
        <v>6</v>
      </c>
      <c r="H142" s="87">
        <v>6</v>
      </c>
    </row>
    <row r="143" spans="1:9">
      <c r="A143" t="s">
        <v>363</v>
      </c>
      <c r="B143" t="s">
        <v>327</v>
      </c>
      <c r="C143" t="s">
        <v>362</v>
      </c>
      <c r="D143" t="s">
        <v>368</v>
      </c>
      <c r="E143" t="s">
        <v>262</v>
      </c>
      <c r="F143" s="50" t="s">
        <v>195</v>
      </c>
      <c r="G143" s="87">
        <v>7.4</v>
      </c>
      <c r="H143" s="87">
        <v>7.4</v>
      </c>
    </row>
    <row r="144" spans="1:9">
      <c r="A144" t="s">
        <v>363</v>
      </c>
      <c r="B144" t="s">
        <v>327</v>
      </c>
      <c r="C144" t="s">
        <v>362</v>
      </c>
      <c r="D144" t="s">
        <v>368</v>
      </c>
      <c r="E144" t="s">
        <v>262</v>
      </c>
      <c r="F144" s="50" t="s">
        <v>194</v>
      </c>
      <c r="G144" s="87">
        <v>6.5</v>
      </c>
      <c r="H144" s="87">
        <v>6.5</v>
      </c>
    </row>
    <row r="145" spans="1:9">
      <c r="A145" t="s">
        <v>363</v>
      </c>
      <c r="B145" t="s">
        <v>327</v>
      </c>
      <c r="C145" t="s">
        <v>362</v>
      </c>
      <c r="D145" t="s">
        <v>368</v>
      </c>
      <c r="E145" t="s">
        <v>262</v>
      </c>
      <c r="F145" s="50" t="s">
        <v>193</v>
      </c>
      <c r="G145" s="87">
        <v>5.5</v>
      </c>
      <c r="H145" s="87">
        <v>5.5</v>
      </c>
    </row>
    <row r="146" spans="1:9">
      <c r="A146" t="s">
        <v>363</v>
      </c>
      <c r="B146" t="s">
        <v>327</v>
      </c>
      <c r="C146" t="s">
        <v>362</v>
      </c>
      <c r="D146" t="s">
        <v>368</v>
      </c>
      <c r="E146" t="s">
        <v>262</v>
      </c>
      <c r="F146" s="50" t="s">
        <v>192</v>
      </c>
      <c r="G146" s="87">
        <v>5.4</v>
      </c>
      <c r="H146" s="87">
        <v>5.4</v>
      </c>
    </row>
    <row r="147" spans="1:9">
      <c r="A147" t="s">
        <v>363</v>
      </c>
      <c r="B147" t="s">
        <v>327</v>
      </c>
      <c r="C147" t="s">
        <v>362</v>
      </c>
      <c r="D147" t="s">
        <v>368</v>
      </c>
      <c r="E147" t="s">
        <v>262</v>
      </c>
      <c r="F147" s="50" t="s">
        <v>355</v>
      </c>
      <c r="G147" s="87">
        <v>5.2</v>
      </c>
      <c r="H147" s="87">
        <v>5.2</v>
      </c>
    </row>
    <row r="148" spans="1:9">
      <c r="A148" t="s">
        <v>363</v>
      </c>
      <c r="B148" t="s">
        <v>327</v>
      </c>
      <c r="C148" t="s">
        <v>362</v>
      </c>
      <c r="D148" t="s">
        <v>368</v>
      </c>
      <c r="E148" t="s">
        <v>262</v>
      </c>
      <c r="F148" s="50" t="s">
        <v>200</v>
      </c>
      <c r="G148" s="87">
        <v>5.5</v>
      </c>
      <c r="H148" s="87">
        <v>5.5</v>
      </c>
    </row>
    <row r="149" spans="1:9">
      <c r="A149" t="s">
        <v>363</v>
      </c>
      <c r="B149" t="s">
        <v>327</v>
      </c>
      <c r="C149" t="s">
        <v>362</v>
      </c>
      <c r="D149" t="s">
        <v>367</v>
      </c>
      <c r="E149" t="s">
        <v>12</v>
      </c>
      <c r="F149" s="51" t="s">
        <v>12</v>
      </c>
      <c r="G149" s="85">
        <v>20.399999999999999</v>
      </c>
      <c r="H149" s="85">
        <v>20.399999999999999</v>
      </c>
      <c r="I149" s="86"/>
    </row>
    <row r="150" spans="1:9">
      <c r="A150" t="s">
        <v>363</v>
      </c>
      <c r="B150" t="s">
        <v>327</v>
      </c>
      <c r="C150" t="s">
        <v>362</v>
      </c>
      <c r="D150" t="s">
        <v>367</v>
      </c>
      <c r="E150" t="s">
        <v>18</v>
      </c>
      <c r="F150" s="51" t="s">
        <v>215</v>
      </c>
      <c r="G150" s="85">
        <v>20</v>
      </c>
      <c r="H150" s="85">
        <v>20</v>
      </c>
    </row>
    <row r="151" spans="1:9">
      <c r="A151" t="s">
        <v>363</v>
      </c>
      <c r="B151" t="s">
        <v>327</v>
      </c>
      <c r="C151" t="s">
        <v>362</v>
      </c>
      <c r="D151" t="s">
        <v>367</v>
      </c>
      <c r="E151" t="s">
        <v>18</v>
      </c>
      <c r="F151" s="51" t="s">
        <v>214</v>
      </c>
      <c r="G151" s="85">
        <v>20.7</v>
      </c>
      <c r="H151" s="85">
        <v>20.7</v>
      </c>
    </row>
    <row r="152" spans="1:9">
      <c r="A152" t="s">
        <v>363</v>
      </c>
      <c r="B152" t="s">
        <v>327</v>
      </c>
      <c r="C152" t="s">
        <v>362</v>
      </c>
      <c r="D152" t="s">
        <v>367</v>
      </c>
      <c r="E152" t="s">
        <v>262</v>
      </c>
      <c r="F152" s="50" t="s">
        <v>364</v>
      </c>
      <c r="G152" s="85">
        <v>17.3</v>
      </c>
      <c r="H152" s="85">
        <v>17.3</v>
      </c>
    </row>
    <row r="153" spans="1:9">
      <c r="A153" t="s">
        <v>363</v>
      </c>
      <c r="B153" t="s">
        <v>327</v>
      </c>
      <c r="C153" t="s">
        <v>362</v>
      </c>
      <c r="D153" t="s">
        <v>367</v>
      </c>
      <c r="E153" t="s">
        <v>262</v>
      </c>
      <c r="F153" s="50" t="s">
        <v>197</v>
      </c>
      <c r="G153" s="85">
        <v>23.9</v>
      </c>
      <c r="H153" s="85">
        <v>23.9</v>
      </c>
    </row>
    <row r="154" spans="1:9">
      <c r="A154" t="s">
        <v>363</v>
      </c>
      <c r="B154" t="s">
        <v>327</v>
      </c>
      <c r="C154" t="s">
        <v>362</v>
      </c>
      <c r="D154" t="s">
        <v>367</v>
      </c>
      <c r="E154" t="s">
        <v>262</v>
      </c>
      <c r="F154" s="50" t="s">
        <v>196</v>
      </c>
      <c r="G154" s="85">
        <v>23.7</v>
      </c>
      <c r="H154" s="85">
        <v>23.7</v>
      </c>
    </row>
    <row r="155" spans="1:9">
      <c r="A155" t="s">
        <v>363</v>
      </c>
      <c r="B155" t="s">
        <v>327</v>
      </c>
      <c r="C155" t="s">
        <v>362</v>
      </c>
      <c r="D155" t="s">
        <v>367</v>
      </c>
      <c r="E155" t="s">
        <v>262</v>
      </c>
      <c r="F155" s="50" t="s">
        <v>195</v>
      </c>
      <c r="G155" s="85">
        <v>21.1</v>
      </c>
      <c r="H155" s="85">
        <v>21.1</v>
      </c>
    </row>
    <row r="156" spans="1:9">
      <c r="A156" t="s">
        <v>363</v>
      </c>
      <c r="B156" t="s">
        <v>327</v>
      </c>
      <c r="C156" t="s">
        <v>362</v>
      </c>
      <c r="D156" t="s">
        <v>367</v>
      </c>
      <c r="E156" t="s">
        <v>262</v>
      </c>
      <c r="F156" s="50" t="s">
        <v>194</v>
      </c>
      <c r="G156" s="85">
        <v>23.1</v>
      </c>
      <c r="H156" s="85">
        <v>23.1</v>
      </c>
    </row>
    <row r="157" spans="1:9">
      <c r="A157" t="s">
        <v>363</v>
      </c>
      <c r="B157" t="s">
        <v>327</v>
      </c>
      <c r="C157" t="s">
        <v>362</v>
      </c>
      <c r="D157" t="s">
        <v>367</v>
      </c>
      <c r="E157" t="s">
        <v>262</v>
      </c>
      <c r="F157" s="50" t="s">
        <v>193</v>
      </c>
      <c r="G157" s="85">
        <v>18.7</v>
      </c>
      <c r="H157" s="85">
        <v>18.7</v>
      </c>
    </row>
    <row r="158" spans="1:9">
      <c r="A158" t="s">
        <v>363</v>
      </c>
      <c r="B158" t="s">
        <v>327</v>
      </c>
      <c r="C158" t="s">
        <v>362</v>
      </c>
      <c r="D158" t="s">
        <v>367</v>
      </c>
      <c r="E158" t="s">
        <v>262</v>
      </c>
      <c r="F158" s="50" t="s">
        <v>192</v>
      </c>
      <c r="G158" s="85">
        <v>15.8</v>
      </c>
      <c r="H158" s="85">
        <v>15.8</v>
      </c>
    </row>
    <row r="159" spans="1:9">
      <c r="A159" t="s">
        <v>363</v>
      </c>
      <c r="B159" t="s">
        <v>327</v>
      </c>
      <c r="C159" t="s">
        <v>362</v>
      </c>
      <c r="D159" t="s">
        <v>367</v>
      </c>
      <c r="E159" t="s">
        <v>262</v>
      </c>
      <c r="F159" s="50" t="s">
        <v>355</v>
      </c>
      <c r="G159" s="85">
        <v>15.3</v>
      </c>
      <c r="H159" s="85">
        <v>15.3</v>
      </c>
    </row>
    <row r="160" spans="1:9">
      <c r="A160" t="s">
        <v>363</v>
      </c>
      <c r="B160" t="s">
        <v>327</v>
      </c>
      <c r="C160" t="s">
        <v>362</v>
      </c>
      <c r="D160" t="s">
        <v>367</v>
      </c>
      <c r="E160" t="s">
        <v>262</v>
      </c>
      <c r="F160" s="50" t="s">
        <v>200</v>
      </c>
      <c r="G160" s="85">
        <v>13.3</v>
      </c>
      <c r="H160" s="85">
        <v>13.3</v>
      </c>
    </row>
    <row r="161" spans="1:9">
      <c r="A161" t="s">
        <v>363</v>
      </c>
      <c r="B161" t="s">
        <v>327</v>
      </c>
      <c r="C161" t="s">
        <v>362</v>
      </c>
      <c r="D161" t="s">
        <v>366</v>
      </c>
      <c r="E161" t="s">
        <v>12</v>
      </c>
      <c r="F161" s="51" t="s">
        <v>12</v>
      </c>
      <c r="G161" s="85">
        <v>25.9</v>
      </c>
      <c r="H161" s="85">
        <v>25.9</v>
      </c>
      <c r="I161" s="86"/>
    </row>
    <row r="162" spans="1:9">
      <c r="A162" t="s">
        <v>363</v>
      </c>
      <c r="B162" t="s">
        <v>327</v>
      </c>
      <c r="C162" t="s">
        <v>362</v>
      </c>
      <c r="D162" t="s">
        <v>366</v>
      </c>
      <c r="E162" t="s">
        <v>18</v>
      </c>
      <c r="F162" s="51" t="s">
        <v>215</v>
      </c>
      <c r="G162" s="85">
        <v>28.5</v>
      </c>
      <c r="H162" s="85">
        <v>28.5</v>
      </c>
    </row>
    <row r="163" spans="1:9">
      <c r="A163" t="s">
        <v>363</v>
      </c>
      <c r="B163" t="s">
        <v>327</v>
      </c>
      <c r="C163" t="s">
        <v>362</v>
      </c>
      <c r="D163" t="s">
        <v>366</v>
      </c>
      <c r="E163" t="s">
        <v>18</v>
      </c>
      <c r="F163" s="51" t="s">
        <v>214</v>
      </c>
      <c r="G163" s="85">
        <v>23.3</v>
      </c>
      <c r="H163" s="85">
        <v>23.3</v>
      </c>
    </row>
    <row r="164" spans="1:9">
      <c r="A164" t="s">
        <v>363</v>
      </c>
      <c r="B164" t="s">
        <v>327</v>
      </c>
      <c r="C164" t="s">
        <v>362</v>
      </c>
      <c r="D164" t="s">
        <v>366</v>
      </c>
      <c r="E164" t="s">
        <v>262</v>
      </c>
      <c r="F164" s="50" t="s">
        <v>364</v>
      </c>
      <c r="G164" s="85">
        <v>6.1</v>
      </c>
      <c r="H164" s="85">
        <v>6.1</v>
      </c>
    </row>
    <row r="165" spans="1:9">
      <c r="A165" t="s">
        <v>363</v>
      </c>
      <c r="B165" t="s">
        <v>327</v>
      </c>
      <c r="C165" t="s">
        <v>362</v>
      </c>
      <c r="D165" t="s">
        <v>366</v>
      </c>
      <c r="E165" t="s">
        <v>262</v>
      </c>
      <c r="F165" s="50" t="s">
        <v>197</v>
      </c>
      <c r="G165" s="85">
        <v>26.7</v>
      </c>
      <c r="H165" s="85">
        <v>26.7</v>
      </c>
    </row>
    <row r="166" spans="1:9">
      <c r="A166" t="s">
        <v>363</v>
      </c>
      <c r="B166" t="s">
        <v>327</v>
      </c>
      <c r="C166" t="s">
        <v>362</v>
      </c>
      <c r="D166" t="s">
        <v>366</v>
      </c>
      <c r="E166" t="s">
        <v>262</v>
      </c>
      <c r="F166" s="50" t="s">
        <v>196</v>
      </c>
      <c r="G166" s="85">
        <v>31.7</v>
      </c>
      <c r="H166" s="85">
        <v>31.7</v>
      </c>
    </row>
    <row r="167" spans="1:9">
      <c r="A167" t="s">
        <v>363</v>
      </c>
      <c r="B167" t="s">
        <v>327</v>
      </c>
      <c r="C167" t="s">
        <v>362</v>
      </c>
      <c r="D167" t="s">
        <v>366</v>
      </c>
      <c r="E167" t="s">
        <v>262</v>
      </c>
      <c r="F167" s="50" t="s">
        <v>195</v>
      </c>
      <c r="G167" s="85">
        <v>30.2</v>
      </c>
      <c r="H167" s="85">
        <v>30.2</v>
      </c>
    </row>
    <row r="168" spans="1:9">
      <c r="A168" t="s">
        <v>363</v>
      </c>
      <c r="B168" t="s">
        <v>327</v>
      </c>
      <c r="C168" t="s">
        <v>362</v>
      </c>
      <c r="D168" t="s">
        <v>366</v>
      </c>
      <c r="E168" t="s">
        <v>262</v>
      </c>
      <c r="F168" s="50" t="s">
        <v>194</v>
      </c>
      <c r="G168" s="85">
        <v>28.3</v>
      </c>
      <c r="H168" s="85">
        <v>28.3</v>
      </c>
    </row>
    <row r="169" spans="1:9">
      <c r="A169" t="s">
        <v>363</v>
      </c>
      <c r="B169" t="s">
        <v>327</v>
      </c>
      <c r="C169" t="s">
        <v>362</v>
      </c>
      <c r="D169" t="s">
        <v>366</v>
      </c>
      <c r="E169" t="s">
        <v>262</v>
      </c>
      <c r="F169" s="50" t="s">
        <v>193</v>
      </c>
      <c r="G169" s="85">
        <v>25.8</v>
      </c>
      <c r="H169" s="85">
        <v>25.8</v>
      </c>
    </row>
    <row r="170" spans="1:9">
      <c r="A170" t="s">
        <v>363</v>
      </c>
      <c r="B170" t="s">
        <v>327</v>
      </c>
      <c r="C170" t="s">
        <v>362</v>
      </c>
      <c r="D170" t="s">
        <v>366</v>
      </c>
      <c r="E170" t="s">
        <v>262</v>
      </c>
      <c r="F170" s="50" t="s">
        <v>192</v>
      </c>
      <c r="G170" s="85">
        <v>33.4</v>
      </c>
      <c r="H170" s="85">
        <v>33.4</v>
      </c>
    </row>
    <row r="171" spans="1:9">
      <c r="A171" t="s">
        <v>363</v>
      </c>
      <c r="B171" t="s">
        <v>327</v>
      </c>
      <c r="C171" t="s">
        <v>362</v>
      </c>
      <c r="D171" t="s">
        <v>366</v>
      </c>
      <c r="E171" t="s">
        <v>262</v>
      </c>
      <c r="F171" s="50" t="s">
        <v>355</v>
      </c>
      <c r="G171" s="85">
        <v>37.299999999999997</v>
      </c>
      <c r="H171" s="85">
        <v>37.299999999999997</v>
      </c>
    </row>
    <row r="172" spans="1:9">
      <c r="A172" t="s">
        <v>363</v>
      </c>
      <c r="B172" t="s">
        <v>327</v>
      </c>
      <c r="C172" t="s">
        <v>362</v>
      </c>
      <c r="D172" t="s">
        <v>366</v>
      </c>
      <c r="E172" t="s">
        <v>262</v>
      </c>
      <c r="F172" s="50" t="s">
        <v>200</v>
      </c>
      <c r="G172" s="85">
        <v>45.8</v>
      </c>
      <c r="H172" s="85">
        <v>45.8</v>
      </c>
    </row>
    <row r="173" spans="1:9">
      <c r="A173" t="s">
        <v>363</v>
      </c>
      <c r="B173" t="s">
        <v>327</v>
      </c>
      <c r="C173" t="s">
        <v>362</v>
      </c>
      <c r="D173" t="s">
        <v>365</v>
      </c>
      <c r="E173" t="s">
        <v>12</v>
      </c>
      <c r="F173" s="51" t="s">
        <v>12</v>
      </c>
      <c r="G173" s="85">
        <v>5.5</v>
      </c>
      <c r="H173" s="85">
        <v>5.5</v>
      </c>
      <c r="I173" s="86"/>
    </row>
    <row r="174" spans="1:9">
      <c r="A174" t="s">
        <v>363</v>
      </c>
      <c r="B174" t="s">
        <v>327</v>
      </c>
      <c r="C174" t="s">
        <v>362</v>
      </c>
      <c r="D174" t="s">
        <v>365</v>
      </c>
      <c r="E174" t="s">
        <v>18</v>
      </c>
      <c r="F174" s="51" t="s">
        <v>215</v>
      </c>
      <c r="G174" s="85">
        <v>6.1</v>
      </c>
      <c r="H174" s="85">
        <v>6.1</v>
      </c>
    </row>
    <row r="175" spans="1:9">
      <c r="A175" t="s">
        <v>363</v>
      </c>
      <c r="B175" t="s">
        <v>327</v>
      </c>
      <c r="C175" t="s">
        <v>362</v>
      </c>
      <c r="D175" t="s">
        <v>365</v>
      </c>
      <c r="E175" t="s">
        <v>18</v>
      </c>
      <c r="F175" s="51" t="s">
        <v>214</v>
      </c>
      <c r="G175" s="85">
        <v>4.9000000000000004</v>
      </c>
      <c r="H175" s="85">
        <v>4.9000000000000004</v>
      </c>
    </row>
    <row r="176" spans="1:9">
      <c r="A176" t="s">
        <v>363</v>
      </c>
      <c r="B176" t="s">
        <v>327</v>
      </c>
      <c r="C176" t="s">
        <v>362</v>
      </c>
      <c r="D176" t="s">
        <v>365</v>
      </c>
      <c r="E176" t="s">
        <v>262</v>
      </c>
      <c r="F176" s="50" t="s">
        <v>364</v>
      </c>
      <c r="G176" s="85">
        <v>21.4</v>
      </c>
      <c r="H176" s="85">
        <v>21.4</v>
      </c>
    </row>
    <row r="177" spans="1:9">
      <c r="A177" t="s">
        <v>363</v>
      </c>
      <c r="B177" t="s">
        <v>327</v>
      </c>
      <c r="C177" t="s">
        <v>362</v>
      </c>
      <c r="D177" t="s">
        <v>365</v>
      </c>
      <c r="E177" t="s">
        <v>262</v>
      </c>
      <c r="F177" s="50" t="s">
        <v>197</v>
      </c>
      <c r="G177" s="85">
        <v>2.7</v>
      </c>
      <c r="H177" s="85">
        <v>2.7</v>
      </c>
    </row>
    <row r="178" spans="1:9">
      <c r="A178" t="s">
        <v>363</v>
      </c>
      <c r="B178" t="s">
        <v>327</v>
      </c>
      <c r="C178" t="s">
        <v>362</v>
      </c>
      <c r="D178" t="s">
        <v>365</v>
      </c>
      <c r="E178" t="s">
        <v>262</v>
      </c>
      <c r="F178" s="50" t="s">
        <v>196</v>
      </c>
      <c r="G178" s="85">
        <v>5.3</v>
      </c>
      <c r="H178" s="85">
        <v>5.3</v>
      </c>
    </row>
    <row r="179" spans="1:9">
      <c r="A179" t="s">
        <v>363</v>
      </c>
      <c r="B179" t="s">
        <v>327</v>
      </c>
      <c r="C179" t="s">
        <v>362</v>
      </c>
      <c r="D179" t="s">
        <v>365</v>
      </c>
      <c r="E179" t="s">
        <v>262</v>
      </c>
      <c r="F179" s="50" t="s">
        <v>195</v>
      </c>
      <c r="G179" s="85">
        <v>1.8</v>
      </c>
      <c r="H179" s="85">
        <v>1.8</v>
      </c>
    </row>
    <row r="180" spans="1:9">
      <c r="A180" t="s">
        <v>363</v>
      </c>
      <c r="B180" t="s">
        <v>327</v>
      </c>
      <c r="C180" t="s">
        <v>362</v>
      </c>
      <c r="D180" t="s">
        <v>365</v>
      </c>
      <c r="E180" t="s">
        <v>262</v>
      </c>
      <c r="F180" s="50" t="s">
        <v>194</v>
      </c>
      <c r="G180" s="85">
        <v>1.1000000000000001</v>
      </c>
      <c r="H180" s="85">
        <v>1.1000000000000001</v>
      </c>
    </row>
    <row r="181" spans="1:9">
      <c r="A181" t="s">
        <v>363</v>
      </c>
      <c r="B181" t="s">
        <v>327</v>
      </c>
      <c r="C181" t="s">
        <v>362</v>
      </c>
      <c r="D181" t="s">
        <v>365</v>
      </c>
      <c r="E181" t="s">
        <v>262</v>
      </c>
      <c r="F181" s="50" t="s">
        <v>193</v>
      </c>
      <c r="G181" s="85">
        <v>1.2</v>
      </c>
      <c r="H181" s="85">
        <v>1.2</v>
      </c>
    </row>
    <row r="182" spans="1:9">
      <c r="A182" t="s">
        <v>363</v>
      </c>
      <c r="B182" t="s">
        <v>327</v>
      </c>
      <c r="C182" t="s">
        <v>362</v>
      </c>
      <c r="D182" t="s">
        <v>365</v>
      </c>
      <c r="E182" t="s">
        <v>262</v>
      </c>
      <c r="F182" s="50" t="s">
        <v>192</v>
      </c>
      <c r="G182" s="85">
        <v>0.5</v>
      </c>
      <c r="H182" s="85">
        <v>0.5</v>
      </c>
    </row>
    <row r="183" spans="1:9">
      <c r="A183" t="s">
        <v>363</v>
      </c>
      <c r="B183" t="s">
        <v>327</v>
      </c>
      <c r="C183" t="s">
        <v>362</v>
      </c>
      <c r="D183" t="s">
        <v>365</v>
      </c>
      <c r="E183" t="s">
        <v>262</v>
      </c>
      <c r="F183" s="50" t="s">
        <v>355</v>
      </c>
      <c r="G183" s="84">
        <v>1.7</v>
      </c>
      <c r="H183" s="84">
        <v>1.7</v>
      </c>
    </row>
    <row r="184" spans="1:9">
      <c r="A184" t="s">
        <v>363</v>
      </c>
      <c r="B184" t="s">
        <v>327</v>
      </c>
      <c r="C184" t="s">
        <v>362</v>
      </c>
      <c r="D184" t="s">
        <v>365</v>
      </c>
      <c r="E184" t="s">
        <v>262</v>
      </c>
      <c r="F184" s="50" t="s">
        <v>200</v>
      </c>
      <c r="G184" s="84">
        <v>0.4</v>
      </c>
      <c r="H184" s="84">
        <v>0.4</v>
      </c>
    </row>
    <row r="185" spans="1:9">
      <c r="A185" t="s">
        <v>363</v>
      </c>
      <c r="B185" t="s">
        <v>327</v>
      </c>
      <c r="C185" t="s">
        <v>362</v>
      </c>
      <c r="D185" t="s">
        <v>361</v>
      </c>
      <c r="E185" t="s">
        <v>12</v>
      </c>
      <c r="F185" s="51" t="s">
        <v>12</v>
      </c>
      <c r="G185" s="85">
        <v>0.3</v>
      </c>
      <c r="H185" s="85">
        <v>0.3</v>
      </c>
      <c r="I185" s="86"/>
    </row>
    <row r="186" spans="1:9">
      <c r="A186" t="s">
        <v>363</v>
      </c>
      <c r="B186" t="s">
        <v>327</v>
      </c>
      <c r="C186" t="s">
        <v>362</v>
      </c>
      <c r="D186" t="s">
        <v>361</v>
      </c>
      <c r="E186" t="s">
        <v>18</v>
      </c>
      <c r="F186" s="51" t="s">
        <v>215</v>
      </c>
      <c r="G186" s="85">
        <v>0.4</v>
      </c>
      <c r="H186" s="85">
        <v>0.4</v>
      </c>
    </row>
    <row r="187" spans="1:9">
      <c r="A187" t="s">
        <v>363</v>
      </c>
      <c r="B187" t="s">
        <v>327</v>
      </c>
      <c r="C187" t="s">
        <v>362</v>
      </c>
      <c r="D187" t="s">
        <v>361</v>
      </c>
      <c r="E187" t="s">
        <v>18</v>
      </c>
      <c r="F187" s="51" t="s">
        <v>214</v>
      </c>
      <c r="G187" s="85">
        <v>0.2</v>
      </c>
      <c r="H187" s="85">
        <v>0.2</v>
      </c>
    </row>
    <row r="188" spans="1:9">
      <c r="A188" t="s">
        <v>363</v>
      </c>
      <c r="B188" t="s">
        <v>327</v>
      </c>
      <c r="C188" t="s">
        <v>362</v>
      </c>
      <c r="D188" t="s">
        <v>361</v>
      </c>
      <c r="E188" t="s">
        <v>262</v>
      </c>
      <c r="F188" s="50" t="s">
        <v>364</v>
      </c>
      <c r="G188" s="85">
        <v>0.3</v>
      </c>
      <c r="H188" s="85">
        <v>0.3</v>
      </c>
    </row>
    <row r="189" spans="1:9">
      <c r="A189" t="s">
        <v>363</v>
      </c>
      <c r="B189" t="s">
        <v>327</v>
      </c>
      <c r="C189" t="s">
        <v>362</v>
      </c>
      <c r="D189" t="s">
        <v>361</v>
      </c>
      <c r="E189" t="s">
        <v>262</v>
      </c>
      <c r="F189" s="50" t="s">
        <v>197</v>
      </c>
      <c r="G189" s="85">
        <v>0.5</v>
      </c>
      <c r="H189" s="85">
        <v>0.5</v>
      </c>
    </row>
    <row r="190" spans="1:9">
      <c r="A190" t="s">
        <v>363</v>
      </c>
      <c r="B190" t="s">
        <v>327</v>
      </c>
      <c r="C190" t="s">
        <v>362</v>
      </c>
      <c r="D190" t="s">
        <v>361</v>
      </c>
      <c r="E190" t="s">
        <v>262</v>
      </c>
      <c r="F190" s="50" t="s">
        <v>196</v>
      </c>
      <c r="G190" s="85">
        <v>0.3</v>
      </c>
      <c r="H190" s="85">
        <v>0.3</v>
      </c>
    </row>
    <row r="191" spans="1:9">
      <c r="A191" t="s">
        <v>363</v>
      </c>
      <c r="B191" t="s">
        <v>327</v>
      </c>
      <c r="C191" t="s">
        <v>362</v>
      </c>
      <c r="D191" t="s">
        <v>361</v>
      </c>
      <c r="E191" t="s">
        <v>262</v>
      </c>
      <c r="F191" s="50" t="s">
        <v>195</v>
      </c>
      <c r="G191" s="85">
        <v>0.2</v>
      </c>
      <c r="H191" s="85">
        <v>0.2</v>
      </c>
    </row>
    <row r="192" spans="1:9">
      <c r="A192" t="s">
        <v>363</v>
      </c>
      <c r="B192" t="s">
        <v>327</v>
      </c>
      <c r="C192" t="s">
        <v>362</v>
      </c>
      <c r="D192" t="s">
        <v>361</v>
      </c>
      <c r="E192" t="s">
        <v>262</v>
      </c>
      <c r="F192" s="50" t="s">
        <v>194</v>
      </c>
      <c r="G192" s="85">
        <v>0.1</v>
      </c>
      <c r="H192" s="85">
        <v>0.1</v>
      </c>
    </row>
    <row r="193" spans="1:8">
      <c r="A193" t="s">
        <v>363</v>
      </c>
      <c r="B193" t="s">
        <v>327</v>
      </c>
      <c r="C193" t="s">
        <v>362</v>
      </c>
      <c r="D193" t="s">
        <v>361</v>
      </c>
      <c r="E193" t="s">
        <v>262</v>
      </c>
      <c r="F193" s="50" t="s">
        <v>193</v>
      </c>
      <c r="G193" s="85">
        <v>0.2</v>
      </c>
      <c r="H193" s="85">
        <v>0.2</v>
      </c>
    </row>
    <row r="194" spans="1:8">
      <c r="A194" t="s">
        <v>363</v>
      </c>
      <c r="B194" t="s">
        <v>327</v>
      </c>
      <c r="C194" t="s">
        <v>362</v>
      </c>
      <c r="D194" t="s">
        <v>361</v>
      </c>
      <c r="E194" t="s">
        <v>262</v>
      </c>
      <c r="F194" s="50" t="s">
        <v>192</v>
      </c>
      <c r="G194" s="85">
        <v>0.2</v>
      </c>
      <c r="H194" s="85">
        <v>0.2</v>
      </c>
    </row>
    <row r="195" spans="1:8">
      <c r="A195" t="s">
        <v>363</v>
      </c>
      <c r="B195" t="s">
        <v>327</v>
      </c>
      <c r="C195" t="s">
        <v>362</v>
      </c>
      <c r="D195" t="s">
        <v>361</v>
      </c>
      <c r="E195" t="s">
        <v>262</v>
      </c>
      <c r="F195" s="50" t="s">
        <v>355</v>
      </c>
      <c r="G195" s="84">
        <v>1</v>
      </c>
      <c r="H195" s="84">
        <v>1</v>
      </c>
    </row>
    <row r="196" spans="1:8">
      <c r="A196" t="s">
        <v>363</v>
      </c>
      <c r="B196" t="s">
        <v>327</v>
      </c>
      <c r="C196" t="s">
        <v>362</v>
      </c>
      <c r="D196" t="s">
        <v>361</v>
      </c>
      <c r="E196" t="s">
        <v>262</v>
      </c>
      <c r="F196" s="50" t="s">
        <v>200</v>
      </c>
      <c r="G196" s="84">
        <v>1.3</v>
      </c>
      <c r="H196" s="84">
        <v>1.3</v>
      </c>
    </row>
  </sheetData>
  <mergeCells count="2">
    <mergeCell ref="A1:D1"/>
    <mergeCell ref="A2:D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tint="0.59999389629810485"/>
  </sheetPr>
  <dimension ref="A1:F88"/>
  <sheetViews>
    <sheetView workbookViewId="0">
      <selection activeCell="B13" sqref="B13"/>
    </sheetView>
  </sheetViews>
  <sheetFormatPr defaultRowHeight="15"/>
  <cols>
    <col min="1" max="1" width="32.5703125" customWidth="1"/>
    <col min="2" max="2" width="32.28515625" customWidth="1"/>
    <col min="4" max="4" width="36.28515625" customWidth="1"/>
  </cols>
  <sheetData>
    <row r="1" spans="1:6" ht="33" customHeight="1">
      <c r="A1" s="197" t="s">
        <v>397</v>
      </c>
      <c r="B1" s="197"/>
      <c r="C1" s="197"/>
      <c r="D1" s="197"/>
    </row>
    <row r="2" spans="1:6">
      <c r="A2" s="197" t="s">
        <v>396</v>
      </c>
      <c r="B2" s="197"/>
      <c r="C2" s="197"/>
      <c r="D2" s="197"/>
    </row>
    <row r="4" spans="1:6">
      <c r="A4" s="2" t="s">
        <v>4</v>
      </c>
      <c r="B4" s="2" t="s">
        <v>5</v>
      </c>
      <c r="C4" s="2" t="s">
        <v>6</v>
      </c>
      <c r="D4" s="2" t="s">
        <v>375</v>
      </c>
      <c r="E4" s="2" t="s">
        <v>395</v>
      </c>
      <c r="F4" s="2" t="s">
        <v>9</v>
      </c>
    </row>
    <row r="5" spans="1:6">
      <c r="A5" t="s">
        <v>383</v>
      </c>
      <c r="B5" t="s">
        <v>382</v>
      </c>
      <c r="C5" s="50" t="s">
        <v>12</v>
      </c>
      <c r="D5" s="50" t="s">
        <v>12</v>
      </c>
      <c r="E5" s="50" t="s">
        <v>386</v>
      </c>
      <c r="F5">
        <v>2.41</v>
      </c>
    </row>
    <row r="6" spans="1:6">
      <c r="A6" t="s">
        <v>383</v>
      </c>
      <c r="B6" t="s">
        <v>382</v>
      </c>
      <c r="C6" s="50" t="s">
        <v>12</v>
      </c>
      <c r="D6" s="50" t="s">
        <v>12</v>
      </c>
      <c r="E6" s="50" t="s">
        <v>385</v>
      </c>
      <c r="F6">
        <v>0.27</v>
      </c>
    </row>
    <row r="7" spans="1:6">
      <c r="A7" t="s">
        <v>383</v>
      </c>
      <c r="B7" t="s">
        <v>382</v>
      </c>
      <c r="C7" s="50" t="s">
        <v>12</v>
      </c>
      <c r="D7" s="50" t="s">
        <v>12</v>
      </c>
      <c r="E7" s="50" t="s">
        <v>384</v>
      </c>
      <c r="F7">
        <v>0.65</v>
      </c>
    </row>
    <row r="8" spans="1:6">
      <c r="A8" t="s">
        <v>383</v>
      </c>
      <c r="B8" t="s">
        <v>382</v>
      </c>
      <c r="C8" s="50" t="s">
        <v>12</v>
      </c>
      <c r="D8" s="50" t="s">
        <v>12</v>
      </c>
      <c r="E8" s="50" t="s">
        <v>379</v>
      </c>
      <c r="F8">
        <v>1.0900000000000001</v>
      </c>
    </row>
    <row r="9" spans="1:6">
      <c r="A9" t="s">
        <v>383</v>
      </c>
      <c r="B9" t="s">
        <v>382</v>
      </c>
      <c r="C9" t="s">
        <v>18</v>
      </c>
      <c r="D9" t="s">
        <v>19</v>
      </c>
      <c r="E9" s="50" t="s">
        <v>386</v>
      </c>
      <c r="F9">
        <v>2.2999999999999998</v>
      </c>
    </row>
    <row r="10" spans="1:6">
      <c r="A10" t="s">
        <v>383</v>
      </c>
      <c r="B10" t="s">
        <v>382</v>
      </c>
      <c r="C10" t="s">
        <v>18</v>
      </c>
      <c r="D10" t="s">
        <v>19</v>
      </c>
      <c r="E10" s="50" t="s">
        <v>385</v>
      </c>
      <c r="F10">
        <v>0.28000000000000003</v>
      </c>
    </row>
    <row r="11" spans="1:6">
      <c r="A11" t="s">
        <v>383</v>
      </c>
      <c r="B11" t="s">
        <v>382</v>
      </c>
      <c r="C11" t="s">
        <v>18</v>
      </c>
      <c r="D11" t="s">
        <v>19</v>
      </c>
      <c r="E11" s="50" t="s">
        <v>384</v>
      </c>
      <c r="F11">
        <v>0.66</v>
      </c>
    </row>
    <row r="12" spans="1:6">
      <c r="A12" t="s">
        <v>383</v>
      </c>
      <c r="B12" t="s">
        <v>382</v>
      </c>
      <c r="C12" t="s">
        <v>18</v>
      </c>
      <c r="D12" t="s">
        <v>19</v>
      </c>
      <c r="E12" s="50" t="s">
        <v>379</v>
      </c>
      <c r="F12">
        <v>1.07</v>
      </c>
    </row>
    <row r="13" spans="1:6">
      <c r="A13" t="s">
        <v>383</v>
      </c>
      <c r="B13" t="s">
        <v>382</v>
      </c>
      <c r="C13" t="s">
        <v>18</v>
      </c>
      <c r="D13" t="s">
        <v>20</v>
      </c>
      <c r="E13" s="50" t="s">
        <v>386</v>
      </c>
      <c r="F13">
        <v>2.5099999999999998</v>
      </c>
    </row>
    <row r="14" spans="1:6">
      <c r="A14" t="s">
        <v>383</v>
      </c>
      <c r="B14" t="s">
        <v>382</v>
      </c>
      <c r="C14" t="s">
        <v>18</v>
      </c>
      <c r="D14" t="s">
        <v>20</v>
      </c>
      <c r="E14" s="50" t="s">
        <v>385</v>
      </c>
      <c r="F14">
        <v>0.27</v>
      </c>
    </row>
    <row r="15" spans="1:6">
      <c r="A15" t="s">
        <v>383</v>
      </c>
      <c r="B15" t="s">
        <v>382</v>
      </c>
      <c r="C15" t="s">
        <v>18</v>
      </c>
      <c r="D15" t="s">
        <v>20</v>
      </c>
      <c r="E15" s="50" t="s">
        <v>384</v>
      </c>
      <c r="F15">
        <v>0.64</v>
      </c>
    </row>
    <row r="16" spans="1:6">
      <c r="A16" t="s">
        <v>383</v>
      </c>
      <c r="B16" t="s">
        <v>382</v>
      </c>
      <c r="C16" t="s">
        <v>18</v>
      </c>
      <c r="D16" t="s">
        <v>20</v>
      </c>
      <c r="E16" s="50" t="s">
        <v>379</v>
      </c>
      <c r="F16">
        <v>1.1000000000000001</v>
      </c>
    </row>
    <row r="17" spans="1:6">
      <c r="A17" t="s">
        <v>383</v>
      </c>
      <c r="B17" t="s">
        <v>382</v>
      </c>
      <c r="C17" t="s">
        <v>262</v>
      </c>
      <c r="D17" t="s">
        <v>394</v>
      </c>
      <c r="E17" s="50" t="s">
        <v>386</v>
      </c>
      <c r="F17">
        <v>2.39</v>
      </c>
    </row>
    <row r="18" spans="1:6">
      <c r="A18" t="s">
        <v>383</v>
      </c>
      <c r="B18" t="s">
        <v>382</v>
      </c>
      <c r="C18" t="s">
        <v>262</v>
      </c>
      <c r="D18" t="s">
        <v>394</v>
      </c>
      <c r="E18" s="50" t="s">
        <v>385</v>
      </c>
      <c r="F18">
        <v>0.2</v>
      </c>
    </row>
    <row r="19" spans="1:6">
      <c r="A19" t="s">
        <v>383</v>
      </c>
      <c r="B19" t="s">
        <v>382</v>
      </c>
      <c r="C19" t="s">
        <v>262</v>
      </c>
      <c r="D19" t="s">
        <v>394</v>
      </c>
      <c r="E19" s="50" t="s">
        <v>384</v>
      </c>
      <c r="F19">
        <v>0.42</v>
      </c>
    </row>
    <row r="20" spans="1:6">
      <c r="A20" t="s">
        <v>383</v>
      </c>
      <c r="B20" t="s">
        <v>382</v>
      </c>
      <c r="C20" t="s">
        <v>262</v>
      </c>
      <c r="D20" t="s">
        <v>394</v>
      </c>
      <c r="E20" s="50" t="s">
        <v>379</v>
      </c>
      <c r="F20">
        <v>0.92</v>
      </c>
    </row>
    <row r="21" spans="1:6">
      <c r="A21" t="s">
        <v>383</v>
      </c>
      <c r="B21" t="s">
        <v>382</v>
      </c>
      <c r="C21" t="s">
        <v>262</v>
      </c>
      <c r="D21" t="s">
        <v>197</v>
      </c>
      <c r="E21" s="50" t="s">
        <v>386</v>
      </c>
      <c r="F21">
        <v>2.8</v>
      </c>
    </row>
    <row r="22" spans="1:6">
      <c r="A22" t="s">
        <v>383</v>
      </c>
      <c r="B22" t="s">
        <v>382</v>
      </c>
      <c r="C22" t="s">
        <v>262</v>
      </c>
      <c r="D22" t="s">
        <v>197</v>
      </c>
      <c r="E22" s="50" t="s">
        <v>385</v>
      </c>
      <c r="F22">
        <v>0.24</v>
      </c>
    </row>
    <row r="23" spans="1:6">
      <c r="A23" t="s">
        <v>383</v>
      </c>
      <c r="B23" t="s">
        <v>382</v>
      </c>
      <c r="C23" t="s">
        <v>262</v>
      </c>
      <c r="D23" t="s">
        <v>197</v>
      </c>
      <c r="E23" s="50" t="s">
        <v>384</v>
      </c>
      <c r="F23">
        <v>0.48</v>
      </c>
    </row>
    <row r="24" spans="1:6">
      <c r="A24" t="s">
        <v>383</v>
      </c>
      <c r="B24" t="s">
        <v>382</v>
      </c>
      <c r="C24" t="s">
        <v>262</v>
      </c>
      <c r="D24" t="s">
        <v>197</v>
      </c>
      <c r="E24" s="50" t="s">
        <v>379</v>
      </c>
      <c r="F24">
        <v>1.0900000000000001</v>
      </c>
    </row>
    <row r="25" spans="1:6">
      <c r="A25" t="s">
        <v>383</v>
      </c>
      <c r="B25" t="s">
        <v>382</v>
      </c>
      <c r="C25" t="s">
        <v>262</v>
      </c>
      <c r="D25" t="s">
        <v>205</v>
      </c>
      <c r="E25" s="50" t="s">
        <v>386</v>
      </c>
      <c r="F25">
        <v>2.12</v>
      </c>
    </row>
    <row r="26" spans="1:6">
      <c r="A26" t="s">
        <v>383</v>
      </c>
      <c r="B26" t="s">
        <v>382</v>
      </c>
      <c r="C26" t="s">
        <v>262</v>
      </c>
      <c r="D26" t="s">
        <v>205</v>
      </c>
      <c r="E26" s="50" t="s">
        <v>385</v>
      </c>
      <c r="F26">
        <v>0.31</v>
      </c>
    </row>
    <row r="27" spans="1:6">
      <c r="A27" t="s">
        <v>383</v>
      </c>
      <c r="B27" t="s">
        <v>382</v>
      </c>
      <c r="C27" t="s">
        <v>262</v>
      </c>
      <c r="D27" t="s">
        <v>205</v>
      </c>
      <c r="E27" s="50" t="s">
        <v>384</v>
      </c>
      <c r="F27">
        <v>0.7</v>
      </c>
    </row>
    <row r="28" spans="1:6">
      <c r="A28" t="s">
        <v>383</v>
      </c>
      <c r="B28" t="s">
        <v>382</v>
      </c>
      <c r="C28" t="s">
        <v>262</v>
      </c>
      <c r="D28" t="s">
        <v>205</v>
      </c>
      <c r="E28" s="50" t="s">
        <v>379</v>
      </c>
      <c r="F28">
        <v>1.0900000000000001</v>
      </c>
    </row>
    <row r="29" spans="1:6">
      <c r="A29" t="s">
        <v>383</v>
      </c>
      <c r="B29" t="s">
        <v>382</v>
      </c>
      <c r="C29" t="s">
        <v>262</v>
      </c>
      <c r="D29" t="s">
        <v>204</v>
      </c>
      <c r="E29" s="50" t="s">
        <v>386</v>
      </c>
      <c r="F29">
        <v>2.42</v>
      </c>
    </row>
    <row r="30" spans="1:6">
      <c r="A30" t="s">
        <v>383</v>
      </c>
      <c r="B30" t="s">
        <v>382</v>
      </c>
      <c r="C30" t="s">
        <v>262</v>
      </c>
      <c r="D30" t="s">
        <v>204</v>
      </c>
      <c r="E30" s="50" t="s">
        <v>385</v>
      </c>
      <c r="F30">
        <v>0.28999999999999998</v>
      </c>
    </row>
    <row r="31" spans="1:6">
      <c r="A31" t="s">
        <v>383</v>
      </c>
      <c r="B31" t="s">
        <v>382</v>
      </c>
      <c r="C31" t="s">
        <v>262</v>
      </c>
      <c r="D31" t="s">
        <v>204</v>
      </c>
      <c r="E31" s="50" t="s">
        <v>384</v>
      </c>
      <c r="F31">
        <v>0.78</v>
      </c>
    </row>
    <row r="32" spans="1:6">
      <c r="A32" t="s">
        <v>383</v>
      </c>
      <c r="B32" t="s">
        <v>382</v>
      </c>
      <c r="C32" t="s">
        <v>262</v>
      </c>
      <c r="D32" t="s">
        <v>204</v>
      </c>
      <c r="E32" s="50" t="s">
        <v>379</v>
      </c>
      <c r="F32">
        <v>1.1399999999999999</v>
      </c>
    </row>
    <row r="33" spans="1:6">
      <c r="A33" t="s">
        <v>383</v>
      </c>
      <c r="B33" t="s">
        <v>382</v>
      </c>
      <c r="C33" t="s">
        <v>262</v>
      </c>
      <c r="D33" t="s">
        <v>393</v>
      </c>
      <c r="E33" s="50" t="s">
        <v>386</v>
      </c>
      <c r="F33">
        <v>2.58</v>
      </c>
    </row>
    <row r="34" spans="1:6">
      <c r="A34" t="s">
        <v>383</v>
      </c>
      <c r="B34" t="s">
        <v>382</v>
      </c>
      <c r="C34" t="s">
        <v>262</v>
      </c>
      <c r="D34" t="s">
        <v>393</v>
      </c>
      <c r="E34" s="50" t="s">
        <v>385</v>
      </c>
      <c r="F34">
        <v>0.32</v>
      </c>
    </row>
    <row r="35" spans="1:6">
      <c r="A35" t="s">
        <v>383</v>
      </c>
      <c r="B35" t="s">
        <v>382</v>
      </c>
      <c r="C35" t="s">
        <v>262</v>
      </c>
      <c r="D35" t="s">
        <v>393</v>
      </c>
      <c r="E35" s="50" t="s">
        <v>384</v>
      </c>
      <c r="F35">
        <v>0.8</v>
      </c>
    </row>
    <row r="36" spans="1:6">
      <c r="A36" t="s">
        <v>383</v>
      </c>
      <c r="B36" t="s">
        <v>382</v>
      </c>
      <c r="C36" t="s">
        <v>262</v>
      </c>
      <c r="D36" t="s">
        <v>393</v>
      </c>
      <c r="E36" s="50" t="s">
        <v>379</v>
      </c>
      <c r="F36">
        <v>1.18</v>
      </c>
    </row>
    <row r="37" spans="1:6">
      <c r="A37" t="s">
        <v>383</v>
      </c>
      <c r="B37" t="s">
        <v>382</v>
      </c>
      <c r="C37" t="s">
        <v>334</v>
      </c>
      <c r="D37" t="s">
        <v>392</v>
      </c>
      <c r="E37" s="50" t="s">
        <v>386</v>
      </c>
      <c r="F37">
        <v>2.5</v>
      </c>
    </row>
    <row r="38" spans="1:6">
      <c r="A38" t="s">
        <v>383</v>
      </c>
      <c r="B38" t="s">
        <v>382</v>
      </c>
      <c r="C38" t="s">
        <v>334</v>
      </c>
      <c r="D38" t="s">
        <v>392</v>
      </c>
      <c r="E38" s="50" t="s">
        <v>385</v>
      </c>
      <c r="F38">
        <v>0.27</v>
      </c>
    </row>
    <row r="39" spans="1:6">
      <c r="A39" t="s">
        <v>383</v>
      </c>
      <c r="B39" t="s">
        <v>382</v>
      </c>
      <c r="C39" t="s">
        <v>334</v>
      </c>
      <c r="D39" t="s">
        <v>392</v>
      </c>
      <c r="E39" s="50" t="s">
        <v>384</v>
      </c>
      <c r="F39">
        <v>0.62</v>
      </c>
    </row>
    <row r="40" spans="1:6">
      <c r="A40" t="s">
        <v>383</v>
      </c>
      <c r="B40" t="s">
        <v>382</v>
      </c>
      <c r="C40" t="s">
        <v>334</v>
      </c>
      <c r="D40" t="s">
        <v>392</v>
      </c>
      <c r="E40" s="50" t="s">
        <v>379</v>
      </c>
      <c r="F40">
        <v>1.1499999999999999</v>
      </c>
    </row>
    <row r="41" spans="1:6">
      <c r="A41" t="s">
        <v>383</v>
      </c>
      <c r="B41" t="s">
        <v>382</v>
      </c>
      <c r="C41" t="s">
        <v>334</v>
      </c>
      <c r="D41" t="s">
        <v>65</v>
      </c>
      <c r="E41" s="50" t="s">
        <v>386</v>
      </c>
      <c r="F41">
        <v>2.2999999999999998</v>
      </c>
    </row>
    <row r="42" spans="1:6">
      <c r="A42" t="s">
        <v>383</v>
      </c>
      <c r="B42" t="s">
        <v>382</v>
      </c>
      <c r="C42" t="s">
        <v>334</v>
      </c>
      <c r="D42" t="s">
        <v>65</v>
      </c>
      <c r="E42" s="50" t="s">
        <v>385</v>
      </c>
      <c r="F42">
        <v>0.3</v>
      </c>
    </row>
    <row r="43" spans="1:6">
      <c r="A43" t="s">
        <v>383</v>
      </c>
      <c r="B43" t="s">
        <v>382</v>
      </c>
      <c r="C43" t="s">
        <v>334</v>
      </c>
      <c r="D43" t="s">
        <v>65</v>
      </c>
      <c r="E43" s="50" t="s">
        <v>384</v>
      </c>
      <c r="F43">
        <v>0.78</v>
      </c>
    </row>
    <row r="44" spans="1:6">
      <c r="A44" t="s">
        <v>383</v>
      </c>
      <c r="B44" t="s">
        <v>382</v>
      </c>
      <c r="C44" t="s">
        <v>334</v>
      </c>
      <c r="D44" t="s">
        <v>65</v>
      </c>
      <c r="E44" s="50" t="s">
        <v>379</v>
      </c>
      <c r="F44">
        <v>0.96</v>
      </c>
    </row>
    <row r="45" spans="1:6">
      <c r="A45" t="s">
        <v>383</v>
      </c>
      <c r="B45" t="s">
        <v>382</v>
      </c>
      <c r="C45" t="s">
        <v>334</v>
      </c>
      <c r="D45" t="s">
        <v>66</v>
      </c>
      <c r="E45" s="50" t="s">
        <v>386</v>
      </c>
      <c r="F45">
        <v>1.98</v>
      </c>
    </row>
    <row r="46" spans="1:6">
      <c r="A46" t="s">
        <v>383</v>
      </c>
      <c r="B46" t="s">
        <v>382</v>
      </c>
      <c r="C46" t="s">
        <v>334</v>
      </c>
      <c r="D46" t="s">
        <v>66</v>
      </c>
      <c r="E46" s="50" t="s">
        <v>385</v>
      </c>
      <c r="F46">
        <v>0.23</v>
      </c>
    </row>
    <row r="47" spans="1:6">
      <c r="A47" t="s">
        <v>383</v>
      </c>
      <c r="B47" t="s">
        <v>382</v>
      </c>
      <c r="C47" t="s">
        <v>334</v>
      </c>
      <c r="D47" t="s">
        <v>66</v>
      </c>
      <c r="E47" s="50" t="s">
        <v>384</v>
      </c>
      <c r="F47">
        <v>0.61</v>
      </c>
    </row>
    <row r="48" spans="1:6">
      <c r="A48" t="s">
        <v>383</v>
      </c>
      <c r="B48" t="s">
        <v>382</v>
      </c>
      <c r="C48" t="s">
        <v>334</v>
      </c>
      <c r="D48" t="s">
        <v>66</v>
      </c>
      <c r="E48" s="50" t="s">
        <v>379</v>
      </c>
      <c r="F48">
        <v>0.88</v>
      </c>
    </row>
    <row r="49" spans="1:6">
      <c r="A49" t="s">
        <v>383</v>
      </c>
      <c r="B49" t="s">
        <v>382</v>
      </c>
      <c r="C49" t="s">
        <v>334</v>
      </c>
      <c r="D49" t="s">
        <v>67</v>
      </c>
      <c r="E49" s="50" t="s">
        <v>386</v>
      </c>
      <c r="F49">
        <v>1.97</v>
      </c>
    </row>
    <row r="50" spans="1:6">
      <c r="A50" t="s">
        <v>383</v>
      </c>
      <c r="B50" t="s">
        <v>382</v>
      </c>
      <c r="C50" t="s">
        <v>334</v>
      </c>
      <c r="D50" t="s">
        <v>67</v>
      </c>
      <c r="E50" s="50" t="s">
        <v>385</v>
      </c>
      <c r="F50">
        <v>0.51</v>
      </c>
    </row>
    <row r="51" spans="1:6">
      <c r="A51" t="s">
        <v>383</v>
      </c>
      <c r="B51" t="s">
        <v>382</v>
      </c>
      <c r="C51" t="s">
        <v>334</v>
      </c>
      <c r="D51" t="s">
        <v>67</v>
      </c>
      <c r="E51" s="50" t="s">
        <v>384</v>
      </c>
      <c r="F51">
        <v>0.71</v>
      </c>
    </row>
    <row r="52" spans="1:6">
      <c r="A52" t="s">
        <v>383</v>
      </c>
      <c r="B52" t="s">
        <v>382</v>
      </c>
      <c r="C52" t="s">
        <v>334</v>
      </c>
      <c r="D52" t="s">
        <v>67</v>
      </c>
      <c r="E52" s="50" t="s">
        <v>379</v>
      </c>
      <c r="F52">
        <v>0.94</v>
      </c>
    </row>
    <row r="53" spans="1:6">
      <c r="A53" t="s">
        <v>383</v>
      </c>
      <c r="B53" t="s">
        <v>382</v>
      </c>
      <c r="C53" t="s">
        <v>391</v>
      </c>
      <c r="D53" t="s">
        <v>35</v>
      </c>
      <c r="E53" s="50" t="s">
        <v>386</v>
      </c>
      <c r="F53">
        <v>2.4700000000000002</v>
      </c>
    </row>
    <row r="54" spans="1:6">
      <c r="A54" t="s">
        <v>383</v>
      </c>
      <c r="B54" t="s">
        <v>382</v>
      </c>
      <c r="C54" t="s">
        <v>391</v>
      </c>
      <c r="D54" t="s">
        <v>35</v>
      </c>
      <c r="E54" s="50" t="s">
        <v>385</v>
      </c>
      <c r="F54">
        <v>0.23</v>
      </c>
    </row>
    <row r="55" spans="1:6">
      <c r="A55" t="s">
        <v>383</v>
      </c>
      <c r="B55" t="s">
        <v>382</v>
      </c>
      <c r="C55" t="s">
        <v>391</v>
      </c>
      <c r="D55" t="s">
        <v>35</v>
      </c>
      <c r="E55" s="50" t="s">
        <v>384</v>
      </c>
      <c r="F55">
        <v>0.66</v>
      </c>
    </row>
    <row r="56" spans="1:6">
      <c r="A56" t="s">
        <v>383</v>
      </c>
      <c r="B56" t="s">
        <v>382</v>
      </c>
      <c r="C56" t="s">
        <v>391</v>
      </c>
      <c r="D56" t="s">
        <v>35</v>
      </c>
      <c r="E56" s="50" t="s">
        <v>379</v>
      </c>
      <c r="F56">
        <v>1.19</v>
      </c>
    </row>
    <row r="57" spans="1:6">
      <c r="A57" t="s">
        <v>383</v>
      </c>
      <c r="B57" t="s">
        <v>382</v>
      </c>
      <c r="C57" t="s">
        <v>391</v>
      </c>
      <c r="D57" t="s">
        <v>36</v>
      </c>
      <c r="E57" s="50" t="s">
        <v>386</v>
      </c>
      <c r="F57">
        <v>2.35</v>
      </c>
    </row>
    <row r="58" spans="1:6">
      <c r="A58" t="s">
        <v>383</v>
      </c>
      <c r="B58" t="s">
        <v>382</v>
      </c>
      <c r="C58" t="s">
        <v>391</v>
      </c>
      <c r="D58" t="s">
        <v>36</v>
      </c>
      <c r="E58" s="50" t="s">
        <v>385</v>
      </c>
      <c r="F58">
        <v>0.34</v>
      </c>
    </row>
    <row r="59" spans="1:6">
      <c r="A59" t="s">
        <v>383</v>
      </c>
      <c r="B59" t="s">
        <v>382</v>
      </c>
      <c r="C59" t="s">
        <v>391</v>
      </c>
      <c r="D59" t="s">
        <v>36</v>
      </c>
      <c r="E59" s="50" t="s">
        <v>384</v>
      </c>
      <c r="F59">
        <v>0.64</v>
      </c>
    </row>
    <row r="60" spans="1:6">
      <c r="A60" t="s">
        <v>383</v>
      </c>
      <c r="B60" t="s">
        <v>382</v>
      </c>
      <c r="C60" t="s">
        <v>391</v>
      </c>
      <c r="D60" t="s">
        <v>36</v>
      </c>
      <c r="E60" s="50" t="s">
        <v>379</v>
      </c>
      <c r="F60">
        <v>0.94</v>
      </c>
    </row>
    <row r="61" spans="1:6">
      <c r="A61" t="s">
        <v>383</v>
      </c>
      <c r="B61" t="s">
        <v>382</v>
      </c>
      <c r="C61" t="s">
        <v>31</v>
      </c>
      <c r="D61" t="s">
        <v>32</v>
      </c>
      <c r="E61" s="50" t="s">
        <v>386</v>
      </c>
      <c r="F61">
        <v>2.4900000000000002</v>
      </c>
    </row>
    <row r="62" spans="1:6">
      <c r="A62" t="s">
        <v>383</v>
      </c>
      <c r="B62" t="s">
        <v>382</v>
      </c>
      <c r="C62" t="s">
        <v>31</v>
      </c>
      <c r="D62" t="s">
        <v>32</v>
      </c>
      <c r="E62" s="50" t="s">
        <v>385</v>
      </c>
      <c r="F62">
        <v>0.36</v>
      </c>
    </row>
    <row r="63" spans="1:6">
      <c r="A63" t="s">
        <v>383</v>
      </c>
      <c r="B63" t="s">
        <v>382</v>
      </c>
      <c r="C63" t="s">
        <v>31</v>
      </c>
      <c r="D63" t="s">
        <v>32</v>
      </c>
      <c r="E63" s="50" t="s">
        <v>384</v>
      </c>
      <c r="F63">
        <v>0.77</v>
      </c>
    </row>
    <row r="64" spans="1:6">
      <c r="A64" t="s">
        <v>383</v>
      </c>
      <c r="B64" t="s">
        <v>382</v>
      </c>
      <c r="C64" t="s">
        <v>31</v>
      </c>
      <c r="D64" t="s">
        <v>32</v>
      </c>
      <c r="E64" s="50" t="s">
        <v>379</v>
      </c>
      <c r="F64">
        <v>1.01</v>
      </c>
    </row>
    <row r="65" spans="1:6">
      <c r="A65" t="s">
        <v>383</v>
      </c>
      <c r="B65" t="s">
        <v>382</v>
      </c>
      <c r="C65" t="s">
        <v>31</v>
      </c>
      <c r="D65" t="s">
        <v>33</v>
      </c>
      <c r="E65" s="50" t="s">
        <v>386</v>
      </c>
      <c r="F65">
        <v>2.39</v>
      </c>
    </row>
    <row r="66" spans="1:6">
      <c r="A66" t="s">
        <v>383</v>
      </c>
      <c r="B66" t="s">
        <v>382</v>
      </c>
      <c r="C66" t="s">
        <v>31</v>
      </c>
      <c r="D66" t="s">
        <v>33</v>
      </c>
      <c r="E66" s="50" t="s">
        <v>385</v>
      </c>
      <c r="F66">
        <v>0.25</v>
      </c>
    </row>
    <row r="67" spans="1:6">
      <c r="A67" t="s">
        <v>383</v>
      </c>
      <c r="B67" t="s">
        <v>382</v>
      </c>
      <c r="C67" t="s">
        <v>31</v>
      </c>
      <c r="D67" t="s">
        <v>33</v>
      </c>
      <c r="E67" s="50" t="s">
        <v>384</v>
      </c>
      <c r="F67">
        <v>0.61</v>
      </c>
    </row>
    <row r="68" spans="1:6">
      <c r="A68" t="s">
        <v>383</v>
      </c>
      <c r="B68" t="s">
        <v>382</v>
      </c>
      <c r="C68" t="s">
        <v>31</v>
      </c>
      <c r="D68" t="s">
        <v>33</v>
      </c>
      <c r="E68" s="50" t="s">
        <v>379</v>
      </c>
      <c r="F68">
        <v>1.1100000000000001</v>
      </c>
    </row>
    <row r="69" spans="1:6">
      <c r="A69" t="s">
        <v>383</v>
      </c>
      <c r="B69" t="s">
        <v>382</v>
      </c>
      <c r="C69" t="s">
        <v>381</v>
      </c>
      <c r="D69" t="s">
        <v>390</v>
      </c>
      <c r="E69" s="50" t="s">
        <v>386</v>
      </c>
      <c r="F69">
        <v>2.67</v>
      </c>
    </row>
    <row r="70" spans="1:6">
      <c r="A70" t="s">
        <v>383</v>
      </c>
      <c r="B70" t="s">
        <v>382</v>
      </c>
      <c r="C70" t="s">
        <v>381</v>
      </c>
      <c r="D70" t="s">
        <v>390</v>
      </c>
      <c r="E70" s="50" t="s">
        <v>385</v>
      </c>
      <c r="F70">
        <v>0.47</v>
      </c>
    </row>
    <row r="71" spans="1:6">
      <c r="A71" t="s">
        <v>383</v>
      </c>
      <c r="B71" t="s">
        <v>382</v>
      </c>
      <c r="C71" t="s">
        <v>381</v>
      </c>
      <c r="D71" t="s">
        <v>390</v>
      </c>
      <c r="E71" s="50" t="s">
        <v>384</v>
      </c>
      <c r="F71">
        <v>0.91</v>
      </c>
    </row>
    <row r="72" spans="1:6">
      <c r="A72" t="s">
        <v>383</v>
      </c>
      <c r="B72" t="s">
        <v>382</v>
      </c>
      <c r="C72" t="s">
        <v>381</v>
      </c>
      <c r="D72" t="s">
        <v>390</v>
      </c>
      <c r="E72" s="50" t="s">
        <v>379</v>
      </c>
      <c r="F72">
        <v>0.99</v>
      </c>
    </row>
    <row r="73" spans="1:6">
      <c r="A73" t="s">
        <v>383</v>
      </c>
      <c r="B73" t="s">
        <v>382</v>
      </c>
      <c r="C73" t="s">
        <v>381</v>
      </c>
      <c r="D73" t="s">
        <v>389</v>
      </c>
      <c r="E73" s="50" t="s">
        <v>386</v>
      </c>
      <c r="F73">
        <v>2.37</v>
      </c>
    </row>
    <row r="74" spans="1:6">
      <c r="A74" t="s">
        <v>383</v>
      </c>
      <c r="B74" t="s">
        <v>382</v>
      </c>
      <c r="C74" t="s">
        <v>381</v>
      </c>
      <c r="D74" t="s">
        <v>389</v>
      </c>
      <c r="E74" s="50" t="s">
        <v>385</v>
      </c>
      <c r="F74">
        <v>0.26</v>
      </c>
    </row>
    <row r="75" spans="1:6">
      <c r="A75" t="s">
        <v>383</v>
      </c>
      <c r="B75" t="s">
        <v>382</v>
      </c>
      <c r="C75" t="s">
        <v>381</v>
      </c>
      <c r="D75" t="s">
        <v>389</v>
      </c>
      <c r="E75" s="50" t="s">
        <v>384</v>
      </c>
      <c r="F75">
        <v>0.68</v>
      </c>
    </row>
    <row r="76" spans="1:6">
      <c r="A76" t="s">
        <v>383</v>
      </c>
      <c r="B76" t="s">
        <v>382</v>
      </c>
      <c r="C76" t="s">
        <v>381</v>
      </c>
      <c r="D76" t="s">
        <v>389</v>
      </c>
      <c r="E76" s="50" t="s">
        <v>379</v>
      </c>
      <c r="F76">
        <v>1.0900000000000001</v>
      </c>
    </row>
    <row r="77" spans="1:6">
      <c r="A77" t="s">
        <v>383</v>
      </c>
      <c r="B77" t="s">
        <v>382</v>
      </c>
      <c r="C77" t="s">
        <v>381</v>
      </c>
      <c r="D77" t="s">
        <v>388</v>
      </c>
      <c r="E77" s="50" t="s">
        <v>386</v>
      </c>
      <c r="F77">
        <v>2.34</v>
      </c>
    </row>
    <row r="78" spans="1:6">
      <c r="A78" t="s">
        <v>383</v>
      </c>
      <c r="B78" t="s">
        <v>382</v>
      </c>
      <c r="C78" t="s">
        <v>381</v>
      </c>
      <c r="D78" t="s">
        <v>388</v>
      </c>
      <c r="E78" s="50" t="s">
        <v>385</v>
      </c>
      <c r="F78">
        <v>0.31</v>
      </c>
    </row>
    <row r="79" spans="1:6">
      <c r="A79" t="s">
        <v>383</v>
      </c>
      <c r="B79" t="s">
        <v>382</v>
      </c>
      <c r="C79" t="s">
        <v>381</v>
      </c>
      <c r="D79" t="s">
        <v>388</v>
      </c>
      <c r="E79" s="50" t="s">
        <v>384</v>
      </c>
      <c r="F79">
        <v>0.69</v>
      </c>
    </row>
    <row r="80" spans="1:6">
      <c r="A80" t="s">
        <v>383</v>
      </c>
      <c r="B80" t="s">
        <v>382</v>
      </c>
      <c r="C80" t="s">
        <v>381</v>
      </c>
      <c r="D80" t="s">
        <v>388</v>
      </c>
      <c r="E80" s="50" t="s">
        <v>379</v>
      </c>
      <c r="F80">
        <v>0.99</v>
      </c>
    </row>
    <row r="81" spans="1:6">
      <c r="A81" t="s">
        <v>383</v>
      </c>
      <c r="B81" t="s">
        <v>382</v>
      </c>
      <c r="C81" t="s">
        <v>381</v>
      </c>
      <c r="D81" t="s">
        <v>387</v>
      </c>
      <c r="E81" s="50" t="s">
        <v>386</v>
      </c>
      <c r="F81">
        <v>2.4700000000000002</v>
      </c>
    </row>
    <row r="82" spans="1:6">
      <c r="A82" t="s">
        <v>383</v>
      </c>
      <c r="B82" t="s">
        <v>382</v>
      </c>
      <c r="C82" t="s">
        <v>381</v>
      </c>
      <c r="D82" t="s">
        <v>387</v>
      </c>
      <c r="E82" s="50" t="s">
        <v>385</v>
      </c>
      <c r="F82">
        <v>0.16</v>
      </c>
    </row>
    <row r="83" spans="1:6">
      <c r="A83" t="s">
        <v>383</v>
      </c>
      <c r="B83" t="s">
        <v>382</v>
      </c>
      <c r="C83" t="s">
        <v>381</v>
      </c>
      <c r="D83" t="s">
        <v>387</v>
      </c>
      <c r="E83" s="50" t="s">
        <v>384</v>
      </c>
      <c r="F83">
        <v>0.62</v>
      </c>
    </row>
    <row r="84" spans="1:6">
      <c r="A84" t="s">
        <v>383</v>
      </c>
      <c r="B84" t="s">
        <v>382</v>
      </c>
      <c r="C84" t="s">
        <v>381</v>
      </c>
      <c r="D84" t="s">
        <v>387</v>
      </c>
      <c r="E84" s="50" t="s">
        <v>379</v>
      </c>
      <c r="F84">
        <v>1.1000000000000001</v>
      </c>
    </row>
    <row r="85" spans="1:6">
      <c r="A85" t="s">
        <v>383</v>
      </c>
      <c r="B85" t="s">
        <v>382</v>
      </c>
      <c r="C85" t="s">
        <v>381</v>
      </c>
      <c r="D85" t="s">
        <v>380</v>
      </c>
      <c r="E85" s="50" t="s">
        <v>386</v>
      </c>
      <c r="F85">
        <v>2.2799999999999998</v>
      </c>
    </row>
    <row r="86" spans="1:6">
      <c r="A86" t="s">
        <v>383</v>
      </c>
      <c r="B86" t="s">
        <v>382</v>
      </c>
      <c r="C86" t="s">
        <v>381</v>
      </c>
      <c r="D86" t="s">
        <v>380</v>
      </c>
      <c r="E86" s="50" t="s">
        <v>385</v>
      </c>
      <c r="F86">
        <v>0.17</v>
      </c>
    </row>
    <row r="87" spans="1:6">
      <c r="A87" t="s">
        <v>383</v>
      </c>
      <c r="B87" t="s">
        <v>382</v>
      </c>
      <c r="C87" t="s">
        <v>381</v>
      </c>
      <c r="D87" t="s">
        <v>380</v>
      </c>
      <c r="E87" s="50" t="s">
        <v>384</v>
      </c>
      <c r="F87">
        <v>0.47</v>
      </c>
    </row>
    <row r="88" spans="1:6">
      <c r="A88" t="s">
        <v>383</v>
      </c>
      <c r="B88" t="s">
        <v>382</v>
      </c>
      <c r="C88" t="s">
        <v>381</v>
      </c>
      <c r="D88" t="s">
        <v>380</v>
      </c>
      <c r="E88" s="50" t="s">
        <v>379</v>
      </c>
      <c r="F88">
        <v>1.19</v>
      </c>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tint="0.59999389629810485"/>
  </sheetPr>
  <dimension ref="A1:F190"/>
  <sheetViews>
    <sheetView workbookViewId="0">
      <selection activeCell="K45" sqref="K45"/>
    </sheetView>
  </sheetViews>
  <sheetFormatPr defaultRowHeight="15"/>
  <cols>
    <col min="1" max="1" width="32.5703125" customWidth="1"/>
    <col min="2" max="2" width="32.28515625" customWidth="1"/>
  </cols>
  <sheetData>
    <row r="1" spans="1:6" ht="16.899999999999999" customHeight="1">
      <c r="A1" s="197" t="s">
        <v>412</v>
      </c>
      <c r="B1" s="197"/>
      <c r="C1" s="197"/>
      <c r="D1" s="197"/>
    </row>
    <row r="2" spans="1:6">
      <c r="A2" s="197" t="s">
        <v>396</v>
      </c>
      <c r="B2" s="197"/>
      <c r="C2" s="197"/>
      <c r="D2" s="197"/>
    </row>
    <row r="4" spans="1:6">
      <c r="A4" s="2" t="s">
        <v>4</v>
      </c>
      <c r="B4" s="2" t="s">
        <v>5</v>
      </c>
      <c r="C4" s="2" t="s">
        <v>6</v>
      </c>
      <c r="D4" s="2" t="s">
        <v>375</v>
      </c>
      <c r="E4" s="2" t="s">
        <v>411</v>
      </c>
      <c r="F4" s="2" t="s">
        <v>9</v>
      </c>
    </row>
    <row r="5" spans="1:6">
      <c r="A5" s="50" t="s">
        <v>410</v>
      </c>
      <c r="B5" s="50" t="s">
        <v>382</v>
      </c>
      <c r="C5" s="50" t="s">
        <v>12</v>
      </c>
      <c r="D5" s="50" t="s">
        <v>12</v>
      </c>
      <c r="E5" s="50" t="s">
        <v>38</v>
      </c>
      <c r="F5" s="50">
        <v>63.5</v>
      </c>
    </row>
    <row r="6" spans="1:6">
      <c r="A6" s="50" t="s">
        <v>410</v>
      </c>
      <c r="B6" s="50" t="s">
        <v>382</v>
      </c>
      <c r="C6" s="50" t="s">
        <v>12</v>
      </c>
      <c r="D6" s="50" t="s">
        <v>12</v>
      </c>
      <c r="E6" s="50" t="s">
        <v>409</v>
      </c>
      <c r="F6" s="50">
        <v>36.5</v>
      </c>
    </row>
    <row r="7" spans="1:6">
      <c r="A7" t="s">
        <v>410</v>
      </c>
      <c r="B7" t="s">
        <v>382</v>
      </c>
      <c r="C7" t="s">
        <v>18</v>
      </c>
      <c r="D7" t="s">
        <v>19</v>
      </c>
      <c r="E7" s="50" t="s">
        <v>38</v>
      </c>
      <c r="F7">
        <v>62.5</v>
      </c>
    </row>
    <row r="8" spans="1:6">
      <c r="A8" t="s">
        <v>410</v>
      </c>
      <c r="B8" t="s">
        <v>382</v>
      </c>
      <c r="C8" t="s">
        <v>18</v>
      </c>
      <c r="D8" t="s">
        <v>19</v>
      </c>
      <c r="E8" s="50" t="s">
        <v>409</v>
      </c>
      <c r="F8">
        <v>37.5</v>
      </c>
    </row>
    <row r="9" spans="1:6">
      <c r="A9" t="s">
        <v>410</v>
      </c>
      <c r="B9" t="s">
        <v>382</v>
      </c>
      <c r="C9" t="s">
        <v>18</v>
      </c>
      <c r="D9" t="s">
        <v>20</v>
      </c>
      <c r="E9" s="50" t="s">
        <v>38</v>
      </c>
      <c r="F9">
        <v>64.5</v>
      </c>
    </row>
    <row r="10" spans="1:6">
      <c r="A10" t="s">
        <v>410</v>
      </c>
      <c r="B10" t="s">
        <v>382</v>
      </c>
      <c r="C10" t="s">
        <v>18</v>
      </c>
      <c r="D10" t="s">
        <v>20</v>
      </c>
      <c r="E10" s="50" t="s">
        <v>409</v>
      </c>
      <c r="F10">
        <v>35.5</v>
      </c>
    </row>
    <row r="11" spans="1:6">
      <c r="A11" t="s">
        <v>410</v>
      </c>
      <c r="B11" t="s">
        <v>382</v>
      </c>
      <c r="C11" t="s">
        <v>262</v>
      </c>
      <c r="D11" t="s">
        <v>394</v>
      </c>
      <c r="E11" s="50" t="s">
        <v>38</v>
      </c>
      <c r="F11">
        <v>80.2</v>
      </c>
    </row>
    <row r="12" spans="1:6">
      <c r="A12" t="s">
        <v>410</v>
      </c>
      <c r="B12" t="s">
        <v>382</v>
      </c>
      <c r="C12" t="s">
        <v>262</v>
      </c>
      <c r="D12" t="s">
        <v>394</v>
      </c>
      <c r="E12" s="50" t="s">
        <v>409</v>
      </c>
      <c r="F12">
        <v>19.8</v>
      </c>
    </row>
    <row r="13" spans="1:6">
      <c r="A13" t="s">
        <v>410</v>
      </c>
      <c r="B13" t="s">
        <v>382</v>
      </c>
      <c r="C13" t="s">
        <v>262</v>
      </c>
      <c r="D13" t="s">
        <v>197</v>
      </c>
      <c r="E13" s="50" t="s">
        <v>38</v>
      </c>
      <c r="F13">
        <v>75.8</v>
      </c>
    </row>
    <row r="14" spans="1:6">
      <c r="A14" t="s">
        <v>410</v>
      </c>
      <c r="B14" t="s">
        <v>382</v>
      </c>
      <c r="C14" t="s">
        <v>262</v>
      </c>
      <c r="D14" t="s">
        <v>197</v>
      </c>
      <c r="E14" s="50" t="s">
        <v>409</v>
      </c>
      <c r="F14">
        <v>24.2</v>
      </c>
    </row>
    <row r="15" spans="1:6">
      <c r="A15" t="s">
        <v>410</v>
      </c>
      <c r="B15" t="s">
        <v>382</v>
      </c>
      <c r="C15" t="s">
        <v>262</v>
      </c>
      <c r="D15" t="s">
        <v>205</v>
      </c>
      <c r="E15" s="50" t="s">
        <v>38</v>
      </c>
      <c r="F15">
        <v>61.3</v>
      </c>
    </row>
    <row r="16" spans="1:6">
      <c r="A16" t="s">
        <v>410</v>
      </c>
      <c r="B16" t="s">
        <v>382</v>
      </c>
      <c r="C16" t="s">
        <v>262</v>
      </c>
      <c r="D16" t="s">
        <v>205</v>
      </c>
      <c r="E16" s="50" t="s">
        <v>409</v>
      </c>
      <c r="F16">
        <v>38.700000000000003</v>
      </c>
    </row>
    <row r="17" spans="1:6">
      <c r="A17" t="s">
        <v>410</v>
      </c>
      <c r="B17" t="s">
        <v>382</v>
      </c>
      <c r="C17" t="s">
        <v>262</v>
      </c>
      <c r="D17" t="s">
        <v>204</v>
      </c>
      <c r="E17" s="50" t="s">
        <v>38</v>
      </c>
      <c r="F17">
        <v>54.4</v>
      </c>
    </row>
    <row r="18" spans="1:6">
      <c r="A18" t="s">
        <v>410</v>
      </c>
      <c r="B18" t="s">
        <v>382</v>
      </c>
      <c r="C18" t="s">
        <v>262</v>
      </c>
      <c r="D18" t="s">
        <v>204</v>
      </c>
      <c r="E18" s="50" t="s">
        <v>409</v>
      </c>
      <c r="F18">
        <v>45.6</v>
      </c>
    </row>
    <row r="19" spans="1:6">
      <c r="A19" t="s">
        <v>410</v>
      </c>
      <c r="B19" t="s">
        <v>382</v>
      </c>
      <c r="C19" t="s">
        <v>262</v>
      </c>
      <c r="D19" t="s">
        <v>393</v>
      </c>
      <c r="E19" s="50" t="s">
        <v>38</v>
      </c>
      <c r="F19">
        <v>53.2</v>
      </c>
    </row>
    <row r="20" spans="1:6">
      <c r="A20" t="s">
        <v>410</v>
      </c>
      <c r="B20" t="s">
        <v>382</v>
      </c>
      <c r="C20" t="s">
        <v>262</v>
      </c>
      <c r="D20" t="s">
        <v>393</v>
      </c>
      <c r="E20" s="50" t="s">
        <v>409</v>
      </c>
      <c r="F20">
        <v>46.8</v>
      </c>
    </row>
    <row r="21" spans="1:6">
      <c r="A21" t="s">
        <v>410</v>
      </c>
      <c r="B21" t="s">
        <v>382</v>
      </c>
      <c r="C21" t="s">
        <v>334</v>
      </c>
      <c r="D21" t="s">
        <v>392</v>
      </c>
      <c r="E21" s="50" t="s">
        <v>38</v>
      </c>
      <c r="F21">
        <v>65.099999999999994</v>
      </c>
    </row>
    <row r="22" spans="1:6">
      <c r="A22" t="s">
        <v>410</v>
      </c>
      <c r="B22" t="s">
        <v>382</v>
      </c>
      <c r="C22" t="s">
        <v>334</v>
      </c>
      <c r="D22" t="s">
        <v>392</v>
      </c>
      <c r="E22" s="50" t="s">
        <v>409</v>
      </c>
      <c r="F22">
        <v>34.9</v>
      </c>
    </row>
    <row r="23" spans="1:6">
      <c r="A23" t="s">
        <v>410</v>
      </c>
      <c r="B23" t="s">
        <v>382</v>
      </c>
      <c r="C23" t="s">
        <v>334</v>
      </c>
      <c r="D23" t="s">
        <v>65</v>
      </c>
      <c r="E23" s="50" t="s">
        <v>38</v>
      </c>
      <c r="F23">
        <v>58.6</v>
      </c>
    </row>
    <row r="24" spans="1:6">
      <c r="A24" t="s">
        <v>410</v>
      </c>
      <c r="B24" t="s">
        <v>382</v>
      </c>
      <c r="C24" t="s">
        <v>334</v>
      </c>
      <c r="D24" t="s">
        <v>65</v>
      </c>
      <c r="E24" s="50" t="s">
        <v>409</v>
      </c>
      <c r="F24">
        <v>41.4</v>
      </c>
    </row>
    <row r="25" spans="1:6">
      <c r="A25" t="s">
        <v>410</v>
      </c>
      <c r="B25" t="s">
        <v>382</v>
      </c>
      <c r="C25" t="s">
        <v>334</v>
      </c>
      <c r="D25" t="s">
        <v>66</v>
      </c>
      <c r="E25" s="50" t="s">
        <v>38</v>
      </c>
      <c r="F25">
        <v>62</v>
      </c>
    </row>
    <row r="26" spans="1:6">
      <c r="A26" t="s">
        <v>410</v>
      </c>
      <c r="B26" t="s">
        <v>382</v>
      </c>
      <c r="C26" t="s">
        <v>334</v>
      </c>
      <c r="D26" t="s">
        <v>66</v>
      </c>
      <c r="E26" s="50" t="s">
        <v>409</v>
      </c>
      <c r="F26">
        <v>38</v>
      </c>
    </row>
    <row r="27" spans="1:6">
      <c r="A27" t="s">
        <v>410</v>
      </c>
      <c r="B27" t="s">
        <v>382</v>
      </c>
      <c r="C27" t="s">
        <v>334</v>
      </c>
      <c r="D27" t="s">
        <v>67</v>
      </c>
      <c r="E27" s="50" t="s">
        <v>38</v>
      </c>
      <c r="F27">
        <v>57.4</v>
      </c>
    </row>
    <row r="28" spans="1:6">
      <c r="A28" t="s">
        <v>410</v>
      </c>
      <c r="B28" t="s">
        <v>382</v>
      </c>
      <c r="C28" t="s">
        <v>334</v>
      </c>
      <c r="D28" t="s">
        <v>67</v>
      </c>
      <c r="E28" s="50" t="s">
        <v>409</v>
      </c>
      <c r="F28">
        <v>42.6</v>
      </c>
    </row>
    <row r="29" spans="1:6">
      <c r="A29" t="s">
        <v>410</v>
      </c>
      <c r="B29" t="s">
        <v>382</v>
      </c>
      <c r="C29" t="s">
        <v>391</v>
      </c>
      <c r="D29" t="s">
        <v>35</v>
      </c>
      <c r="E29" s="50" t="s">
        <v>38</v>
      </c>
      <c r="F29">
        <v>69.5</v>
      </c>
    </row>
    <row r="30" spans="1:6">
      <c r="A30" t="s">
        <v>410</v>
      </c>
      <c r="B30" t="s">
        <v>382</v>
      </c>
      <c r="C30" t="s">
        <v>391</v>
      </c>
      <c r="D30" t="s">
        <v>35</v>
      </c>
      <c r="E30" s="50" t="s">
        <v>409</v>
      </c>
      <c r="F30">
        <v>30.5</v>
      </c>
    </row>
    <row r="31" spans="1:6">
      <c r="A31" t="s">
        <v>410</v>
      </c>
      <c r="B31" t="s">
        <v>382</v>
      </c>
      <c r="C31" t="s">
        <v>391</v>
      </c>
      <c r="D31" t="s">
        <v>36</v>
      </c>
      <c r="E31" s="50" t="s">
        <v>38</v>
      </c>
      <c r="F31">
        <v>56</v>
      </c>
    </row>
    <row r="32" spans="1:6">
      <c r="A32" t="s">
        <v>410</v>
      </c>
      <c r="B32" t="s">
        <v>382</v>
      </c>
      <c r="C32" t="s">
        <v>391</v>
      </c>
      <c r="D32" t="s">
        <v>36</v>
      </c>
      <c r="E32" s="50" t="s">
        <v>409</v>
      </c>
      <c r="F32">
        <v>44</v>
      </c>
    </row>
    <row r="33" spans="1:6">
      <c r="A33" t="s">
        <v>410</v>
      </c>
      <c r="B33" t="s">
        <v>382</v>
      </c>
      <c r="C33" t="s">
        <v>31</v>
      </c>
      <c r="D33" t="s">
        <v>32</v>
      </c>
      <c r="E33" s="50" t="s">
        <v>38</v>
      </c>
      <c r="F33">
        <v>54.6</v>
      </c>
    </row>
    <row r="34" spans="1:6">
      <c r="A34" t="s">
        <v>410</v>
      </c>
      <c r="B34" t="s">
        <v>382</v>
      </c>
      <c r="C34" t="s">
        <v>31</v>
      </c>
      <c r="D34" t="s">
        <v>32</v>
      </c>
      <c r="E34" s="50" t="s">
        <v>409</v>
      </c>
      <c r="F34">
        <v>45.4</v>
      </c>
    </row>
    <row r="35" spans="1:6">
      <c r="A35" t="s">
        <v>410</v>
      </c>
      <c r="B35" t="s">
        <v>382</v>
      </c>
      <c r="C35" t="s">
        <v>31</v>
      </c>
      <c r="D35" t="s">
        <v>33</v>
      </c>
      <c r="E35" s="50" t="s">
        <v>38</v>
      </c>
      <c r="F35">
        <v>66.599999999999994</v>
      </c>
    </row>
    <row r="36" spans="1:6">
      <c r="A36" t="s">
        <v>410</v>
      </c>
      <c r="B36" t="s">
        <v>382</v>
      </c>
      <c r="C36" t="s">
        <v>31</v>
      </c>
      <c r="D36" t="s">
        <v>33</v>
      </c>
      <c r="E36" s="50" t="s">
        <v>409</v>
      </c>
      <c r="F36">
        <v>33.4</v>
      </c>
    </row>
    <row r="37" spans="1:6">
      <c r="A37" t="s">
        <v>410</v>
      </c>
      <c r="B37" t="s">
        <v>382</v>
      </c>
      <c r="C37" t="s">
        <v>381</v>
      </c>
      <c r="D37" t="s">
        <v>390</v>
      </c>
      <c r="E37" s="50" t="s">
        <v>38</v>
      </c>
      <c r="F37">
        <v>48.4</v>
      </c>
    </row>
    <row r="38" spans="1:6">
      <c r="A38" t="s">
        <v>410</v>
      </c>
      <c r="B38" t="s">
        <v>382</v>
      </c>
      <c r="C38" t="s">
        <v>381</v>
      </c>
      <c r="D38" t="s">
        <v>390</v>
      </c>
      <c r="E38" s="50" t="s">
        <v>409</v>
      </c>
      <c r="F38">
        <v>51.6</v>
      </c>
    </row>
    <row r="39" spans="1:6">
      <c r="A39" t="s">
        <v>410</v>
      </c>
      <c r="B39" t="s">
        <v>382</v>
      </c>
      <c r="C39" t="s">
        <v>381</v>
      </c>
      <c r="D39" t="s">
        <v>389</v>
      </c>
      <c r="E39" s="50" t="s">
        <v>38</v>
      </c>
      <c r="F39">
        <v>61.2</v>
      </c>
    </row>
    <row r="40" spans="1:6">
      <c r="A40" t="s">
        <v>410</v>
      </c>
      <c r="B40" t="s">
        <v>382</v>
      </c>
      <c r="C40" t="s">
        <v>381</v>
      </c>
      <c r="D40" t="s">
        <v>389</v>
      </c>
      <c r="E40" s="50" t="s">
        <v>409</v>
      </c>
      <c r="F40">
        <v>38.799999999999997</v>
      </c>
    </row>
    <row r="41" spans="1:6">
      <c r="A41" t="s">
        <v>410</v>
      </c>
      <c r="B41" t="s">
        <v>382</v>
      </c>
      <c r="C41" t="s">
        <v>381</v>
      </c>
      <c r="D41" t="s">
        <v>388</v>
      </c>
      <c r="E41" s="50" t="s">
        <v>38</v>
      </c>
      <c r="F41">
        <v>61.8</v>
      </c>
    </row>
    <row r="42" spans="1:6">
      <c r="A42" t="s">
        <v>410</v>
      </c>
      <c r="B42" t="s">
        <v>382</v>
      </c>
      <c r="C42" t="s">
        <v>381</v>
      </c>
      <c r="D42" t="s">
        <v>388</v>
      </c>
      <c r="E42" s="50" t="s">
        <v>409</v>
      </c>
      <c r="F42">
        <v>38.200000000000003</v>
      </c>
    </row>
    <row r="43" spans="1:6">
      <c r="A43" t="s">
        <v>410</v>
      </c>
      <c r="B43" t="s">
        <v>382</v>
      </c>
      <c r="C43" t="s">
        <v>381</v>
      </c>
      <c r="D43" t="s">
        <v>387</v>
      </c>
      <c r="E43" s="50" t="s">
        <v>38</v>
      </c>
      <c r="F43">
        <v>68.7</v>
      </c>
    </row>
    <row r="44" spans="1:6">
      <c r="A44" t="s">
        <v>410</v>
      </c>
      <c r="B44" t="s">
        <v>382</v>
      </c>
      <c r="C44" t="s">
        <v>381</v>
      </c>
      <c r="D44" t="s">
        <v>387</v>
      </c>
      <c r="E44" s="50" t="s">
        <v>409</v>
      </c>
      <c r="F44">
        <v>31.3</v>
      </c>
    </row>
    <row r="45" spans="1:6">
      <c r="A45" t="s">
        <v>410</v>
      </c>
      <c r="B45" t="s">
        <v>382</v>
      </c>
      <c r="C45" t="s">
        <v>381</v>
      </c>
      <c r="D45" t="s">
        <v>380</v>
      </c>
      <c r="E45" s="50" t="s">
        <v>38</v>
      </c>
      <c r="F45">
        <v>74.400000000000006</v>
      </c>
    </row>
    <row r="46" spans="1:6">
      <c r="A46" t="s">
        <v>410</v>
      </c>
      <c r="B46" t="s">
        <v>382</v>
      </c>
      <c r="C46" t="s">
        <v>381</v>
      </c>
      <c r="D46" t="s">
        <v>380</v>
      </c>
      <c r="E46" s="50" t="s">
        <v>409</v>
      </c>
      <c r="F46">
        <v>25.6</v>
      </c>
    </row>
    <row r="47" spans="1:6">
      <c r="A47" t="s">
        <v>405</v>
      </c>
      <c r="B47" t="s">
        <v>382</v>
      </c>
      <c r="C47" s="50" t="s">
        <v>12</v>
      </c>
      <c r="D47" s="50" t="s">
        <v>12</v>
      </c>
      <c r="E47" s="50" t="s">
        <v>408</v>
      </c>
      <c r="F47">
        <v>84.4</v>
      </c>
    </row>
    <row r="48" spans="1:6">
      <c r="A48" t="s">
        <v>405</v>
      </c>
      <c r="B48" t="s">
        <v>382</v>
      </c>
      <c r="C48" s="50" t="s">
        <v>12</v>
      </c>
      <c r="D48" s="50" t="s">
        <v>12</v>
      </c>
      <c r="E48" s="50" t="s">
        <v>407</v>
      </c>
      <c r="F48">
        <v>9.5</v>
      </c>
    </row>
    <row r="49" spans="1:6">
      <c r="A49" t="s">
        <v>405</v>
      </c>
      <c r="B49" t="s">
        <v>382</v>
      </c>
      <c r="C49" s="50" t="s">
        <v>12</v>
      </c>
      <c r="D49" s="50" t="s">
        <v>12</v>
      </c>
      <c r="E49" s="50" t="s">
        <v>406</v>
      </c>
      <c r="F49">
        <v>4.2</v>
      </c>
    </row>
    <row r="50" spans="1:6">
      <c r="A50" t="s">
        <v>405</v>
      </c>
      <c r="B50" t="s">
        <v>382</v>
      </c>
      <c r="C50" s="50" t="s">
        <v>12</v>
      </c>
      <c r="D50" s="50" t="s">
        <v>12</v>
      </c>
      <c r="E50" s="50" t="s">
        <v>404</v>
      </c>
      <c r="F50">
        <v>1.9</v>
      </c>
    </row>
    <row r="51" spans="1:6">
      <c r="A51" t="s">
        <v>405</v>
      </c>
      <c r="B51" t="s">
        <v>382</v>
      </c>
      <c r="C51" t="s">
        <v>18</v>
      </c>
      <c r="D51" t="s">
        <v>19</v>
      </c>
      <c r="E51" s="50" t="s">
        <v>408</v>
      </c>
      <c r="F51">
        <v>83.5</v>
      </c>
    </row>
    <row r="52" spans="1:6">
      <c r="A52" t="s">
        <v>405</v>
      </c>
      <c r="B52" t="s">
        <v>382</v>
      </c>
      <c r="C52" t="s">
        <v>18</v>
      </c>
      <c r="D52" t="s">
        <v>19</v>
      </c>
      <c r="E52" s="50" t="s">
        <v>407</v>
      </c>
      <c r="F52">
        <v>9.9</v>
      </c>
    </row>
    <row r="53" spans="1:6">
      <c r="A53" t="s">
        <v>405</v>
      </c>
      <c r="B53" t="s">
        <v>382</v>
      </c>
      <c r="C53" t="s">
        <v>18</v>
      </c>
      <c r="D53" t="s">
        <v>19</v>
      </c>
      <c r="E53" s="50" t="s">
        <v>406</v>
      </c>
      <c r="F53">
        <v>3.9</v>
      </c>
    </row>
    <row r="54" spans="1:6">
      <c r="A54" t="s">
        <v>405</v>
      </c>
      <c r="B54" t="s">
        <v>382</v>
      </c>
      <c r="C54" t="s">
        <v>18</v>
      </c>
      <c r="D54" t="s">
        <v>19</v>
      </c>
      <c r="E54" s="50" t="s">
        <v>404</v>
      </c>
      <c r="F54">
        <v>2.7</v>
      </c>
    </row>
    <row r="55" spans="1:6">
      <c r="A55" t="s">
        <v>405</v>
      </c>
      <c r="B55" t="s">
        <v>382</v>
      </c>
      <c r="C55" t="s">
        <v>18</v>
      </c>
      <c r="D55" t="s">
        <v>20</v>
      </c>
      <c r="E55" s="50" t="s">
        <v>408</v>
      </c>
      <c r="F55">
        <v>85.1</v>
      </c>
    </row>
    <row r="56" spans="1:6">
      <c r="A56" t="s">
        <v>405</v>
      </c>
      <c r="B56" t="s">
        <v>382</v>
      </c>
      <c r="C56" t="s">
        <v>18</v>
      </c>
      <c r="D56" t="s">
        <v>20</v>
      </c>
      <c r="E56" s="50" t="s">
        <v>407</v>
      </c>
      <c r="F56">
        <v>9.1999999999999993</v>
      </c>
    </row>
    <row r="57" spans="1:6">
      <c r="A57" t="s">
        <v>405</v>
      </c>
      <c r="B57" t="s">
        <v>382</v>
      </c>
      <c r="C57" t="s">
        <v>18</v>
      </c>
      <c r="D57" t="s">
        <v>20</v>
      </c>
      <c r="E57" s="50" t="s">
        <v>406</v>
      </c>
      <c r="F57">
        <v>4.5</v>
      </c>
    </row>
    <row r="58" spans="1:6">
      <c r="A58" t="s">
        <v>405</v>
      </c>
      <c r="B58" t="s">
        <v>382</v>
      </c>
      <c r="C58" t="s">
        <v>18</v>
      </c>
      <c r="D58" t="s">
        <v>20</v>
      </c>
      <c r="E58" s="50" t="s">
        <v>404</v>
      </c>
      <c r="F58">
        <v>1.1000000000000001</v>
      </c>
    </row>
    <row r="59" spans="1:6">
      <c r="A59" t="s">
        <v>405</v>
      </c>
      <c r="B59" t="s">
        <v>382</v>
      </c>
      <c r="C59" t="s">
        <v>262</v>
      </c>
      <c r="D59" t="s">
        <v>394</v>
      </c>
      <c r="E59" s="50" t="s">
        <v>408</v>
      </c>
      <c r="F59">
        <v>63.6</v>
      </c>
    </row>
    <row r="60" spans="1:6">
      <c r="A60" t="s">
        <v>405</v>
      </c>
      <c r="B60" t="s">
        <v>382</v>
      </c>
      <c r="C60" t="s">
        <v>262</v>
      </c>
      <c r="D60" t="s">
        <v>394</v>
      </c>
      <c r="E60" s="50" t="s">
        <v>407</v>
      </c>
      <c r="F60">
        <v>13.8</v>
      </c>
    </row>
    <row r="61" spans="1:6">
      <c r="A61" t="s">
        <v>405</v>
      </c>
      <c r="B61" t="s">
        <v>382</v>
      </c>
      <c r="C61" t="s">
        <v>262</v>
      </c>
      <c r="D61" t="s">
        <v>394</v>
      </c>
      <c r="E61" s="50" t="s">
        <v>406</v>
      </c>
      <c r="F61">
        <v>21.4</v>
      </c>
    </row>
    <row r="62" spans="1:6">
      <c r="A62" t="s">
        <v>405</v>
      </c>
      <c r="B62" t="s">
        <v>382</v>
      </c>
      <c r="C62" t="s">
        <v>262</v>
      </c>
      <c r="D62" t="s">
        <v>394</v>
      </c>
      <c r="E62" s="50" t="s">
        <v>404</v>
      </c>
      <c r="F62">
        <v>1.1000000000000001</v>
      </c>
    </row>
    <row r="63" spans="1:6">
      <c r="A63" t="s">
        <v>405</v>
      </c>
      <c r="B63" t="s">
        <v>382</v>
      </c>
      <c r="C63" t="s">
        <v>262</v>
      </c>
      <c r="D63" t="s">
        <v>197</v>
      </c>
      <c r="E63" s="50" t="s">
        <v>408</v>
      </c>
      <c r="F63">
        <v>82.7</v>
      </c>
    </row>
    <row r="64" spans="1:6">
      <c r="A64" t="s">
        <v>405</v>
      </c>
      <c r="B64" t="s">
        <v>382</v>
      </c>
      <c r="C64" t="s">
        <v>262</v>
      </c>
      <c r="D64" t="s">
        <v>197</v>
      </c>
      <c r="E64" s="50" t="s">
        <v>407</v>
      </c>
      <c r="F64">
        <v>11.2</v>
      </c>
    </row>
    <row r="65" spans="1:6">
      <c r="A65" t="s">
        <v>405</v>
      </c>
      <c r="B65" t="s">
        <v>382</v>
      </c>
      <c r="C65" t="s">
        <v>262</v>
      </c>
      <c r="D65" t="s">
        <v>197</v>
      </c>
      <c r="E65" s="50" t="s">
        <v>406</v>
      </c>
      <c r="F65">
        <v>3.9</v>
      </c>
    </row>
    <row r="66" spans="1:6">
      <c r="A66" t="s">
        <v>405</v>
      </c>
      <c r="B66" t="s">
        <v>382</v>
      </c>
      <c r="C66" t="s">
        <v>262</v>
      </c>
      <c r="D66" t="s">
        <v>197</v>
      </c>
      <c r="E66" s="50" t="s">
        <v>404</v>
      </c>
      <c r="F66">
        <v>2.2000000000000002</v>
      </c>
    </row>
    <row r="67" spans="1:6">
      <c r="A67" t="s">
        <v>405</v>
      </c>
      <c r="B67" t="s">
        <v>382</v>
      </c>
      <c r="C67" t="s">
        <v>262</v>
      </c>
      <c r="D67" t="s">
        <v>205</v>
      </c>
      <c r="E67" s="50" t="s">
        <v>408</v>
      </c>
      <c r="F67">
        <v>89.2</v>
      </c>
    </row>
    <row r="68" spans="1:6">
      <c r="A68" t="s">
        <v>405</v>
      </c>
      <c r="B68" t="s">
        <v>382</v>
      </c>
      <c r="C68" t="s">
        <v>262</v>
      </c>
      <c r="D68" t="s">
        <v>205</v>
      </c>
      <c r="E68" s="50" t="s">
        <v>407</v>
      </c>
      <c r="F68">
        <v>7.5</v>
      </c>
    </row>
    <row r="69" spans="1:6">
      <c r="A69" t="s">
        <v>405</v>
      </c>
      <c r="B69" t="s">
        <v>382</v>
      </c>
      <c r="C69" t="s">
        <v>262</v>
      </c>
      <c r="D69" t="s">
        <v>205</v>
      </c>
      <c r="E69" s="50" t="s">
        <v>406</v>
      </c>
      <c r="F69">
        <v>0</v>
      </c>
    </row>
    <row r="70" spans="1:6">
      <c r="A70" t="s">
        <v>405</v>
      </c>
      <c r="B70" t="s">
        <v>382</v>
      </c>
      <c r="C70" t="s">
        <v>262</v>
      </c>
      <c r="D70" t="s">
        <v>205</v>
      </c>
      <c r="E70" s="50" t="s">
        <v>404</v>
      </c>
      <c r="F70">
        <v>3.3</v>
      </c>
    </row>
    <row r="71" spans="1:6">
      <c r="A71" t="s">
        <v>405</v>
      </c>
      <c r="B71" t="s">
        <v>382</v>
      </c>
      <c r="C71" t="s">
        <v>262</v>
      </c>
      <c r="D71" t="s">
        <v>204</v>
      </c>
      <c r="E71" s="50" t="s">
        <v>408</v>
      </c>
      <c r="F71">
        <v>93</v>
      </c>
    </row>
    <row r="72" spans="1:6">
      <c r="A72" t="s">
        <v>405</v>
      </c>
      <c r="B72" t="s">
        <v>382</v>
      </c>
      <c r="C72" t="s">
        <v>262</v>
      </c>
      <c r="D72" t="s">
        <v>204</v>
      </c>
      <c r="E72" s="50" t="s">
        <v>407</v>
      </c>
      <c r="F72">
        <v>5.6</v>
      </c>
    </row>
    <row r="73" spans="1:6">
      <c r="A73" t="s">
        <v>405</v>
      </c>
      <c r="B73" t="s">
        <v>382</v>
      </c>
      <c r="C73" t="s">
        <v>262</v>
      </c>
      <c r="D73" t="s">
        <v>204</v>
      </c>
      <c r="E73" s="50" t="s">
        <v>406</v>
      </c>
      <c r="F73">
        <v>0</v>
      </c>
    </row>
    <row r="74" spans="1:6">
      <c r="A74" t="s">
        <v>405</v>
      </c>
      <c r="B74" t="s">
        <v>382</v>
      </c>
      <c r="C74" t="s">
        <v>262</v>
      </c>
      <c r="D74" t="s">
        <v>204</v>
      </c>
      <c r="E74" s="50" t="s">
        <v>404</v>
      </c>
      <c r="F74">
        <v>1.4</v>
      </c>
    </row>
    <row r="75" spans="1:6">
      <c r="A75" t="s">
        <v>405</v>
      </c>
      <c r="B75" t="s">
        <v>382</v>
      </c>
      <c r="C75" t="s">
        <v>262</v>
      </c>
      <c r="D75" t="s">
        <v>393</v>
      </c>
      <c r="E75" s="50" t="s">
        <v>408</v>
      </c>
      <c r="F75">
        <v>85.3</v>
      </c>
    </row>
    <row r="76" spans="1:6">
      <c r="A76" t="s">
        <v>405</v>
      </c>
      <c r="B76" t="s">
        <v>382</v>
      </c>
      <c r="C76" t="s">
        <v>262</v>
      </c>
      <c r="D76" t="s">
        <v>393</v>
      </c>
      <c r="E76" s="50" t="s">
        <v>407</v>
      </c>
      <c r="F76">
        <v>14</v>
      </c>
    </row>
    <row r="77" spans="1:6">
      <c r="A77" t="s">
        <v>405</v>
      </c>
      <c r="B77" t="s">
        <v>382</v>
      </c>
      <c r="C77" t="s">
        <v>262</v>
      </c>
      <c r="D77" t="s">
        <v>393</v>
      </c>
      <c r="E77" s="50" t="s">
        <v>406</v>
      </c>
      <c r="F77">
        <v>0</v>
      </c>
    </row>
    <row r="78" spans="1:6">
      <c r="A78" t="s">
        <v>405</v>
      </c>
      <c r="B78" t="s">
        <v>382</v>
      </c>
      <c r="C78" t="s">
        <v>262</v>
      </c>
      <c r="D78" t="s">
        <v>393</v>
      </c>
      <c r="E78" s="50" t="s">
        <v>404</v>
      </c>
      <c r="F78">
        <v>0.6</v>
      </c>
    </row>
    <row r="79" spans="1:6">
      <c r="A79" t="s">
        <v>405</v>
      </c>
      <c r="B79" t="s">
        <v>382</v>
      </c>
      <c r="C79" t="s">
        <v>334</v>
      </c>
      <c r="D79" t="s">
        <v>392</v>
      </c>
      <c r="E79" s="50" t="s">
        <v>408</v>
      </c>
      <c r="F79">
        <v>86.6</v>
      </c>
    </row>
    <row r="80" spans="1:6">
      <c r="A80" t="s">
        <v>405</v>
      </c>
      <c r="B80" t="s">
        <v>382</v>
      </c>
      <c r="C80" t="s">
        <v>334</v>
      </c>
      <c r="D80" t="s">
        <v>392</v>
      </c>
      <c r="E80" s="50" t="s">
        <v>407</v>
      </c>
      <c r="F80">
        <v>8.3000000000000007</v>
      </c>
    </row>
    <row r="81" spans="1:6">
      <c r="A81" t="s">
        <v>405</v>
      </c>
      <c r="B81" t="s">
        <v>382</v>
      </c>
      <c r="C81" t="s">
        <v>334</v>
      </c>
      <c r="D81" t="s">
        <v>392</v>
      </c>
      <c r="E81" s="50" t="s">
        <v>406</v>
      </c>
      <c r="F81">
        <v>3.2</v>
      </c>
    </row>
    <row r="82" spans="1:6">
      <c r="A82" t="s">
        <v>405</v>
      </c>
      <c r="B82" t="s">
        <v>382</v>
      </c>
      <c r="C82" t="s">
        <v>334</v>
      </c>
      <c r="D82" t="s">
        <v>392</v>
      </c>
      <c r="E82" s="50" t="s">
        <v>404</v>
      </c>
      <c r="F82">
        <v>1.9</v>
      </c>
    </row>
    <row r="83" spans="1:6">
      <c r="A83" t="s">
        <v>405</v>
      </c>
      <c r="B83" t="s">
        <v>382</v>
      </c>
      <c r="C83" t="s">
        <v>334</v>
      </c>
      <c r="D83" t="s">
        <v>65</v>
      </c>
      <c r="E83" s="50" t="s">
        <v>408</v>
      </c>
      <c r="F83">
        <v>80.3</v>
      </c>
    </row>
    <row r="84" spans="1:6">
      <c r="A84" t="s">
        <v>405</v>
      </c>
      <c r="B84" t="s">
        <v>382</v>
      </c>
      <c r="C84" t="s">
        <v>334</v>
      </c>
      <c r="D84" t="s">
        <v>65</v>
      </c>
      <c r="E84" s="50" t="s">
        <v>407</v>
      </c>
      <c r="F84">
        <v>12.2</v>
      </c>
    </row>
    <row r="85" spans="1:6">
      <c r="A85" t="s">
        <v>405</v>
      </c>
      <c r="B85" t="s">
        <v>382</v>
      </c>
      <c r="C85" t="s">
        <v>334</v>
      </c>
      <c r="D85" t="s">
        <v>65</v>
      </c>
      <c r="E85" s="50" t="s">
        <v>406</v>
      </c>
      <c r="F85">
        <v>6.3</v>
      </c>
    </row>
    <row r="86" spans="1:6">
      <c r="A86" t="s">
        <v>405</v>
      </c>
      <c r="B86" t="s">
        <v>382</v>
      </c>
      <c r="C86" t="s">
        <v>334</v>
      </c>
      <c r="D86" t="s">
        <v>65</v>
      </c>
      <c r="E86" s="50" t="s">
        <v>404</v>
      </c>
      <c r="F86">
        <v>1.2</v>
      </c>
    </row>
    <row r="87" spans="1:6">
      <c r="A87" t="s">
        <v>405</v>
      </c>
      <c r="B87" t="s">
        <v>382</v>
      </c>
      <c r="C87" t="s">
        <v>334</v>
      </c>
      <c r="D87" t="s">
        <v>66</v>
      </c>
      <c r="E87" s="50" t="s">
        <v>408</v>
      </c>
      <c r="F87">
        <v>76.900000000000006</v>
      </c>
    </row>
    <row r="88" spans="1:6">
      <c r="A88" t="s">
        <v>405</v>
      </c>
      <c r="B88" t="s">
        <v>382</v>
      </c>
      <c r="C88" t="s">
        <v>334</v>
      </c>
      <c r="D88" t="s">
        <v>66</v>
      </c>
      <c r="E88" s="50" t="s">
        <v>407</v>
      </c>
      <c r="F88">
        <v>11.6</v>
      </c>
    </row>
    <row r="89" spans="1:6">
      <c r="A89" t="s">
        <v>405</v>
      </c>
      <c r="B89" t="s">
        <v>382</v>
      </c>
      <c r="C89" t="s">
        <v>334</v>
      </c>
      <c r="D89" t="s">
        <v>66</v>
      </c>
      <c r="E89" s="50" t="s">
        <v>406</v>
      </c>
      <c r="F89">
        <v>8.1</v>
      </c>
    </row>
    <row r="90" spans="1:6">
      <c r="A90" t="s">
        <v>405</v>
      </c>
      <c r="B90" t="s">
        <v>382</v>
      </c>
      <c r="C90" t="s">
        <v>334</v>
      </c>
      <c r="D90" t="s">
        <v>66</v>
      </c>
      <c r="E90" s="50" t="s">
        <v>404</v>
      </c>
      <c r="F90">
        <v>3.3</v>
      </c>
    </row>
    <row r="91" spans="1:6">
      <c r="A91" t="s">
        <v>405</v>
      </c>
      <c r="B91" t="s">
        <v>382</v>
      </c>
      <c r="C91" t="s">
        <v>334</v>
      </c>
      <c r="D91" t="s">
        <v>67</v>
      </c>
      <c r="E91" s="50" t="s">
        <v>408</v>
      </c>
      <c r="F91">
        <v>66.099999999999994</v>
      </c>
    </row>
    <row r="92" spans="1:6">
      <c r="A92" t="s">
        <v>405</v>
      </c>
      <c r="B92" t="s">
        <v>382</v>
      </c>
      <c r="C92" t="s">
        <v>334</v>
      </c>
      <c r="D92" t="s">
        <v>67</v>
      </c>
      <c r="E92" s="50" t="s">
        <v>407</v>
      </c>
      <c r="F92">
        <v>24.2</v>
      </c>
    </row>
    <row r="93" spans="1:6">
      <c r="A93" t="s">
        <v>405</v>
      </c>
      <c r="B93" t="s">
        <v>382</v>
      </c>
      <c r="C93" t="s">
        <v>334</v>
      </c>
      <c r="D93" t="s">
        <v>67</v>
      </c>
      <c r="E93" s="50" t="s">
        <v>406</v>
      </c>
      <c r="F93">
        <v>7.6</v>
      </c>
    </row>
    <row r="94" spans="1:6">
      <c r="A94" t="s">
        <v>405</v>
      </c>
      <c r="B94" t="s">
        <v>382</v>
      </c>
      <c r="C94" t="s">
        <v>334</v>
      </c>
      <c r="D94" t="s">
        <v>67</v>
      </c>
      <c r="E94" s="50" t="s">
        <v>404</v>
      </c>
      <c r="F94">
        <v>2.2000000000000002</v>
      </c>
    </row>
    <row r="95" spans="1:6">
      <c r="A95" t="s">
        <v>405</v>
      </c>
      <c r="B95" t="s">
        <v>382</v>
      </c>
      <c r="C95" t="s">
        <v>391</v>
      </c>
      <c r="D95" t="s">
        <v>35</v>
      </c>
      <c r="E95" s="50" t="s">
        <v>408</v>
      </c>
      <c r="F95">
        <v>93.2</v>
      </c>
    </row>
    <row r="96" spans="1:6">
      <c r="A96" t="s">
        <v>405</v>
      </c>
      <c r="B96" t="s">
        <v>382</v>
      </c>
      <c r="C96" t="s">
        <v>391</v>
      </c>
      <c r="D96" t="s">
        <v>35</v>
      </c>
      <c r="E96" s="50" t="s">
        <v>407</v>
      </c>
      <c r="F96">
        <v>3.1</v>
      </c>
    </row>
    <row r="97" spans="1:6">
      <c r="A97" t="s">
        <v>405</v>
      </c>
      <c r="B97" t="s">
        <v>382</v>
      </c>
      <c r="C97" t="s">
        <v>391</v>
      </c>
      <c r="D97" t="s">
        <v>35</v>
      </c>
      <c r="E97" s="50" t="s">
        <v>406</v>
      </c>
      <c r="F97">
        <v>2.6</v>
      </c>
    </row>
    <row r="98" spans="1:6">
      <c r="A98" t="s">
        <v>405</v>
      </c>
      <c r="B98" t="s">
        <v>382</v>
      </c>
      <c r="C98" t="s">
        <v>391</v>
      </c>
      <c r="D98" t="s">
        <v>35</v>
      </c>
      <c r="E98" s="50" t="s">
        <v>404</v>
      </c>
      <c r="F98">
        <v>1.1000000000000001</v>
      </c>
    </row>
    <row r="99" spans="1:6">
      <c r="A99" t="s">
        <v>405</v>
      </c>
      <c r="B99" t="s">
        <v>382</v>
      </c>
      <c r="C99" t="s">
        <v>391</v>
      </c>
      <c r="D99" t="s">
        <v>36</v>
      </c>
      <c r="E99" s="50" t="s">
        <v>408</v>
      </c>
      <c r="F99">
        <v>71.400000000000006</v>
      </c>
    </row>
    <row r="100" spans="1:6">
      <c r="A100" t="s">
        <v>405</v>
      </c>
      <c r="B100" t="s">
        <v>382</v>
      </c>
      <c r="C100" t="s">
        <v>391</v>
      </c>
      <c r="D100" t="s">
        <v>36</v>
      </c>
      <c r="E100" s="50" t="s">
        <v>407</v>
      </c>
      <c r="F100">
        <v>18.8</v>
      </c>
    </row>
    <row r="101" spans="1:6">
      <c r="A101" t="s">
        <v>405</v>
      </c>
      <c r="B101" t="s">
        <v>382</v>
      </c>
      <c r="C101" t="s">
        <v>391</v>
      </c>
      <c r="D101" t="s">
        <v>36</v>
      </c>
      <c r="E101" s="50" t="s">
        <v>406</v>
      </c>
      <c r="F101">
        <v>6.7</v>
      </c>
    </row>
    <row r="102" spans="1:6">
      <c r="A102" t="s">
        <v>405</v>
      </c>
      <c r="B102" t="s">
        <v>382</v>
      </c>
      <c r="C102" t="s">
        <v>391</v>
      </c>
      <c r="D102" t="s">
        <v>36</v>
      </c>
      <c r="E102" s="50" t="s">
        <v>404</v>
      </c>
      <c r="F102">
        <v>3.1</v>
      </c>
    </row>
    <row r="103" spans="1:6">
      <c r="A103" t="s">
        <v>405</v>
      </c>
      <c r="B103" t="s">
        <v>382</v>
      </c>
      <c r="C103" t="s">
        <v>31</v>
      </c>
      <c r="D103" t="s">
        <v>32</v>
      </c>
      <c r="E103" s="50" t="s">
        <v>408</v>
      </c>
      <c r="F103">
        <v>70.3</v>
      </c>
    </row>
    <row r="104" spans="1:6">
      <c r="A104" t="s">
        <v>405</v>
      </c>
      <c r="B104" t="s">
        <v>382</v>
      </c>
      <c r="C104" t="s">
        <v>31</v>
      </c>
      <c r="D104" t="s">
        <v>32</v>
      </c>
      <c r="E104" s="50" t="s">
        <v>407</v>
      </c>
      <c r="F104">
        <v>24.3</v>
      </c>
    </row>
    <row r="105" spans="1:6">
      <c r="A105" t="s">
        <v>405</v>
      </c>
      <c r="B105" t="s">
        <v>382</v>
      </c>
      <c r="C105" t="s">
        <v>31</v>
      </c>
      <c r="D105" t="s">
        <v>32</v>
      </c>
      <c r="E105" s="50" t="s">
        <v>406</v>
      </c>
      <c r="F105">
        <v>4.5</v>
      </c>
    </row>
    <row r="106" spans="1:6">
      <c r="A106" t="s">
        <v>405</v>
      </c>
      <c r="B106" t="s">
        <v>382</v>
      </c>
      <c r="C106" t="s">
        <v>31</v>
      </c>
      <c r="D106" t="s">
        <v>32</v>
      </c>
      <c r="E106" s="50" t="s">
        <v>404</v>
      </c>
      <c r="F106">
        <v>0.9</v>
      </c>
    </row>
    <row r="107" spans="1:6">
      <c r="A107" t="s">
        <v>405</v>
      </c>
      <c r="B107" t="s">
        <v>382</v>
      </c>
      <c r="C107" t="s">
        <v>31</v>
      </c>
      <c r="D107" t="s">
        <v>33</v>
      </c>
      <c r="E107" s="50" t="s">
        <v>408</v>
      </c>
      <c r="F107">
        <v>89</v>
      </c>
    </row>
    <row r="108" spans="1:6">
      <c r="A108" t="s">
        <v>405</v>
      </c>
      <c r="B108" t="s">
        <v>382</v>
      </c>
      <c r="C108" t="s">
        <v>31</v>
      </c>
      <c r="D108" t="s">
        <v>33</v>
      </c>
      <c r="E108" s="50" t="s">
        <v>407</v>
      </c>
      <c r="F108">
        <v>4.5999999999999996</v>
      </c>
    </row>
    <row r="109" spans="1:6">
      <c r="A109" t="s">
        <v>405</v>
      </c>
      <c r="B109" t="s">
        <v>382</v>
      </c>
      <c r="C109" t="s">
        <v>31</v>
      </c>
      <c r="D109" t="s">
        <v>33</v>
      </c>
      <c r="E109" s="50" t="s">
        <v>406</v>
      </c>
      <c r="F109">
        <v>4.0999999999999996</v>
      </c>
    </row>
    <row r="110" spans="1:6">
      <c r="A110" t="s">
        <v>405</v>
      </c>
      <c r="B110" t="s">
        <v>382</v>
      </c>
      <c r="C110" t="s">
        <v>31</v>
      </c>
      <c r="D110" t="s">
        <v>33</v>
      </c>
      <c r="E110" s="50" t="s">
        <v>404</v>
      </c>
      <c r="F110">
        <v>2.2000000000000002</v>
      </c>
    </row>
    <row r="111" spans="1:6">
      <c r="A111" t="s">
        <v>405</v>
      </c>
      <c r="B111" t="s">
        <v>382</v>
      </c>
      <c r="C111" t="s">
        <v>381</v>
      </c>
      <c r="D111" t="s">
        <v>390</v>
      </c>
      <c r="E111" s="50" t="s">
        <v>408</v>
      </c>
      <c r="F111">
        <v>65.2</v>
      </c>
    </row>
    <row r="112" spans="1:6">
      <c r="A112" t="s">
        <v>405</v>
      </c>
      <c r="B112" t="s">
        <v>382</v>
      </c>
      <c r="C112" t="s">
        <v>381</v>
      </c>
      <c r="D112" t="s">
        <v>390</v>
      </c>
      <c r="E112" s="50" t="s">
        <v>407</v>
      </c>
      <c r="F112">
        <v>30</v>
      </c>
    </row>
    <row r="113" spans="1:6">
      <c r="A113" t="s">
        <v>405</v>
      </c>
      <c r="B113" t="s">
        <v>382</v>
      </c>
      <c r="C113" t="s">
        <v>381</v>
      </c>
      <c r="D113" t="s">
        <v>390</v>
      </c>
      <c r="E113" s="50" t="s">
        <v>406</v>
      </c>
      <c r="F113">
        <v>3.5</v>
      </c>
    </row>
    <row r="114" spans="1:6">
      <c r="A114" t="s">
        <v>405</v>
      </c>
      <c r="B114" t="s">
        <v>382</v>
      </c>
      <c r="C114" t="s">
        <v>381</v>
      </c>
      <c r="D114" t="s">
        <v>390</v>
      </c>
      <c r="E114" s="50" t="s">
        <v>404</v>
      </c>
      <c r="F114">
        <v>1.4</v>
      </c>
    </row>
    <row r="115" spans="1:6">
      <c r="A115" t="s">
        <v>405</v>
      </c>
      <c r="B115" t="s">
        <v>382</v>
      </c>
      <c r="C115" t="s">
        <v>381</v>
      </c>
      <c r="D115" t="s">
        <v>389</v>
      </c>
      <c r="E115" s="50" t="s">
        <v>408</v>
      </c>
      <c r="F115">
        <v>82.3</v>
      </c>
    </row>
    <row r="116" spans="1:6">
      <c r="A116" t="s">
        <v>405</v>
      </c>
      <c r="B116" t="s">
        <v>382</v>
      </c>
      <c r="C116" t="s">
        <v>381</v>
      </c>
      <c r="D116" t="s">
        <v>389</v>
      </c>
      <c r="E116" s="50" t="s">
        <v>407</v>
      </c>
      <c r="F116">
        <v>11.3</v>
      </c>
    </row>
    <row r="117" spans="1:6">
      <c r="A117" t="s">
        <v>405</v>
      </c>
      <c r="B117" t="s">
        <v>382</v>
      </c>
      <c r="C117" t="s">
        <v>381</v>
      </c>
      <c r="D117" t="s">
        <v>389</v>
      </c>
      <c r="E117" s="50" t="s">
        <v>406</v>
      </c>
      <c r="F117">
        <v>5.3</v>
      </c>
    </row>
    <row r="118" spans="1:6">
      <c r="A118" t="s">
        <v>405</v>
      </c>
      <c r="B118" t="s">
        <v>382</v>
      </c>
      <c r="C118" t="s">
        <v>381</v>
      </c>
      <c r="D118" t="s">
        <v>389</v>
      </c>
      <c r="E118" s="50" t="s">
        <v>404</v>
      </c>
      <c r="F118">
        <v>1.1000000000000001</v>
      </c>
    </row>
    <row r="119" spans="1:6">
      <c r="A119" t="s">
        <v>405</v>
      </c>
      <c r="B119" t="s">
        <v>382</v>
      </c>
      <c r="C119" t="s">
        <v>381</v>
      </c>
      <c r="D119" t="s">
        <v>388</v>
      </c>
      <c r="E119" s="50" t="s">
        <v>408</v>
      </c>
      <c r="F119">
        <v>85.8</v>
      </c>
    </row>
    <row r="120" spans="1:6">
      <c r="A120" t="s">
        <v>405</v>
      </c>
      <c r="B120" t="s">
        <v>382</v>
      </c>
      <c r="C120" t="s">
        <v>381</v>
      </c>
      <c r="D120" t="s">
        <v>388</v>
      </c>
      <c r="E120" s="50" t="s">
        <v>407</v>
      </c>
      <c r="F120">
        <v>6.7</v>
      </c>
    </row>
    <row r="121" spans="1:6">
      <c r="A121" t="s">
        <v>405</v>
      </c>
      <c r="B121" t="s">
        <v>382</v>
      </c>
      <c r="C121" t="s">
        <v>381</v>
      </c>
      <c r="D121" t="s">
        <v>388</v>
      </c>
      <c r="E121" s="50" t="s">
        <v>406</v>
      </c>
      <c r="F121">
        <v>5.8</v>
      </c>
    </row>
    <row r="122" spans="1:6">
      <c r="A122" t="s">
        <v>405</v>
      </c>
      <c r="B122" t="s">
        <v>382</v>
      </c>
      <c r="C122" t="s">
        <v>381</v>
      </c>
      <c r="D122" t="s">
        <v>388</v>
      </c>
      <c r="E122" s="50" t="s">
        <v>404</v>
      </c>
      <c r="F122">
        <v>1.7</v>
      </c>
    </row>
    <row r="123" spans="1:6">
      <c r="A123" t="s">
        <v>405</v>
      </c>
      <c r="B123" t="s">
        <v>382</v>
      </c>
      <c r="C123" t="s">
        <v>381</v>
      </c>
      <c r="D123" t="s">
        <v>387</v>
      </c>
      <c r="E123" s="50" t="s">
        <v>408</v>
      </c>
      <c r="F123">
        <v>90.3</v>
      </c>
    </row>
    <row r="124" spans="1:6">
      <c r="A124" t="s">
        <v>405</v>
      </c>
      <c r="B124" t="s">
        <v>382</v>
      </c>
      <c r="C124" t="s">
        <v>381</v>
      </c>
      <c r="D124" t="s">
        <v>387</v>
      </c>
      <c r="E124" s="50" t="s">
        <v>407</v>
      </c>
      <c r="F124">
        <v>2.7</v>
      </c>
    </row>
    <row r="125" spans="1:6">
      <c r="A125" t="s">
        <v>405</v>
      </c>
      <c r="B125" t="s">
        <v>382</v>
      </c>
      <c r="C125" t="s">
        <v>381</v>
      </c>
      <c r="D125" t="s">
        <v>387</v>
      </c>
      <c r="E125" s="50" t="s">
        <v>406</v>
      </c>
      <c r="F125">
        <v>5</v>
      </c>
    </row>
    <row r="126" spans="1:6">
      <c r="A126" t="s">
        <v>405</v>
      </c>
      <c r="B126" t="s">
        <v>382</v>
      </c>
      <c r="C126" t="s">
        <v>381</v>
      </c>
      <c r="D126" t="s">
        <v>387</v>
      </c>
      <c r="E126" s="50" t="s">
        <v>404</v>
      </c>
      <c r="F126">
        <v>2</v>
      </c>
    </row>
    <row r="127" spans="1:6">
      <c r="A127" t="s">
        <v>405</v>
      </c>
      <c r="B127" t="s">
        <v>382</v>
      </c>
      <c r="C127" t="s">
        <v>381</v>
      </c>
      <c r="D127" t="s">
        <v>380</v>
      </c>
      <c r="E127" s="50" t="s">
        <v>408</v>
      </c>
      <c r="F127">
        <v>92.1</v>
      </c>
    </row>
    <row r="128" spans="1:6">
      <c r="A128" t="s">
        <v>405</v>
      </c>
      <c r="B128" t="s">
        <v>382</v>
      </c>
      <c r="C128" t="s">
        <v>381</v>
      </c>
      <c r="D128" t="s">
        <v>380</v>
      </c>
      <c r="E128" s="50" t="s">
        <v>407</v>
      </c>
      <c r="F128">
        <v>2.2999999999999998</v>
      </c>
    </row>
    <row r="129" spans="1:6">
      <c r="A129" t="s">
        <v>405</v>
      </c>
      <c r="B129" t="s">
        <v>382</v>
      </c>
      <c r="C129" t="s">
        <v>381</v>
      </c>
      <c r="D129" t="s">
        <v>380</v>
      </c>
      <c r="E129" s="50" t="s">
        <v>406</v>
      </c>
      <c r="F129">
        <v>3.6</v>
      </c>
    </row>
    <row r="130" spans="1:6">
      <c r="A130" t="s">
        <v>405</v>
      </c>
      <c r="B130" t="s">
        <v>382</v>
      </c>
      <c r="C130" t="s">
        <v>381</v>
      </c>
      <c r="D130" t="s">
        <v>380</v>
      </c>
      <c r="E130" s="50" t="s">
        <v>404</v>
      </c>
      <c r="F130">
        <v>2.1</v>
      </c>
    </row>
    <row r="131" spans="1:6">
      <c r="A131" t="s">
        <v>400</v>
      </c>
      <c r="B131" t="s">
        <v>399</v>
      </c>
      <c r="C131" s="50" t="s">
        <v>12</v>
      </c>
      <c r="D131" s="50" t="s">
        <v>12</v>
      </c>
      <c r="E131" s="50" t="s">
        <v>402</v>
      </c>
      <c r="F131">
        <v>44.1</v>
      </c>
    </row>
    <row r="132" spans="1:6">
      <c r="A132" t="s">
        <v>400</v>
      </c>
      <c r="B132" t="s">
        <v>399</v>
      </c>
      <c r="C132" s="50" t="s">
        <v>12</v>
      </c>
      <c r="D132" s="50" t="s">
        <v>12</v>
      </c>
      <c r="E132" s="50" t="s">
        <v>401</v>
      </c>
      <c r="F132">
        <v>32.5</v>
      </c>
    </row>
    <row r="133" spans="1:6">
      <c r="A133" t="s">
        <v>400</v>
      </c>
      <c r="B133" t="s">
        <v>399</v>
      </c>
      <c r="C133" s="50" t="s">
        <v>12</v>
      </c>
      <c r="D133" s="50" t="s">
        <v>12</v>
      </c>
      <c r="E133" s="50" t="s">
        <v>398</v>
      </c>
      <c r="F133">
        <v>23.5</v>
      </c>
    </row>
    <row r="134" spans="1:6">
      <c r="A134" t="s">
        <v>400</v>
      </c>
      <c r="B134" t="s">
        <v>399</v>
      </c>
      <c r="C134" t="s">
        <v>18</v>
      </c>
      <c r="D134" t="s">
        <v>19</v>
      </c>
      <c r="E134" s="50" t="s">
        <v>402</v>
      </c>
      <c r="F134">
        <v>38.4</v>
      </c>
    </row>
    <row r="135" spans="1:6">
      <c r="A135" t="s">
        <v>400</v>
      </c>
      <c r="B135" t="s">
        <v>399</v>
      </c>
      <c r="C135" t="s">
        <v>18</v>
      </c>
      <c r="D135" t="s">
        <v>19</v>
      </c>
      <c r="E135" s="50" t="s">
        <v>401</v>
      </c>
      <c r="F135">
        <v>34.4</v>
      </c>
    </row>
    <row r="136" spans="1:6">
      <c r="A136" t="s">
        <v>400</v>
      </c>
      <c r="B136" t="s">
        <v>399</v>
      </c>
      <c r="C136" t="s">
        <v>18</v>
      </c>
      <c r="D136" t="s">
        <v>19</v>
      </c>
      <c r="E136" s="50" t="s">
        <v>398</v>
      </c>
      <c r="F136">
        <v>27.3</v>
      </c>
    </row>
    <row r="137" spans="1:6">
      <c r="A137" t="s">
        <v>400</v>
      </c>
      <c r="B137" t="s">
        <v>399</v>
      </c>
      <c r="C137" t="s">
        <v>18</v>
      </c>
      <c r="D137" t="s">
        <v>20</v>
      </c>
      <c r="E137" s="50" t="s">
        <v>402</v>
      </c>
      <c r="F137">
        <v>49.6</v>
      </c>
    </row>
    <row r="138" spans="1:6">
      <c r="A138" t="s">
        <v>400</v>
      </c>
      <c r="B138" t="s">
        <v>399</v>
      </c>
      <c r="C138" t="s">
        <v>18</v>
      </c>
      <c r="D138" t="s">
        <v>20</v>
      </c>
      <c r="E138" s="50" t="s">
        <v>401</v>
      </c>
      <c r="F138">
        <v>30.6</v>
      </c>
    </row>
    <row r="139" spans="1:6">
      <c r="A139" t="s">
        <v>400</v>
      </c>
      <c r="B139" t="s">
        <v>399</v>
      </c>
      <c r="C139" t="s">
        <v>18</v>
      </c>
      <c r="D139" t="s">
        <v>20</v>
      </c>
      <c r="E139" s="50" t="s">
        <v>398</v>
      </c>
      <c r="F139">
        <v>19.8</v>
      </c>
    </row>
    <row r="140" spans="1:6">
      <c r="A140" t="s">
        <v>400</v>
      </c>
      <c r="B140" t="s">
        <v>399</v>
      </c>
      <c r="C140" t="s">
        <v>262</v>
      </c>
      <c r="D140" t="s">
        <v>403</v>
      </c>
      <c r="E140" s="50" t="s">
        <v>402</v>
      </c>
      <c r="F140">
        <v>49.3</v>
      </c>
    </row>
    <row r="141" spans="1:6">
      <c r="A141" t="s">
        <v>400</v>
      </c>
      <c r="B141" t="s">
        <v>399</v>
      </c>
      <c r="C141" t="s">
        <v>262</v>
      </c>
      <c r="D141" t="s">
        <v>403</v>
      </c>
      <c r="E141" s="50" t="s">
        <v>401</v>
      </c>
      <c r="F141">
        <v>35.9</v>
      </c>
    </row>
    <row r="142" spans="1:6">
      <c r="A142" t="s">
        <v>400</v>
      </c>
      <c r="B142" t="s">
        <v>399</v>
      </c>
      <c r="C142" t="s">
        <v>262</v>
      </c>
      <c r="D142" t="s">
        <v>403</v>
      </c>
      <c r="E142" s="50" t="s">
        <v>398</v>
      </c>
      <c r="F142">
        <v>14.7</v>
      </c>
    </row>
    <row r="143" spans="1:6">
      <c r="A143" t="s">
        <v>400</v>
      </c>
      <c r="B143" t="s">
        <v>399</v>
      </c>
      <c r="C143" t="s">
        <v>262</v>
      </c>
      <c r="D143" t="s">
        <v>205</v>
      </c>
      <c r="E143" s="50" t="s">
        <v>402</v>
      </c>
      <c r="F143">
        <v>37.5</v>
      </c>
    </row>
    <row r="144" spans="1:6">
      <c r="A144" t="s">
        <v>400</v>
      </c>
      <c r="B144" t="s">
        <v>399</v>
      </c>
      <c r="C144" t="s">
        <v>262</v>
      </c>
      <c r="D144" t="s">
        <v>205</v>
      </c>
      <c r="E144" s="50" t="s">
        <v>401</v>
      </c>
      <c r="F144">
        <v>35.5</v>
      </c>
    </row>
    <row r="145" spans="1:6">
      <c r="A145" t="s">
        <v>400</v>
      </c>
      <c r="B145" t="s">
        <v>399</v>
      </c>
      <c r="C145" t="s">
        <v>262</v>
      </c>
      <c r="D145" t="s">
        <v>205</v>
      </c>
      <c r="E145" s="50" t="s">
        <v>398</v>
      </c>
      <c r="F145">
        <v>27</v>
      </c>
    </row>
    <row r="146" spans="1:6">
      <c r="A146" t="s">
        <v>400</v>
      </c>
      <c r="B146" t="s">
        <v>399</v>
      </c>
      <c r="C146" t="s">
        <v>262</v>
      </c>
      <c r="D146" t="s">
        <v>204</v>
      </c>
      <c r="E146" s="50" t="s">
        <v>402</v>
      </c>
      <c r="F146">
        <v>47.7</v>
      </c>
    </row>
    <row r="147" spans="1:6">
      <c r="A147" t="s">
        <v>400</v>
      </c>
      <c r="B147" t="s">
        <v>399</v>
      </c>
      <c r="C147" t="s">
        <v>262</v>
      </c>
      <c r="D147" t="s">
        <v>204</v>
      </c>
      <c r="E147" s="50" t="s">
        <v>401</v>
      </c>
      <c r="F147">
        <v>28.4</v>
      </c>
    </row>
    <row r="148" spans="1:6">
      <c r="A148" t="s">
        <v>400</v>
      </c>
      <c r="B148" t="s">
        <v>399</v>
      </c>
      <c r="C148" t="s">
        <v>262</v>
      </c>
      <c r="D148" t="s">
        <v>204</v>
      </c>
      <c r="E148" s="50" t="s">
        <v>398</v>
      </c>
      <c r="F148">
        <v>23.9</v>
      </c>
    </row>
    <row r="149" spans="1:6">
      <c r="A149" t="s">
        <v>400</v>
      </c>
      <c r="B149" t="s">
        <v>399</v>
      </c>
      <c r="C149" t="s">
        <v>262</v>
      </c>
      <c r="D149" t="s">
        <v>393</v>
      </c>
      <c r="E149" s="50" t="s">
        <v>402</v>
      </c>
      <c r="F149">
        <v>48.4</v>
      </c>
    </row>
    <row r="150" spans="1:6">
      <c r="A150" t="s">
        <v>400</v>
      </c>
      <c r="B150" t="s">
        <v>399</v>
      </c>
      <c r="C150" t="s">
        <v>262</v>
      </c>
      <c r="D150" t="s">
        <v>393</v>
      </c>
      <c r="E150" s="50" t="s">
        <v>401</v>
      </c>
      <c r="F150">
        <v>30.4</v>
      </c>
    </row>
    <row r="151" spans="1:6">
      <c r="A151" t="s">
        <v>400</v>
      </c>
      <c r="B151" t="s">
        <v>399</v>
      </c>
      <c r="C151" t="s">
        <v>262</v>
      </c>
      <c r="D151" t="s">
        <v>393</v>
      </c>
      <c r="E151" s="50" t="s">
        <v>398</v>
      </c>
      <c r="F151">
        <v>21.2</v>
      </c>
    </row>
    <row r="152" spans="1:6">
      <c r="A152" t="s">
        <v>400</v>
      </c>
      <c r="B152" t="s">
        <v>399</v>
      </c>
      <c r="C152" t="s">
        <v>334</v>
      </c>
      <c r="D152" t="s">
        <v>392</v>
      </c>
      <c r="E152" s="50" t="s">
        <v>402</v>
      </c>
      <c r="F152">
        <v>46.8</v>
      </c>
    </row>
    <row r="153" spans="1:6">
      <c r="A153" t="s">
        <v>400</v>
      </c>
      <c r="B153" t="s">
        <v>399</v>
      </c>
      <c r="C153" t="s">
        <v>334</v>
      </c>
      <c r="D153" t="s">
        <v>392</v>
      </c>
      <c r="E153" s="50" t="s">
        <v>401</v>
      </c>
      <c r="F153">
        <v>31.6</v>
      </c>
    </row>
    <row r="154" spans="1:6">
      <c r="A154" t="s">
        <v>400</v>
      </c>
      <c r="B154" t="s">
        <v>399</v>
      </c>
      <c r="C154" t="s">
        <v>334</v>
      </c>
      <c r="D154" t="s">
        <v>392</v>
      </c>
      <c r="E154" s="50" t="s">
        <v>398</v>
      </c>
      <c r="F154">
        <v>21.7</v>
      </c>
    </row>
    <row r="155" spans="1:6">
      <c r="A155" t="s">
        <v>400</v>
      </c>
      <c r="B155" t="s">
        <v>399</v>
      </c>
      <c r="C155" t="s">
        <v>334</v>
      </c>
      <c r="D155" t="s">
        <v>65</v>
      </c>
      <c r="E155" s="50" t="s">
        <v>402</v>
      </c>
      <c r="F155">
        <v>38.6</v>
      </c>
    </row>
    <row r="156" spans="1:6">
      <c r="A156" t="s">
        <v>400</v>
      </c>
      <c r="B156" t="s">
        <v>399</v>
      </c>
      <c r="C156" t="s">
        <v>334</v>
      </c>
      <c r="D156" t="s">
        <v>65</v>
      </c>
      <c r="E156" s="50" t="s">
        <v>401</v>
      </c>
      <c r="F156">
        <v>34</v>
      </c>
    </row>
    <row r="157" spans="1:6">
      <c r="A157" t="s">
        <v>400</v>
      </c>
      <c r="B157" t="s">
        <v>399</v>
      </c>
      <c r="C157" t="s">
        <v>334</v>
      </c>
      <c r="D157" t="s">
        <v>65</v>
      </c>
      <c r="E157" s="50" t="s">
        <v>398</v>
      </c>
      <c r="F157">
        <v>27.5</v>
      </c>
    </row>
    <row r="158" spans="1:6">
      <c r="A158" t="s">
        <v>400</v>
      </c>
      <c r="B158" t="s">
        <v>399</v>
      </c>
      <c r="C158" t="s">
        <v>334</v>
      </c>
      <c r="D158" t="s">
        <v>66</v>
      </c>
      <c r="E158" s="50" t="s">
        <v>402</v>
      </c>
      <c r="F158">
        <v>36.799999999999997</v>
      </c>
    </row>
    <row r="159" spans="1:6">
      <c r="A159" t="s">
        <v>400</v>
      </c>
      <c r="B159" t="s">
        <v>399</v>
      </c>
      <c r="C159" t="s">
        <v>334</v>
      </c>
      <c r="D159" t="s">
        <v>66</v>
      </c>
      <c r="E159" s="50" t="s">
        <v>401</v>
      </c>
      <c r="F159">
        <v>33.299999999999997</v>
      </c>
    </row>
    <row r="160" spans="1:6">
      <c r="A160" t="s">
        <v>400</v>
      </c>
      <c r="B160" t="s">
        <v>399</v>
      </c>
      <c r="C160" t="s">
        <v>334</v>
      </c>
      <c r="D160" t="s">
        <v>66</v>
      </c>
      <c r="E160" s="50" t="s">
        <v>398</v>
      </c>
      <c r="F160">
        <v>29.8</v>
      </c>
    </row>
    <row r="161" spans="1:6">
      <c r="A161" t="s">
        <v>400</v>
      </c>
      <c r="B161" t="s">
        <v>399</v>
      </c>
      <c r="C161" t="s">
        <v>334</v>
      </c>
      <c r="D161" t="s">
        <v>67</v>
      </c>
      <c r="E161" s="50" t="s">
        <v>402</v>
      </c>
      <c r="F161">
        <v>31.4</v>
      </c>
    </row>
    <row r="162" spans="1:6">
      <c r="A162" t="s">
        <v>400</v>
      </c>
      <c r="B162" t="s">
        <v>399</v>
      </c>
      <c r="C162" t="s">
        <v>334</v>
      </c>
      <c r="D162" t="s">
        <v>67</v>
      </c>
      <c r="E162" s="50" t="s">
        <v>401</v>
      </c>
      <c r="F162">
        <v>39.5</v>
      </c>
    </row>
    <row r="163" spans="1:6">
      <c r="A163" t="s">
        <v>400</v>
      </c>
      <c r="B163" t="s">
        <v>399</v>
      </c>
      <c r="C163" t="s">
        <v>334</v>
      </c>
      <c r="D163" t="s">
        <v>67</v>
      </c>
      <c r="E163" s="50" t="s">
        <v>398</v>
      </c>
      <c r="F163">
        <v>29.1</v>
      </c>
    </row>
    <row r="164" spans="1:6">
      <c r="A164" t="s">
        <v>400</v>
      </c>
      <c r="B164" t="s">
        <v>399</v>
      </c>
      <c r="C164" t="s">
        <v>391</v>
      </c>
      <c r="D164" t="s">
        <v>35</v>
      </c>
      <c r="E164" s="50" t="s">
        <v>402</v>
      </c>
      <c r="F164">
        <v>60.9</v>
      </c>
    </row>
    <row r="165" spans="1:6">
      <c r="A165" t="s">
        <v>400</v>
      </c>
      <c r="B165" t="s">
        <v>399</v>
      </c>
      <c r="C165" t="s">
        <v>391</v>
      </c>
      <c r="D165" t="s">
        <v>35</v>
      </c>
      <c r="E165" s="50" t="s">
        <v>401</v>
      </c>
      <c r="F165">
        <v>26.7</v>
      </c>
    </row>
    <row r="166" spans="1:6">
      <c r="A166" t="s">
        <v>400</v>
      </c>
      <c r="B166" t="s">
        <v>399</v>
      </c>
      <c r="C166" t="s">
        <v>391</v>
      </c>
      <c r="D166" t="s">
        <v>35</v>
      </c>
      <c r="E166" s="50" t="s">
        <v>398</v>
      </c>
      <c r="F166">
        <v>12.4</v>
      </c>
    </row>
    <row r="167" spans="1:6">
      <c r="A167" t="s">
        <v>400</v>
      </c>
      <c r="B167" t="s">
        <v>399</v>
      </c>
      <c r="C167" t="s">
        <v>391</v>
      </c>
      <c r="D167" t="s">
        <v>36</v>
      </c>
      <c r="E167" s="50" t="s">
        <v>402</v>
      </c>
      <c r="F167">
        <v>26.5</v>
      </c>
    </row>
    <row r="168" spans="1:6">
      <c r="A168" t="s">
        <v>400</v>
      </c>
      <c r="B168" t="s">
        <v>399</v>
      </c>
      <c r="C168" t="s">
        <v>391</v>
      </c>
      <c r="D168" t="s">
        <v>36</v>
      </c>
      <c r="E168" s="50" t="s">
        <v>401</v>
      </c>
      <c r="F168">
        <v>38</v>
      </c>
    </row>
    <row r="169" spans="1:6">
      <c r="A169" t="s">
        <v>400</v>
      </c>
      <c r="B169" t="s">
        <v>399</v>
      </c>
      <c r="C169" t="s">
        <v>391</v>
      </c>
      <c r="D169" t="s">
        <v>36</v>
      </c>
      <c r="E169" s="50" t="s">
        <v>398</v>
      </c>
      <c r="F169">
        <v>35.6</v>
      </c>
    </row>
    <row r="170" spans="1:6">
      <c r="A170" t="s">
        <v>400</v>
      </c>
      <c r="B170" t="s">
        <v>399</v>
      </c>
      <c r="C170" t="s">
        <v>31</v>
      </c>
      <c r="D170" t="s">
        <v>32</v>
      </c>
      <c r="E170" s="50" t="s">
        <v>402</v>
      </c>
      <c r="F170">
        <v>34.700000000000003</v>
      </c>
    </row>
    <row r="171" spans="1:6">
      <c r="A171" t="s">
        <v>400</v>
      </c>
      <c r="B171" t="s">
        <v>399</v>
      </c>
      <c r="C171" t="s">
        <v>31</v>
      </c>
      <c r="D171" t="s">
        <v>32</v>
      </c>
      <c r="E171" s="50" t="s">
        <v>401</v>
      </c>
      <c r="F171">
        <v>34.6</v>
      </c>
    </row>
    <row r="172" spans="1:6">
      <c r="A172" t="s">
        <v>400</v>
      </c>
      <c r="B172" t="s">
        <v>399</v>
      </c>
      <c r="C172" t="s">
        <v>31</v>
      </c>
      <c r="D172" t="s">
        <v>32</v>
      </c>
      <c r="E172" s="50" t="s">
        <v>398</v>
      </c>
      <c r="F172">
        <v>30.7</v>
      </c>
    </row>
    <row r="173" spans="1:6">
      <c r="A173" t="s">
        <v>400</v>
      </c>
      <c r="B173" t="s">
        <v>399</v>
      </c>
      <c r="C173" t="s">
        <v>31</v>
      </c>
      <c r="D173" t="s">
        <v>33</v>
      </c>
      <c r="E173" s="50" t="s">
        <v>402</v>
      </c>
      <c r="F173">
        <v>47.3</v>
      </c>
    </row>
    <row r="174" spans="1:6">
      <c r="A174" t="s">
        <v>400</v>
      </c>
      <c r="B174" t="s">
        <v>399</v>
      </c>
      <c r="C174" t="s">
        <v>31</v>
      </c>
      <c r="D174" t="s">
        <v>33</v>
      </c>
      <c r="E174" s="50" t="s">
        <v>401</v>
      </c>
      <c r="F174">
        <v>31.7</v>
      </c>
    </row>
    <row r="175" spans="1:6">
      <c r="A175" t="s">
        <v>400</v>
      </c>
      <c r="B175" t="s">
        <v>399</v>
      </c>
      <c r="C175" t="s">
        <v>31</v>
      </c>
      <c r="D175" t="s">
        <v>33</v>
      </c>
      <c r="E175" s="50" t="s">
        <v>398</v>
      </c>
      <c r="F175">
        <v>21</v>
      </c>
    </row>
    <row r="176" spans="1:6">
      <c r="A176" t="s">
        <v>400</v>
      </c>
      <c r="B176" t="s">
        <v>399</v>
      </c>
      <c r="C176" t="s">
        <v>381</v>
      </c>
      <c r="D176" t="s">
        <v>390</v>
      </c>
      <c r="E176" s="50" t="s">
        <v>402</v>
      </c>
      <c r="F176">
        <v>27.4</v>
      </c>
    </row>
    <row r="177" spans="1:6">
      <c r="A177" t="s">
        <v>400</v>
      </c>
      <c r="B177" t="s">
        <v>399</v>
      </c>
      <c r="C177" t="s">
        <v>381</v>
      </c>
      <c r="D177" t="s">
        <v>390</v>
      </c>
      <c r="E177" s="50" t="s">
        <v>401</v>
      </c>
      <c r="F177">
        <v>37.5</v>
      </c>
    </row>
    <row r="178" spans="1:6">
      <c r="A178" t="s">
        <v>400</v>
      </c>
      <c r="B178" t="s">
        <v>399</v>
      </c>
      <c r="C178" t="s">
        <v>381</v>
      </c>
      <c r="D178" t="s">
        <v>390</v>
      </c>
      <c r="E178" s="50" t="s">
        <v>398</v>
      </c>
      <c r="F178">
        <v>35.1</v>
      </c>
    </row>
    <row r="179" spans="1:6">
      <c r="A179" t="s">
        <v>400</v>
      </c>
      <c r="B179" t="s">
        <v>399</v>
      </c>
      <c r="C179" t="s">
        <v>381</v>
      </c>
      <c r="D179" t="s">
        <v>389</v>
      </c>
      <c r="E179" s="50" t="s">
        <v>402</v>
      </c>
      <c r="F179">
        <v>38.6</v>
      </c>
    </row>
    <row r="180" spans="1:6">
      <c r="A180" t="s">
        <v>400</v>
      </c>
      <c r="B180" t="s">
        <v>399</v>
      </c>
      <c r="C180" t="s">
        <v>381</v>
      </c>
      <c r="D180" t="s">
        <v>389</v>
      </c>
      <c r="E180" s="50" t="s">
        <v>401</v>
      </c>
      <c r="F180">
        <v>32.700000000000003</v>
      </c>
    </row>
    <row r="181" spans="1:6">
      <c r="A181" t="s">
        <v>400</v>
      </c>
      <c r="B181" t="s">
        <v>399</v>
      </c>
      <c r="C181" t="s">
        <v>381</v>
      </c>
      <c r="D181" t="s">
        <v>389</v>
      </c>
      <c r="E181" s="50" t="s">
        <v>398</v>
      </c>
      <c r="F181">
        <v>28.7</v>
      </c>
    </row>
    <row r="182" spans="1:6">
      <c r="A182" t="s">
        <v>400</v>
      </c>
      <c r="B182" t="s">
        <v>399</v>
      </c>
      <c r="C182" t="s">
        <v>381</v>
      </c>
      <c r="D182" t="s">
        <v>388</v>
      </c>
      <c r="E182" s="50" t="s">
        <v>402</v>
      </c>
      <c r="F182">
        <v>42.4</v>
      </c>
    </row>
    <row r="183" spans="1:6">
      <c r="A183" t="s">
        <v>400</v>
      </c>
      <c r="B183" t="s">
        <v>399</v>
      </c>
      <c r="C183" t="s">
        <v>381</v>
      </c>
      <c r="D183" t="s">
        <v>388</v>
      </c>
      <c r="E183" s="50" t="s">
        <v>401</v>
      </c>
      <c r="F183">
        <v>33.1</v>
      </c>
    </row>
    <row r="184" spans="1:6">
      <c r="A184" t="s">
        <v>400</v>
      </c>
      <c r="B184" t="s">
        <v>399</v>
      </c>
      <c r="C184" t="s">
        <v>381</v>
      </c>
      <c r="D184" t="s">
        <v>388</v>
      </c>
      <c r="E184" s="50" t="s">
        <v>398</v>
      </c>
      <c r="F184">
        <v>24.5</v>
      </c>
    </row>
    <row r="185" spans="1:6">
      <c r="A185" t="s">
        <v>400</v>
      </c>
      <c r="B185" t="s">
        <v>399</v>
      </c>
      <c r="C185" t="s">
        <v>381</v>
      </c>
      <c r="D185" t="s">
        <v>387</v>
      </c>
      <c r="E185" s="50" t="s">
        <v>402</v>
      </c>
      <c r="F185">
        <v>52.1</v>
      </c>
    </row>
    <row r="186" spans="1:6">
      <c r="A186" t="s">
        <v>400</v>
      </c>
      <c r="B186" t="s">
        <v>399</v>
      </c>
      <c r="C186" t="s">
        <v>381</v>
      </c>
      <c r="D186" t="s">
        <v>387</v>
      </c>
      <c r="E186" s="50" t="s">
        <v>401</v>
      </c>
      <c r="F186">
        <v>28.7</v>
      </c>
    </row>
    <row r="187" spans="1:6">
      <c r="A187" t="s">
        <v>400</v>
      </c>
      <c r="B187" t="s">
        <v>399</v>
      </c>
      <c r="C187" t="s">
        <v>381</v>
      </c>
      <c r="D187" t="s">
        <v>387</v>
      </c>
      <c r="E187" s="50" t="s">
        <v>398</v>
      </c>
      <c r="F187">
        <v>19.2</v>
      </c>
    </row>
    <row r="188" spans="1:6">
      <c r="A188" t="s">
        <v>400</v>
      </c>
      <c r="B188" t="s">
        <v>399</v>
      </c>
      <c r="C188" t="s">
        <v>381</v>
      </c>
      <c r="D188" t="s">
        <v>380</v>
      </c>
      <c r="E188" s="50" t="s">
        <v>402</v>
      </c>
      <c r="F188">
        <v>57.1</v>
      </c>
    </row>
    <row r="189" spans="1:6">
      <c r="A189" t="s">
        <v>400</v>
      </c>
      <c r="B189" t="s">
        <v>399</v>
      </c>
      <c r="C189" t="s">
        <v>381</v>
      </c>
      <c r="D189" t="s">
        <v>380</v>
      </c>
      <c r="E189" s="50" t="s">
        <v>401</v>
      </c>
      <c r="F189">
        <v>30.5</v>
      </c>
    </row>
    <row r="190" spans="1:6">
      <c r="A190" t="s">
        <v>400</v>
      </c>
      <c r="B190" t="s">
        <v>399</v>
      </c>
      <c r="C190" t="s">
        <v>381</v>
      </c>
      <c r="D190" t="s">
        <v>380</v>
      </c>
      <c r="E190" s="50" t="s">
        <v>398</v>
      </c>
      <c r="F190">
        <v>12.4</v>
      </c>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59999389629810485"/>
  </sheetPr>
  <dimension ref="A1:F182"/>
  <sheetViews>
    <sheetView workbookViewId="0">
      <selection activeCell="A45" sqref="A45:A46"/>
    </sheetView>
  </sheetViews>
  <sheetFormatPr defaultColWidth="9.140625" defaultRowHeight="15"/>
  <cols>
    <col min="1" max="1" width="32.5703125" style="38" customWidth="1"/>
    <col min="2" max="2" width="32.28515625" style="38" customWidth="1"/>
    <col min="3" max="3" width="17" style="38" customWidth="1"/>
    <col min="4" max="16384" width="9.140625" style="38"/>
  </cols>
  <sheetData>
    <row r="1" spans="1:6" ht="19.5" customHeight="1">
      <c r="A1" s="200" t="s">
        <v>422</v>
      </c>
      <c r="B1" s="200"/>
      <c r="C1" s="200"/>
      <c r="D1" s="200"/>
    </row>
    <row r="2" spans="1:6">
      <c r="A2" s="200" t="s">
        <v>421</v>
      </c>
      <c r="B2" s="200"/>
      <c r="C2" s="200"/>
      <c r="D2" s="200"/>
    </row>
    <row r="4" spans="1:6">
      <c r="A4" s="73" t="s">
        <v>420</v>
      </c>
      <c r="B4" s="73" t="s">
        <v>5</v>
      </c>
      <c r="C4" s="73" t="s">
        <v>6</v>
      </c>
      <c r="D4" s="73" t="s">
        <v>92</v>
      </c>
      <c r="E4" s="73" t="s">
        <v>9</v>
      </c>
      <c r="F4" s="73"/>
    </row>
    <row r="5" spans="1:6">
      <c r="A5" s="38" t="s">
        <v>410</v>
      </c>
      <c r="B5" s="38" t="s">
        <v>416</v>
      </c>
      <c r="C5" s="33" t="s">
        <v>38</v>
      </c>
      <c r="D5" s="33">
        <v>1994</v>
      </c>
      <c r="E5" s="33">
        <v>80</v>
      </c>
    </row>
    <row r="6" spans="1:6">
      <c r="A6" s="38" t="s">
        <v>410</v>
      </c>
      <c r="B6" s="38" t="s">
        <v>416</v>
      </c>
      <c r="C6" s="33" t="s">
        <v>38</v>
      </c>
      <c r="D6" s="33">
        <v>1996</v>
      </c>
      <c r="E6" s="33">
        <v>70.8</v>
      </c>
    </row>
    <row r="7" spans="1:6">
      <c r="A7" s="38" t="s">
        <v>410</v>
      </c>
      <c r="B7" s="38" t="s">
        <v>416</v>
      </c>
      <c r="C7" s="33" t="s">
        <v>38</v>
      </c>
      <c r="D7" s="33">
        <v>1999</v>
      </c>
      <c r="E7" s="33">
        <v>73</v>
      </c>
    </row>
    <row r="8" spans="1:6">
      <c r="A8" s="38" t="s">
        <v>410</v>
      </c>
      <c r="B8" s="38" t="s">
        <v>416</v>
      </c>
      <c r="C8" s="33" t="s">
        <v>38</v>
      </c>
      <c r="D8" s="33">
        <v>2002</v>
      </c>
      <c r="E8" s="33">
        <v>74.599999999999994</v>
      </c>
    </row>
    <row r="9" spans="1:6">
      <c r="A9" s="38" t="s">
        <v>410</v>
      </c>
      <c r="B9" s="38" t="s">
        <v>416</v>
      </c>
      <c r="C9" s="38" t="s">
        <v>38</v>
      </c>
      <c r="D9" s="38">
        <v>2005</v>
      </c>
      <c r="E9" s="33">
        <v>79.7</v>
      </c>
    </row>
    <row r="10" spans="1:6">
      <c r="A10" s="38" t="s">
        <v>410</v>
      </c>
      <c r="B10" s="38" t="s">
        <v>416</v>
      </c>
      <c r="C10" s="38" t="s">
        <v>38</v>
      </c>
      <c r="D10" s="38">
        <v>2008</v>
      </c>
      <c r="E10" s="33">
        <v>80.900000000000006</v>
      </c>
    </row>
    <row r="11" spans="1:6">
      <c r="A11" s="38" t="s">
        <v>410</v>
      </c>
      <c r="B11" s="38" t="s">
        <v>416</v>
      </c>
      <c r="C11" s="38" t="s">
        <v>38</v>
      </c>
      <c r="D11" s="38">
        <v>2010</v>
      </c>
      <c r="E11" s="33">
        <v>83.1</v>
      </c>
    </row>
    <row r="12" spans="1:6">
      <c r="A12" s="38" t="s">
        <v>410</v>
      </c>
      <c r="B12" s="38" t="s">
        <v>416</v>
      </c>
      <c r="C12" s="38" t="s">
        <v>38</v>
      </c>
      <c r="D12" s="38">
        <v>2013</v>
      </c>
      <c r="E12" s="33">
        <v>80.7</v>
      </c>
    </row>
    <row r="13" spans="1:6">
      <c r="A13" s="38" t="s">
        <v>410</v>
      </c>
      <c r="B13" s="38" t="s">
        <v>416</v>
      </c>
      <c r="C13" s="38" t="s">
        <v>409</v>
      </c>
      <c r="D13" s="38">
        <v>1994</v>
      </c>
      <c r="E13" s="33">
        <v>20</v>
      </c>
    </row>
    <row r="14" spans="1:6">
      <c r="A14" s="38" t="s">
        <v>410</v>
      </c>
      <c r="B14" s="38" t="s">
        <v>416</v>
      </c>
      <c r="C14" s="38" t="s">
        <v>409</v>
      </c>
      <c r="D14" s="38">
        <v>1996</v>
      </c>
      <c r="E14" s="33">
        <v>29.2</v>
      </c>
    </row>
    <row r="15" spans="1:6">
      <c r="A15" s="38" t="s">
        <v>410</v>
      </c>
      <c r="B15" s="38" t="s">
        <v>416</v>
      </c>
      <c r="C15" s="38" t="s">
        <v>409</v>
      </c>
      <c r="D15" s="38">
        <v>1999</v>
      </c>
      <c r="E15" s="33">
        <v>27</v>
      </c>
    </row>
    <row r="16" spans="1:6">
      <c r="A16" s="38" t="s">
        <v>410</v>
      </c>
      <c r="B16" s="38" t="s">
        <v>416</v>
      </c>
      <c r="C16" s="38" t="s">
        <v>409</v>
      </c>
      <c r="D16" s="38">
        <v>2002</v>
      </c>
      <c r="E16" s="33">
        <v>25.4</v>
      </c>
    </row>
    <row r="17" spans="1:5">
      <c r="A17" s="38" t="s">
        <v>410</v>
      </c>
      <c r="B17" s="38" t="s">
        <v>416</v>
      </c>
      <c r="C17" s="38" t="s">
        <v>409</v>
      </c>
      <c r="D17" s="38">
        <v>2005</v>
      </c>
      <c r="E17" s="33">
        <v>20.3</v>
      </c>
    </row>
    <row r="18" spans="1:5">
      <c r="A18" s="38" t="s">
        <v>410</v>
      </c>
      <c r="B18" s="38" t="s">
        <v>416</v>
      </c>
      <c r="C18" s="38" t="s">
        <v>409</v>
      </c>
      <c r="D18" s="38">
        <v>2008</v>
      </c>
      <c r="E18" s="33">
        <v>19.100000000000001</v>
      </c>
    </row>
    <row r="19" spans="1:5">
      <c r="A19" s="38" t="s">
        <v>410</v>
      </c>
      <c r="B19" s="38" t="s">
        <v>416</v>
      </c>
      <c r="C19" s="38" t="s">
        <v>409</v>
      </c>
      <c r="D19" s="38">
        <v>2010</v>
      </c>
      <c r="E19" s="33">
        <v>16.899999999999999</v>
      </c>
    </row>
    <row r="20" spans="1:5">
      <c r="A20" s="38" t="s">
        <v>410</v>
      </c>
      <c r="B20" s="38" t="s">
        <v>416</v>
      </c>
      <c r="C20" s="38" t="s">
        <v>409</v>
      </c>
      <c r="D20" s="38">
        <v>2013</v>
      </c>
      <c r="E20" s="33">
        <v>19.3</v>
      </c>
    </row>
    <row r="21" spans="1:5">
      <c r="A21" s="38" t="s">
        <v>410</v>
      </c>
      <c r="B21" s="38" t="s">
        <v>413</v>
      </c>
      <c r="C21" s="38" t="s">
        <v>38</v>
      </c>
      <c r="D21" s="38">
        <v>1994</v>
      </c>
      <c r="E21" s="33">
        <v>48.3</v>
      </c>
    </row>
    <row r="22" spans="1:5">
      <c r="A22" s="38" t="s">
        <v>410</v>
      </c>
      <c r="B22" s="38" t="s">
        <v>413</v>
      </c>
      <c r="C22" s="38" t="s">
        <v>38</v>
      </c>
      <c r="D22" s="38">
        <v>1996</v>
      </c>
      <c r="E22" s="33">
        <v>43.4</v>
      </c>
    </row>
    <row r="23" spans="1:5">
      <c r="A23" s="38" t="s">
        <v>410</v>
      </c>
      <c r="B23" s="38" t="s">
        <v>413</v>
      </c>
      <c r="C23" s="38" t="s">
        <v>38</v>
      </c>
      <c r="D23" s="38">
        <v>1999</v>
      </c>
      <c r="E23" s="33">
        <v>45.7</v>
      </c>
    </row>
    <row r="24" spans="1:5">
      <c r="A24" s="38" t="s">
        <v>410</v>
      </c>
      <c r="B24" s="38" t="s">
        <v>413</v>
      </c>
      <c r="C24" s="38" t="s">
        <v>38</v>
      </c>
      <c r="D24" s="38">
        <v>2002</v>
      </c>
      <c r="E24" s="33">
        <v>51.1</v>
      </c>
    </row>
    <row r="25" spans="1:5">
      <c r="A25" s="38" t="s">
        <v>410</v>
      </c>
      <c r="B25" s="38" t="s">
        <v>413</v>
      </c>
      <c r="C25" s="38" t="s">
        <v>38</v>
      </c>
      <c r="D25" s="38">
        <v>2005</v>
      </c>
      <c r="E25" s="33">
        <v>55.5</v>
      </c>
    </row>
    <row r="26" spans="1:5">
      <c r="A26" s="38" t="s">
        <v>410</v>
      </c>
      <c r="B26" s="38" t="s">
        <v>413</v>
      </c>
      <c r="C26" s="38" t="s">
        <v>38</v>
      </c>
      <c r="D26" s="38">
        <v>2008</v>
      </c>
      <c r="E26" s="33">
        <v>55.7</v>
      </c>
    </row>
    <row r="27" spans="1:5">
      <c r="A27" s="38" t="s">
        <v>410</v>
      </c>
      <c r="B27" s="38" t="s">
        <v>413</v>
      </c>
      <c r="C27" s="38" t="s">
        <v>38</v>
      </c>
      <c r="D27" s="38">
        <v>2010</v>
      </c>
      <c r="E27" s="33">
        <v>61.4</v>
      </c>
    </row>
    <row r="28" spans="1:5">
      <c r="A28" s="38" t="s">
        <v>410</v>
      </c>
      <c r="B28" s="38" t="s">
        <v>413</v>
      </c>
      <c r="C28" s="38" t="s">
        <v>38</v>
      </c>
      <c r="D28" s="38">
        <v>2013</v>
      </c>
      <c r="E28" s="33">
        <v>60.5</v>
      </c>
    </row>
    <row r="29" spans="1:5">
      <c r="A29" s="38" t="s">
        <v>410</v>
      </c>
      <c r="B29" s="38" t="s">
        <v>413</v>
      </c>
      <c r="C29" s="38" t="s">
        <v>409</v>
      </c>
      <c r="D29" s="38">
        <v>1994</v>
      </c>
      <c r="E29" s="33">
        <v>51.7</v>
      </c>
    </row>
    <row r="30" spans="1:5">
      <c r="A30" s="38" t="s">
        <v>410</v>
      </c>
      <c r="B30" s="38" t="s">
        <v>413</v>
      </c>
      <c r="C30" s="38" t="s">
        <v>409</v>
      </c>
      <c r="D30" s="38">
        <v>1996</v>
      </c>
      <c r="E30" s="33">
        <v>56.6</v>
      </c>
    </row>
    <row r="31" spans="1:5">
      <c r="A31" s="38" t="s">
        <v>410</v>
      </c>
      <c r="B31" s="38" t="s">
        <v>413</v>
      </c>
      <c r="C31" s="38" t="s">
        <v>409</v>
      </c>
      <c r="D31" s="38">
        <v>1999</v>
      </c>
      <c r="E31" s="33">
        <v>54.3</v>
      </c>
    </row>
    <row r="32" spans="1:5">
      <c r="A32" s="38" t="s">
        <v>410</v>
      </c>
      <c r="B32" s="38" t="s">
        <v>413</v>
      </c>
      <c r="C32" s="38" t="s">
        <v>409</v>
      </c>
      <c r="D32" s="38">
        <v>2002</v>
      </c>
      <c r="E32" s="33">
        <v>48.9</v>
      </c>
    </row>
    <row r="33" spans="1:5">
      <c r="A33" s="38" t="s">
        <v>410</v>
      </c>
      <c r="B33" s="38" t="s">
        <v>413</v>
      </c>
      <c r="C33" s="38" t="s">
        <v>409</v>
      </c>
      <c r="D33" s="38">
        <v>2005</v>
      </c>
      <c r="E33" s="33">
        <v>44.5</v>
      </c>
    </row>
    <row r="34" spans="1:5">
      <c r="A34" s="38" t="s">
        <v>410</v>
      </c>
      <c r="B34" s="38" t="s">
        <v>413</v>
      </c>
      <c r="C34" s="38" t="s">
        <v>409</v>
      </c>
      <c r="D34" s="38">
        <v>2008</v>
      </c>
      <c r="E34" s="33">
        <v>44.3</v>
      </c>
    </row>
    <row r="35" spans="1:5">
      <c r="A35" s="38" t="s">
        <v>410</v>
      </c>
      <c r="B35" s="38" t="s">
        <v>413</v>
      </c>
      <c r="C35" s="38" t="s">
        <v>409</v>
      </c>
      <c r="D35" s="38">
        <v>2010</v>
      </c>
      <c r="E35" s="33">
        <v>38.6</v>
      </c>
    </row>
    <row r="36" spans="1:5">
      <c r="A36" s="38" t="s">
        <v>410</v>
      </c>
      <c r="B36" s="38" t="s">
        <v>413</v>
      </c>
      <c r="C36" s="38" t="s">
        <v>409</v>
      </c>
      <c r="D36" s="38">
        <v>2013</v>
      </c>
      <c r="E36" s="33">
        <v>39.5</v>
      </c>
    </row>
    <row r="37" spans="1:5">
      <c r="A37" s="38" t="s">
        <v>419</v>
      </c>
      <c r="B37" s="38" t="s">
        <v>416</v>
      </c>
      <c r="C37" s="38" t="s">
        <v>408</v>
      </c>
      <c r="D37" s="38">
        <v>1994</v>
      </c>
      <c r="E37" s="33">
        <v>40.200000000000003</v>
      </c>
    </row>
    <row r="38" spans="1:5">
      <c r="A38" s="38" t="s">
        <v>419</v>
      </c>
      <c r="B38" s="38" t="s">
        <v>416</v>
      </c>
      <c r="C38" s="38" t="s">
        <v>408</v>
      </c>
      <c r="D38" s="38">
        <v>1996</v>
      </c>
      <c r="E38" s="33">
        <v>46.8</v>
      </c>
    </row>
    <row r="39" spans="1:5">
      <c r="A39" s="38" t="s">
        <v>419</v>
      </c>
      <c r="B39" s="38" t="s">
        <v>416</v>
      </c>
      <c r="C39" s="38" t="s">
        <v>408</v>
      </c>
      <c r="D39" s="38">
        <v>1999</v>
      </c>
      <c r="E39" s="33">
        <v>43.4</v>
      </c>
    </row>
    <row r="40" spans="1:5">
      <c r="A40" s="38" t="s">
        <v>419</v>
      </c>
      <c r="B40" s="38" t="s">
        <v>416</v>
      </c>
      <c r="C40" s="38" t="s">
        <v>408</v>
      </c>
      <c r="D40" s="38">
        <v>2002</v>
      </c>
      <c r="E40" s="33">
        <v>46.6</v>
      </c>
    </row>
    <row r="41" spans="1:5">
      <c r="A41" s="38" t="s">
        <v>419</v>
      </c>
      <c r="B41" s="38" t="s">
        <v>416</v>
      </c>
      <c r="C41" s="38" t="s">
        <v>408</v>
      </c>
      <c r="D41" s="38">
        <v>2005</v>
      </c>
      <c r="E41" s="33">
        <v>55.2</v>
      </c>
    </row>
    <row r="42" spans="1:5">
      <c r="A42" s="38" t="s">
        <v>419</v>
      </c>
      <c r="B42" s="38" t="s">
        <v>416</v>
      </c>
      <c r="C42" s="38" t="s">
        <v>408</v>
      </c>
      <c r="D42" s="38">
        <v>2008</v>
      </c>
      <c r="E42" s="33">
        <v>64.8</v>
      </c>
    </row>
    <row r="43" spans="1:5">
      <c r="A43" s="38" t="s">
        <v>419</v>
      </c>
      <c r="B43" s="38" t="s">
        <v>416</v>
      </c>
      <c r="C43" s="38" t="s">
        <v>408</v>
      </c>
      <c r="D43" s="38">
        <v>2010</v>
      </c>
      <c r="E43" s="33">
        <v>67.2</v>
      </c>
    </row>
    <row r="44" spans="1:5">
      <c r="A44" s="38" t="s">
        <v>419</v>
      </c>
      <c r="B44" s="38" t="s">
        <v>416</v>
      </c>
      <c r="C44" s="38" t="s">
        <v>408</v>
      </c>
      <c r="D44" s="38">
        <v>2013</v>
      </c>
      <c r="E44" s="33">
        <v>64.099999999999994</v>
      </c>
    </row>
    <row r="45" spans="1:5">
      <c r="A45" s="38" t="s">
        <v>419</v>
      </c>
      <c r="B45" s="38" t="s">
        <v>416</v>
      </c>
      <c r="C45" s="38" t="s">
        <v>407</v>
      </c>
      <c r="D45" s="38">
        <v>1994</v>
      </c>
      <c r="E45" s="33">
        <v>5.2</v>
      </c>
    </row>
    <row r="46" spans="1:5">
      <c r="A46" s="38" t="s">
        <v>419</v>
      </c>
      <c r="B46" s="38" t="s">
        <v>416</v>
      </c>
      <c r="C46" s="38" t="s">
        <v>407</v>
      </c>
      <c r="D46" s="38">
        <v>1996</v>
      </c>
      <c r="E46" s="33">
        <v>6.1</v>
      </c>
    </row>
    <row r="47" spans="1:5">
      <c r="A47" s="38" t="s">
        <v>419</v>
      </c>
      <c r="B47" s="38" t="s">
        <v>416</v>
      </c>
      <c r="C47" s="38" t="s">
        <v>407</v>
      </c>
      <c r="D47" s="38">
        <v>1999</v>
      </c>
      <c r="E47" s="33">
        <v>5.3</v>
      </c>
    </row>
    <row r="48" spans="1:5">
      <c r="A48" s="38" t="s">
        <v>419</v>
      </c>
      <c r="B48" s="38" t="s">
        <v>416</v>
      </c>
      <c r="C48" s="38" t="s">
        <v>407</v>
      </c>
      <c r="D48" s="38">
        <v>2002</v>
      </c>
      <c r="E48" s="33">
        <v>7.3</v>
      </c>
    </row>
    <row r="49" spans="1:5">
      <c r="A49" s="38" t="s">
        <v>419</v>
      </c>
      <c r="B49" s="38" t="s">
        <v>416</v>
      </c>
      <c r="C49" s="38" t="s">
        <v>407</v>
      </c>
      <c r="D49" s="38">
        <v>2005</v>
      </c>
      <c r="E49" s="33">
        <v>3.9</v>
      </c>
    </row>
    <row r="50" spans="1:5">
      <c r="A50" s="38" t="s">
        <v>419</v>
      </c>
      <c r="B50" s="38" t="s">
        <v>416</v>
      </c>
      <c r="C50" s="38" t="s">
        <v>407</v>
      </c>
      <c r="D50" s="38">
        <v>2008</v>
      </c>
      <c r="E50" s="33">
        <v>5.8</v>
      </c>
    </row>
    <row r="51" spans="1:5">
      <c r="A51" s="38" t="s">
        <v>419</v>
      </c>
      <c r="B51" s="38" t="s">
        <v>416</v>
      </c>
      <c r="C51" s="38" t="s">
        <v>407</v>
      </c>
      <c r="D51" s="38">
        <v>2010</v>
      </c>
      <c r="E51" s="33">
        <v>8.8000000000000007</v>
      </c>
    </row>
    <row r="52" spans="1:5">
      <c r="A52" s="38" t="s">
        <v>419</v>
      </c>
      <c r="B52" s="38" t="s">
        <v>416</v>
      </c>
      <c r="C52" s="38" t="s">
        <v>407</v>
      </c>
      <c r="D52" s="38">
        <v>2013</v>
      </c>
      <c r="E52" s="33">
        <v>14.1</v>
      </c>
    </row>
    <row r="53" spans="1:5">
      <c r="A53" s="38" t="s">
        <v>419</v>
      </c>
      <c r="B53" s="38" t="s">
        <v>416</v>
      </c>
      <c r="C53" s="38" t="s">
        <v>406</v>
      </c>
      <c r="D53" s="38">
        <v>1994</v>
      </c>
      <c r="E53" s="33">
        <v>53.9</v>
      </c>
    </row>
    <row r="54" spans="1:5">
      <c r="A54" s="38" t="s">
        <v>419</v>
      </c>
      <c r="B54" s="38" t="s">
        <v>416</v>
      </c>
      <c r="C54" s="38" t="s">
        <v>406</v>
      </c>
      <c r="D54" s="38">
        <v>1996</v>
      </c>
      <c r="E54" s="33">
        <v>46.9</v>
      </c>
    </row>
    <row r="55" spans="1:5">
      <c r="A55" s="38" t="s">
        <v>419</v>
      </c>
      <c r="B55" s="38" t="s">
        <v>416</v>
      </c>
      <c r="C55" s="38" t="s">
        <v>406</v>
      </c>
      <c r="D55" s="38">
        <v>1999</v>
      </c>
      <c r="E55" s="33">
        <v>51.4</v>
      </c>
    </row>
    <row r="56" spans="1:5">
      <c r="A56" s="38" t="s">
        <v>419</v>
      </c>
      <c r="B56" s="38" t="s">
        <v>416</v>
      </c>
      <c r="C56" s="38" t="s">
        <v>406</v>
      </c>
      <c r="D56" s="38">
        <v>2002</v>
      </c>
      <c r="E56" s="33">
        <v>46</v>
      </c>
    </row>
    <row r="57" spans="1:5">
      <c r="A57" s="38" t="s">
        <v>419</v>
      </c>
      <c r="B57" s="38" t="s">
        <v>416</v>
      </c>
      <c r="C57" s="38" t="s">
        <v>406</v>
      </c>
      <c r="D57" s="38">
        <v>2005</v>
      </c>
      <c r="E57" s="33">
        <v>40.6</v>
      </c>
    </row>
    <row r="58" spans="1:5">
      <c r="A58" s="38" t="s">
        <v>419</v>
      </c>
      <c r="B58" s="38" t="s">
        <v>416</v>
      </c>
      <c r="C58" s="38" t="s">
        <v>406</v>
      </c>
      <c r="D58" s="38">
        <v>2008</v>
      </c>
      <c r="E58" s="33">
        <v>28.9</v>
      </c>
    </row>
    <row r="59" spans="1:5">
      <c r="A59" s="38" t="s">
        <v>419</v>
      </c>
      <c r="B59" s="38" t="s">
        <v>416</v>
      </c>
      <c r="C59" s="38" t="s">
        <v>406</v>
      </c>
      <c r="D59" s="38">
        <v>2010</v>
      </c>
      <c r="E59" s="33">
        <v>23.7</v>
      </c>
    </row>
    <row r="60" spans="1:5">
      <c r="A60" s="38" t="s">
        <v>419</v>
      </c>
      <c r="B60" s="38" t="s">
        <v>416</v>
      </c>
      <c r="C60" s="38" t="s">
        <v>406</v>
      </c>
      <c r="D60" s="38">
        <v>2013</v>
      </c>
      <c r="E60" s="33">
        <v>20.7</v>
      </c>
    </row>
    <row r="61" spans="1:5">
      <c r="A61" s="38" t="s">
        <v>419</v>
      </c>
      <c r="B61" s="38" t="s">
        <v>416</v>
      </c>
      <c r="C61" s="38" t="s">
        <v>404</v>
      </c>
      <c r="D61" s="38">
        <v>1994</v>
      </c>
      <c r="E61" s="33">
        <v>0.7</v>
      </c>
    </row>
    <row r="62" spans="1:5">
      <c r="A62" s="38" t="s">
        <v>419</v>
      </c>
      <c r="B62" s="38" t="s">
        <v>416</v>
      </c>
      <c r="C62" s="38" t="s">
        <v>404</v>
      </c>
      <c r="D62" s="38">
        <v>1996</v>
      </c>
      <c r="E62" s="33">
        <v>0.2</v>
      </c>
    </row>
    <row r="63" spans="1:5">
      <c r="A63" s="38" t="s">
        <v>419</v>
      </c>
      <c r="B63" s="38" t="s">
        <v>416</v>
      </c>
      <c r="C63" s="38" t="s">
        <v>404</v>
      </c>
      <c r="D63" s="38">
        <v>1999</v>
      </c>
      <c r="E63" s="33">
        <v>0</v>
      </c>
    </row>
    <row r="64" spans="1:5">
      <c r="A64" s="38" t="s">
        <v>419</v>
      </c>
      <c r="B64" s="38" t="s">
        <v>416</v>
      </c>
      <c r="C64" s="38" t="s">
        <v>404</v>
      </c>
      <c r="D64" s="38">
        <v>2002</v>
      </c>
      <c r="E64" s="33">
        <v>0.1</v>
      </c>
    </row>
    <row r="65" spans="1:5">
      <c r="A65" s="38" t="s">
        <v>419</v>
      </c>
      <c r="B65" s="38" t="s">
        <v>416</v>
      </c>
      <c r="C65" s="38" t="s">
        <v>404</v>
      </c>
      <c r="D65" s="38">
        <v>2005</v>
      </c>
      <c r="E65" s="33">
        <v>0.3</v>
      </c>
    </row>
    <row r="66" spans="1:5">
      <c r="A66" s="38" t="s">
        <v>419</v>
      </c>
      <c r="B66" s="38" t="s">
        <v>416</v>
      </c>
      <c r="C66" s="38" t="s">
        <v>404</v>
      </c>
      <c r="D66" s="38">
        <v>2008</v>
      </c>
      <c r="E66" s="33">
        <v>0.6</v>
      </c>
    </row>
    <row r="67" spans="1:5">
      <c r="A67" s="38" t="s">
        <v>419</v>
      </c>
      <c r="B67" s="38" t="s">
        <v>416</v>
      </c>
      <c r="C67" s="38" t="s">
        <v>404</v>
      </c>
      <c r="D67" s="38">
        <v>2010</v>
      </c>
      <c r="E67" s="33">
        <v>0.3</v>
      </c>
    </row>
    <row r="68" spans="1:5">
      <c r="A68" s="38" t="s">
        <v>419</v>
      </c>
      <c r="B68" s="38" t="s">
        <v>416</v>
      </c>
      <c r="C68" s="38" t="s">
        <v>404</v>
      </c>
      <c r="D68" s="38">
        <v>2013</v>
      </c>
      <c r="E68" s="33">
        <v>1.1000000000000001</v>
      </c>
    </row>
    <row r="69" spans="1:5">
      <c r="A69" s="38" t="s">
        <v>419</v>
      </c>
      <c r="B69" s="38" t="s">
        <v>413</v>
      </c>
      <c r="C69" s="38" t="s">
        <v>408</v>
      </c>
      <c r="D69" s="38">
        <v>1994</v>
      </c>
      <c r="E69" s="33">
        <v>87.8</v>
      </c>
    </row>
    <row r="70" spans="1:5">
      <c r="A70" s="38" t="s">
        <v>419</v>
      </c>
      <c r="B70" s="38" t="s">
        <v>413</v>
      </c>
      <c r="C70" s="38" t="s">
        <v>408</v>
      </c>
      <c r="D70" s="38">
        <v>1996</v>
      </c>
      <c r="E70" s="33">
        <v>88.7</v>
      </c>
    </row>
    <row r="71" spans="1:5">
      <c r="A71" s="38" t="s">
        <v>419</v>
      </c>
      <c r="B71" s="38" t="s">
        <v>413</v>
      </c>
      <c r="C71" s="38" t="s">
        <v>408</v>
      </c>
      <c r="D71" s="38">
        <v>1999</v>
      </c>
      <c r="E71" s="33">
        <v>87.2</v>
      </c>
    </row>
    <row r="72" spans="1:5">
      <c r="A72" s="38" t="s">
        <v>419</v>
      </c>
      <c r="B72" s="38" t="s">
        <v>413</v>
      </c>
      <c r="C72" s="38" t="s">
        <v>408</v>
      </c>
      <c r="D72" s="38">
        <v>2002</v>
      </c>
      <c r="E72" s="33">
        <v>88.9</v>
      </c>
    </row>
    <row r="73" spans="1:5">
      <c r="A73" s="38" t="s">
        <v>419</v>
      </c>
      <c r="B73" s="38" t="s">
        <v>413</v>
      </c>
      <c r="C73" s="38" t="s">
        <v>408</v>
      </c>
      <c r="D73" s="38">
        <v>2005</v>
      </c>
      <c r="E73" s="33">
        <v>89.3</v>
      </c>
    </row>
    <row r="74" spans="1:5">
      <c r="A74" s="38" t="s">
        <v>419</v>
      </c>
      <c r="B74" s="38" t="s">
        <v>413</v>
      </c>
      <c r="C74" s="38" t="s">
        <v>408</v>
      </c>
      <c r="D74" s="38">
        <v>2008</v>
      </c>
      <c r="E74" s="33">
        <v>89.6</v>
      </c>
    </row>
    <row r="75" spans="1:5">
      <c r="A75" s="38" t="s">
        <v>419</v>
      </c>
      <c r="B75" s="38" t="s">
        <v>413</v>
      </c>
      <c r="C75" s="38" t="s">
        <v>408</v>
      </c>
      <c r="D75" s="38">
        <v>2010</v>
      </c>
      <c r="E75" s="33">
        <v>92.5</v>
      </c>
    </row>
    <row r="76" spans="1:5">
      <c r="A76" s="38" t="s">
        <v>419</v>
      </c>
      <c r="B76" s="38" t="s">
        <v>413</v>
      </c>
      <c r="C76" s="38" t="s">
        <v>408</v>
      </c>
      <c r="D76" s="38">
        <v>2013</v>
      </c>
      <c r="E76" s="33">
        <v>88.5</v>
      </c>
    </row>
    <row r="77" spans="1:5">
      <c r="A77" s="38" t="s">
        <v>419</v>
      </c>
      <c r="B77" s="38" t="s">
        <v>413</v>
      </c>
      <c r="C77" s="38" t="s">
        <v>407</v>
      </c>
      <c r="D77" s="38">
        <v>1994</v>
      </c>
      <c r="E77" s="33">
        <v>9.6</v>
      </c>
    </row>
    <row r="78" spans="1:5">
      <c r="A78" s="38" t="s">
        <v>419</v>
      </c>
      <c r="B78" s="38" t="s">
        <v>413</v>
      </c>
      <c r="C78" s="38" t="s">
        <v>407</v>
      </c>
      <c r="D78" s="38">
        <v>1996</v>
      </c>
      <c r="E78" s="33">
        <v>9.6999999999999993</v>
      </c>
    </row>
    <row r="79" spans="1:5">
      <c r="A79" s="38" t="s">
        <v>419</v>
      </c>
      <c r="B79" s="38" t="s">
        <v>413</v>
      </c>
      <c r="C79" s="38" t="s">
        <v>407</v>
      </c>
      <c r="D79" s="38">
        <v>1999</v>
      </c>
      <c r="E79" s="33">
        <v>9.5</v>
      </c>
    </row>
    <row r="80" spans="1:5">
      <c r="A80" s="38" t="s">
        <v>419</v>
      </c>
      <c r="B80" s="38" t="s">
        <v>413</v>
      </c>
      <c r="C80" s="38" t="s">
        <v>407</v>
      </c>
      <c r="D80" s="38">
        <v>2002</v>
      </c>
      <c r="E80" s="33">
        <v>9</v>
      </c>
    </row>
    <row r="81" spans="1:5">
      <c r="A81" s="38" t="s">
        <v>419</v>
      </c>
      <c r="B81" s="38" t="s">
        <v>413</v>
      </c>
      <c r="C81" s="38" t="s">
        <v>407</v>
      </c>
      <c r="D81" s="38">
        <v>2005</v>
      </c>
      <c r="E81" s="33">
        <v>7.9</v>
      </c>
    </row>
    <row r="82" spans="1:5">
      <c r="A82" s="38" t="s">
        <v>419</v>
      </c>
      <c r="B82" s="38" t="s">
        <v>413</v>
      </c>
      <c r="C82" s="38" t="s">
        <v>407</v>
      </c>
      <c r="D82" s="38">
        <v>2008</v>
      </c>
      <c r="E82" s="33">
        <v>7.9</v>
      </c>
    </row>
    <row r="83" spans="1:5">
      <c r="A83" s="38" t="s">
        <v>419</v>
      </c>
      <c r="B83" s="38" t="s">
        <v>413</v>
      </c>
      <c r="C83" s="38" t="s">
        <v>407</v>
      </c>
      <c r="D83" s="38">
        <v>2010</v>
      </c>
      <c r="E83" s="33">
        <v>5.5</v>
      </c>
    </row>
    <row r="84" spans="1:5">
      <c r="A84" s="38" t="s">
        <v>419</v>
      </c>
      <c r="B84" s="38" t="s">
        <v>413</v>
      </c>
      <c r="C84" s="38" t="s">
        <v>407</v>
      </c>
      <c r="D84" s="38">
        <v>2013</v>
      </c>
      <c r="E84" s="33">
        <v>8.6999999999999993</v>
      </c>
    </row>
    <row r="85" spans="1:5">
      <c r="A85" s="38" t="s">
        <v>419</v>
      </c>
      <c r="B85" s="38" t="s">
        <v>413</v>
      </c>
      <c r="C85" s="38" t="s">
        <v>406</v>
      </c>
      <c r="D85" s="38">
        <v>1994</v>
      </c>
      <c r="E85" s="33">
        <v>1</v>
      </c>
    </row>
    <row r="86" spans="1:5">
      <c r="A86" s="38" t="s">
        <v>419</v>
      </c>
      <c r="B86" s="38" t="s">
        <v>413</v>
      </c>
      <c r="C86" s="38" t="s">
        <v>406</v>
      </c>
      <c r="D86" s="38">
        <v>1996</v>
      </c>
      <c r="E86" s="33">
        <v>0.8</v>
      </c>
    </row>
    <row r="87" spans="1:5">
      <c r="A87" s="38" t="s">
        <v>419</v>
      </c>
      <c r="B87" s="38" t="s">
        <v>413</v>
      </c>
      <c r="C87" s="38" t="s">
        <v>406</v>
      </c>
      <c r="D87" s="38">
        <v>1999</v>
      </c>
      <c r="E87" s="33">
        <v>1.5</v>
      </c>
    </row>
    <row r="88" spans="1:5">
      <c r="A88" s="38" t="s">
        <v>419</v>
      </c>
      <c r="B88" s="38" t="s">
        <v>413</v>
      </c>
      <c r="C88" s="38" t="s">
        <v>406</v>
      </c>
      <c r="D88" s="38">
        <v>2002</v>
      </c>
      <c r="E88" s="33">
        <v>0.7</v>
      </c>
    </row>
    <row r="89" spans="1:5">
      <c r="A89" s="38" t="s">
        <v>419</v>
      </c>
      <c r="B89" s="38" t="s">
        <v>413</v>
      </c>
      <c r="C89" s="38" t="s">
        <v>406</v>
      </c>
      <c r="D89" s="38">
        <v>2005</v>
      </c>
      <c r="E89" s="38">
        <v>1.3</v>
      </c>
    </row>
    <row r="90" spans="1:5">
      <c r="A90" s="38" t="s">
        <v>419</v>
      </c>
      <c r="B90" s="38" t="s">
        <v>413</v>
      </c>
      <c r="C90" s="38" t="s">
        <v>406</v>
      </c>
      <c r="D90" s="38">
        <v>2008</v>
      </c>
      <c r="E90" s="38">
        <v>0.8</v>
      </c>
    </row>
    <row r="91" spans="1:5">
      <c r="A91" s="38" t="s">
        <v>419</v>
      </c>
      <c r="B91" s="38" t="s">
        <v>413</v>
      </c>
      <c r="C91" s="38" t="s">
        <v>406</v>
      </c>
      <c r="D91" s="38">
        <v>2010</v>
      </c>
      <c r="E91" s="38">
        <v>0.9</v>
      </c>
    </row>
    <row r="92" spans="1:5">
      <c r="A92" s="38" t="s">
        <v>419</v>
      </c>
      <c r="B92" s="38" t="s">
        <v>413</v>
      </c>
      <c r="C92" s="38" t="s">
        <v>406</v>
      </c>
      <c r="D92" s="38">
        <v>2013</v>
      </c>
      <c r="E92" s="38">
        <v>0.7</v>
      </c>
    </row>
    <row r="93" spans="1:5">
      <c r="A93" s="38" t="s">
        <v>419</v>
      </c>
      <c r="B93" s="38" t="s">
        <v>413</v>
      </c>
      <c r="C93" s="38" t="s">
        <v>404</v>
      </c>
      <c r="D93" s="38">
        <v>1994</v>
      </c>
      <c r="E93" s="38">
        <v>1.6</v>
      </c>
    </row>
    <row r="94" spans="1:5">
      <c r="A94" s="38" t="s">
        <v>419</v>
      </c>
      <c r="B94" s="38" t="s">
        <v>413</v>
      </c>
      <c r="C94" s="38" t="s">
        <v>404</v>
      </c>
      <c r="D94" s="38">
        <v>1996</v>
      </c>
      <c r="E94" s="38">
        <v>0.8</v>
      </c>
    </row>
    <row r="95" spans="1:5">
      <c r="A95" s="38" t="s">
        <v>419</v>
      </c>
      <c r="B95" s="38" t="s">
        <v>413</v>
      </c>
      <c r="C95" s="38" t="s">
        <v>404</v>
      </c>
      <c r="D95" s="38">
        <v>1999</v>
      </c>
      <c r="E95" s="38">
        <v>0.6</v>
      </c>
    </row>
    <row r="96" spans="1:5">
      <c r="A96" s="38" t="s">
        <v>419</v>
      </c>
      <c r="B96" s="38" t="s">
        <v>413</v>
      </c>
      <c r="C96" s="38" t="s">
        <v>404</v>
      </c>
      <c r="D96" s="38">
        <v>2002</v>
      </c>
      <c r="E96" s="38">
        <v>1.4</v>
      </c>
    </row>
    <row r="97" spans="1:5">
      <c r="A97" s="38" t="s">
        <v>419</v>
      </c>
      <c r="B97" s="38" t="s">
        <v>413</v>
      </c>
      <c r="C97" s="38" t="s">
        <v>404</v>
      </c>
      <c r="D97" s="38">
        <v>2005</v>
      </c>
      <c r="E97" s="38">
        <v>1.5</v>
      </c>
    </row>
    <row r="98" spans="1:5">
      <c r="A98" s="38" t="s">
        <v>419</v>
      </c>
      <c r="B98" s="38" t="s">
        <v>413</v>
      </c>
      <c r="C98" s="38" t="s">
        <v>404</v>
      </c>
      <c r="D98" s="38">
        <v>2008</v>
      </c>
      <c r="E98" s="38">
        <v>1.7</v>
      </c>
    </row>
    <row r="99" spans="1:5">
      <c r="A99" s="38" t="s">
        <v>419</v>
      </c>
      <c r="B99" s="38" t="s">
        <v>413</v>
      </c>
      <c r="C99" s="38" t="s">
        <v>404</v>
      </c>
      <c r="D99" s="38">
        <v>2010</v>
      </c>
      <c r="E99" s="38">
        <v>1.1000000000000001</v>
      </c>
    </row>
    <row r="100" spans="1:5">
      <c r="A100" s="38" t="s">
        <v>419</v>
      </c>
      <c r="B100" s="38" t="s">
        <v>413</v>
      </c>
      <c r="C100" s="38" t="s">
        <v>404</v>
      </c>
      <c r="D100" s="38">
        <v>2013</v>
      </c>
      <c r="E100" s="38">
        <v>2.1</v>
      </c>
    </row>
    <row r="101" spans="1:5">
      <c r="A101" s="38" t="s">
        <v>418</v>
      </c>
      <c r="B101" s="38" t="s">
        <v>417</v>
      </c>
      <c r="C101" s="38" t="s">
        <v>402</v>
      </c>
      <c r="D101" s="38">
        <v>1999</v>
      </c>
      <c r="E101" s="38">
        <v>36.299999999999997</v>
      </c>
    </row>
    <row r="102" spans="1:5">
      <c r="A102" s="38" t="s">
        <v>418</v>
      </c>
      <c r="B102" s="38" t="s">
        <v>417</v>
      </c>
      <c r="C102" s="38" t="s">
        <v>402</v>
      </c>
      <c r="D102" s="38">
        <v>2002</v>
      </c>
      <c r="E102" s="38">
        <v>43.5</v>
      </c>
    </row>
    <row r="103" spans="1:5">
      <c r="A103" s="38" t="s">
        <v>418</v>
      </c>
      <c r="B103" s="38" t="s">
        <v>417</v>
      </c>
      <c r="C103" s="38" t="s">
        <v>402</v>
      </c>
      <c r="D103" s="38">
        <v>2005</v>
      </c>
      <c r="E103" s="38">
        <v>39.6</v>
      </c>
    </row>
    <row r="104" spans="1:5">
      <c r="A104" s="38" t="s">
        <v>418</v>
      </c>
      <c r="B104" s="38" t="s">
        <v>417</v>
      </c>
      <c r="C104" s="38" t="s">
        <v>402</v>
      </c>
      <c r="D104" s="38">
        <v>2008</v>
      </c>
      <c r="E104" s="38">
        <v>37.5</v>
      </c>
    </row>
    <row r="105" spans="1:5">
      <c r="A105" s="38" t="s">
        <v>418</v>
      </c>
      <c r="B105" s="38" t="s">
        <v>417</v>
      </c>
      <c r="C105" s="38" t="s">
        <v>402</v>
      </c>
      <c r="D105" s="38">
        <v>2010</v>
      </c>
      <c r="E105" s="38">
        <v>45.6</v>
      </c>
    </row>
    <row r="106" spans="1:5">
      <c r="A106" s="38" t="s">
        <v>418</v>
      </c>
      <c r="B106" s="38" t="s">
        <v>417</v>
      </c>
      <c r="C106" s="38" t="s">
        <v>402</v>
      </c>
      <c r="D106" s="38">
        <v>2013</v>
      </c>
      <c r="E106" s="38">
        <v>43.9</v>
      </c>
    </row>
    <row r="107" spans="1:5">
      <c r="A107" s="38" t="s">
        <v>418</v>
      </c>
      <c r="B107" s="38" t="s">
        <v>417</v>
      </c>
      <c r="C107" s="38" t="s">
        <v>401</v>
      </c>
      <c r="D107" s="38">
        <v>1999</v>
      </c>
      <c r="E107" s="38">
        <v>37.5</v>
      </c>
    </row>
    <row r="108" spans="1:5">
      <c r="A108" s="38" t="s">
        <v>418</v>
      </c>
      <c r="B108" s="38" t="s">
        <v>417</v>
      </c>
      <c r="C108" s="38" t="s">
        <v>401</v>
      </c>
      <c r="D108" s="38">
        <v>2002</v>
      </c>
      <c r="E108" s="38">
        <v>41.2</v>
      </c>
    </row>
    <row r="109" spans="1:5">
      <c r="A109" s="38" t="s">
        <v>418</v>
      </c>
      <c r="B109" s="38" t="s">
        <v>417</v>
      </c>
      <c r="C109" s="38" t="s">
        <v>401</v>
      </c>
      <c r="D109" s="38">
        <v>2005</v>
      </c>
      <c r="E109" s="38">
        <v>31.9</v>
      </c>
    </row>
    <row r="110" spans="1:5">
      <c r="A110" s="38" t="s">
        <v>418</v>
      </c>
      <c r="B110" s="38" t="s">
        <v>417</v>
      </c>
      <c r="C110" s="38" t="s">
        <v>401</v>
      </c>
      <c r="D110" s="38">
        <v>2008</v>
      </c>
      <c r="E110" s="38">
        <v>33.9</v>
      </c>
    </row>
    <row r="111" spans="1:5">
      <c r="A111" s="38" t="s">
        <v>418</v>
      </c>
      <c r="B111" s="38" t="s">
        <v>417</v>
      </c>
      <c r="C111" s="38" t="s">
        <v>401</v>
      </c>
      <c r="D111" s="38">
        <v>2010</v>
      </c>
      <c r="E111" s="38">
        <v>32.299999999999997</v>
      </c>
    </row>
    <row r="112" spans="1:5">
      <c r="A112" s="38" t="s">
        <v>418</v>
      </c>
      <c r="B112" s="38" t="s">
        <v>417</v>
      </c>
      <c r="C112" s="38" t="s">
        <v>401</v>
      </c>
      <c r="D112" s="38">
        <v>2013</v>
      </c>
      <c r="E112" s="38">
        <v>32.6</v>
      </c>
    </row>
    <row r="113" spans="1:5">
      <c r="A113" s="38" t="s">
        <v>418</v>
      </c>
      <c r="B113" s="38" t="s">
        <v>417</v>
      </c>
      <c r="C113" s="38" t="s">
        <v>398</v>
      </c>
      <c r="D113" s="38">
        <v>1999</v>
      </c>
      <c r="E113" s="38">
        <v>26.1</v>
      </c>
    </row>
    <row r="114" spans="1:5">
      <c r="A114" s="38" t="s">
        <v>418</v>
      </c>
      <c r="B114" s="38" t="s">
        <v>417</v>
      </c>
      <c r="C114" s="38" t="s">
        <v>398</v>
      </c>
      <c r="D114" s="38">
        <v>2002</v>
      </c>
      <c r="E114" s="38">
        <v>15.2</v>
      </c>
    </row>
    <row r="115" spans="1:5">
      <c r="A115" s="38" t="s">
        <v>418</v>
      </c>
      <c r="B115" s="38" t="s">
        <v>417</v>
      </c>
      <c r="C115" s="38" t="s">
        <v>398</v>
      </c>
      <c r="D115" s="38">
        <v>2005</v>
      </c>
      <c r="E115" s="38">
        <v>28.6</v>
      </c>
    </row>
    <row r="116" spans="1:5">
      <c r="A116" s="38" t="s">
        <v>418</v>
      </c>
      <c r="B116" s="38" t="s">
        <v>417</v>
      </c>
      <c r="C116" s="38" t="s">
        <v>398</v>
      </c>
      <c r="D116" s="38">
        <v>2008</v>
      </c>
      <c r="E116" s="38">
        <v>28.6</v>
      </c>
    </row>
    <row r="117" spans="1:5">
      <c r="A117" s="38" t="s">
        <v>418</v>
      </c>
      <c r="B117" s="38" t="s">
        <v>417</v>
      </c>
      <c r="C117" s="38" t="s">
        <v>398</v>
      </c>
      <c r="D117" s="38">
        <v>2010</v>
      </c>
      <c r="E117" s="38">
        <v>22.1</v>
      </c>
    </row>
    <row r="118" spans="1:5">
      <c r="A118" s="38" t="s">
        <v>418</v>
      </c>
      <c r="B118" s="38" t="s">
        <v>417</v>
      </c>
      <c r="C118" s="38" t="s">
        <v>398</v>
      </c>
      <c r="D118" s="38">
        <v>2013</v>
      </c>
      <c r="E118" s="38">
        <v>23.5</v>
      </c>
    </row>
    <row r="119" spans="1:5">
      <c r="A119" s="38" t="s">
        <v>414</v>
      </c>
      <c r="B119" s="38" t="s">
        <v>416</v>
      </c>
      <c r="C119" s="38" t="s">
        <v>386</v>
      </c>
      <c r="D119" s="38">
        <v>1994</v>
      </c>
      <c r="E119" s="38">
        <v>2.38</v>
      </c>
    </row>
    <row r="120" spans="1:5">
      <c r="A120" s="38" t="s">
        <v>414</v>
      </c>
      <c r="B120" s="38" t="s">
        <v>416</v>
      </c>
      <c r="C120" s="38" t="s">
        <v>386</v>
      </c>
      <c r="D120" s="38">
        <v>1996</v>
      </c>
      <c r="E120" s="38">
        <v>2.29</v>
      </c>
    </row>
    <row r="121" spans="1:5">
      <c r="A121" s="38" t="s">
        <v>414</v>
      </c>
      <c r="B121" s="38" t="s">
        <v>416</v>
      </c>
      <c r="C121" s="38" t="s">
        <v>386</v>
      </c>
      <c r="D121" s="38">
        <v>1999</v>
      </c>
      <c r="E121" s="38">
        <v>2.2599999999999998</v>
      </c>
    </row>
    <row r="122" spans="1:5">
      <c r="A122" s="38" t="s">
        <v>414</v>
      </c>
      <c r="B122" s="38" t="s">
        <v>416</v>
      </c>
      <c r="C122" s="38" t="s">
        <v>386</v>
      </c>
      <c r="D122" s="38">
        <v>2002</v>
      </c>
      <c r="E122" s="38">
        <v>2.14</v>
      </c>
    </row>
    <row r="123" spans="1:5">
      <c r="A123" s="38" t="s">
        <v>414</v>
      </c>
      <c r="B123" s="38" t="s">
        <v>416</v>
      </c>
      <c r="C123" s="38" t="s">
        <v>386</v>
      </c>
      <c r="D123" s="38">
        <v>2005</v>
      </c>
      <c r="E123" s="38">
        <v>2.17</v>
      </c>
    </row>
    <row r="124" spans="1:5">
      <c r="A124" s="38" t="s">
        <v>414</v>
      </c>
      <c r="B124" s="38" t="s">
        <v>416</v>
      </c>
      <c r="C124" s="38" t="s">
        <v>386</v>
      </c>
      <c r="D124" s="38">
        <v>2008</v>
      </c>
      <c r="E124" s="38">
        <v>2.14</v>
      </c>
    </row>
    <row r="125" spans="1:5">
      <c r="A125" s="38" t="s">
        <v>414</v>
      </c>
      <c r="B125" s="38" t="s">
        <v>416</v>
      </c>
      <c r="C125" s="38" t="s">
        <v>386</v>
      </c>
      <c r="D125" s="38">
        <v>2010</v>
      </c>
      <c r="E125" s="38">
        <v>2.25</v>
      </c>
    </row>
    <row r="126" spans="1:5">
      <c r="A126" s="38" t="s">
        <v>414</v>
      </c>
      <c r="B126" s="38" t="s">
        <v>416</v>
      </c>
      <c r="C126" s="38" t="s">
        <v>386</v>
      </c>
      <c r="D126" s="38">
        <v>2013</v>
      </c>
      <c r="E126" s="38">
        <v>2.39</v>
      </c>
    </row>
    <row r="127" spans="1:5">
      <c r="A127" s="38" t="s">
        <v>414</v>
      </c>
      <c r="B127" s="38" t="s">
        <v>416</v>
      </c>
      <c r="C127" s="38" t="s">
        <v>385</v>
      </c>
      <c r="D127" s="38">
        <v>1994</v>
      </c>
      <c r="E127" s="38">
        <v>0.2</v>
      </c>
    </row>
    <row r="128" spans="1:5">
      <c r="A128" s="38" t="s">
        <v>414</v>
      </c>
      <c r="B128" s="38" t="s">
        <v>416</v>
      </c>
      <c r="C128" s="38" t="s">
        <v>385</v>
      </c>
      <c r="D128" s="38">
        <v>1996</v>
      </c>
      <c r="E128" s="38">
        <v>0.17</v>
      </c>
    </row>
    <row r="129" spans="1:5">
      <c r="A129" s="38" t="s">
        <v>414</v>
      </c>
      <c r="B129" s="38" t="s">
        <v>416</v>
      </c>
      <c r="C129" s="38" t="s">
        <v>385</v>
      </c>
      <c r="D129" s="38">
        <v>1999</v>
      </c>
      <c r="E129" s="38">
        <v>0.26</v>
      </c>
    </row>
    <row r="130" spans="1:5">
      <c r="A130" s="38" t="s">
        <v>414</v>
      </c>
      <c r="B130" s="38" t="s">
        <v>416</v>
      </c>
      <c r="C130" s="38" t="s">
        <v>385</v>
      </c>
      <c r="D130" s="38">
        <v>2002</v>
      </c>
      <c r="E130" s="38">
        <v>0.23</v>
      </c>
    </row>
    <row r="131" spans="1:5">
      <c r="A131" s="38" t="s">
        <v>414</v>
      </c>
      <c r="B131" s="38" t="s">
        <v>416</v>
      </c>
      <c r="C131" s="38" t="s">
        <v>385</v>
      </c>
      <c r="D131" s="38">
        <v>2005</v>
      </c>
      <c r="E131" s="38">
        <v>0.15</v>
      </c>
    </row>
    <row r="132" spans="1:5">
      <c r="A132" s="38" t="s">
        <v>414</v>
      </c>
      <c r="B132" s="38" t="s">
        <v>416</v>
      </c>
      <c r="C132" s="38" t="s">
        <v>385</v>
      </c>
      <c r="D132" s="38">
        <v>2008</v>
      </c>
      <c r="E132" s="38">
        <v>0.17</v>
      </c>
    </row>
    <row r="133" spans="1:5">
      <c r="A133" s="38" t="s">
        <v>414</v>
      </c>
      <c r="B133" s="38" t="s">
        <v>416</v>
      </c>
      <c r="C133" s="38" t="s">
        <v>385</v>
      </c>
      <c r="D133" s="38">
        <v>2010</v>
      </c>
      <c r="E133" s="38">
        <v>0.19</v>
      </c>
    </row>
    <row r="134" spans="1:5">
      <c r="A134" s="38" t="s">
        <v>414</v>
      </c>
      <c r="B134" s="38" t="s">
        <v>416</v>
      </c>
      <c r="C134" s="38" t="s">
        <v>385</v>
      </c>
      <c r="D134" s="38">
        <v>2013</v>
      </c>
      <c r="E134" s="38">
        <v>0.2</v>
      </c>
    </row>
    <row r="135" spans="1:5">
      <c r="A135" s="38" t="s">
        <v>414</v>
      </c>
      <c r="B135" s="38" t="s">
        <v>416</v>
      </c>
      <c r="C135" s="38" t="s">
        <v>384</v>
      </c>
      <c r="D135" s="38">
        <v>1994</v>
      </c>
      <c r="E135" s="38">
        <v>0.56000000000000005</v>
      </c>
    </row>
    <row r="136" spans="1:5">
      <c r="A136" s="38" t="s">
        <v>414</v>
      </c>
      <c r="B136" s="38" t="s">
        <v>416</v>
      </c>
      <c r="C136" s="38" t="s">
        <v>384</v>
      </c>
      <c r="D136" s="38">
        <v>1996</v>
      </c>
      <c r="E136" s="38">
        <v>0.54</v>
      </c>
    </row>
    <row r="137" spans="1:5">
      <c r="A137" s="38" t="s">
        <v>414</v>
      </c>
      <c r="B137" s="38" t="s">
        <v>416</v>
      </c>
      <c r="C137" s="38" t="s">
        <v>384</v>
      </c>
      <c r="D137" s="38">
        <v>1999</v>
      </c>
      <c r="E137" s="38">
        <v>0.45</v>
      </c>
    </row>
    <row r="138" spans="1:5">
      <c r="A138" s="38" t="s">
        <v>414</v>
      </c>
      <c r="B138" s="38" t="s">
        <v>416</v>
      </c>
      <c r="C138" s="38" t="s">
        <v>384</v>
      </c>
      <c r="D138" s="38">
        <v>2002</v>
      </c>
      <c r="E138" s="38">
        <v>0.56999999999999995</v>
      </c>
    </row>
    <row r="139" spans="1:5">
      <c r="A139" s="38" t="s">
        <v>414</v>
      </c>
      <c r="B139" s="38" t="s">
        <v>416</v>
      </c>
      <c r="C139" s="38" t="s">
        <v>384</v>
      </c>
      <c r="D139" s="38">
        <v>2005</v>
      </c>
      <c r="E139" s="38">
        <v>0.44</v>
      </c>
    </row>
    <row r="140" spans="1:5">
      <c r="A140" s="38" t="s">
        <v>414</v>
      </c>
      <c r="B140" s="38" t="s">
        <v>416</v>
      </c>
      <c r="C140" s="38" t="s">
        <v>384</v>
      </c>
      <c r="D140" s="38">
        <v>2008</v>
      </c>
      <c r="E140" s="38">
        <v>0.44</v>
      </c>
    </row>
    <row r="141" spans="1:5">
      <c r="A141" s="38" t="s">
        <v>414</v>
      </c>
      <c r="B141" s="38" t="s">
        <v>416</v>
      </c>
      <c r="C141" s="38" t="s">
        <v>384</v>
      </c>
      <c r="D141" s="38">
        <v>2010</v>
      </c>
      <c r="E141" s="38">
        <v>0.45</v>
      </c>
    </row>
    <row r="142" spans="1:5">
      <c r="A142" s="38" t="s">
        <v>414</v>
      </c>
      <c r="B142" s="38" t="s">
        <v>416</v>
      </c>
      <c r="C142" s="38" t="s">
        <v>384</v>
      </c>
      <c r="D142" s="38">
        <v>2013</v>
      </c>
      <c r="E142" s="38">
        <v>0.41</v>
      </c>
    </row>
    <row r="143" spans="1:5">
      <c r="A143" s="38" t="s">
        <v>414</v>
      </c>
      <c r="B143" s="38" t="s">
        <v>416</v>
      </c>
      <c r="C143" s="38" t="s">
        <v>415</v>
      </c>
      <c r="D143" s="38">
        <v>1994</v>
      </c>
      <c r="E143" s="38" t="s">
        <v>330</v>
      </c>
    </row>
    <row r="144" spans="1:5">
      <c r="A144" s="38" t="s">
        <v>414</v>
      </c>
      <c r="B144" s="38" t="s">
        <v>416</v>
      </c>
      <c r="C144" s="38" t="s">
        <v>415</v>
      </c>
      <c r="D144" s="38">
        <v>1996</v>
      </c>
      <c r="E144" s="38" t="s">
        <v>330</v>
      </c>
    </row>
    <row r="145" spans="1:5">
      <c r="A145" s="38" t="s">
        <v>414</v>
      </c>
      <c r="B145" s="38" t="s">
        <v>416</v>
      </c>
      <c r="C145" s="38" t="s">
        <v>415</v>
      </c>
      <c r="D145" s="38">
        <v>1999</v>
      </c>
      <c r="E145" s="38" t="s">
        <v>330</v>
      </c>
    </row>
    <row r="146" spans="1:5">
      <c r="A146" s="38" t="s">
        <v>414</v>
      </c>
      <c r="B146" s="38" t="s">
        <v>416</v>
      </c>
      <c r="C146" s="38" t="s">
        <v>415</v>
      </c>
      <c r="D146" s="38">
        <v>2002</v>
      </c>
      <c r="E146" s="38" t="s">
        <v>330</v>
      </c>
    </row>
    <row r="147" spans="1:5">
      <c r="A147" s="38" t="s">
        <v>414</v>
      </c>
      <c r="B147" s="38" t="s">
        <v>416</v>
      </c>
      <c r="C147" s="38" t="s">
        <v>415</v>
      </c>
      <c r="D147" s="38">
        <v>2005</v>
      </c>
      <c r="E147" s="38" t="s">
        <v>330</v>
      </c>
    </row>
    <row r="148" spans="1:5">
      <c r="A148" s="38" t="s">
        <v>414</v>
      </c>
      <c r="B148" s="38" t="s">
        <v>416</v>
      </c>
      <c r="C148" s="38" t="s">
        <v>415</v>
      </c>
      <c r="D148" s="38">
        <v>2008</v>
      </c>
      <c r="E148" s="38">
        <v>0.32</v>
      </c>
    </row>
    <row r="149" spans="1:5">
      <c r="A149" s="38" t="s">
        <v>414</v>
      </c>
      <c r="B149" s="38" t="s">
        <v>416</v>
      </c>
      <c r="C149" s="38" t="s">
        <v>415</v>
      </c>
      <c r="D149" s="38">
        <v>2010</v>
      </c>
      <c r="E149" s="38">
        <v>0.4</v>
      </c>
    </row>
    <row r="150" spans="1:5">
      <c r="A150" s="38" t="s">
        <v>414</v>
      </c>
      <c r="B150" s="38" t="s">
        <v>416</v>
      </c>
      <c r="C150" s="38" t="s">
        <v>415</v>
      </c>
      <c r="D150" s="38">
        <v>2013</v>
      </c>
      <c r="E150" s="38">
        <v>0.41</v>
      </c>
    </row>
    <row r="151" spans="1:5">
      <c r="A151" s="38" t="s">
        <v>414</v>
      </c>
      <c r="B151" s="38" t="s">
        <v>413</v>
      </c>
      <c r="C151" s="38" t="s">
        <v>386</v>
      </c>
      <c r="D151" s="38">
        <v>1994</v>
      </c>
      <c r="E151" s="38">
        <v>2.37</v>
      </c>
    </row>
    <row r="152" spans="1:5">
      <c r="A152" s="38" t="s">
        <v>414</v>
      </c>
      <c r="B152" s="38" t="s">
        <v>413</v>
      </c>
      <c r="C152" s="38" t="s">
        <v>386</v>
      </c>
      <c r="D152" s="38">
        <v>1996</v>
      </c>
      <c r="E152" s="38">
        <v>2.4</v>
      </c>
    </row>
    <row r="153" spans="1:5">
      <c r="A153" s="38" t="s">
        <v>414</v>
      </c>
      <c r="B153" s="38" t="s">
        <v>413</v>
      </c>
      <c r="C153" s="38" t="s">
        <v>386</v>
      </c>
      <c r="D153" s="38">
        <v>1999</v>
      </c>
      <c r="E153" s="38">
        <v>2.4</v>
      </c>
    </row>
    <row r="154" spans="1:5">
      <c r="A154" s="38" t="s">
        <v>414</v>
      </c>
      <c r="B154" s="38" t="s">
        <v>413</v>
      </c>
      <c r="C154" s="38" t="s">
        <v>386</v>
      </c>
      <c r="D154" s="38">
        <v>2002</v>
      </c>
      <c r="E154" s="38">
        <v>2.34</v>
      </c>
    </row>
    <row r="155" spans="1:5">
      <c r="A155" s="38" t="s">
        <v>414</v>
      </c>
      <c r="B155" s="38" t="s">
        <v>413</v>
      </c>
      <c r="C155" s="38" t="s">
        <v>386</v>
      </c>
      <c r="D155" s="38">
        <v>2005</v>
      </c>
      <c r="E155" s="38">
        <v>2.33</v>
      </c>
    </row>
    <row r="156" spans="1:5">
      <c r="A156" s="38" t="s">
        <v>414</v>
      </c>
      <c r="B156" s="38" t="s">
        <v>413</v>
      </c>
      <c r="C156" s="38" t="s">
        <v>386</v>
      </c>
      <c r="D156" s="38">
        <v>2008</v>
      </c>
      <c r="E156" s="38">
        <v>2.38</v>
      </c>
    </row>
    <row r="157" spans="1:5">
      <c r="A157" s="38" t="s">
        <v>414</v>
      </c>
      <c r="B157" s="38" t="s">
        <v>413</v>
      </c>
      <c r="C157" s="38" t="s">
        <v>386</v>
      </c>
      <c r="D157" s="38">
        <v>2010</v>
      </c>
      <c r="E157" s="38">
        <v>2.34</v>
      </c>
    </row>
    <row r="158" spans="1:5">
      <c r="A158" s="38" t="s">
        <v>414</v>
      </c>
      <c r="B158" s="38" t="s">
        <v>413</v>
      </c>
      <c r="C158" s="38" t="s">
        <v>386</v>
      </c>
      <c r="D158" s="38">
        <v>2013</v>
      </c>
      <c r="E158" s="38">
        <v>2.4</v>
      </c>
    </row>
    <row r="159" spans="1:5">
      <c r="A159" s="38" t="s">
        <v>414</v>
      </c>
      <c r="B159" s="38" t="s">
        <v>413</v>
      </c>
      <c r="C159" s="38" t="s">
        <v>385</v>
      </c>
      <c r="D159" s="38">
        <v>1994</v>
      </c>
      <c r="E159" s="38">
        <v>0.21</v>
      </c>
    </row>
    <row r="160" spans="1:5">
      <c r="A160" s="38" t="s">
        <v>414</v>
      </c>
      <c r="B160" s="38" t="s">
        <v>413</v>
      </c>
      <c r="C160" s="38" t="s">
        <v>385</v>
      </c>
      <c r="D160" s="38">
        <v>1996</v>
      </c>
      <c r="E160" s="38">
        <v>0.25</v>
      </c>
    </row>
    <row r="161" spans="1:5">
      <c r="A161" s="38" t="s">
        <v>414</v>
      </c>
      <c r="B161" s="38" t="s">
        <v>413</v>
      </c>
      <c r="C161" s="38" t="s">
        <v>385</v>
      </c>
      <c r="D161" s="38">
        <v>1999</v>
      </c>
      <c r="E161" s="38">
        <v>0.32</v>
      </c>
    </row>
    <row r="162" spans="1:5">
      <c r="A162" s="38" t="s">
        <v>414</v>
      </c>
      <c r="B162" s="38" t="s">
        <v>413</v>
      </c>
      <c r="C162" s="38" t="s">
        <v>385</v>
      </c>
      <c r="D162" s="38">
        <v>2002</v>
      </c>
      <c r="E162" s="38">
        <v>0.32</v>
      </c>
    </row>
    <row r="163" spans="1:5">
      <c r="A163" s="38" t="s">
        <v>414</v>
      </c>
      <c r="B163" s="38" t="s">
        <v>413</v>
      </c>
      <c r="C163" s="38" t="s">
        <v>385</v>
      </c>
      <c r="D163" s="38">
        <v>2005</v>
      </c>
      <c r="E163" s="38">
        <v>0.25</v>
      </c>
    </row>
    <row r="164" spans="1:5">
      <c r="A164" s="38" t="s">
        <v>414</v>
      </c>
      <c r="B164" s="38" t="s">
        <v>413</v>
      </c>
      <c r="C164" s="38" t="s">
        <v>385</v>
      </c>
      <c r="D164" s="38">
        <v>2008</v>
      </c>
      <c r="E164" s="38">
        <v>0.31</v>
      </c>
    </row>
    <row r="165" spans="1:5">
      <c r="A165" s="38" t="s">
        <v>414</v>
      </c>
      <c r="B165" s="38" t="s">
        <v>413</v>
      </c>
      <c r="C165" s="38" t="s">
        <v>385</v>
      </c>
      <c r="D165" s="38">
        <v>2010</v>
      </c>
      <c r="E165" s="38">
        <v>0.26</v>
      </c>
    </row>
    <row r="166" spans="1:5">
      <c r="A166" s="38" t="s">
        <v>414</v>
      </c>
      <c r="B166" s="38" t="s">
        <v>413</v>
      </c>
      <c r="C166" s="38" t="s">
        <v>385</v>
      </c>
      <c r="D166" s="38">
        <v>2013</v>
      </c>
      <c r="E166" s="38">
        <v>0.28999999999999998</v>
      </c>
    </row>
    <row r="167" spans="1:5">
      <c r="A167" s="38" t="s">
        <v>414</v>
      </c>
      <c r="B167" s="38" t="s">
        <v>413</v>
      </c>
      <c r="C167" s="38" t="s">
        <v>384</v>
      </c>
      <c r="D167" s="38">
        <v>1994</v>
      </c>
      <c r="E167" s="38">
        <v>0.9</v>
      </c>
    </row>
    <row r="168" spans="1:5">
      <c r="A168" s="38" t="s">
        <v>414</v>
      </c>
      <c r="B168" s="38" t="s">
        <v>413</v>
      </c>
      <c r="C168" s="38" t="s">
        <v>384</v>
      </c>
      <c r="D168" s="38">
        <v>1996</v>
      </c>
      <c r="E168" s="38">
        <v>0.94</v>
      </c>
    </row>
    <row r="169" spans="1:5">
      <c r="A169" s="38" t="s">
        <v>414</v>
      </c>
      <c r="B169" s="38" t="s">
        <v>413</v>
      </c>
      <c r="C169" s="38" t="s">
        <v>384</v>
      </c>
      <c r="D169" s="38">
        <v>1999</v>
      </c>
      <c r="E169" s="38">
        <v>0.87</v>
      </c>
    </row>
    <row r="170" spans="1:5">
      <c r="A170" s="38" t="s">
        <v>414</v>
      </c>
      <c r="B170" s="38" t="s">
        <v>413</v>
      </c>
      <c r="C170" s="38" t="s">
        <v>384</v>
      </c>
      <c r="D170" s="38">
        <v>2002</v>
      </c>
      <c r="E170" s="38">
        <v>0.87</v>
      </c>
    </row>
    <row r="171" spans="1:5">
      <c r="A171" s="38" t="s">
        <v>414</v>
      </c>
      <c r="B171" s="38" t="s">
        <v>413</v>
      </c>
      <c r="C171" s="38" t="s">
        <v>384</v>
      </c>
      <c r="D171" s="38">
        <v>2005</v>
      </c>
      <c r="E171" s="38">
        <v>0.8</v>
      </c>
    </row>
    <row r="172" spans="1:5">
      <c r="A172" s="38" t="s">
        <v>414</v>
      </c>
      <c r="B172" s="38" t="s">
        <v>413</v>
      </c>
      <c r="C172" s="38" t="s">
        <v>384</v>
      </c>
      <c r="D172" s="38">
        <v>2008</v>
      </c>
      <c r="E172" s="38">
        <v>0.82</v>
      </c>
    </row>
    <row r="173" spans="1:5">
      <c r="A173" s="38" t="s">
        <v>414</v>
      </c>
      <c r="B173" s="38" t="s">
        <v>413</v>
      </c>
      <c r="C173" s="38" t="s">
        <v>384</v>
      </c>
      <c r="D173" s="38">
        <v>2010</v>
      </c>
      <c r="E173" s="38">
        <v>0.75</v>
      </c>
    </row>
    <row r="174" spans="1:5">
      <c r="A174" s="38" t="s">
        <v>414</v>
      </c>
      <c r="B174" s="38" t="s">
        <v>413</v>
      </c>
      <c r="C174" s="38" t="s">
        <v>384</v>
      </c>
      <c r="D174" s="38">
        <v>2013</v>
      </c>
      <c r="E174" s="38">
        <v>0.7</v>
      </c>
    </row>
    <row r="175" spans="1:5">
      <c r="A175" s="38" t="s">
        <v>414</v>
      </c>
      <c r="B175" s="38" t="s">
        <v>413</v>
      </c>
      <c r="C175" s="38" t="s">
        <v>379</v>
      </c>
      <c r="D175" s="38">
        <v>1994</v>
      </c>
      <c r="E175" s="38">
        <v>0.97</v>
      </c>
    </row>
    <row r="176" spans="1:5">
      <c r="A176" s="38" t="s">
        <v>414</v>
      </c>
      <c r="B176" s="38" t="s">
        <v>413</v>
      </c>
      <c r="C176" s="38" t="s">
        <v>379</v>
      </c>
      <c r="D176" s="38">
        <v>1996</v>
      </c>
      <c r="E176" s="38">
        <v>0.94</v>
      </c>
    </row>
    <row r="177" spans="1:5">
      <c r="A177" s="38" t="s">
        <v>414</v>
      </c>
      <c r="B177" s="38" t="s">
        <v>413</v>
      </c>
      <c r="C177" s="38" t="s">
        <v>379</v>
      </c>
      <c r="D177" s="38">
        <v>1999</v>
      </c>
      <c r="E177" s="38">
        <v>0.96</v>
      </c>
    </row>
    <row r="178" spans="1:5">
      <c r="A178" s="38" t="s">
        <v>414</v>
      </c>
      <c r="B178" s="38" t="s">
        <v>413</v>
      </c>
      <c r="C178" s="38" t="s">
        <v>379</v>
      </c>
      <c r="D178" s="38">
        <v>2002</v>
      </c>
      <c r="E178" s="38">
        <v>0.95</v>
      </c>
    </row>
    <row r="179" spans="1:5">
      <c r="A179" s="38" t="s">
        <v>414</v>
      </c>
      <c r="B179" s="38" t="s">
        <v>413</v>
      </c>
      <c r="C179" s="38" t="s">
        <v>379</v>
      </c>
      <c r="D179" s="38">
        <v>2005</v>
      </c>
      <c r="E179" s="38" t="s">
        <v>330</v>
      </c>
    </row>
    <row r="180" spans="1:5">
      <c r="A180" s="38" t="s">
        <v>414</v>
      </c>
      <c r="B180" s="38" t="s">
        <v>413</v>
      </c>
      <c r="C180" s="38" t="s">
        <v>379</v>
      </c>
      <c r="D180" s="38">
        <v>2008</v>
      </c>
      <c r="E180" s="38">
        <v>0.94</v>
      </c>
    </row>
    <row r="181" spans="1:5">
      <c r="A181" s="38" t="s">
        <v>414</v>
      </c>
      <c r="B181" s="38" t="s">
        <v>413</v>
      </c>
      <c r="C181" s="38" t="s">
        <v>379</v>
      </c>
      <c r="D181" s="38">
        <v>2010</v>
      </c>
      <c r="E181" s="38">
        <v>1.02</v>
      </c>
    </row>
    <row r="182" spans="1:5">
      <c r="A182" s="38" t="s">
        <v>414</v>
      </c>
      <c r="B182" s="38" t="s">
        <v>413</v>
      </c>
      <c r="C182" s="38" t="s">
        <v>379</v>
      </c>
      <c r="D182" s="38">
        <v>2013</v>
      </c>
      <c r="E182" s="38">
        <v>1.1200000000000001</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59999389629810485"/>
  </sheetPr>
  <dimension ref="A1:G228"/>
  <sheetViews>
    <sheetView topLeftCell="A73" workbookViewId="0">
      <selection activeCell="C109" sqref="A4:G228"/>
    </sheetView>
  </sheetViews>
  <sheetFormatPr defaultRowHeight="15"/>
  <cols>
    <col min="1" max="1" width="59.28515625" customWidth="1"/>
    <col min="2" max="2" width="24" customWidth="1"/>
    <col min="3" max="3" width="44" customWidth="1"/>
    <col min="5" max="5" width="14.85546875" customWidth="1"/>
    <col min="6" max="6" width="12.7109375" customWidth="1"/>
  </cols>
  <sheetData>
    <row r="1" spans="1:7" ht="16.5" customHeight="1">
      <c r="A1" s="197" t="s">
        <v>463</v>
      </c>
      <c r="B1" s="197"/>
      <c r="C1" s="197"/>
      <c r="D1" s="197"/>
    </row>
    <row r="2" spans="1:7">
      <c r="A2" s="197" t="s">
        <v>462</v>
      </c>
      <c r="B2" s="197"/>
      <c r="C2" s="197"/>
      <c r="D2" s="197"/>
    </row>
    <row r="4" spans="1:7">
      <c r="A4" s="19" t="s">
        <v>461</v>
      </c>
      <c r="B4" s="19" t="s">
        <v>460</v>
      </c>
      <c r="C4" s="19" t="s">
        <v>459</v>
      </c>
      <c r="D4" s="19" t="s">
        <v>92</v>
      </c>
      <c r="E4" s="19" t="s">
        <v>458</v>
      </c>
      <c r="F4" s="19" t="s">
        <v>457</v>
      </c>
      <c r="G4" s="108" t="s">
        <v>456</v>
      </c>
    </row>
    <row r="5" spans="1:7">
      <c r="A5" s="13" t="s">
        <v>424</v>
      </c>
      <c r="B5" s="13" t="s">
        <v>455</v>
      </c>
      <c r="C5" s="13" t="s">
        <v>454</v>
      </c>
      <c r="D5" s="13">
        <v>2014</v>
      </c>
      <c r="E5" s="109">
        <v>2856651</v>
      </c>
      <c r="F5" s="109">
        <v>17564</v>
      </c>
      <c r="G5" s="110">
        <f t="shared" ref="G5:G68" si="0">E5/F5</f>
        <v>162.64239353222501</v>
      </c>
    </row>
    <row r="6" spans="1:7">
      <c r="A6" s="13" t="s">
        <v>424</v>
      </c>
      <c r="B6" s="13" t="s">
        <v>455</v>
      </c>
      <c r="C6" s="13" t="s">
        <v>454</v>
      </c>
      <c r="D6" s="13">
        <v>2015</v>
      </c>
      <c r="E6" s="109">
        <v>46237</v>
      </c>
      <c r="F6" s="111">
        <v>300</v>
      </c>
      <c r="G6" s="110">
        <f t="shared" si="0"/>
        <v>154.12333333333333</v>
      </c>
    </row>
    <row r="7" spans="1:7">
      <c r="A7" s="13" t="s">
        <v>424</v>
      </c>
      <c r="B7" s="13" t="s">
        <v>455</v>
      </c>
      <c r="C7" s="13" t="s">
        <v>454</v>
      </c>
      <c r="D7" s="13">
        <v>2016</v>
      </c>
      <c r="E7" s="109">
        <v>6828</v>
      </c>
      <c r="F7" s="111">
        <v>46</v>
      </c>
      <c r="G7" s="110">
        <f t="shared" si="0"/>
        <v>148.43478260869566</v>
      </c>
    </row>
    <row r="8" spans="1:7">
      <c r="A8" s="13" t="s">
        <v>424</v>
      </c>
      <c r="B8" s="13" t="s">
        <v>455</v>
      </c>
      <c r="C8" s="13" t="s">
        <v>454</v>
      </c>
      <c r="D8" s="13">
        <v>2017</v>
      </c>
      <c r="E8" s="109">
        <v>1342</v>
      </c>
      <c r="F8" s="111">
        <v>9</v>
      </c>
      <c r="G8" s="110">
        <f t="shared" si="0"/>
        <v>149.11111111111111</v>
      </c>
    </row>
    <row r="9" spans="1:7">
      <c r="A9" s="13" t="s">
        <v>424</v>
      </c>
      <c r="B9" s="13" t="s">
        <v>455</v>
      </c>
      <c r="C9" s="13" t="s">
        <v>454</v>
      </c>
      <c r="D9" s="13">
        <v>2018</v>
      </c>
      <c r="E9" s="111">
        <v>628</v>
      </c>
      <c r="F9" s="111">
        <v>5</v>
      </c>
      <c r="G9" s="110">
        <f t="shared" si="0"/>
        <v>125.6</v>
      </c>
    </row>
    <row r="10" spans="1:7">
      <c r="A10" s="13" t="s">
        <v>424</v>
      </c>
      <c r="B10" s="13" t="s">
        <v>455</v>
      </c>
      <c r="C10" s="13" t="s">
        <v>454</v>
      </c>
      <c r="D10" s="13">
        <v>2019</v>
      </c>
      <c r="E10" s="111">
        <v>329</v>
      </c>
      <c r="F10" s="111">
        <v>2</v>
      </c>
      <c r="G10" s="110">
        <f t="shared" si="0"/>
        <v>164.5</v>
      </c>
    </row>
    <row r="11" spans="1:7">
      <c r="A11" s="13" t="s">
        <v>424</v>
      </c>
      <c r="B11" s="13" t="s">
        <v>455</v>
      </c>
      <c r="C11" s="13" t="s">
        <v>454</v>
      </c>
      <c r="D11" s="13" t="s">
        <v>423</v>
      </c>
      <c r="E11" s="109">
        <v>2912015</v>
      </c>
      <c r="F11" s="109">
        <v>17926</v>
      </c>
      <c r="G11" s="110">
        <f t="shared" si="0"/>
        <v>162.44644650228719</v>
      </c>
    </row>
    <row r="12" spans="1:7">
      <c r="A12" s="13" t="s">
        <v>424</v>
      </c>
      <c r="B12" s="13" t="s">
        <v>451</v>
      </c>
      <c r="C12" s="13" t="s">
        <v>453</v>
      </c>
      <c r="D12" s="13">
        <v>2014</v>
      </c>
      <c r="E12" s="109">
        <v>48274531</v>
      </c>
      <c r="F12" s="109">
        <v>1006094</v>
      </c>
      <c r="G12" s="110">
        <f t="shared" si="0"/>
        <v>47.98212791250122</v>
      </c>
    </row>
    <row r="13" spans="1:7">
      <c r="A13" s="13" t="s">
        <v>424</v>
      </c>
      <c r="B13" s="13" t="s">
        <v>451</v>
      </c>
      <c r="C13" s="13" t="s">
        <v>453</v>
      </c>
      <c r="D13" s="13">
        <v>2015</v>
      </c>
      <c r="E13" s="109">
        <v>55329157</v>
      </c>
      <c r="F13" s="109">
        <v>1207861</v>
      </c>
      <c r="G13" s="110">
        <f t="shared" si="0"/>
        <v>45.807553186997509</v>
      </c>
    </row>
    <row r="14" spans="1:7">
      <c r="A14" s="13" t="s">
        <v>424</v>
      </c>
      <c r="B14" s="13" t="s">
        <v>451</v>
      </c>
      <c r="C14" s="13" t="s">
        <v>453</v>
      </c>
      <c r="D14" s="13">
        <v>2016</v>
      </c>
      <c r="E14" s="109">
        <v>56027657</v>
      </c>
      <c r="F14" s="109">
        <v>1243255</v>
      </c>
      <c r="G14" s="110">
        <f t="shared" si="0"/>
        <v>45.065297947725931</v>
      </c>
    </row>
    <row r="15" spans="1:7">
      <c r="A15" s="13" t="s">
        <v>424</v>
      </c>
      <c r="B15" s="13" t="s">
        <v>451</v>
      </c>
      <c r="C15" s="13" t="s">
        <v>453</v>
      </c>
      <c r="D15" s="13">
        <v>2017</v>
      </c>
      <c r="E15" s="109">
        <v>58440131</v>
      </c>
      <c r="F15" s="109">
        <v>1293062</v>
      </c>
      <c r="G15" s="110">
        <f t="shared" si="0"/>
        <v>45.195149961873447</v>
      </c>
    </row>
    <row r="16" spans="1:7">
      <c r="A16" s="13" t="s">
        <v>424</v>
      </c>
      <c r="B16" s="13" t="s">
        <v>451</v>
      </c>
      <c r="C16" s="13" t="s">
        <v>453</v>
      </c>
      <c r="D16" s="13">
        <v>2018</v>
      </c>
      <c r="E16" s="109">
        <v>61862936</v>
      </c>
      <c r="F16" s="109">
        <v>1370196</v>
      </c>
      <c r="G16" s="110">
        <f t="shared" si="0"/>
        <v>45.14896846874462</v>
      </c>
    </row>
    <row r="17" spans="1:7">
      <c r="A17" s="13" t="s">
        <v>424</v>
      </c>
      <c r="B17" s="13" t="s">
        <v>451</v>
      </c>
      <c r="C17" s="13" t="s">
        <v>453</v>
      </c>
      <c r="D17" s="13">
        <v>2019</v>
      </c>
      <c r="E17" s="109">
        <v>61149282</v>
      </c>
      <c r="F17" s="109">
        <v>1359048</v>
      </c>
      <c r="G17" s="110">
        <f t="shared" si="0"/>
        <v>44.99420329524785</v>
      </c>
    </row>
    <row r="18" spans="1:7">
      <c r="A18" s="13" t="s">
        <v>424</v>
      </c>
      <c r="B18" s="13" t="s">
        <v>451</v>
      </c>
      <c r="C18" s="13" t="s">
        <v>453</v>
      </c>
      <c r="D18" s="13" t="s">
        <v>423</v>
      </c>
      <c r="E18" s="109">
        <v>341083694</v>
      </c>
      <c r="F18" s="109">
        <v>7479516</v>
      </c>
      <c r="G18" s="110">
        <f t="shared" si="0"/>
        <v>45.602375073467321</v>
      </c>
    </row>
    <row r="19" spans="1:7">
      <c r="A19" s="13" t="s">
        <v>424</v>
      </c>
      <c r="B19" s="13" t="s">
        <v>451</v>
      </c>
      <c r="C19" s="13" t="s">
        <v>452</v>
      </c>
      <c r="D19" s="13">
        <v>2014</v>
      </c>
      <c r="E19" s="109">
        <v>19629936</v>
      </c>
      <c r="F19" s="109">
        <v>640340</v>
      </c>
      <c r="G19" s="110">
        <f t="shared" si="0"/>
        <v>30.655489271324608</v>
      </c>
    </row>
    <row r="20" spans="1:7">
      <c r="A20" s="13" t="s">
        <v>424</v>
      </c>
      <c r="B20" s="13" t="s">
        <v>451</v>
      </c>
      <c r="C20" s="13" t="s">
        <v>452</v>
      </c>
      <c r="D20" s="13">
        <v>2015</v>
      </c>
      <c r="E20" s="109">
        <v>20083737</v>
      </c>
      <c r="F20" s="109">
        <v>656630</v>
      </c>
      <c r="G20" s="110">
        <f t="shared" si="0"/>
        <v>30.586078918112179</v>
      </c>
    </row>
    <row r="21" spans="1:7">
      <c r="A21" s="13" t="s">
        <v>424</v>
      </c>
      <c r="B21" s="13" t="s">
        <v>451</v>
      </c>
      <c r="C21" s="13" t="s">
        <v>452</v>
      </c>
      <c r="D21" s="13">
        <v>2016</v>
      </c>
      <c r="E21" s="109">
        <v>21305614</v>
      </c>
      <c r="F21" s="109">
        <v>696337</v>
      </c>
      <c r="G21" s="110">
        <f t="shared" si="0"/>
        <v>30.596699586550766</v>
      </c>
    </row>
    <row r="22" spans="1:7">
      <c r="A22" s="13" t="s">
        <v>424</v>
      </c>
      <c r="B22" s="13" t="s">
        <v>451</v>
      </c>
      <c r="C22" s="13" t="s">
        <v>452</v>
      </c>
      <c r="D22" s="13">
        <v>2017</v>
      </c>
      <c r="E22" s="109">
        <v>21402505</v>
      </c>
      <c r="F22" s="109">
        <v>698716</v>
      </c>
      <c r="G22" s="110">
        <f t="shared" si="0"/>
        <v>30.631193503512158</v>
      </c>
    </row>
    <row r="23" spans="1:7">
      <c r="A23" s="13" t="s">
        <v>424</v>
      </c>
      <c r="B23" s="13" t="s">
        <v>451</v>
      </c>
      <c r="C23" s="13" t="s">
        <v>452</v>
      </c>
      <c r="D23" s="13">
        <v>2018</v>
      </c>
      <c r="E23" s="109">
        <v>22398460</v>
      </c>
      <c r="F23" s="109">
        <v>730239</v>
      </c>
      <c r="G23" s="110">
        <f t="shared" si="0"/>
        <v>30.6727797337584</v>
      </c>
    </row>
    <row r="24" spans="1:7">
      <c r="A24" s="13" t="s">
        <v>424</v>
      </c>
      <c r="B24" s="13" t="s">
        <v>451</v>
      </c>
      <c r="C24" s="13" t="s">
        <v>452</v>
      </c>
      <c r="D24" s="13">
        <v>2019</v>
      </c>
      <c r="E24" s="109">
        <v>22259163</v>
      </c>
      <c r="F24" s="109">
        <v>726343</v>
      </c>
      <c r="G24" s="110">
        <f t="shared" si="0"/>
        <v>30.645525598787351</v>
      </c>
    </row>
    <row r="25" spans="1:7">
      <c r="A25" s="13" t="s">
        <v>424</v>
      </c>
      <c r="B25" s="13" t="s">
        <v>451</v>
      </c>
      <c r="C25" s="13" t="s">
        <v>452</v>
      </c>
      <c r="D25" s="13" t="s">
        <v>423</v>
      </c>
      <c r="E25" s="109">
        <v>127079415</v>
      </c>
      <c r="F25" s="109">
        <v>4148605</v>
      </c>
      <c r="G25" s="110">
        <f t="shared" si="0"/>
        <v>30.631842510916321</v>
      </c>
    </row>
    <row r="26" spans="1:7">
      <c r="A26" s="13" t="s">
        <v>424</v>
      </c>
      <c r="B26" s="13" t="s">
        <v>451</v>
      </c>
      <c r="C26" s="13" t="s">
        <v>423</v>
      </c>
      <c r="D26" s="13">
        <v>2014</v>
      </c>
      <c r="E26" s="109">
        <v>67904467</v>
      </c>
      <c r="F26" s="109">
        <v>1646434</v>
      </c>
      <c r="G26" s="110">
        <f t="shared" si="0"/>
        <v>41.243358069621983</v>
      </c>
    </row>
    <row r="27" spans="1:7">
      <c r="A27" s="13" t="s">
        <v>424</v>
      </c>
      <c r="B27" s="13" t="s">
        <v>451</v>
      </c>
      <c r="C27" s="13" t="s">
        <v>423</v>
      </c>
      <c r="D27" s="13">
        <v>2015</v>
      </c>
      <c r="E27" s="109">
        <v>75412894</v>
      </c>
      <c r="F27" s="109">
        <v>1864491</v>
      </c>
      <c r="G27" s="110">
        <f t="shared" si="0"/>
        <v>40.446906957448441</v>
      </c>
    </row>
    <row r="28" spans="1:7">
      <c r="A28" s="13" t="s">
        <v>424</v>
      </c>
      <c r="B28" s="13" t="s">
        <v>451</v>
      </c>
      <c r="C28" s="13" t="s">
        <v>423</v>
      </c>
      <c r="D28" s="13">
        <v>2016</v>
      </c>
      <c r="E28" s="109">
        <v>77333271</v>
      </c>
      <c r="F28" s="109">
        <v>1939592</v>
      </c>
      <c r="G28" s="110">
        <f t="shared" si="0"/>
        <v>39.870896044116492</v>
      </c>
    </row>
    <row r="29" spans="1:7">
      <c r="A29" s="13" t="s">
        <v>424</v>
      </c>
      <c r="B29" s="13" t="s">
        <v>451</v>
      </c>
      <c r="C29" s="13" t="s">
        <v>423</v>
      </c>
      <c r="D29" s="13">
        <v>2017</v>
      </c>
      <c r="E29" s="109">
        <v>79842636</v>
      </c>
      <c r="F29" s="109">
        <v>1991778</v>
      </c>
      <c r="G29" s="110">
        <f t="shared" si="0"/>
        <v>40.086112006458549</v>
      </c>
    </row>
    <row r="30" spans="1:7">
      <c r="A30" s="13" t="s">
        <v>424</v>
      </c>
      <c r="B30" s="13" t="s">
        <v>451</v>
      </c>
      <c r="C30" s="13" t="s">
        <v>423</v>
      </c>
      <c r="D30" s="13">
        <v>2018</v>
      </c>
      <c r="E30" s="109">
        <v>84261396</v>
      </c>
      <c r="F30" s="109">
        <v>2100435</v>
      </c>
      <c r="G30" s="110">
        <f t="shared" si="0"/>
        <v>40.116164508780322</v>
      </c>
    </row>
    <row r="31" spans="1:7">
      <c r="A31" s="13" t="s">
        <v>424</v>
      </c>
      <c r="B31" s="13" t="s">
        <v>451</v>
      </c>
      <c r="C31" s="13" t="s">
        <v>423</v>
      </c>
      <c r="D31" s="13">
        <v>2019</v>
      </c>
      <c r="E31" s="109">
        <v>83408446</v>
      </c>
      <c r="F31" s="109">
        <v>2085391</v>
      </c>
      <c r="G31" s="110">
        <f t="shared" si="0"/>
        <v>39.99655028721233</v>
      </c>
    </row>
    <row r="32" spans="1:7">
      <c r="A32" s="13" t="s">
        <v>424</v>
      </c>
      <c r="B32" s="13" t="s">
        <v>451</v>
      </c>
      <c r="C32" s="13" t="s">
        <v>423</v>
      </c>
      <c r="D32" s="13" t="s">
        <v>423</v>
      </c>
      <c r="E32" s="109">
        <v>468163109</v>
      </c>
      <c r="F32" s="109">
        <v>11628121</v>
      </c>
      <c r="G32" s="110">
        <f t="shared" si="0"/>
        <v>40.261286324763908</v>
      </c>
    </row>
    <row r="33" spans="1:7">
      <c r="A33" s="13" t="s">
        <v>424</v>
      </c>
      <c r="B33" s="13" t="s">
        <v>447</v>
      </c>
      <c r="C33" s="13" t="s">
        <v>450</v>
      </c>
      <c r="D33" s="13">
        <v>2014</v>
      </c>
      <c r="E33" s="109">
        <v>51499453</v>
      </c>
      <c r="F33" s="109">
        <v>642131</v>
      </c>
      <c r="G33" s="110">
        <f t="shared" si="0"/>
        <v>80.200851539639103</v>
      </c>
    </row>
    <row r="34" spans="1:7">
      <c r="A34" s="13" t="s">
        <v>424</v>
      </c>
      <c r="B34" s="13" t="s">
        <v>447</v>
      </c>
      <c r="C34" s="13" t="s">
        <v>450</v>
      </c>
      <c r="D34" s="13">
        <v>2015</v>
      </c>
      <c r="E34" s="109">
        <v>61668093</v>
      </c>
      <c r="F34" s="109">
        <v>784875</v>
      </c>
      <c r="G34" s="110">
        <f t="shared" si="0"/>
        <v>78.570591495461059</v>
      </c>
    </row>
    <row r="35" spans="1:7">
      <c r="A35" s="13" t="s">
        <v>424</v>
      </c>
      <c r="B35" s="13" t="s">
        <v>447</v>
      </c>
      <c r="C35" s="13" t="s">
        <v>450</v>
      </c>
      <c r="D35" s="13">
        <v>2016</v>
      </c>
      <c r="E35" s="109">
        <v>64035505</v>
      </c>
      <c r="F35" s="109">
        <v>821845</v>
      </c>
      <c r="G35" s="110">
        <f t="shared" si="0"/>
        <v>77.916766543569651</v>
      </c>
    </row>
    <row r="36" spans="1:7">
      <c r="A36" s="13" t="s">
        <v>424</v>
      </c>
      <c r="B36" s="13" t="s">
        <v>447</v>
      </c>
      <c r="C36" s="13" t="s">
        <v>450</v>
      </c>
      <c r="D36" s="13">
        <v>2017</v>
      </c>
      <c r="E36" s="109">
        <v>67698337</v>
      </c>
      <c r="F36" s="109">
        <v>868838</v>
      </c>
      <c r="G36" s="110">
        <f t="shared" si="0"/>
        <v>77.918250582962528</v>
      </c>
    </row>
    <row r="37" spans="1:7">
      <c r="A37" s="13" t="s">
        <v>424</v>
      </c>
      <c r="B37" s="13" t="s">
        <v>447</v>
      </c>
      <c r="C37" s="13" t="s">
        <v>450</v>
      </c>
      <c r="D37" s="13">
        <v>2018</v>
      </c>
      <c r="E37" s="109">
        <v>74302959</v>
      </c>
      <c r="F37" s="109">
        <v>954503</v>
      </c>
      <c r="G37" s="110">
        <f t="shared" si="0"/>
        <v>77.844657376666177</v>
      </c>
    </row>
    <row r="38" spans="1:7">
      <c r="A38" s="13" t="s">
        <v>424</v>
      </c>
      <c r="B38" s="13" t="s">
        <v>447</v>
      </c>
      <c r="C38" s="13" t="s">
        <v>450</v>
      </c>
      <c r="D38" s="13">
        <v>2019</v>
      </c>
      <c r="E38" s="109">
        <v>74203251</v>
      </c>
      <c r="F38" s="109">
        <v>958432</v>
      </c>
      <c r="G38" s="110">
        <f t="shared" si="0"/>
        <v>77.421508255150073</v>
      </c>
    </row>
    <row r="39" spans="1:7">
      <c r="A39" s="13" t="s">
        <v>424</v>
      </c>
      <c r="B39" s="13" t="s">
        <v>447</v>
      </c>
      <c r="C39" s="13" t="s">
        <v>450</v>
      </c>
      <c r="D39" s="13" t="s">
        <v>423</v>
      </c>
      <c r="E39" s="109">
        <v>393407597</v>
      </c>
      <c r="F39" s="109">
        <v>5030624</v>
      </c>
      <c r="G39" s="110">
        <f t="shared" si="0"/>
        <v>78.202544455717614</v>
      </c>
    </row>
    <row r="40" spans="1:7">
      <c r="A40" s="13" t="s">
        <v>424</v>
      </c>
      <c r="B40" s="13" t="s">
        <v>447</v>
      </c>
      <c r="C40" s="13" t="s">
        <v>449</v>
      </c>
      <c r="D40" s="13">
        <v>2014</v>
      </c>
      <c r="E40" s="109">
        <v>16819094</v>
      </c>
      <c r="F40" s="109">
        <v>488525</v>
      </c>
      <c r="G40" s="110">
        <f t="shared" si="0"/>
        <v>34.428317895706464</v>
      </c>
    </row>
    <row r="41" spans="1:7">
      <c r="A41" s="13" t="s">
        <v>424</v>
      </c>
      <c r="B41" s="13" t="s">
        <v>447</v>
      </c>
      <c r="C41" s="13" t="s">
        <v>449</v>
      </c>
      <c r="D41" s="13">
        <v>2015</v>
      </c>
      <c r="E41" s="109">
        <v>20389804</v>
      </c>
      <c r="F41" s="109">
        <v>593681</v>
      </c>
      <c r="G41" s="110">
        <f t="shared" si="0"/>
        <v>34.344713743576094</v>
      </c>
    </row>
    <row r="42" spans="1:7">
      <c r="A42" s="13" t="s">
        <v>424</v>
      </c>
      <c r="B42" s="13" t="s">
        <v>447</v>
      </c>
      <c r="C42" s="13" t="s">
        <v>449</v>
      </c>
      <c r="D42" s="13">
        <v>2016</v>
      </c>
      <c r="E42" s="109">
        <v>22228325</v>
      </c>
      <c r="F42" s="109">
        <v>645819</v>
      </c>
      <c r="G42" s="110">
        <f t="shared" si="0"/>
        <v>34.418815488550194</v>
      </c>
    </row>
    <row r="43" spans="1:7">
      <c r="A43" s="13" t="s">
        <v>424</v>
      </c>
      <c r="B43" s="13" t="s">
        <v>447</v>
      </c>
      <c r="C43" s="13" t="s">
        <v>449</v>
      </c>
      <c r="D43" s="13">
        <v>2017</v>
      </c>
      <c r="E43" s="109">
        <v>24095269</v>
      </c>
      <c r="F43" s="109">
        <v>700183</v>
      </c>
      <c r="G43" s="110">
        <f t="shared" si="0"/>
        <v>34.412816363722058</v>
      </c>
    </row>
    <row r="44" spans="1:7">
      <c r="A44" s="13" t="s">
        <v>424</v>
      </c>
      <c r="B44" s="13" t="s">
        <v>447</v>
      </c>
      <c r="C44" s="13" t="s">
        <v>449</v>
      </c>
      <c r="D44" s="13">
        <v>2018</v>
      </c>
      <c r="E44" s="109">
        <v>27456613</v>
      </c>
      <c r="F44" s="109">
        <v>797075</v>
      </c>
      <c r="G44" s="110">
        <f t="shared" si="0"/>
        <v>34.446712040899541</v>
      </c>
    </row>
    <row r="45" spans="1:7">
      <c r="A45" s="13" t="s">
        <v>424</v>
      </c>
      <c r="B45" s="13" t="s">
        <v>447</v>
      </c>
      <c r="C45" s="13" t="s">
        <v>449</v>
      </c>
      <c r="D45" s="13">
        <v>2019</v>
      </c>
      <c r="E45" s="109">
        <v>28265309</v>
      </c>
      <c r="F45" s="109">
        <v>820881</v>
      </c>
      <c r="G45" s="110">
        <f t="shared" si="0"/>
        <v>34.432894658300043</v>
      </c>
    </row>
    <row r="46" spans="1:7">
      <c r="A46" s="13" t="s">
        <v>424</v>
      </c>
      <c r="B46" s="13" t="s">
        <v>447</v>
      </c>
      <c r="C46" s="13" t="s">
        <v>449</v>
      </c>
      <c r="D46" s="13" t="s">
        <v>423</v>
      </c>
      <c r="E46" s="109">
        <v>139254415</v>
      </c>
      <c r="F46" s="109">
        <v>4046164</v>
      </c>
      <c r="G46" s="110">
        <f t="shared" si="0"/>
        <v>34.416404031077334</v>
      </c>
    </row>
    <row r="47" spans="1:7">
      <c r="A47" s="13" t="s">
        <v>424</v>
      </c>
      <c r="B47" s="13" t="s">
        <v>447</v>
      </c>
      <c r="C47" s="13" t="s">
        <v>448</v>
      </c>
      <c r="D47" s="13">
        <v>2014</v>
      </c>
      <c r="E47" s="109">
        <v>35920665</v>
      </c>
      <c r="F47" s="109">
        <v>823384</v>
      </c>
      <c r="G47" s="110">
        <f t="shared" si="0"/>
        <v>43.625653401086247</v>
      </c>
    </row>
    <row r="48" spans="1:7">
      <c r="A48" s="13" t="s">
        <v>424</v>
      </c>
      <c r="B48" s="13" t="s">
        <v>447</v>
      </c>
      <c r="C48" s="13" t="s">
        <v>448</v>
      </c>
      <c r="D48" s="13">
        <v>2015</v>
      </c>
      <c r="E48" s="109">
        <v>38360368</v>
      </c>
      <c r="F48" s="109">
        <v>882282</v>
      </c>
      <c r="G48" s="110">
        <f t="shared" si="0"/>
        <v>43.478579411117984</v>
      </c>
    </row>
    <row r="49" spans="1:7">
      <c r="A49" s="13" t="s">
        <v>424</v>
      </c>
      <c r="B49" s="13" t="s">
        <v>447</v>
      </c>
      <c r="C49" s="13" t="s">
        <v>448</v>
      </c>
      <c r="D49" s="13">
        <v>2016</v>
      </c>
      <c r="E49" s="109">
        <v>40203843</v>
      </c>
      <c r="F49" s="109">
        <v>932918</v>
      </c>
      <c r="G49" s="110">
        <f t="shared" si="0"/>
        <v>43.094723223262925</v>
      </c>
    </row>
    <row r="50" spans="1:7">
      <c r="A50" s="13" t="s">
        <v>424</v>
      </c>
      <c r="B50" s="13" t="s">
        <v>447</v>
      </c>
      <c r="C50" s="13" t="s">
        <v>448</v>
      </c>
      <c r="D50" s="13">
        <v>2017</v>
      </c>
      <c r="E50" s="109">
        <v>35772985</v>
      </c>
      <c r="F50" s="109">
        <v>824359</v>
      </c>
      <c r="G50" s="110">
        <f t="shared" si="0"/>
        <v>43.394910469831714</v>
      </c>
    </row>
    <row r="51" spans="1:7">
      <c r="A51" s="13" t="s">
        <v>424</v>
      </c>
      <c r="B51" s="13" t="s">
        <v>447</v>
      </c>
      <c r="C51" s="13" t="s">
        <v>448</v>
      </c>
      <c r="D51" s="13">
        <v>2018</v>
      </c>
      <c r="E51" s="109">
        <v>37372143</v>
      </c>
      <c r="F51" s="109">
        <v>864991</v>
      </c>
      <c r="G51" s="110">
        <f t="shared" si="0"/>
        <v>43.205239129655688</v>
      </c>
    </row>
    <row r="52" spans="1:7">
      <c r="A52" s="13" t="s">
        <v>424</v>
      </c>
      <c r="B52" s="13" t="s">
        <v>447</v>
      </c>
      <c r="C52" s="13" t="s">
        <v>448</v>
      </c>
      <c r="D52" s="13">
        <v>2019</v>
      </c>
      <c r="E52" s="109">
        <v>35059670</v>
      </c>
      <c r="F52" s="109">
        <v>807597</v>
      </c>
      <c r="G52" s="110">
        <f t="shared" si="0"/>
        <v>43.412333131499992</v>
      </c>
    </row>
    <row r="53" spans="1:7">
      <c r="A53" s="13" t="s">
        <v>424</v>
      </c>
      <c r="B53" s="13" t="s">
        <v>447</v>
      </c>
      <c r="C53" s="13" t="s">
        <v>448</v>
      </c>
      <c r="D53" s="13" t="s">
        <v>423</v>
      </c>
      <c r="E53" s="109">
        <v>222689674</v>
      </c>
      <c r="F53" s="109">
        <v>5135531</v>
      </c>
      <c r="G53" s="110">
        <f t="shared" si="0"/>
        <v>43.362541088740386</v>
      </c>
    </row>
    <row r="54" spans="1:7">
      <c r="A54" s="13" t="s">
        <v>424</v>
      </c>
      <c r="B54" s="13" t="s">
        <v>447</v>
      </c>
      <c r="C54" s="13" t="s">
        <v>423</v>
      </c>
      <c r="D54" s="13">
        <v>2014</v>
      </c>
      <c r="E54" s="109">
        <v>104239212</v>
      </c>
      <c r="F54" s="109">
        <v>1954040</v>
      </c>
      <c r="G54" s="110">
        <f t="shared" si="0"/>
        <v>53.345485251069576</v>
      </c>
    </row>
    <row r="55" spans="1:7">
      <c r="A55" s="13" t="s">
        <v>424</v>
      </c>
      <c r="B55" s="13" t="s">
        <v>447</v>
      </c>
      <c r="C55" s="13" t="s">
        <v>423</v>
      </c>
      <c r="D55" s="13">
        <v>2015</v>
      </c>
      <c r="E55" s="109">
        <v>120418265</v>
      </c>
      <c r="F55" s="109">
        <v>2260838</v>
      </c>
      <c r="G55" s="110">
        <f t="shared" si="0"/>
        <v>53.262668532641435</v>
      </c>
    </row>
    <row r="56" spans="1:7">
      <c r="A56" s="13" t="s">
        <v>424</v>
      </c>
      <c r="B56" s="13" t="s">
        <v>447</v>
      </c>
      <c r="C56" s="13" t="s">
        <v>423</v>
      </c>
      <c r="D56" s="13">
        <v>2016</v>
      </c>
      <c r="E56" s="109">
        <v>126467673</v>
      </c>
      <c r="F56" s="109">
        <v>2400582</v>
      </c>
      <c r="G56" s="110">
        <f t="shared" si="0"/>
        <v>52.68208834357668</v>
      </c>
    </row>
    <row r="57" spans="1:7">
      <c r="A57" s="13" t="s">
        <v>424</v>
      </c>
      <c r="B57" s="13" t="s">
        <v>447</v>
      </c>
      <c r="C57" s="13" t="s">
        <v>423</v>
      </c>
      <c r="D57" s="13">
        <v>2017</v>
      </c>
      <c r="E57" s="109">
        <v>127566592</v>
      </c>
      <c r="F57" s="109">
        <v>2393380</v>
      </c>
      <c r="G57" s="110">
        <f t="shared" si="0"/>
        <v>53.29976518563705</v>
      </c>
    </row>
    <row r="58" spans="1:7">
      <c r="A58" s="13" t="s">
        <v>424</v>
      </c>
      <c r="B58" s="13" t="s">
        <v>447</v>
      </c>
      <c r="C58" s="13" t="s">
        <v>423</v>
      </c>
      <c r="D58" s="13">
        <v>2018</v>
      </c>
      <c r="E58" s="109">
        <v>139131716</v>
      </c>
      <c r="F58" s="109">
        <v>2616569</v>
      </c>
      <c r="G58" s="110">
        <f t="shared" si="0"/>
        <v>53.173341119611216</v>
      </c>
    </row>
    <row r="59" spans="1:7">
      <c r="A59" s="13" t="s">
        <v>424</v>
      </c>
      <c r="B59" s="13" t="s">
        <v>447</v>
      </c>
      <c r="C59" s="13" t="s">
        <v>423</v>
      </c>
      <c r="D59" s="13">
        <v>2019</v>
      </c>
      <c r="E59" s="109">
        <v>137528230</v>
      </c>
      <c r="F59" s="109">
        <v>2586910</v>
      </c>
      <c r="G59" s="110">
        <f t="shared" si="0"/>
        <v>53.163128984000217</v>
      </c>
    </row>
    <row r="60" spans="1:7">
      <c r="A60" s="13" t="s">
        <v>424</v>
      </c>
      <c r="B60" s="13" t="s">
        <v>447</v>
      </c>
      <c r="C60" s="13" t="s">
        <v>423</v>
      </c>
      <c r="D60" s="13" t="s">
        <v>423</v>
      </c>
      <c r="E60" s="109">
        <v>755351687</v>
      </c>
      <c r="F60" s="109">
        <v>14212319</v>
      </c>
      <c r="G60" s="110">
        <f t="shared" si="0"/>
        <v>53.147673296666085</v>
      </c>
    </row>
    <row r="61" spans="1:7">
      <c r="A61" s="13" t="s">
        <v>424</v>
      </c>
      <c r="B61" s="13" t="s">
        <v>445</v>
      </c>
      <c r="C61" s="13" t="s">
        <v>446</v>
      </c>
      <c r="D61" s="13">
        <v>2014</v>
      </c>
      <c r="E61" s="109">
        <v>205015</v>
      </c>
      <c r="F61" s="109">
        <v>3443</v>
      </c>
      <c r="G61" s="110">
        <f t="shared" si="0"/>
        <v>59.545454545454547</v>
      </c>
    </row>
    <row r="62" spans="1:7">
      <c r="A62" s="13" t="s">
        <v>424</v>
      </c>
      <c r="B62" s="13" t="s">
        <v>445</v>
      </c>
      <c r="C62" s="13" t="s">
        <v>446</v>
      </c>
      <c r="D62" s="13">
        <v>2015</v>
      </c>
      <c r="E62" s="109">
        <v>205455</v>
      </c>
      <c r="F62" s="109">
        <v>3311</v>
      </c>
      <c r="G62" s="110">
        <f t="shared" si="0"/>
        <v>62.052250075505889</v>
      </c>
    </row>
    <row r="63" spans="1:7">
      <c r="A63" s="13" t="s">
        <v>424</v>
      </c>
      <c r="B63" s="13" t="s">
        <v>445</v>
      </c>
      <c r="C63" s="13" t="s">
        <v>446</v>
      </c>
      <c r="D63" s="13">
        <v>2016</v>
      </c>
      <c r="E63" s="109">
        <v>200332</v>
      </c>
      <c r="F63" s="109">
        <v>3185</v>
      </c>
      <c r="G63" s="110">
        <f t="shared" si="0"/>
        <v>62.898587127158557</v>
      </c>
    </row>
    <row r="64" spans="1:7">
      <c r="A64" s="13" t="s">
        <v>424</v>
      </c>
      <c r="B64" s="13" t="s">
        <v>445</v>
      </c>
      <c r="C64" s="13" t="s">
        <v>446</v>
      </c>
      <c r="D64" s="13">
        <v>2017</v>
      </c>
      <c r="E64" s="109">
        <v>211965</v>
      </c>
      <c r="F64" s="109">
        <v>3331</v>
      </c>
      <c r="G64" s="110">
        <f t="shared" si="0"/>
        <v>63.634043830681478</v>
      </c>
    </row>
    <row r="65" spans="1:7">
      <c r="A65" s="13" t="s">
        <v>424</v>
      </c>
      <c r="B65" s="13" t="s">
        <v>445</v>
      </c>
      <c r="C65" s="13" t="s">
        <v>446</v>
      </c>
      <c r="D65" s="13">
        <v>2018</v>
      </c>
      <c r="E65" s="109">
        <v>226446</v>
      </c>
      <c r="F65" s="109">
        <v>3571</v>
      </c>
      <c r="G65" s="110">
        <f t="shared" si="0"/>
        <v>63.412489498739852</v>
      </c>
    </row>
    <row r="66" spans="1:7">
      <c r="A66" s="13" t="s">
        <v>424</v>
      </c>
      <c r="B66" s="13" t="s">
        <v>445</v>
      </c>
      <c r="C66" s="13" t="s">
        <v>446</v>
      </c>
      <c r="D66" s="13">
        <v>2019</v>
      </c>
      <c r="E66" s="109">
        <v>199701</v>
      </c>
      <c r="F66" s="109">
        <v>3117</v>
      </c>
      <c r="G66" s="110">
        <f t="shared" si="0"/>
        <v>64.068334937439843</v>
      </c>
    </row>
    <row r="67" spans="1:7">
      <c r="A67" s="13" t="s">
        <v>424</v>
      </c>
      <c r="B67" s="13" t="s">
        <v>445</v>
      </c>
      <c r="C67" s="13" t="s">
        <v>446</v>
      </c>
      <c r="D67" s="13" t="s">
        <v>423</v>
      </c>
      <c r="E67" s="109">
        <v>1248914</v>
      </c>
      <c r="F67" s="109">
        <v>19958</v>
      </c>
      <c r="G67" s="110">
        <f t="shared" si="0"/>
        <v>62.577111935063634</v>
      </c>
    </row>
    <row r="68" spans="1:7">
      <c r="A68" s="13" t="s">
        <v>424</v>
      </c>
      <c r="B68" s="13" t="s">
        <v>445</v>
      </c>
      <c r="C68" s="13" t="s">
        <v>423</v>
      </c>
      <c r="D68" s="13">
        <v>2014</v>
      </c>
      <c r="E68" s="109">
        <v>205015</v>
      </c>
      <c r="F68" s="109">
        <v>3443</v>
      </c>
      <c r="G68" s="110">
        <f t="shared" si="0"/>
        <v>59.545454545454547</v>
      </c>
    </row>
    <row r="69" spans="1:7">
      <c r="A69" s="13" t="s">
        <v>424</v>
      </c>
      <c r="B69" s="13" t="s">
        <v>445</v>
      </c>
      <c r="C69" s="13" t="s">
        <v>423</v>
      </c>
      <c r="D69" s="13">
        <v>2015</v>
      </c>
      <c r="E69" s="109">
        <v>205455</v>
      </c>
      <c r="F69" s="109">
        <v>3311</v>
      </c>
      <c r="G69" s="110">
        <f t="shared" ref="G69:G132" si="1">E69/F69</f>
        <v>62.052250075505889</v>
      </c>
    </row>
    <row r="70" spans="1:7">
      <c r="A70" s="13" t="s">
        <v>424</v>
      </c>
      <c r="B70" s="13" t="s">
        <v>445</v>
      </c>
      <c r="C70" s="13" t="s">
        <v>423</v>
      </c>
      <c r="D70" s="13">
        <v>2016</v>
      </c>
      <c r="E70" s="109">
        <v>200332</v>
      </c>
      <c r="F70" s="109">
        <v>3185</v>
      </c>
      <c r="G70" s="110">
        <f t="shared" si="1"/>
        <v>62.898587127158557</v>
      </c>
    </row>
    <row r="71" spans="1:7">
      <c r="A71" s="13" t="s">
        <v>424</v>
      </c>
      <c r="B71" s="13" t="s">
        <v>445</v>
      </c>
      <c r="C71" s="13" t="s">
        <v>423</v>
      </c>
      <c r="D71" s="13">
        <v>2017</v>
      </c>
      <c r="E71" s="109">
        <v>211965</v>
      </c>
      <c r="F71" s="109">
        <v>3331</v>
      </c>
      <c r="G71" s="110">
        <f t="shared" si="1"/>
        <v>63.634043830681478</v>
      </c>
    </row>
    <row r="72" spans="1:7">
      <c r="A72" s="13" t="s">
        <v>424</v>
      </c>
      <c r="B72" s="13" t="s">
        <v>445</v>
      </c>
      <c r="C72" s="13" t="s">
        <v>423</v>
      </c>
      <c r="D72" s="13">
        <v>2018</v>
      </c>
      <c r="E72" s="109">
        <v>226446</v>
      </c>
      <c r="F72" s="109">
        <v>3571</v>
      </c>
      <c r="G72" s="110">
        <f t="shared" si="1"/>
        <v>63.412489498739852</v>
      </c>
    </row>
    <row r="73" spans="1:7">
      <c r="A73" s="13" t="s">
        <v>424</v>
      </c>
      <c r="B73" s="13" t="s">
        <v>445</v>
      </c>
      <c r="C73" s="13" t="s">
        <v>423</v>
      </c>
      <c r="D73" s="13">
        <v>2019</v>
      </c>
      <c r="E73" s="109">
        <v>199701</v>
      </c>
      <c r="F73" s="109">
        <v>3117</v>
      </c>
      <c r="G73" s="110">
        <f t="shared" si="1"/>
        <v>64.068334937439843</v>
      </c>
    </row>
    <row r="74" spans="1:7">
      <c r="A74" s="13" t="s">
        <v>424</v>
      </c>
      <c r="B74" s="13" t="s">
        <v>445</v>
      </c>
      <c r="C74" s="13" t="s">
        <v>423</v>
      </c>
      <c r="D74" s="13" t="s">
        <v>423</v>
      </c>
      <c r="E74" s="109">
        <v>1248914</v>
      </c>
      <c r="F74" s="109">
        <v>19958</v>
      </c>
      <c r="G74" s="110">
        <f t="shared" si="1"/>
        <v>62.577111935063634</v>
      </c>
    </row>
    <row r="75" spans="1:7">
      <c r="A75" s="13" t="s">
        <v>424</v>
      </c>
      <c r="B75" s="13" t="s">
        <v>441</v>
      </c>
      <c r="C75" s="13" t="s">
        <v>385</v>
      </c>
      <c r="D75" s="13">
        <v>2014</v>
      </c>
      <c r="E75" s="109">
        <v>16410593</v>
      </c>
      <c r="F75" s="109">
        <v>135241</v>
      </c>
      <c r="G75" s="110">
        <f t="shared" si="1"/>
        <v>121.34332783697252</v>
      </c>
    </row>
    <row r="76" spans="1:7">
      <c r="A76" s="13" t="s">
        <v>424</v>
      </c>
      <c r="B76" s="13" t="s">
        <v>441</v>
      </c>
      <c r="C76" s="13" t="s">
        <v>385</v>
      </c>
      <c r="D76" s="13">
        <v>2015</v>
      </c>
      <c r="E76" s="109">
        <v>18465168</v>
      </c>
      <c r="F76" s="109">
        <v>152822</v>
      </c>
      <c r="G76" s="110">
        <f t="shared" si="1"/>
        <v>120.82794362068289</v>
      </c>
    </row>
    <row r="77" spans="1:7">
      <c r="A77" s="13" t="s">
        <v>424</v>
      </c>
      <c r="B77" s="13" t="s">
        <v>441</v>
      </c>
      <c r="C77" s="13" t="s">
        <v>385</v>
      </c>
      <c r="D77" s="13">
        <v>2016</v>
      </c>
      <c r="E77" s="109">
        <v>18379125</v>
      </c>
      <c r="F77" s="109">
        <v>151711</v>
      </c>
      <c r="G77" s="110">
        <f t="shared" si="1"/>
        <v>121.14563215587532</v>
      </c>
    </row>
    <row r="78" spans="1:7">
      <c r="A78" s="13" t="s">
        <v>424</v>
      </c>
      <c r="B78" s="13" t="s">
        <v>441</v>
      </c>
      <c r="C78" s="13" t="s">
        <v>385</v>
      </c>
      <c r="D78" s="13">
        <v>2017</v>
      </c>
      <c r="E78" s="109">
        <v>17935547</v>
      </c>
      <c r="F78" s="109">
        <v>147734</v>
      </c>
      <c r="G78" s="110">
        <f t="shared" si="1"/>
        <v>121.40432804906115</v>
      </c>
    </row>
    <row r="79" spans="1:7">
      <c r="A79" s="13" t="s">
        <v>424</v>
      </c>
      <c r="B79" s="13" t="s">
        <v>441</v>
      </c>
      <c r="C79" s="13" t="s">
        <v>385</v>
      </c>
      <c r="D79" s="13">
        <v>2018</v>
      </c>
      <c r="E79" s="109">
        <v>18527524</v>
      </c>
      <c r="F79" s="109">
        <v>152500</v>
      </c>
      <c r="G79" s="110">
        <f t="shared" si="1"/>
        <v>121.4919606557377</v>
      </c>
    </row>
    <row r="80" spans="1:7">
      <c r="A80" s="13" t="s">
        <v>424</v>
      </c>
      <c r="B80" s="13" t="s">
        <v>441</v>
      </c>
      <c r="C80" s="13" t="s">
        <v>385</v>
      </c>
      <c r="D80" s="13">
        <v>2019</v>
      </c>
      <c r="E80" s="109">
        <v>17594476</v>
      </c>
      <c r="F80" s="109">
        <v>145046</v>
      </c>
      <c r="G80" s="110">
        <f t="shared" si="1"/>
        <v>121.30273154723329</v>
      </c>
    </row>
    <row r="81" spans="1:7">
      <c r="A81" s="13" t="s">
        <v>424</v>
      </c>
      <c r="B81" s="13" t="s">
        <v>441</v>
      </c>
      <c r="C81" s="13" t="s">
        <v>385</v>
      </c>
      <c r="D81" s="13" t="s">
        <v>423</v>
      </c>
      <c r="E81" s="109">
        <v>107312433</v>
      </c>
      <c r="F81" s="109">
        <v>885054</v>
      </c>
      <c r="G81" s="110">
        <f t="shared" si="1"/>
        <v>121.2495881607224</v>
      </c>
    </row>
    <row r="82" spans="1:7">
      <c r="A82" s="13" t="s">
        <v>424</v>
      </c>
      <c r="B82" s="13" t="s">
        <v>441</v>
      </c>
      <c r="C82" s="13" t="s">
        <v>444</v>
      </c>
      <c r="D82" s="13">
        <v>2014</v>
      </c>
      <c r="E82" s="109">
        <v>1665287</v>
      </c>
      <c r="F82" s="109">
        <v>6808</v>
      </c>
      <c r="G82" s="110">
        <f t="shared" si="1"/>
        <v>244.60737367802585</v>
      </c>
    </row>
    <row r="83" spans="1:7">
      <c r="A83" s="13" t="s">
        <v>424</v>
      </c>
      <c r="B83" s="13" t="s">
        <v>441</v>
      </c>
      <c r="C83" s="13" t="s">
        <v>444</v>
      </c>
      <c r="D83" s="13">
        <v>2015</v>
      </c>
      <c r="E83" s="109">
        <v>1426981</v>
      </c>
      <c r="F83" s="109">
        <v>5887</v>
      </c>
      <c r="G83" s="110">
        <f t="shared" si="1"/>
        <v>242.39527773059282</v>
      </c>
    </row>
    <row r="84" spans="1:7">
      <c r="A84" s="13" t="s">
        <v>424</v>
      </c>
      <c r="B84" s="13" t="s">
        <v>441</v>
      </c>
      <c r="C84" s="13" t="s">
        <v>444</v>
      </c>
      <c r="D84" s="13">
        <v>2016</v>
      </c>
      <c r="E84" s="109">
        <v>1525994</v>
      </c>
      <c r="F84" s="109">
        <v>6177</v>
      </c>
      <c r="G84" s="110">
        <f t="shared" si="1"/>
        <v>247.04451999352437</v>
      </c>
    </row>
    <row r="85" spans="1:7">
      <c r="A85" s="13" t="s">
        <v>424</v>
      </c>
      <c r="B85" s="13" t="s">
        <v>441</v>
      </c>
      <c r="C85" s="13" t="s">
        <v>444</v>
      </c>
      <c r="D85" s="13">
        <v>2017</v>
      </c>
      <c r="E85" s="109">
        <v>1473693</v>
      </c>
      <c r="F85" s="109">
        <v>6021</v>
      </c>
      <c r="G85" s="110">
        <f t="shared" si="1"/>
        <v>244.75884404583957</v>
      </c>
    </row>
    <row r="86" spans="1:7">
      <c r="A86" s="13" t="s">
        <v>424</v>
      </c>
      <c r="B86" s="13" t="s">
        <v>441</v>
      </c>
      <c r="C86" s="13" t="s">
        <v>444</v>
      </c>
      <c r="D86" s="13">
        <v>2018</v>
      </c>
      <c r="E86" s="109">
        <v>1648152</v>
      </c>
      <c r="F86" s="109">
        <v>6630</v>
      </c>
      <c r="G86" s="110">
        <f t="shared" si="1"/>
        <v>248.59004524886879</v>
      </c>
    </row>
    <row r="87" spans="1:7">
      <c r="A87" s="13" t="s">
        <v>424</v>
      </c>
      <c r="B87" s="13" t="s">
        <v>441</v>
      </c>
      <c r="C87" s="13" t="s">
        <v>444</v>
      </c>
      <c r="D87" s="13">
        <v>2019</v>
      </c>
      <c r="E87" s="109">
        <v>1474683</v>
      </c>
      <c r="F87" s="109">
        <v>5936</v>
      </c>
      <c r="G87" s="110">
        <f t="shared" si="1"/>
        <v>248.4304245283019</v>
      </c>
    </row>
    <row r="88" spans="1:7">
      <c r="A88" s="13" t="s">
        <v>424</v>
      </c>
      <c r="B88" s="13" t="s">
        <v>441</v>
      </c>
      <c r="C88" s="13" t="s">
        <v>444</v>
      </c>
      <c r="D88" s="13" t="s">
        <v>423</v>
      </c>
      <c r="E88" s="109">
        <v>9214790</v>
      </c>
      <c r="F88" s="109">
        <v>37459</v>
      </c>
      <c r="G88" s="110">
        <f t="shared" si="1"/>
        <v>245.99668971408741</v>
      </c>
    </row>
    <row r="89" spans="1:7">
      <c r="A89" s="13" t="s">
        <v>424</v>
      </c>
      <c r="B89" s="13" t="s">
        <v>441</v>
      </c>
      <c r="C89" s="13" t="s">
        <v>443</v>
      </c>
      <c r="D89" s="13">
        <v>2014</v>
      </c>
      <c r="E89" s="109">
        <v>2399</v>
      </c>
      <c r="F89" s="111">
        <v>15</v>
      </c>
      <c r="G89" s="110">
        <f t="shared" si="1"/>
        <v>159.93333333333334</v>
      </c>
    </row>
    <row r="90" spans="1:7">
      <c r="A90" s="13" t="s">
        <v>424</v>
      </c>
      <c r="B90" s="13" t="s">
        <v>441</v>
      </c>
      <c r="C90" s="13" t="s">
        <v>443</v>
      </c>
      <c r="D90" s="13">
        <v>2015</v>
      </c>
      <c r="E90" s="109">
        <v>4510</v>
      </c>
      <c r="F90" s="111">
        <v>32</v>
      </c>
      <c r="G90" s="110">
        <f t="shared" si="1"/>
        <v>140.9375</v>
      </c>
    </row>
    <row r="91" spans="1:7">
      <c r="A91" s="13" t="s">
        <v>424</v>
      </c>
      <c r="B91" s="13" t="s">
        <v>441</v>
      </c>
      <c r="C91" s="13" t="s">
        <v>443</v>
      </c>
      <c r="D91" s="13">
        <v>2016</v>
      </c>
      <c r="E91" s="109">
        <v>5035</v>
      </c>
      <c r="F91" s="111">
        <v>32</v>
      </c>
      <c r="G91" s="110">
        <f t="shared" si="1"/>
        <v>157.34375</v>
      </c>
    </row>
    <row r="92" spans="1:7">
      <c r="A92" s="13" t="s">
        <v>424</v>
      </c>
      <c r="B92" s="13" t="s">
        <v>441</v>
      </c>
      <c r="C92" s="13" t="s">
        <v>443</v>
      </c>
      <c r="D92" s="13">
        <v>2017</v>
      </c>
      <c r="E92" s="109">
        <v>3039</v>
      </c>
      <c r="F92" s="111">
        <v>19</v>
      </c>
      <c r="G92" s="110">
        <f t="shared" si="1"/>
        <v>159.94736842105263</v>
      </c>
    </row>
    <row r="93" spans="1:7">
      <c r="A93" s="13" t="s">
        <v>424</v>
      </c>
      <c r="B93" s="13" t="s">
        <v>441</v>
      </c>
      <c r="C93" s="13" t="s">
        <v>443</v>
      </c>
      <c r="D93" s="13">
        <v>2018</v>
      </c>
      <c r="E93" s="109">
        <v>3446</v>
      </c>
      <c r="F93" s="111">
        <v>22</v>
      </c>
      <c r="G93" s="110">
        <f t="shared" si="1"/>
        <v>156.63636363636363</v>
      </c>
    </row>
    <row r="94" spans="1:7">
      <c r="A94" s="13" t="s">
        <v>424</v>
      </c>
      <c r="B94" s="13" t="s">
        <v>441</v>
      </c>
      <c r="C94" s="13" t="s">
        <v>443</v>
      </c>
      <c r="D94" s="13">
        <v>2019</v>
      </c>
      <c r="E94" s="109">
        <v>2208</v>
      </c>
      <c r="F94" s="111">
        <v>15</v>
      </c>
      <c r="G94" s="110">
        <f t="shared" si="1"/>
        <v>147.19999999999999</v>
      </c>
    </row>
    <row r="95" spans="1:7">
      <c r="A95" s="13" t="s">
        <v>424</v>
      </c>
      <c r="B95" s="13" t="s">
        <v>441</v>
      </c>
      <c r="C95" s="13" t="s">
        <v>443</v>
      </c>
      <c r="D95" s="13" t="s">
        <v>423</v>
      </c>
      <c r="E95" s="109">
        <v>20636</v>
      </c>
      <c r="F95" s="111">
        <v>135</v>
      </c>
      <c r="G95" s="110">
        <f t="shared" si="1"/>
        <v>152.85925925925926</v>
      </c>
    </row>
    <row r="96" spans="1:7">
      <c r="A96" s="13" t="s">
        <v>424</v>
      </c>
      <c r="B96" s="13" t="s">
        <v>441</v>
      </c>
      <c r="C96" s="13" t="s">
        <v>442</v>
      </c>
      <c r="D96" s="13">
        <v>2014</v>
      </c>
      <c r="E96" s="109">
        <v>166004</v>
      </c>
      <c r="F96" s="109">
        <v>1021</v>
      </c>
      <c r="G96" s="110">
        <f t="shared" si="1"/>
        <v>162.58961802154749</v>
      </c>
    </row>
    <row r="97" spans="1:7">
      <c r="A97" s="13" t="s">
        <v>424</v>
      </c>
      <c r="B97" s="13" t="s">
        <v>441</v>
      </c>
      <c r="C97" s="13" t="s">
        <v>442</v>
      </c>
      <c r="D97" s="13">
        <v>2015</v>
      </c>
      <c r="E97" s="109">
        <v>218541</v>
      </c>
      <c r="F97" s="109">
        <v>1355</v>
      </c>
      <c r="G97" s="110">
        <f t="shared" si="1"/>
        <v>161.28487084870849</v>
      </c>
    </row>
    <row r="98" spans="1:7">
      <c r="A98" s="13" t="s">
        <v>424</v>
      </c>
      <c r="B98" s="13" t="s">
        <v>441</v>
      </c>
      <c r="C98" s="13" t="s">
        <v>442</v>
      </c>
      <c r="D98" s="13">
        <v>2016</v>
      </c>
      <c r="E98" s="109">
        <v>234780</v>
      </c>
      <c r="F98" s="109">
        <v>1442</v>
      </c>
      <c r="G98" s="110">
        <f t="shared" si="1"/>
        <v>162.81553398058253</v>
      </c>
    </row>
    <row r="99" spans="1:7">
      <c r="A99" s="13" t="s">
        <v>424</v>
      </c>
      <c r="B99" s="13" t="s">
        <v>441</v>
      </c>
      <c r="C99" s="13" t="s">
        <v>442</v>
      </c>
      <c r="D99" s="13">
        <v>2017</v>
      </c>
      <c r="E99" s="109">
        <v>227550</v>
      </c>
      <c r="F99" s="109">
        <v>1373</v>
      </c>
      <c r="G99" s="110">
        <f t="shared" si="1"/>
        <v>165.73197378004369</v>
      </c>
    </row>
    <row r="100" spans="1:7">
      <c r="A100" s="13" t="s">
        <v>424</v>
      </c>
      <c r="B100" s="13" t="s">
        <v>441</v>
      </c>
      <c r="C100" s="13" t="s">
        <v>442</v>
      </c>
      <c r="D100" s="13">
        <v>2018</v>
      </c>
      <c r="E100" s="109">
        <v>209984</v>
      </c>
      <c r="F100" s="109">
        <v>1312</v>
      </c>
      <c r="G100" s="110">
        <f t="shared" si="1"/>
        <v>160.04878048780489</v>
      </c>
    </row>
    <row r="101" spans="1:7">
      <c r="A101" s="13" t="s">
        <v>424</v>
      </c>
      <c r="B101" s="13" t="s">
        <v>441</v>
      </c>
      <c r="C101" s="13" t="s">
        <v>442</v>
      </c>
      <c r="D101" s="13">
        <v>2019</v>
      </c>
      <c r="E101" s="109">
        <v>210436</v>
      </c>
      <c r="F101" s="109">
        <v>1271</v>
      </c>
      <c r="G101" s="110">
        <f t="shared" si="1"/>
        <v>165.56726986624705</v>
      </c>
    </row>
    <row r="102" spans="1:7">
      <c r="A102" s="13" t="s">
        <v>424</v>
      </c>
      <c r="B102" s="13" t="s">
        <v>441</v>
      </c>
      <c r="C102" s="13" t="s">
        <v>442</v>
      </c>
      <c r="D102" s="13" t="s">
        <v>423</v>
      </c>
      <c r="E102" s="109">
        <v>1267295</v>
      </c>
      <c r="F102" s="109">
        <v>7774</v>
      </c>
      <c r="G102" s="110">
        <f t="shared" si="1"/>
        <v>163.01710830975045</v>
      </c>
    </row>
    <row r="103" spans="1:7">
      <c r="A103" s="13" t="s">
        <v>424</v>
      </c>
      <c r="B103" s="13" t="s">
        <v>441</v>
      </c>
      <c r="C103" s="13" t="s">
        <v>423</v>
      </c>
      <c r="D103" s="13">
        <v>2014</v>
      </c>
      <c r="E103" s="109">
        <v>18244284</v>
      </c>
      <c r="F103" s="109">
        <v>143085</v>
      </c>
      <c r="G103" s="110">
        <f t="shared" si="1"/>
        <v>127.5066149491561</v>
      </c>
    </row>
    <row r="104" spans="1:7">
      <c r="A104" s="13" t="s">
        <v>424</v>
      </c>
      <c r="B104" s="13" t="s">
        <v>441</v>
      </c>
      <c r="C104" s="13" t="s">
        <v>423</v>
      </c>
      <c r="D104" s="13">
        <v>2015</v>
      </c>
      <c r="E104" s="109">
        <v>20115200</v>
      </c>
      <c r="F104" s="109">
        <v>160096</v>
      </c>
      <c r="G104" s="110">
        <f t="shared" si="1"/>
        <v>125.64461323206076</v>
      </c>
    </row>
    <row r="105" spans="1:7">
      <c r="A105" s="13" t="s">
        <v>424</v>
      </c>
      <c r="B105" s="13" t="s">
        <v>441</v>
      </c>
      <c r="C105" s="13" t="s">
        <v>423</v>
      </c>
      <c r="D105" s="13">
        <v>2016</v>
      </c>
      <c r="E105" s="109">
        <v>20144933</v>
      </c>
      <c r="F105" s="109">
        <v>159362</v>
      </c>
      <c r="G105" s="110">
        <f t="shared" si="1"/>
        <v>126.40989068912288</v>
      </c>
    </row>
    <row r="106" spans="1:7">
      <c r="A106" s="13" t="s">
        <v>424</v>
      </c>
      <c r="B106" s="13" t="s">
        <v>441</v>
      </c>
      <c r="C106" s="13" t="s">
        <v>423</v>
      </c>
      <c r="D106" s="13">
        <v>2017</v>
      </c>
      <c r="E106" s="109">
        <v>19639829</v>
      </c>
      <c r="F106" s="109">
        <v>155147</v>
      </c>
      <c r="G106" s="110">
        <f t="shared" si="1"/>
        <v>126.58851927526797</v>
      </c>
    </row>
    <row r="107" spans="1:7">
      <c r="A107" s="13" t="s">
        <v>424</v>
      </c>
      <c r="B107" s="13" t="s">
        <v>441</v>
      </c>
      <c r="C107" s="13" t="s">
        <v>423</v>
      </c>
      <c r="D107" s="13">
        <v>2018</v>
      </c>
      <c r="E107" s="109">
        <v>20389106</v>
      </c>
      <c r="F107" s="109">
        <v>160464</v>
      </c>
      <c r="G107" s="110">
        <f t="shared" si="1"/>
        <v>127.06342855718417</v>
      </c>
    </row>
    <row r="108" spans="1:7">
      <c r="A108" s="13" t="s">
        <v>424</v>
      </c>
      <c r="B108" s="13" t="s">
        <v>441</v>
      </c>
      <c r="C108" s="13" t="s">
        <v>423</v>
      </c>
      <c r="D108" s="13">
        <v>2019</v>
      </c>
      <c r="E108" s="109">
        <v>19281802</v>
      </c>
      <c r="F108" s="109">
        <v>152268</v>
      </c>
      <c r="G108" s="110">
        <f t="shared" si="1"/>
        <v>126.63069062442536</v>
      </c>
    </row>
    <row r="109" spans="1:7">
      <c r="A109" s="13" t="s">
        <v>424</v>
      </c>
      <c r="B109" s="13" t="s">
        <v>441</v>
      </c>
      <c r="C109" s="13" t="s">
        <v>423</v>
      </c>
      <c r="D109" s="13" t="s">
        <v>423</v>
      </c>
      <c r="E109" s="109">
        <v>117815154</v>
      </c>
      <c r="F109" s="109">
        <v>930422</v>
      </c>
      <c r="G109" s="110">
        <f t="shared" si="1"/>
        <v>126.62550326625983</v>
      </c>
    </row>
    <row r="110" spans="1:7">
      <c r="A110" s="13" t="s">
        <v>424</v>
      </c>
      <c r="B110" s="13" t="s">
        <v>438</v>
      </c>
      <c r="C110" s="13" t="s">
        <v>440</v>
      </c>
      <c r="D110" s="13">
        <v>2014</v>
      </c>
      <c r="E110" s="109">
        <v>3469907</v>
      </c>
      <c r="F110" s="109">
        <v>32127</v>
      </c>
      <c r="G110" s="110">
        <f t="shared" si="1"/>
        <v>108.00594515516543</v>
      </c>
    </row>
    <row r="111" spans="1:7">
      <c r="A111" s="13" t="s">
        <v>424</v>
      </c>
      <c r="B111" s="13" t="s">
        <v>438</v>
      </c>
      <c r="C111" s="13" t="s">
        <v>440</v>
      </c>
      <c r="D111" s="13">
        <v>2015</v>
      </c>
      <c r="E111" s="109">
        <v>2984425</v>
      </c>
      <c r="F111" s="109">
        <v>28633</v>
      </c>
      <c r="G111" s="110">
        <f t="shared" si="1"/>
        <v>104.23025879230259</v>
      </c>
    </row>
    <row r="112" spans="1:7">
      <c r="A112" s="13" t="s">
        <v>424</v>
      </c>
      <c r="B112" s="13" t="s">
        <v>438</v>
      </c>
      <c r="C112" s="13" t="s">
        <v>440</v>
      </c>
      <c r="D112" s="13">
        <v>2016</v>
      </c>
      <c r="E112" s="109">
        <v>3034977</v>
      </c>
      <c r="F112" s="109">
        <v>28204</v>
      </c>
      <c r="G112" s="110">
        <f t="shared" si="1"/>
        <v>107.60803432137286</v>
      </c>
    </row>
    <row r="113" spans="1:7">
      <c r="A113" s="13" t="s">
        <v>424</v>
      </c>
      <c r="B113" s="13" t="s">
        <v>438</v>
      </c>
      <c r="C113" s="13" t="s">
        <v>440</v>
      </c>
      <c r="D113" s="13">
        <v>2017</v>
      </c>
      <c r="E113" s="109">
        <v>2731149</v>
      </c>
      <c r="F113" s="109">
        <v>25339</v>
      </c>
      <c r="G113" s="110">
        <f t="shared" si="1"/>
        <v>107.78440348869331</v>
      </c>
    </row>
    <row r="114" spans="1:7">
      <c r="A114" s="13" t="s">
        <v>424</v>
      </c>
      <c r="B114" s="13" t="s">
        <v>438</v>
      </c>
      <c r="C114" s="13" t="s">
        <v>440</v>
      </c>
      <c r="D114" s="13">
        <v>2018</v>
      </c>
      <c r="E114" s="109">
        <v>2714687</v>
      </c>
      <c r="F114" s="109">
        <v>24961</v>
      </c>
      <c r="G114" s="110">
        <f t="shared" si="1"/>
        <v>108.75714114017867</v>
      </c>
    </row>
    <row r="115" spans="1:7">
      <c r="A115" s="13" t="s">
        <v>424</v>
      </c>
      <c r="B115" s="13" t="s">
        <v>438</v>
      </c>
      <c r="C115" s="13" t="s">
        <v>440</v>
      </c>
      <c r="D115" s="13">
        <v>2019</v>
      </c>
      <c r="E115" s="109">
        <v>2454178</v>
      </c>
      <c r="F115" s="109">
        <v>22659</v>
      </c>
      <c r="G115" s="110">
        <f t="shared" si="1"/>
        <v>108.30919281521692</v>
      </c>
    </row>
    <row r="116" spans="1:7">
      <c r="A116" s="13" t="s">
        <v>424</v>
      </c>
      <c r="B116" s="13" t="s">
        <v>438</v>
      </c>
      <c r="C116" s="13" t="s">
        <v>440</v>
      </c>
      <c r="D116" s="13" t="s">
        <v>423</v>
      </c>
      <c r="E116" s="109">
        <v>17389322</v>
      </c>
      <c r="F116" s="109">
        <v>161923</v>
      </c>
      <c r="G116" s="110">
        <f t="shared" si="1"/>
        <v>107.39253842875935</v>
      </c>
    </row>
    <row r="117" spans="1:7">
      <c r="A117" s="13" t="s">
        <v>424</v>
      </c>
      <c r="B117" s="13" t="s">
        <v>438</v>
      </c>
      <c r="C117" s="13" t="s">
        <v>439</v>
      </c>
      <c r="D117" s="13">
        <v>2014</v>
      </c>
      <c r="E117" s="109">
        <v>89982</v>
      </c>
      <c r="F117" s="111">
        <v>777</v>
      </c>
      <c r="G117" s="110">
        <f t="shared" si="1"/>
        <v>115.8069498069498</v>
      </c>
    </row>
    <row r="118" spans="1:7">
      <c r="A118" s="13" t="s">
        <v>424</v>
      </c>
      <c r="B118" s="13" t="s">
        <v>438</v>
      </c>
      <c r="C118" s="13" t="s">
        <v>439</v>
      </c>
      <c r="D118" s="13">
        <v>2015</v>
      </c>
      <c r="E118" s="109">
        <v>66630</v>
      </c>
      <c r="F118" s="111">
        <v>578</v>
      </c>
      <c r="G118" s="110">
        <f t="shared" si="1"/>
        <v>115.27681660899654</v>
      </c>
    </row>
    <row r="119" spans="1:7">
      <c r="A119" s="13" t="s">
        <v>424</v>
      </c>
      <c r="B119" s="13" t="s">
        <v>438</v>
      </c>
      <c r="C119" s="13" t="s">
        <v>439</v>
      </c>
      <c r="D119" s="13">
        <v>2016</v>
      </c>
      <c r="E119" s="109">
        <v>79870</v>
      </c>
      <c r="F119" s="111">
        <v>680</v>
      </c>
      <c r="G119" s="110">
        <f t="shared" si="1"/>
        <v>117.45588235294117</v>
      </c>
    </row>
    <row r="120" spans="1:7">
      <c r="A120" s="13" t="s">
        <v>424</v>
      </c>
      <c r="B120" s="13" t="s">
        <v>438</v>
      </c>
      <c r="C120" s="13" t="s">
        <v>439</v>
      </c>
      <c r="D120" s="13">
        <v>2017</v>
      </c>
      <c r="E120" s="109">
        <v>65841</v>
      </c>
      <c r="F120" s="111">
        <v>566</v>
      </c>
      <c r="G120" s="110">
        <f t="shared" si="1"/>
        <v>116.32685512367492</v>
      </c>
    </row>
    <row r="121" spans="1:7">
      <c r="A121" s="13" t="s">
        <v>424</v>
      </c>
      <c r="B121" s="13" t="s">
        <v>438</v>
      </c>
      <c r="C121" s="13" t="s">
        <v>439</v>
      </c>
      <c r="D121" s="13">
        <v>2018</v>
      </c>
      <c r="E121" s="109">
        <v>72027</v>
      </c>
      <c r="F121" s="111">
        <v>614</v>
      </c>
      <c r="G121" s="110">
        <f t="shared" si="1"/>
        <v>117.30781758957654</v>
      </c>
    </row>
    <row r="122" spans="1:7">
      <c r="A122" s="13" t="s">
        <v>424</v>
      </c>
      <c r="B122" s="13" t="s">
        <v>438</v>
      </c>
      <c r="C122" s="13" t="s">
        <v>439</v>
      </c>
      <c r="D122" s="13">
        <v>2019</v>
      </c>
      <c r="E122" s="109">
        <v>58380</v>
      </c>
      <c r="F122" s="111">
        <v>497</v>
      </c>
      <c r="G122" s="110">
        <f t="shared" si="1"/>
        <v>117.46478873239437</v>
      </c>
    </row>
    <row r="123" spans="1:7">
      <c r="A123" s="13" t="s">
        <v>424</v>
      </c>
      <c r="B123" s="13" t="s">
        <v>438</v>
      </c>
      <c r="C123" s="13" t="s">
        <v>439</v>
      </c>
      <c r="D123" s="13" t="s">
        <v>423</v>
      </c>
      <c r="E123" s="109">
        <v>432729</v>
      </c>
      <c r="F123" s="109">
        <v>3712</v>
      </c>
      <c r="G123" s="110">
        <f t="shared" si="1"/>
        <v>116.57570043103448</v>
      </c>
    </row>
    <row r="124" spans="1:7">
      <c r="A124" s="13" t="s">
        <v>424</v>
      </c>
      <c r="B124" s="13" t="s">
        <v>438</v>
      </c>
      <c r="C124" s="13" t="s">
        <v>423</v>
      </c>
      <c r="D124" s="13">
        <v>2014</v>
      </c>
      <c r="E124" s="109">
        <v>3559888</v>
      </c>
      <c r="F124" s="109">
        <v>32904</v>
      </c>
      <c r="G124" s="110">
        <f t="shared" si="1"/>
        <v>108.1901288597131</v>
      </c>
    </row>
    <row r="125" spans="1:7">
      <c r="A125" s="13" t="s">
        <v>424</v>
      </c>
      <c r="B125" s="13" t="s">
        <v>438</v>
      </c>
      <c r="C125" s="13" t="s">
        <v>423</v>
      </c>
      <c r="D125" s="13">
        <v>2015</v>
      </c>
      <c r="E125" s="109">
        <v>3051054</v>
      </c>
      <c r="F125" s="109">
        <v>29211</v>
      </c>
      <c r="G125" s="110">
        <f t="shared" si="1"/>
        <v>104.44880353291568</v>
      </c>
    </row>
    <row r="126" spans="1:7">
      <c r="A126" s="13" t="s">
        <v>424</v>
      </c>
      <c r="B126" s="13" t="s">
        <v>438</v>
      </c>
      <c r="C126" s="13" t="s">
        <v>423</v>
      </c>
      <c r="D126" s="13">
        <v>2016</v>
      </c>
      <c r="E126" s="109">
        <v>3114847</v>
      </c>
      <c r="F126" s="109">
        <v>28884</v>
      </c>
      <c r="G126" s="110">
        <f t="shared" si="1"/>
        <v>107.8398767483728</v>
      </c>
    </row>
    <row r="127" spans="1:7">
      <c r="A127" s="13" t="s">
        <v>424</v>
      </c>
      <c r="B127" s="13" t="s">
        <v>438</v>
      </c>
      <c r="C127" s="13" t="s">
        <v>423</v>
      </c>
      <c r="D127" s="13">
        <v>2017</v>
      </c>
      <c r="E127" s="109">
        <v>2796990</v>
      </c>
      <c r="F127" s="109">
        <v>25905</v>
      </c>
      <c r="G127" s="110">
        <f t="shared" si="1"/>
        <v>107.97104806022003</v>
      </c>
    </row>
    <row r="128" spans="1:7">
      <c r="A128" s="13" t="s">
        <v>424</v>
      </c>
      <c r="B128" s="13" t="s">
        <v>438</v>
      </c>
      <c r="C128" s="13" t="s">
        <v>423</v>
      </c>
      <c r="D128" s="13">
        <v>2018</v>
      </c>
      <c r="E128" s="109">
        <v>2786714</v>
      </c>
      <c r="F128" s="109">
        <v>25575</v>
      </c>
      <c r="G128" s="110">
        <f t="shared" si="1"/>
        <v>108.96242424242425</v>
      </c>
    </row>
    <row r="129" spans="1:7">
      <c r="A129" s="13" t="s">
        <v>424</v>
      </c>
      <c r="B129" s="13" t="s">
        <v>438</v>
      </c>
      <c r="C129" s="13" t="s">
        <v>423</v>
      </c>
      <c r="D129" s="13">
        <v>2019</v>
      </c>
      <c r="E129" s="109">
        <v>2512557</v>
      </c>
      <c r="F129" s="109">
        <v>23156</v>
      </c>
      <c r="G129" s="110">
        <f t="shared" si="1"/>
        <v>108.50565728105026</v>
      </c>
    </row>
    <row r="130" spans="1:7">
      <c r="A130" s="13" t="s">
        <v>424</v>
      </c>
      <c r="B130" s="13" t="s">
        <v>438</v>
      </c>
      <c r="C130" s="13" t="s">
        <v>423</v>
      </c>
      <c r="D130" s="13" t="s">
        <v>423</v>
      </c>
      <c r="E130" s="109">
        <v>17822051</v>
      </c>
      <c r="F130" s="109">
        <v>165635</v>
      </c>
      <c r="G130" s="110">
        <f t="shared" si="1"/>
        <v>107.59833972288466</v>
      </c>
    </row>
    <row r="131" spans="1:7">
      <c r="A131" s="13" t="s">
        <v>424</v>
      </c>
      <c r="B131" s="13" t="s">
        <v>433</v>
      </c>
      <c r="C131" s="13" t="s">
        <v>437</v>
      </c>
      <c r="D131" s="13">
        <v>2014</v>
      </c>
      <c r="E131" s="109">
        <v>964331</v>
      </c>
      <c r="F131" s="109">
        <v>8024</v>
      </c>
      <c r="G131" s="110">
        <f t="shared" si="1"/>
        <v>120.18083250249252</v>
      </c>
    </row>
    <row r="132" spans="1:7">
      <c r="A132" s="13" t="s">
        <v>424</v>
      </c>
      <c r="B132" s="13" t="s">
        <v>433</v>
      </c>
      <c r="C132" s="13" t="s">
        <v>437</v>
      </c>
      <c r="D132" s="13">
        <v>2015</v>
      </c>
      <c r="E132" s="109">
        <v>1010484</v>
      </c>
      <c r="F132" s="109">
        <v>8426</v>
      </c>
      <c r="G132" s="110">
        <f t="shared" si="1"/>
        <v>119.92451934488489</v>
      </c>
    </row>
    <row r="133" spans="1:7">
      <c r="A133" s="13" t="s">
        <v>424</v>
      </c>
      <c r="B133" s="13" t="s">
        <v>433</v>
      </c>
      <c r="C133" s="13" t="s">
        <v>437</v>
      </c>
      <c r="D133" s="13">
        <v>2016</v>
      </c>
      <c r="E133" s="109">
        <v>568177</v>
      </c>
      <c r="F133" s="109">
        <v>4758</v>
      </c>
      <c r="G133" s="110">
        <f t="shared" ref="G133:G196" si="2">E133/F133</f>
        <v>119.41509037410677</v>
      </c>
    </row>
    <row r="134" spans="1:7">
      <c r="A134" s="13" t="s">
        <v>424</v>
      </c>
      <c r="B134" s="13" t="s">
        <v>433</v>
      </c>
      <c r="C134" s="13" t="s">
        <v>437</v>
      </c>
      <c r="D134" s="13">
        <v>2017</v>
      </c>
      <c r="E134" s="109">
        <v>435565</v>
      </c>
      <c r="F134" s="109">
        <v>3624</v>
      </c>
      <c r="G134" s="110">
        <f t="shared" si="2"/>
        <v>120.18901766004414</v>
      </c>
    </row>
    <row r="135" spans="1:7">
      <c r="A135" s="13" t="s">
        <v>424</v>
      </c>
      <c r="B135" s="13" t="s">
        <v>433</v>
      </c>
      <c r="C135" s="13" t="s">
        <v>437</v>
      </c>
      <c r="D135" s="13">
        <v>2018</v>
      </c>
      <c r="E135" s="109">
        <v>309989</v>
      </c>
      <c r="F135" s="109">
        <v>2559</v>
      </c>
      <c r="G135" s="110">
        <f t="shared" si="2"/>
        <v>121.1367721766315</v>
      </c>
    </row>
    <row r="136" spans="1:7">
      <c r="A136" s="13" t="s">
        <v>424</v>
      </c>
      <c r="B136" s="13" t="s">
        <v>433</v>
      </c>
      <c r="C136" s="13" t="s">
        <v>437</v>
      </c>
      <c r="D136" s="13">
        <v>2019</v>
      </c>
      <c r="E136" s="109">
        <v>233548</v>
      </c>
      <c r="F136" s="109">
        <v>1944</v>
      </c>
      <c r="G136" s="110">
        <f t="shared" si="2"/>
        <v>120.13786008230453</v>
      </c>
    </row>
    <row r="137" spans="1:7">
      <c r="A137" s="13" t="s">
        <v>424</v>
      </c>
      <c r="B137" s="13" t="s">
        <v>433</v>
      </c>
      <c r="C137" s="13" t="s">
        <v>437</v>
      </c>
      <c r="D137" s="13" t="s">
        <v>423</v>
      </c>
      <c r="E137" s="109">
        <v>3522094</v>
      </c>
      <c r="F137" s="109">
        <v>29335</v>
      </c>
      <c r="G137" s="110">
        <f t="shared" si="2"/>
        <v>120.06456451337992</v>
      </c>
    </row>
    <row r="138" spans="1:7">
      <c r="A138" s="13" t="s">
        <v>424</v>
      </c>
      <c r="B138" s="13" t="s">
        <v>433</v>
      </c>
      <c r="C138" s="13" t="s">
        <v>436</v>
      </c>
      <c r="D138" s="13">
        <v>2014</v>
      </c>
      <c r="E138" s="109">
        <v>10594893</v>
      </c>
      <c r="F138" s="109">
        <v>73484</v>
      </c>
      <c r="G138" s="110">
        <f t="shared" si="2"/>
        <v>144.17959011485493</v>
      </c>
    </row>
    <row r="139" spans="1:7">
      <c r="A139" s="13" t="s">
        <v>424</v>
      </c>
      <c r="B139" s="13" t="s">
        <v>433</v>
      </c>
      <c r="C139" s="13" t="s">
        <v>436</v>
      </c>
      <c r="D139" s="13">
        <v>2015</v>
      </c>
      <c r="E139" s="109">
        <v>10207221</v>
      </c>
      <c r="F139" s="109">
        <v>71214</v>
      </c>
      <c r="G139" s="110">
        <f t="shared" si="2"/>
        <v>143.33166231359002</v>
      </c>
    </row>
    <row r="140" spans="1:7">
      <c r="A140" s="13" t="s">
        <v>424</v>
      </c>
      <c r="B140" s="13" t="s">
        <v>433</v>
      </c>
      <c r="C140" s="13" t="s">
        <v>436</v>
      </c>
      <c r="D140" s="13">
        <v>2016</v>
      </c>
      <c r="E140" s="109">
        <v>10728790</v>
      </c>
      <c r="F140" s="109">
        <v>73945</v>
      </c>
      <c r="G140" s="110">
        <f t="shared" si="2"/>
        <v>145.09148691595104</v>
      </c>
    </row>
    <row r="141" spans="1:7">
      <c r="A141" s="13" t="s">
        <v>424</v>
      </c>
      <c r="B141" s="13" t="s">
        <v>433</v>
      </c>
      <c r="C141" s="13" t="s">
        <v>436</v>
      </c>
      <c r="D141" s="13">
        <v>2017</v>
      </c>
      <c r="E141" s="109">
        <v>10074225</v>
      </c>
      <c r="F141" s="109">
        <v>69090</v>
      </c>
      <c r="G141" s="110">
        <f t="shared" si="2"/>
        <v>145.81306990881458</v>
      </c>
    </row>
    <row r="142" spans="1:7">
      <c r="A142" s="13" t="s">
        <v>424</v>
      </c>
      <c r="B142" s="13" t="s">
        <v>433</v>
      </c>
      <c r="C142" s="13" t="s">
        <v>436</v>
      </c>
      <c r="D142" s="13">
        <v>2018</v>
      </c>
      <c r="E142" s="109">
        <v>10434577</v>
      </c>
      <c r="F142" s="109">
        <v>71411</v>
      </c>
      <c r="G142" s="110">
        <f t="shared" si="2"/>
        <v>146.12002352578733</v>
      </c>
    </row>
    <row r="143" spans="1:7">
      <c r="A143" s="13" t="s">
        <v>424</v>
      </c>
      <c r="B143" s="13" t="s">
        <v>433</v>
      </c>
      <c r="C143" s="13" t="s">
        <v>436</v>
      </c>
      <c r="D143" s="13">
        <v>2019</v>
      </c>
      <c r="E143" s="109">
        <v>9760645</v>
      </c>
      <c r="F143" s="109">
        <v>66723</v>
      </c>
      <c r="G143" s="110">
        <f t="shared" si="2"/>
        <v>146.28606327653134</v>
      </c>
    </row>
    <row r="144" spans="1:7">
      <c r="A144" s="13" t="s">
        <v>424</v>
      </c>
      <c r="B144" s="13" t="s">
        <v>433</v>
      </c>
      <c r="C144" s="13" t="s">
        <v>436</v>
      </c>
      <c r="D144" s="13" t="s">
        <v>423</v>
      </c>
      <c r="E144" s="109">
        <v>61800351</v>
      </c>
      <c r="F144" s="109">
        <v>425867</v>
      </c>
      <c r="G144" s="110">
        <f t="shared" si="2"/>
        <v>145.1165528204815</v>
      </c>
    </row>
    <row r="145" spans="1:7">
      <c r="A145" s="13" t="s">
        <v>424</v>
      </c>
      <c r="B145" s="13" t="s">
        <v>433</v>
      </c>
      <c r="C145" s="13" t="s">
        <v>435</v>
      </c>
      <c r="D145" s="13">
        <v>2014</v>
      </c>
      <c r="E145" s="109">
        <v>78127662</v>
      </c>
      <c r="F145" s="109">
        <v>561645</v>
      </c>
      <c r="G145" s="110">
        <f t="shared" si="2"/>
        <v>139.10506102609298</v>
      </c>
    </row>
    <row r="146" spans="1:7">
      <c r="A146" s="13" t="s">
        <v>424</v>
      </c>
      <c r="B146" s="13" t="s">
        <v>433</v>
      </c>
      <c r="C146" s="13" t="s">
        <v>435</v>
      </c>
      <c r="D146" s="13">
        <v>2015</v>
      </c>
      <c r="E146" s="109">
        <v>77037763</v>
      </c>
      <c r="F146" s="109">
        <v>556573</v>
      </c>
      <c r="G146" s="110">
        <f t="shared" si="2"/>
        <v>138.41448111927815</v>
      </c>
    </row>
    <row r="147" spans="1:7">
      <c r="A147" s="13" t="s">
        <v>424</v>
      </c>
      <c r="B147" s="13" t="s">
        <v>433</v>
      </c>
      <c r="C147" s="13" t="s">
        <v>435</v>
      </c>
      <c r="D147" s="13">
        <v>2016</v>
      </c>
      <c r="E147" s="109">
        <v>76987101</v>
      </c>
      <c r="F147" s="109">
        <v>553160</v>
      </c>
      <c r="G147" s="110">
        <f t="shared" si="2"/>
        <v>139.17691264733531</v>
      </c>
    </row>
    <row r="148" spans="1:7">
      <c r="A148" s="13" t="s">
        <v>424</v>
      </c>
      <c r="B148" s="13" t="s">
        <v>433</v>
      </c>
      <c r="C148" s="13" t="s">
        <v>435</v>
      </c>
      <c r="D148" s="13">
        <v>2017</v>
      </c>
      <c r="E148" s="109">
        <v>68409053</v>
      </c>
      <c r="F148" s="109">
        <v>490882</v>
      </c>
      <c r="G148" s="110">
        <f t="shared" si="2"/>
        <v>139.35946520752441</v>
      </c>
    </row>
    <row r="149" spans="1:7">
      <c r="A149" s="13" t="s">
        <v>424</v>
      </c>
      <c r="B149" s="13" t="s">
        <v>433</v>
      </c>
      <c r="C149" s="13" t="s">
        <v>435</v>
      </c>
      <c r="D149" s="13">
        <v>2018</v>
      </c>
      <c r="E149" s="109">
        <v>69369581</v>
      </c>
      <c r="F149" s="109">
        <v>496577</v>
      </c>
      <c r="G149" s="110">
        <f t="shared" si="2"/>
        <v>139.69551751289328</v>
      </c>
    </row>
    <row r="150" spans="1:7">
      <c r="A150" s="13" t="s">
        <v>424</v>
      </c>
      <c r="B150" s="13" t="s">
        <v>433</v>
      </c>
      <c r="C150" s="13" t="s">
        <v>435</v>
      </c>
      <c r="D150" s="13">
        <v>2019</v>
      </c>
      <c r="E150" s="109">
        <v>65266635</v>
      </c>
      <c r="F150" s="109">
        <v>467782</v>
      </c>
      <c r="G150" s="110">
        <f t="shared" si="2"/>
        <v>139.52361356358304</v>
      </c>
    </row>
    <row r="151" spans="1:7">
      <c r="A151" s="13" t="s">
        <v>424</v>
      </c>
      <c r="B151" s="13" t="s">
        <v>433</v>
      </c>
      <c r="C151" s="13" t="s">
        <v>435</v>
      </c>
      <c r="D151" s="13" t="s">
        <v>423</v>
      </c>
      <c r="E151" s="109">
        <v>435197794</v>
      </c>
      <c r="F151" s="109">
        <v>3126619</v>
      </c>
      <c r="G151" s="110">
        <f t="shared" si="2"/>
        <v>139.19118191247478</v>
      </c>
    </row>
    <row r="152" spans="1:7">
      <c r="A152" s="13" t="s">
        <v>424</v>
      </c>
      <c r="B152" s="13" t="s">
        <v>433</v>
      </c>
      <c r="C152" s="13" t="s">
        <v>434</v>
      </c>
      <c r="D152" s="13">
        <v>2014</v>
      </c>
      <c r="E152" s="109">
        <v>2316581</v>
      </c>
      <c r="F152" s="109">
        <v>23990</v>
      </c>
      <c r="G152" s="110">
        <f t="shared" si="2"/>
        <v>96.564443518132549</v>
      </c>
    </row>
    <row r="153" spans="1:7">
      <c r="A153" s="13" t="s">
        <v>424</v>
      </c>
      <c r="B153" s="13" t="s">
        <v>433</v>
      </c>
      <c r="C153" s="13" t="s">
        <v>434</v>
      </c>
      <c r="D153" s="13">
        <v>2015</v>
      </c>
      <c r="E153" s="109">
        <v>2651940</v>
      </c>
      <c r="F153" s="109">
        <v>28083</v>
      </c>
      <c r="G153" s="110">
        <f t="shared" si="2"/>
        <v>94.432218780044863</v>
      </c>
    </row>
    <row r="154" spans="1:7">
      <c r="A154" s="13" t="s">
        <v>424</v>
      </c>
      <c r="B154" s="13" t="s">
        <v>433</v>
      </c>
      <c r="C154" s="13" t="s">
        <v>434</v>
      </c>
      <c r="D154" s="13">
        <v>2016</v>
      </c>
      <c r="E154" s="109">
        <v>3419066</v>
      </c>
      <c r="F154" s="109">
        <v>31154</v>
      </c>
      <c r="G154" s="110">
        <f t="shared" si="2"/>
        <v>109.7472555691083</v>
      </c>
    </row>
    <row r="155" spans="1:7">
      <c r="A155" s="13" t="s">
        <v>424</v>
      </c>
      <c r="B155" s="13" t="s">
        <v>433</v>
      </c>
      <c r="C155" s="13" t="s">
        <v>434</v>
      </c>
      <c r="D155" s="13">
        <v>2017</v>
      </c>
      <c r="E155" s="109">
        <v>5547634</v>
      </c>
      <c r="F155" s="109">
        <v>41143</v>
      </c>
      <c r="G155" s="110">
        <f t="shared" si="2"/>
        <v>134.83785820188123</v>
      </c>
    </row>
    <row r="156" spans="1:7">
      <c r="A156" s="13" t="s">
        <v>424</v>
      </c>
      <c r="B156" s="13" t="s">
        <v>433</v>
      </c>
      <c r="C156" s="13" t="s">
        <v>434</v>
      </c>
      <c r="D156" s="13">
        <v>2018</v>
      </c>
      <c r="E156" s="109">
        <v>4920062</v>
      </c>
      <c r="F156" s="109">
        <v>45449</v>
      </c>
      <c r="G156" s="110">
        <f t="shared" si="2"/>
        <v>108.25457105766904</v>
      </c>
    </row>
    <row r="157" spans="1:7">
      <c r="A157" s="13" t="s">
        <v>424</v>
      </c>
      <c r="B157" s="13" t="s">
        <v>433</v>
      </c>
      <c r="C157" s="13" t="s">
        <v>434</v>
      </c>
      <c r="D157" s="13">
        <v>2019</v>
      </c>
      <c r="E157" s="109">
        <v>4978624</v>
      </c>
      <c r="F157" s="109">
        <v>44517</v>
      </c>
      <c r="G157" s="110">
        <f t="shared" si="2"/>
        <v>111.83646696767526</v>
      </c>
    </row>
    <row r="158" spans="1:7">
      <c r="A158" s="13" t="s">
        <v>424</v>
      </c>
      <c r="B158" s="13" t="s">
        <v>433</v>
      </c>
      <c r="C158" s="13" t="s">
        <v>434</v>
      </c>
      <c r="D158" s="13" t="s">
        <v>423</v>
      </c>
      <c r="E158" s="109">
        <v>23833907</v>
      </c>
      <c r="F158" s="109">
        <v>214336</v>
      </c>
      <c r="G158" s="110">
        <f t="shared" si="2"/>
        <v>111.19880468050164</v>
      </c>
    </row>
    <row r="159" spans="1:7">
      <c r="A159" s="13" t="s">
        <v>424</v>
      </c>
      <c r="B159" s="13" t="s">
        <v>433</v>
      </c>
      <c r="C159" s="13" t="s">
        <v>423</v>
      </c>
      <c r="D159" s="13">
        <v>2014</v>
      </c>
      <c r="E159" s="109">
        <v>92003467</v>
      </c>
      <c r="F159" s="109">
        <v>667143</v>
      </c>
      <c r="G159" s="110">
        <f t="shared" si="2"/>
        <v>137.90666618700939</v>
      </c>
    </row>
    <row r="160" spans="1:7">
      <c r="A160" s="13" t="s">
        <v>424</v>
      </c>
      <c r="B160" s="13" t="s">
        <v>433</v>
      </c>
      <c r="C160" s="13" t="s">
        <v>423</v>
      </c>
      <c r="D160" s="13">
        <v>2015</v>
      </c>
      <c r="E160" s="109">
        <v>90907408</v>
      </c>
      <c r="F160" s="109">
        <v>664296</v>
      </c>
      <c r="G160" s="110">
        <f t="shared" si="2"/>
        <v>136.84774257258812</v>
      </c>
    </row>
    <row r="161" spans="1:7">
      <c r="A161" s="13" t="s">
        <v>424</v>
      </c>
      <c r="B161" s="13" t="s">
        <v>433</v>
      </c>
      <c r="C161" s="13" t="s">
        <v>423</v>
      </c>
      <c r="D161" s="13">
        <v>2016</v>
      </c>
      <c r="E161" s="109">
        <v>91703135</v>
      </c>
      <c r="F161" s="109">
        <v>663017</v>
      </c>
      <c r="G161" s="110">
        <f t="shared" si="2"/>
        <v>138.31189094698928</v>
      </c>
    </row>
    <row r="162" spans="1:7">
      <c r="A162" s="13" t="s">
        <v>424</v>
      </c>
      <c r="B162" s="13" t="s">
        <v>433</v>
      </c>
      <c r="C162" s="13" t="s">
        <v>423</v>
      </c>
      <c r="D162" s="13">
        <v>2017</v>
      </c>
      <c r="E162" s="109">
        <v>84466477</v>
      </c>
      <c r="F162" s="109">
        <v>604739</v>
      </c>
      <c r="G162" s="110">
        <f t="shared" si="2"/>
        <v>139.6742677419515</v>
      </c>
    </row>
    <row r="163" spans="1:7">
      <c r="A163" s="13" t="s">
        <v>424</v>
      </c>
      <c r="B163" s="13" t="s">
        <v>433</v>
      </c>
      <c r="C163" s="13" t="s">
        <v>423</v>
      </c>
      <c r="D163" s="13">
        <v>2018</v>
      </c>
      <c r="E163" s="109">
        <v>85034209</v>
      </c>
      <c r="F163" s="109">
        <v>615996</v>
      </c>
      <c r="G163" s="110">
        <f t="shared" si="2"/>
        <v>138.04344346391861</v>
      </c>
    </row>
    <row r="164" spans="1:7">
      <c r="A164" s="13" t="s">
        <v>424</v>
      </c>
      <c r="B164" s="13" t="s">
        <v>433</v>
      </c>
      <c r="C164" s="13" t="s">
        <v>423</v>
      </c>
      <c r="D164" s="13">
        <v>2019</v>
      </c>
      <c r="E164" s="109">
        <v>80239452</v>
      </c>
      <c r="F164" s="109">
        <v>580966</v>
      </c>
      <c r="G164" s="110">
        <f t="shared" si="2"/>
        <v>138.1138517572457</v>
      </c>
    </row>
    <row r="165" spans="1:7">
      <c r="A165" s="13" t="s">
        <v>424</v>
      </c>
      <c r="B165" s="13" t="s">
        <v>433</v>
      </c>
      <c r="C165" s="13" t="s">
        <v>423</v>
      </c>
      <c r="D165" s="13" t="s">
        <v>423</v>
      </c>
      <c r="E165" s="109">
        <v>524354147</v>
      </c>
      <c r="F165" s="109">
        <v>3796157</v>
      </c>
      <c r="G165" s="110">
        <f t="shared" si="2"/>
        <v>138.12762406823532</v>
      </c>
    </row>
    <row r="166" spans="1:7">
      <c r="A166" s="13" t="s">
        <v>424</v>
      </c>
      <c r="B166" s="13" t="s">
        <v>428</v>
      </c>
      <c r="C166" s="13" t="s">
        <v>432</v>
      </c>
      <c r="D166" s="13">
        <v>2014</v>
      </c>
      <c r="E166" s="109">
        <v>116400</v>
      </c>
      <c r="F166" s="111">
        <v>821</v>
      </c>
      <c r="G166" s="110">
        <f t="shared" si="2"/>
        <v>141.77831912302071</v>
      </c>
    </row>
    <row r="167" spans="1:7">
      <c r="A167" s="13" t="s">
        <v>424</v>
      </c>
      <c r="B167" s="13" t="s">
        <v>428</v>
      </c>
      <c r="C167" s="13" t="s">
        <v>432</v>
      </c>
      <c r="D167" s="13">
        <v>2015</v>
      </c>
      <c r="E167" s="109">
        <v>84559</v>
      </c>
      <c r="F167" s="111">
        <v>550</v>
      </c>
      <c r="G167" s="110">
        <f t="shared" si="2"/>
        <v>153.74363636363637</v>
      </c>
    </row>
    <row r="168" spans="1:7">
      <c r="A168" s="13" t="s">
        <v>424</v>
      </c>
      <c r="B168" s="13" t="s">
        <v>428</v>
      </c>
      <c r="C168" s="13" t="s">
        <v>432</v>
      </c>
      <c r="D168" s="13">
        <v>2016</v>
      </c>
      <c r="E168" s="109">
        <v>107084</v>
      </c>
      <c r="F168" s="111">
        <v>759</v>
      </c>
      <c r="G168" s="110">
        <f t="shared" si="2"/>
        <v>141.08563899868247</v>
      </c>
    </row>
    <row r="169" spans="1:7">
      <c r="A169" s="13" t="s">
        <v>424</v>
      </c>
      <c r="B169" s="13" t="s">
        <v>428</v>
      </c>
      <c r="C169" s="13" t="s">
        <v>432</v>
      </c>
      <c r="D169" s="13">
        <v>2017</v>
      </c>
      <c r="E169" s="109">
        <v>97266</v>
      </c>
      <c r="F169" s="111">
        <v>641</v>
      </c>
      <c r="G169" s="110">
        <f t="shared" si="2"/>
        <v>151.74102964118563</v>
      </c>
    </row>
    <row r="170" spans="1:7">
      <c r="A170" s="13" t="s">
        <v>424</v>
      </c>
      <c r="B170" s="13" t="s">
        <v>428</v>
      </c>
      <c r="C170" s="13" t="s">
        <v>432</v>
      </c>
      <c r="D170" s="13">
        <v>2018</v>
      </c>
      <c r="E170" s="109">
        <v>93338</v>
      </c>
      <c r="F170" s="111">
        <v>487</v>
      </c>
      <c r="G170" s="110">
        <f t="shared" si="2"/>
        <v>191.65913757700204</v>
      </c>
    </row>
    <row r="171" spans="1:7">
      <c r="A171" s="13" t="s">
        <v>424</v>
      </c>
      <c r="B171" s="13" t="s">
        <v>428</v>
      </c>
      <c r="C171" s="13" t="s">
        <v>432</v>
      </c>
      <c r="D171" s="13">
        <v>2019</v>
      </c>
      <c r="E171" s="109">
        <v>92543</v>
      </c>
      <c r="F171" s="111">
        <v>491</v>
      </c>
      <c r="G171" s="110">
        <f t="shared" si="2"/>
        <v>188.47861507128309</v>
      </c>
    </row>
    <row r="172" spans="1:7">
      <c r="A172" s="13" t="s">
        <v>424</v>
      </c>
      <c r="B172" s="13" t="s">
        <v>428</v>
      </c>
      <c r="C172" s="13" t="s">
        <v>432</v>
      </c>
      <c r="D172" s="13" t="s">
        <v>423</v>
      </c>
      <c r="E172" s="109">
        <v>591190</v>
      </c>
      <c r="F172" s="109">
        <v>3749</v>
      </c>
      <c r="G172" s="110">
        <f t="shared" si="2"/>
        <v>157.69271805814884</v>
      </c>
    </row>
    <row r="173" spans="1:7">
      <c r="A173" s="13" t="s">
        <v>424</v>
      </c>
      <c r="B173" s="13" t="s">
        <v>428</v>
      </c>
      <c r="C173" s="13" t="s">
        <v>431</v>
      </c>
      <c r="D173" s="13">
        <v>2014</v>
      </c>
      <c r="E173" s="109">
        <v>1575</v>
      </c>
      <c r="F173" s="111">
        <v>30</v>
      </c>
      <c r="G173" s="110">
        <f t="shared" si="2"/>
        <v>52.5</v>
      </c>
    </row>
    <row r="174" spans="1:7">
      <c r="A174" s="13" t="s">
        <v>424</v>
      </c>
      <c r="B174" s="13" t="s">
        <v>428</v>
      </c>
      <c r="C174" s="13" t="s">
        <v>431</v>
      </c>
      <c r="D174" s="13">
        <v>2015</v>
      </c>
      <c r="E174" s="109">
        <v>1707</v>
      </c>
      <c r="F174" s="111">
        <v>33</v>
      </c>
      <c r="G174" s="110">
        <f t="shared" si="2"/>
        <v>51.727272727272727</v>
      </c>
    </row>
    <row r="175" spans="1:7">
      <c r="A175" s="13" t="s">
        <v>424</v>
      </c>
      <c r="B175" s="13" t="s">
        <v>428</v>
      </c>
      <c r="C175" s="13" t="s">
        <v>431</v>
      </c>
      <c r="D175" s="13">
        <v>2016</v>
      </c>
      <c r="E175" s="109">
        <v>1733</v>
      </c>
      <c r="F175" s="111">
        <v>33</v>
      </c>
      <c r="G175" s="110">
        <f t="shared" si="2"/>
        <v>52.515151515151516</v>
      </c>
    </row>
    <row r="176" spans="1:7">
      <c r="A176" s="13" t="s">
        <v>424</v>
      </c>
      <c r="B176" s="13" t="s">
        <v>428</v>
      </c>
      <c r="C176" s="13" t="s">
        <v>431</v>
      </c>
      <c r="D176" s="13">
        <v>2017</v>
      </c>
      <c r="E176" s="109">
        <v>2217</v>
      </c>
      <c r="F176" s="111">
        <v>43</v>
      </c>
      <c r="G176" s="110">
        <f t="shared" si="2"/>
        <v>51.558139534883722</v>
      </c>
    </row>
    <row r="177" spans="1:7">
      <c r="A177" s="13" t="s">
        <v>424</v>
      </c>
      <c r="B177" s="13" t="s">
        <v>428</v>
      </c>
      <c r="C177" s="13" t="s">
        <v>431</v>
      </c>
      <c r="D177" s="13">
        <v>2018</v>
      </c>
      <c r="E177" s="109">
        <v>2349</v>
      </c>
      <c r="F177" s="111">
        <v>46</v>
      </c>
      <c r="G177" s="110">
        <f t="shared" si="2"/>
        <v>51.065217391304351</v>
      </c>
    </row>
    <row r="178" spans="1:7">
      <c r="A178" s="13" t="s">
        <v>424</v>
      </c>
      <c r="B178" s="13" t="s">
        <v>428</v>
      </c>
      <c r="C178" s="13" t="s">
        <v>431</v>
      </c>
      <c r="D178" s="13">
        <v>2019</v>
      </c>
      <c r="E178" s="109">
        <v>1470</v>
      </c>
      <c r="F178" s="111">
        <v>28</v>
      </c>
      <c r="G178" s="110">
        <f t="shared" si="2"/>
        <v>52.5</v>
      </c>
    </row>
    <row r="179" spans="1:7">
      <c r="A179" s="13" t="s">
        <v>424</v>
      </c>
      <c r="B179" s="13" t="s">
        <v>428</v>
      </c>
      <c r="C179" s="13" t="s">
        <v>431</v>
      </c>
      <c r="D179" s="13" t="s">
        <v>423</v>
      </c>
      <c r="E179" s="109">
        <v>11051</v>
      </c>
      <c r="F179" s="111">
        <v>213</v>
      </c>
      <c r="G179" s="110">
        <f t="shared" si="2"/>
        <v>51.882629107981224</v>
      </c>
    </row>
    <row r="180" spans="1:7">
      <c r="A180" s="13" t="s">
        <v>424</v>
      </c>
      <c r="B180" s="13" t="s">
        <v>428</v>
      </c>
      <c r="C180" s="13" t="s">
        <v>430</v>
      </c>
      <c r="D180" s="13">
        <v>2014</v>
      </c>
      <c r="E180" s="109">
        <v>5674</v>
      </c>
      <c r="F180" s="111">
        <v>39</v>
      </c>
      <c r="G180" s="110">
        <f t="shared" si="2"/>
        <v>145.48717948717947</v>
      </c>
    </row>
    <row r="181" spans="1:7">
      <c r="A181" s="13" t="s">
        <v>424</v>
      </c>
      <c r="B181" s="13" t="s">
        <v>428</v>
      </c>
      <c r="C181" s="13" t="s">
        <v>430</v>
      </c>
      <c r="D181" s="13">
        <v>2015</v>
      </c>
      <c r="E181" s="109">
        <v>8363</v>
      </c>
      <c r="F181" s="111">
        <v>60</v>
      </c>
      <c r="G181" s="110">
        <f t="shared" si="2"/>
        <v>139.38333333333333</v>
      </c>
    </row>
    <row r="182" spans="1:7">
      <c r="A182" s="13" t="s">
        <v>424</v>
      </c>
      <c r="B182" s="13" t="s">
        <v>428</v>
      </c>
      <c r="C182" s="13" t="s">
        <v>430</v>
      </c>
      <c r="D182" s="13">
        <v>2016</v>
      </c>
      <c r="E182" s="109">
        <v>9245</v>
      </c>
      <c r="F182" s="111">
        <v>64</v>
      </c>
      <c r="G182" s="110">
        <f t="shared" si="2"/>
        <v>144.453125</v>
      </c>
    </row>
    <row r="183" spans="1:7">
      <c r="A183" s="13" t="s">
        <v>424</v>
      </c>
      <c r="B183" s="13" t="s">
        <v>428</v>
      </c>
      <c r="C183" s="13" t="s">
        <v>430</v>
      </c>
      <c r="D183" s="13">
        <v>2017</v>
      </c>
      <c r="E183" s="109">
        <v>6890</v>
      </c>
      <c r="F183" s="111">
        <v>49</v>
      </c>
      <c r="G183" s="110">
        <f t="shared" si="2"/>
        <v>140.61224489795919</v>
      </c>
    </row>
    <row r="184" spans="1:7">
      <c r="A184" s="13" t="s">
        <v>424</v>
      </c>
      <c r="B184" s="13" t="s">
        <v>428</v>
      </c>
      <c r="C184" s="13" t="s">
        <v>430</v>
      </c>
      <c r="D184" s="13">
        <v>2018</v>
      </c>
      <c r="E184" s="109">
        <v>7230</v>
      </c>
      <c r="F184" s="111">
        <v>50</v>
      </c>
      <c r="G184" s="110">
        <f t="shared" si="2"/>
        <v>144.6</v>
      </c>
    </row>
    <row r="185" spans="1:7">
      <c r="A185" s="13" t="s">
        <v>424</v>
      </c>
      <c r="B185" s="13" t="s">
        <v>428</v>
      </c>
      <c r="C185" s="13" t="s">
        <v>430</v>
      </c>
      <c r="D185" s="13">
        <v>2019</v>
      </c>
      <c r="E185" s="109">
        <v>5570</v>
      </c>
      <c r="F185" s="111">
        <v>40</v>
      </c>
      <c r="G185" s="110">
        <f t="shared" si="2"/>
        <v>139.25</v>
      </c>
    </row>
    <row r="186" spans="1:7">
      <c r="A186" s="13" t="s">
        <v>424</v>
      </c>
      <c r="B186" s="13" t="s">
        <v>428</v>
      </c>
      <c r="C186" s="13" t="s">
        <v>430</v>
      </c>
      <c r="D186" s="13" t="s">
        <v>423</v>
      </c>
      <c r="E186" s="109">
        <v>42971</v>
      </c>
      <c r="F186" s="111">
        <v>302</v>
      </c>
      <c r="G186" s="110">
        <f t="shared" si="2"/>
        <v>142.28807947019868</v>
      </c>
    </row>
    <row r="187" spans="1:7">
      <c r="A187" s="13" t="s">
        <v>424</v>
      </c>
      <c r="B187" s="13" t="s">
        <v>428</v>
      </c>
      <c r="C187" s="13" t="s">
        <v>429</v>
      </c>
      <c r="D187" s="13">
        <v>2014</v>
      </c>
      <c r="E187" s="109">
        <v>51687</v>
      </c>
      <c r="F187" s="109">
        <v>1128</v>
      </c>
      <c r="G187" s="110">
        <f t="shared" si="2"/>
        <v>45.821808510638299</v>
      </c>
    </row>
    <row r="188" spans="1:7">
      <c r="A188" s="13" t="s">
        <v>424</v>
      </c>
      <c r="B188" s="13" t="s">
        <v>428</v>
      </c>
      <c r="C188" s="13" t="s">
        <v>429</v>
      </c>
      <c r="D188" s="13">
        <v>2015</v>
      </c>
      <c r="E188" s="109">
        <v>56743</v>
      </c>
      <c r="F188" s="109">
        <v>1244</v>
      </c>
      <c r="G188" s="110">
        <f t="shared" si="2"/>
        <v>45.613344051446944</v>
      </c>
    </row>
    <row r="189" spans="1:7">
      <c r="A189" s="13" t="s">
        <v>424</v>
      </c>
      <c r="B189" s="13" t="s">
        <v>428</v>
      </c>
      <c r="C189" s="13" t="s">
        <v>429</v>
      </c>
      <c r="D189" s="13">
        <v>2016</v>
      </c>
      <c r="E189" s="109">
        <v>57567</v>
      </c>
      <c r="F189" s="109">
        <v>1257</v>
      </c>
      <c r="G189" s="110">
        <f t="shared" si="2"/>
        <v>45.79713603818616</v>
      </c>
    </row>
    <row r="190" spans="1:7">
      <c r="A190" s="13" t="s">
        <v>424</v>
      </c>
      <c r="B190" s="13" t="s">
        <v>428</v>
      </c>
      <c r="C190" s="13" t="s">
        <v>429</v>
      </c>
      <c r="D190" s="13">
        <v>2017</v>
      </c>
      <c r="E190" s="109">
        <v>54977</v>
      </c>
      <c r="F190" s="109">
        <v>1202</v>
      </c>
      <c r="G190" s="110">
        <f t="shared" si="2"/>
        <v>45.737936772046588</v>
      </c>
    </row>
    <row r="191" spans="1:7">
      <c r="A191" s="13" t="s">
        <v>424</v>
      </c>
      <c r="B191" s="13" t="s">
        <v>428</v>
      </c>
      <c r="C191" s="13" t="s">
        <v>429</v>
      </c>
      <c r="D191" s="13">
        <v>2018</v>
      </c>
      <c r="E191" s="109">
        <v>74171</v>
      </c>
      <c r="F191" s="109">
        <v>1620</v>
      </c>
      <c r="G191" s="110">
        <f t="shared" si="2"/>
        <v>45.784567901234567</v>
      </c>
    </row>
    <row r="192" spans="1:7">
      <c r="A192" s="13" t="s">
        <v>424</v>
      </c>
      <c r="B192" s="13" t="s">
        <v>428</v>
      </c>
      <c r="C192" s="13" t="s">
        <v>429</v>
      </c>
      <c r="D192" s="13">
        <v>2019</v>
      </c>
      <c r="E192" s="109">
        <v>52691</v>
      </c>
      <c r="F192" s="109">
        <v>1147</v>
      </c>
      <c r="G192" s="110">
        <f t="shared" si="2"/>
        <v>45.938099389712292</v>
      </c>
    </row>
    <row r="193" spans="1:7">
      <c r="A193" s="13" t="s">
        <v>424</v>
      </c>
      <c r="B193" s="13" t="s">
        <v>428</v>
      </c>
      <c r="C193" s="13" t="s">
        <v>429</v>
      </c>
      <c r="D193" s="13" t="s">
        <v>423</v>
      </c>
      <c r="E193" s="109">
        <v>347835</v>
      </c>
      <c r="F193" s="109">
        <v>7598</v>
      </c>
      <c r="G193" s="110">
        <f t="shared" si="2"/>
        <v>45.77981047644117</v>
      </c>
    </row>
    <row r="194" spans="1:7">
      <c r="A194" s="13" t="s">
        <v>424</v>
      </c>
      <c r="B194" s="13" t="s">
        <v>428</v>
      </c>
      <c r="C194" s="13" t="s">
        <v>423</v>
      </c>
      <c r="D194" s="13">
        <v>2014</v>
      </c>
      <c r="E194" s="109">
        <v>175335</v>
      </c>
      <c r="F194" s="109">
        <v>2018</v>
      </c>
      <c r="G194" s="110">
        <f t="shared" si="2"/>
        <v>86.885530227948465</v>
      </c>
    </row>
    <row r="195" spans="1:7">
      <c r="A195" s="13" t="s">
        <v>424</v>
      </c>
      <c r="B195" s="13" t="s">
        <v>428</v>
      </c>
      <c r="C195" s="13" t="s">
        <v>423</v>
      </c>
      <c r="D195" s="13">
        <v>2015</v>
      </c>
      <c r="E195" s="109">
        <v>151372</v>
      </c>
      <c r="F195" s="109">
        <v>1887</v>
      </c>
      <c r="G195" s="110">
        <f t="shared" si="2"/>
        <v>80.218335983041868</v>
      </c>
    </row>
    <row r="196" spans="1:7">
      <c r="A196" s="13" t="s">
        <v>424</v>
      </c>
      <c r="B196" s="13" t="s">
        <v>428</v>
      </c>
      <c r="C196" s="13" t="s">
        <v>423</v>
      </c>
      <c r="D196" s="13">
        <v>2016</v>
      </c>
      <c r="E196" s="109">
        <v>175628</v>
      </c>
      <c r="F196" s="109">
        <v>2113</v>
      </c>
      <c r="G196" s="110">
        <f t="shared" si="2"/>
        <v>83.117841930903921</v>
      </c>
    </row>
    <row r="197" spans="1:7">
      <c r="A197" s="13" t="s">
        <v>424</v>
      </c>
      <c r="B197" s="13" t="s">
        <v>428</v>
      </c>
      <c r="C197" s="13" t="s">
        <v>423</v>
      </c>
      <c r="D197" s="13">
        <v>2017</v>
      </c>
      <c r="E197" s="109">
        <v>161351</v>
      </c>
      <c r="F197" s="109">
        <v>1935</v>
      </c>
      <c r="G197" s="110">
        <f t="shared" ref="G197:G228" si="3">E197/F197</f>
        <v>83.385529715762274</v>
      </c>
    </row>
    <row r="198" spans="1:7">
      <c r="A198" s="13" t="s">
        <v>424</v>
      </c>
      <c r="B198" s="13" t="s">
        <v>428</v>
      </c>
      <c r="C198" s="13" t="s">
        <v>423</v>
      </c>
      <c r="D198" s="13">
        <v>2018</v>
      </c>
      <c r="E198" s="109">
        <v>177088</v>
      </c>
      <c r="F198" s="109">
        <v>2203</v>
      </c>
      <c r="G198" s="110">
        <f t="shared" si="3"/>
        <v>80.384929641398088</v>
      </c>
    </row>
    <row r="199" spans="1:7">
      <c r="A199" s="13" t="s">
        <v>424</v>
      </c>
      <c r="B199" s="13" t="s">
        <v>428</v>
      </c>
      <c r="C199" s="13" t="s">
        <v>423</v>
      </c>
      <c r="D199" s="13">
        <v>2019</v>
      </c>
      <c r="E199" s="109">
        <v>152274</v>
      </c>
      <c r="F199" s="109">
        <v>1706</v>
      </c>
      <c r="G199" s="110">
        <f t="shared" si="3"/>
        <v>89.257913247362254</v>
      </c>
    </row>
    <row r="200" spans="1:7">
      <c r="A200" s="13" t="s">
        <v>424</v>
      </c>
      <c r="B200" s="13" t="s">
        <v>428</v>
      </c>
      <c r="C200" s="13" t="s">
        <v>423</v>
      </c>
      <c r="D200" s="13" t="s">
        <v>423</v>
      </c>
      <c r="E200" s="109">
        <v>993049</v>
      </c>
      <c r="F200" s="109">
        <v>11862</v>
      </c>
      <c r="G200" s="110">
        <f t="shared" si="3"/>
        <v>83.716826842016516</v>
      </c>
    </row>
    <row r="201" spans="1:7">
      <c r="A201" s="13" t="s">
        <v>424</v>
      </c>
      <c r="B201" s="13" t="s">
        <v>425</v>
      </c>
      <c r="C201" s="13" t="s">
        <v>427</v>
      </c>
      <c r="D201" s="13">
        <v>2014</v>
      </c>
      <c r="E201" s="109">
        <v>57136</v>
      </c>
      <c r="F201" s="111">
        <v>838</v>
      </c>
      <c r="G201" s="110">
        <f t="shared" si="3"/>
        <v>68.181384248210023</v>
      </c>
    </row>
    <row r="202" spans="1:7">
      <c r="A202" s="13" t="s">
        <v>424</v>
      </c>
      <c r="B202" s="13" t="s">
        <v>425</v>
      </c>
      <c r="C202" s="13" t="s">
        <v>427</v>
      </c>
      <c r="D202" s="13">
        <v>2015</v>
      </c>
      <c r="E202" s="109">
        <v>64167</v>
      </c>
      <c r="F202" s="111">
        <v>950</v>
      </c>
      <c r="G202" s="110">
        <f t="shared" si="3"/>
        <v>67.544210526315794</v>
      </c>
    </row>
    <row r="203" spans="1:7">
      <c r="A203" s="13" t="s">
        <v>424</v>
      </c>
      <c r="B203" s="13" t="s">
        <v>425</v>
      </c>
      <c r="C203" s="13" t="s">
        <v>427</v>
      </c>
      <c r="D203" s="13">
        <v>2016</v>
      </c>
      <c r="E203" s="109">
        <v>70762</v>
      </c>
      <c r="F203" s="109">
        <v>1041</v>
      </c>
      <c r="G203" s="110">
        <f t="shared" si="3"/>
        <v>67.97502401536984</v>
      </c>
    </row>
    <row r="204" spans="1:7">
      <c r="A204" s="13" t="s">
        <v>424</v>
      </c>
      <c r="B204" s="13" t="s">
        <v>425</v>
      </c>
      <c r="C204" s="13" t="s">
        <v>427</v>
      </c>
      <c r="D204" s="13">
        <v>2017</v>
      </c>
      <c r="E204" s="109">
        <v>68620</v>
      </c>
      <c r="F204" s="109">
        <v>1014</v>
      </c>
      <c r="G204" s="110">
        <f t="shared" si="3"/>
        <v>67.672583826429985</v>
      </c>
    </row>
    <row r="205" spans="1:7">
      <c r="A205" s="13" t="s">
        <v>424</v>
      </c>
      <c r="B205" s="13" t="s">
        <v>425</v>
      </c>
      <c r="C205" s="13" t="s">
        <v>427</v>
      </c>
      <c r="D205" s="13">
        <v>2018</v>
      </c>
      <c r="E205" s="109">
        <v>68974</v>
      </c>
      <c r="F205" s="109">
        <v>1015</v>
      </c>
      <c r="G205" s="110">
        <f t="shared" si="3"/>
        <v>67.954679802955667</v>
      </c>
    </row>
    <row r="206" spans="1:7">
      <c r="A206" s="13" t="s">
        <v>424</v>
      </c>
      <c r="B206" s="13" t="s">
        <v>425</v>
      </c>
      <c r="C206" s="13" t="s">
        <v>427</v>
      </c>
      <c r="D206" s="13">
        <v>2019</v>
      </c>
      <c r="E206" s="109">
        <v>67947</v>
      </c>
      <c r="F206" s="109">
        <v>1005</v>
      </c>
      <c r="G206" s="110">
        <f t="shared" si="3"/>
        <v>67.608955223880599</v>
      </c>
    </row>
    <row r="207" spans="1:7">
      <c r="A207" s="13" t="s">
        <v>424</v>
      </c>
      <c r="B207" s="13" t="s">
        <v>425</v>
      </c>
      <c r="C207" s="13" t="s">
        <v>427</v>
      </c>
      <c r="D207" s="13" t="s">
        <v>423</v>
      </c>
      <c r="E207" s="109">
        <v>397606</v>
      </c>
      <c r="F207" s="109">
        <v>5863</v>
      </c>
      <c r="G207" s="110">
        <f t="shared" si="3"/>
        <v>67.816135084427771</v>
      </c>
    </row>
    <row r="208" spans="1:7">
      <c r="A208" s="13" t="s">
        <v>424</v>
      </c>
      <c r="B208" s="13" t="s">
        <v>425</v>
      </c>
      <c r="C208" s="13" t="s">
        <v>426</v>
      </c>
      <c r="D208" s="13">
        <v>2014</v>
      </c>
      <c r="E208" s="109">
        <v>981487</v>
      </c>
      <c r="F208" s="109">
        <v>14765</v>
      </c>
      <c r="G208" s="110">
        <f t="shared" si="3"/>
        <v>66.47389095834744</v>
      </c>
    </row>
    <row r="209" spans="1:7">
      <c r="A209" s="13" t="s">
        <v>424</v>
      </c>
      <c r="B209" s="13" t="s">
        <v>425</v>
      </c>
      <c r="C209" s="13" t="s">
        <v>426</v>
      </c>
      <c r="D209" s="13">
        <v>2015</v>
      </c>
      <c r="E209" s="109">
        <v>1055823</v>
      </c>
      <c r="F209" s="109">
        <v>15914</v>
      </c>
      <c r="G209" s="110">
        <f t="shared" si="3"/>
        <v>66.345544803317836</v>
      </c>
    </row>
    <row r="210" spans="1:7">
      <c r="A210" s="13" t="s">
        <v>424</v>
      </c>
      <c r="B210" s="13" t="s">
        <v>425</v>
      </c>
      <c r="C210" s="13" t="s">
        <v>426</v>
      </c>
      <c r="D210" s="13">
        <v>2016</v>
      </c>
      <c r="E210" s="109">
        <v>1130693</v>
      </c>
      <c r="F210" s="109">
        <v>16942</v>
      </c>
      <c r="G210" s="110">
        <f t="shared" si="3"/>
        <v>66.739050879471137</v>
      </c>
    </row>
    <row r="211" spans="1:7">
      <c r="A211" s="13" t="s">
        <v>424</v>
      </c>
      <c r="B211" s="13" t="s">
        <v>425</v>
      </c>
      <c r="C211" s="13" t="s">
        <v>426</v>
      </c>
      <c r="D211" s="13">
        <v>2017</v>
      </c>
      <c r="E211" s="109">
        <v>1087265</v>
      </c>
      <c r="F211" s="109">
        <v>16362</v>
      </c>
      <c r="G211" s="110">
        <f t="shared" si="3"/>
        <v>66.450617283950621</v>
      </c>
    </row>
    <row r="212" spans="1:7">
      <c r="A212" s="13" t="s">
        <v>424</v>
      </c>
      <c r="B212" s="13" t="s">
        <v>425</v>
      </c>
      <c r="C212" s="13" t="s">
        <v>426</v>
      </c>
      <c r="D212" s="13">
        <v>2018</v>
      </c>
      <c r="E212" s="109">
        <v>1134480</v>
      </c>
      <c r="F212" s="109">
        <v>17072</v>
      </c>
      <c r="G212" s="110">
        <f t="shared" si="3"/>
        <v>66.452671040299904</v>
      </c>
    </row>
    <row r="213" spans="1:7">
      <c r="A213" s="13" t="s">
        <v>424</v>
      </c>
      <c r="B213" s="13" t="s">
        <v>425</v>
      </c>
      <c r="C213" s="13" t="s">
        <v>426</v>
      </c>
      <c r="D213" s="13">
        <v>2019</v>
      </c>
      <c r="E213" s="109">
        <v>1092836</v>
      </c>
      <c r="F213" s="109">
        <v>16475</v>
      </c>
      <c r="G213" s="110">
        <f t="shared" si="3"/>
        <v>66.332989377845223</v>
      </c>
    </row>
    <row r="214" spans="1:7">
      <c r="A214" s="13" t="s">
        <v>424</v>
      </c>
      <c r="B214" s="13" t="s">
        <v>425</v>
      </c>
      <c r="C214" s="13" t="s">
        <v>426</v>
      </c>
      <c r="D214" s="13" t="s">
        <v>423</v>
      </c>
      <c r="E214" s="109">
        <v>6482585</v>
      </c>
      <c r="F214" s="109">
        <v>97530</v>
      </c>
      <c r="G214" s="110">
        <f t="shared" si="3"/>
        <v>66.46759971290885</v>
      </c>
    </row>
    <row r="215" spans="1:7">
      <c r="A215" s="13" t="s">
        <v>424</v>
      </c>
      <c r="B215" s="13" t="s">
        <v>425</v>
      </c>
      <c r="C215" s="13" t="s">
        <v>423</v>
      </c>
      <c r="D215" s="13">
        <v>2014</v>
      </c>
      <c r="E215" s="109">
        <v>1038623</v>
      </c>
      <c r="F215" s="109">
        <v>15603</v>
      </c>
      <c r="G215" s="110">
        <f t="shared" si="3"/>
        <v>66.565596359674416</v>
      </c>
    </row>
    <row r="216" spans="1:7">
      <c r="A216" s="13" t="s">
        <v>424</v>
      </c>
      <c r="B216" s="13" t="s">
        <v>425</v>
      </c>
      <c r="C216" s="13" t="s">
        <v>423</v>
      </c>
      <c r="D216" s="13">
        <v>2015</v>
      </c>
      <c r="E216" s="109">
        <v>1119990</v>
      </c>
      <c r="F216" s="109">
        <v>16864</v>
      </c>
      <c r="G216" s="110">
        <f t="shared" si="3"/>
        <v>66.413069259962043</v>
      </c>
    </row>
    <row r="217" spans="1:7">
      <c r="A217" s="13" t="s">
        <v>424</v>
      </c>
      <c r="B217" s="13" t="s">
        <v>425</v>
      </c>
      <c r="C217" s="13" t="s">
        <v>423</v>
      </c>
      <c r="D217" s="13">
        <v>2016</v>
      </c>
      <c r="E217" s="109">
        <v>1201455</v>
      </c>
      <c r="F217" s="109">
        <v>17983</v>
      </c>
      <c r="G217" s="110">
        <f t="shared" si="3"/>
        <v>66.810598898960123</v>
      </c>
    </row>
    <row r="218" spans="1:7">
      <c r="A218" s="13" t="s">
        <v>424</v>
      </c>
      <c r="B218" s="13" t="s">
        <v>425</v>
      </c>
      <c r="C218" s="13" t="s">
        <v>423</v>
      </c>
      <c r="D218" s="13">
        <v>2017</v>
      </c>
      <c r="E218" s="109">
        <v>1155885</v>
      </c>
      <c r="F218" s="109">
        <v>17376</v>
      </c>
      <c r="G218" s="110">
        <f t="shared" si="3"/>
        <v>66.521926795580114</v>
      </c>
    </row>
    <row r="219" spans="1:7">
      <c r="A219" s="13" t="s">
        <v>424</v>
      </c>
      <c r="B219" s="13" t="s">
        <v>425</v>
      </c>
      <c r="C219" s="13" t="s">
        <v>423</v>
      </c>
      <c r="D219" s="13">
        <v>2018</v>
      </c>
      <c r="E219" s="109">
        <v>1203454</v>
      </c>
      <c r="F219" s="109">
        <v>18087</v>
      </c>
      <c r="G219" s="110">
        <f t="shared" si="3"/>
        <v>66.536960247691709</v>
      </c>
    </row>
    <row r="220" spans="1:7">
      <c r="A220" s="13" t="s">
        <v>424</v>
      </c>
      <c r="B220" s="13" t="s">
        <v>425</v>
      </c>
      <c r="C220" s="13" t="s">
        <v>423</v>
      </c>
      <c r="D220" s="13">
        <v>2019</v>
      </c>
      <c r="E220" s="109">
        <v>1160783</v>
      </c>
      <c r="F220" s="109">
        <v>17480</v>
      </c>
      <c r="G220" s="110">
        <f t="shared" si="3"/>
        <v>66.406350114416469</v>
      </c>
    </row>
    <row r="221" spans="1:7">
      <c r="A221" s="13" t="s">
        <v>424</v>
      </c>
      <c r="B221" s="13" t="s">
        <v>425</v>
      </c>
      <c r="C221" s="13" t="s">
        <v>423</v>
      </c>
      <c r="D221" s="13" t="s">
        <v>423</v>
      </c>
      <c r="E221" s="109">
        <v>6880191</v>
      </c>
      <c r="F221" s="109">
        <v>103393</v>
      </c>
      <c r="G221" s="110">
        <f t="shared" si="3"/>
        <v>66.544069714584154</v>
      </c>
    </row>
    <row r="222" spans="1:7">
      <c r="A222" s="13" t="s">
        <v>424</v>
      </c>
      <c r="B222" s="13" t="s">
        <v>12</v>
      </c>
      <c r="C222" s="13" t="s">
        <v>12</v>
      </c>
      <c r="D222" s="13">
        <v>2014</v>
      </c>
      <c r="E222" s="109">
        <v>290226942</v>
      </c>
      <c r="F222" s="109">
        <v>4482234</v>
      </c>
      <c r="G222" s="110">
        <f t="shared" si="3"/>
        <v>64.750511017497075</v>
      </c>
    </row>
    <row r="223" spans="1:7">
      <c r="A223" s="13" t="s">
        <v>424</v>
      </c>
      <c r="B223" s="13" t="s">
        <v>12</v>
      </c>
      <c r="C223" s="13" t="s">
        <v>12</v>
      </c>
      <c r="D223" s="13">
        <v>2015</v>
      </c>
      <c r="E223" s="109">
        <v>311427875</v>
      </c>
      <c r="F223" s="109">
        <v>5001294</v>
      </c>
      <c r="G223" s="110">
        <f t="shared" si="3"/>
        <v>62.269459663839001</v>
      </c>
    </row>
    <row r="224" spans="1:7">
      <c r="A224" s="13" t="s">
        <v>424</v>
      </c>
      <c r="B224" s="13" t="s">
        <v>12</v>
      </c>
      <c r="C224" s="13" t="s">
        <v>12</v>
      </c>
      <c r="D224" s="13">
        <v>2016</v>
      </c>
      <c r="E224" s="109">
        <v>320348102</v>
      </c>
      <c r="F224" s="109">
        <v>5214764</v>
      </c>
      <c r="G224" s="110">
        <f t="shared" si="3"/>
        <v>61.430987480929147</v>
      </c>
    </row>
    <row r="225" spans="1:7">
      <c r="A225" s="13" t="s">
        <v>424</v>
      </c>
      <c r="B225" s="13" t="s">
        <v>12</v>
      </c>
      <c r="C225" s="13" t="s">
        <v>12</v>
      </c>
      <c r="D225" s="13">
        <v>2017</v>
      </c>
      <c r="E225" s="109">
        <v>315843067</v>
      </c>
      <c r="F225" s="109">
        <v>5193600</v>
      </c>
      <c r="G225" s="110">
        <f t="shared" si="3"/>
        <v>60.813899222119531</v>
      </c>
    </row>
    <row r="226" spans="1:7">
      <c r="A226" s="13" t="s">
        <v>424</v>
      </c>
      <c r="B226" s="13" t="s">
        <v>12</v>
      </c>
      <c r="C226" s="13" t="s">
        <v>12</v>
      </c>
      <c r="D226" s="13">
        <v>2018</v>
      </c>
      <c r="E226" s="109">
        <v>333210756</v>
      </c>
      <c r="F226" s="109">
        <v>5542905</v>
      </c>
      <c r="G226" s="110">
        <f t="shared" si="3"/>
        <v>60.114823544693621</v>
      </c>
    </row>
    <row r="227" spans="1:7">
      <c r="A227" s="13" t="s">
        <v>424</v>
      </c>
      <c r="B227" s="13" t="s">
        <v>12</v>
      </c>
      <c r="C227" s="13" t="s">
        <v>12</v>
      </c>
      <c r="D227" s="13">
        <v>2019</v>
      </c>
      <c r="E227" s="109">
        <v>324483573</v>
      </c>
      <c r="F227" s="109">
        <v>5450996</v>
      </c>
      <c r="G227" s="110">
        <f t="shared" si="3"/>
        <v>59.527391507900575</v>
      </c>
    </row>
    <row r="228" spans="1:7" ht="15.75" thickBot="1">
      <c r="A228" s="13" t="s">
        <v>424</v>
      </c>
      <c r="B228" s="13" t="s">
        <v>12</v>
      </c>
      <c r="C228" s="13" t="s">
        <v>12</v>
      </c>
      <c r="D228" s="13" t="s">
        <v>423</v>
      </c>
      <c r="E228" s="112">
        <v>1895540315</v>
      </c>
      <c r="F228" s="112">
        <v>30885793</v>
      </c>
      <c r="G228" s="110">
        <f t="shared" si="3"/>
        <v>61.372564240134615</v>
      </c>
    </row>
  </sheetData>
  <mergeCells count="2">
    <mergeCell ref="A1:D1"/>
    <mergeCell ref="A2:D2"/>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F228"/>
  <sheetViews>
    <sheetView zoomScaleNormal="100" workbookViewId="0">
      <selection sqref="A1:D1"/>
    </sheetView>
  </sheetViews>
  <sheetFormatPr defaultRowHeight="15"/>
  <cols>
    <col min="1" max="1" width="56.7109375" customWidth="1"/>
    <col min="2" max="3" width="26" customWidth="1"/>
    <col min="4" max="4" width="22.42578125" customWidth="1"/>
    <col min="5" max="5" width="18.28515625" customWidth="1"/>
  </cols>
  <sheetData>
    <row r="1" spans="1:6" ht="31.5" customHeight="1">
      <c r="A1" s="197" t="s">
        <v>105</v>
      </c>
      <c r="B1" s="197"/>
      <c r="C1" s="197"/>
      <c r="D1" s="197"/>
    </row>
    <row r="2" spans="1:6" ht="15" customHeight="1">
      <c r="A2" s="197" t="s">
        <v>0</v>
      </c>
      <c r="B2" s="197"/>
      <c r="C2" s="197"/>
      <c r="D2" s="197"/>
    </row>
    <row r="4" spans="1:6">
      <c r="A4" s="2" t="s">
        <v>4</v>
      </c>
      <c r="B4" s="2" t="s">
        <v>5</v>
      </c>
      <c r="C4" s="2" t="s">
        <v>6</v>
      </c>
      <c r="D4" s="2" t="s">
        <v>7</v>
      </c>
      <c r="E4" s="2" t="s">
        <v>8</v>
      </c>
      <c r="F4" s="11" t="s">
        <v>9</v>
      </c>
    </row>
    <row r="5" spans="1:6">
      <c r="A5" t="s">
        <v>55</v>
      </c>
      <c r="B5" t="s">
        <v>56</v>
      </c>
      <c r="C5" t="s">
        <v>12</v>
      </c>
      <c r="D5" t="s">
        <v>12</v>
      </c>
      <c r="E5" t="s">
        <v>13</v>
      </c>
      <c r="F5" s="6">
        <v>41.7</v>
      </c>
    </row>
    <row r="6" spans="1:6">
      <c r="A6" t="s">
        <v>55</v>
      </c>
      <c r="B6" t="s">
        <v>56</v>
      </c>
      <c r="C6" t="s">
        <v>12</v>
      </c>
      <c r="D6" t="s">
        <v>12</v>
      </c>
      <c r="E6" t="s">
        <v>57</v>
      </c>
      <c r="F6" s="6">
        <v>34.299999999999997</v>
      </c>
    </row>
    <row r="7" spans="1:6">
      <c r="A7" t="s">
        <v>55</v>
      </c>
      <c r="B7" t="s">
        <v>56</v>
      </c>
      <c r="C7" t="s">
        <v>12</v>
      </c>
      <c r="D7" t="s">
        <v>12</v>
      </c>
      <c r="E7" t="s">
        <v>58</v>
      </c>
      <c r="F7" s="6">
        <v>45.1</v>
      </c>
    </row>
    <row r="8" spans="1:6">
      <c r="A8" t="s">
        <v>55</v>
      </c>
      <c r="B8" t="s">
        <v>56</v>
      </c>
      <c r="C8" t="s">
        <v>12</v>
      </c>
      <c r="D8" t="s">
        <v>12</v>
      </c>
      <c r="E8" t="s">
        <v>59</v>
      </c>
      <c r="F8" s="6">
        <v>46.2</v>
      </c>
    </row>
    <row r="9" spans="1:6">
      <c r="A9" t="s">
        <v>55</v>
      </c>
      <c r="B9" t="s">
        <v>56</v>
      </c>
      <c r="C9" t="s">
        <v>18</v>
      </c>
      <c r="D9" t="s">
        <v>19</v>
      </c>
      <c r="E9" t="s">
        <v>13</v>
      </c>
      <c r="F9" s="6">
        <v>42.5</v>
      </c>
    </row>
    <row r="10" spans="1:6">
      <c r="A10" t="s">
        <v>55</v>
      </c>
      <c r="B10" t="s">
        <v>56</v>
      </c>
      <c r="C10" t="s">
        <v>18</v>
      </c>
      <c r="D10" t="s">
        <v>20</v>
      </c>
      <c r="E10" t="s">
        <v>13</v>
      </c>
      <c r="F10" s="6">
        <v>40.9</v>
      </c>
    </row>
    <row r="11" spans="1:6">
      <c r="A11" t="s">
        <v>55</v>
      </c>
      <c r="B11" t="s">
        <v>56</v>
      </c>
      <c r="C11" t="s">
        <v>18</v>
      </c>
      <c r="D11" t="s">
        <v>19</v>
      </c>
      <c r="E11" t="s">
        <v>57</v>
      </c>
      <c r="F11" s="6">
        <v>34.799999999999997</v>
      </c>
    </row>
    <row r="12" spans="1:6">
      <c r="A12" t="s">
        <v>55</v>
      </c>
      <c r="B12" t="s">
        <v>56</v>
      </c>
      <c r="C12" t="s">
        <v>18</v>
      </c>
      <c r="D12" t="s">
        <v>20</v>
      </c>
      <c r="E12" t="s">
        <v>57</v>
      </c>
      <c r="F12" s="6">
        <v>33.700000000000003</v>
      </c>
    </row>
    <row r="13" spans="1:6">
      <c r="A13" t="s">
        <v>55</v>
      </c>
      <c r="B13" t="s">
        <v>56</v>
      </c>
      <c r="C13" t="s">
        <v>18</v>
      </c>
      <c r="D13" t="s">
        <v>19</v>
      </c>
      <c r="E13" t="s">
        <v>58</v>
      </c>
      <c r="F13" s="6">
        <v>46</v>
      </c>
    </row>
    <row r="14" spans="1:6">
      <c r="A14" t="s">
        <v>55</v>
      </c>
      <c r="B14" t="s">
        <v>56</v>
      </c>
      <c r="C14" t="s">
        <v>18</v>
      </c>
      <c r="D14" t="s">
        <v>20</v>
      </c>
      <c r="E14" t="s">
        <v>58</v>
      </c>
      <c r="F14" s="6">
        <v>44</v>
      </c>
    </row>
    <row r="15" spans="1:6">
      <c r="A15" t="s">
        <v>55</v>
      </c>
      <c r="B15" t="s">
        <v>56</v>
      </c>
      <c r="C15" t="s">
        <v>18</v>
      </c>
      <c r="D15" t="s">
        <v>19</v>
      </c>
      <c r="E15" t="s">
        <v>59</v>
      </c>
      <c r="F15" s="6">
        <v>47</v>
      </c>
    </row>
    <row r="16" spans="1:6">
      <c r="A16" t="s">
        <v>55</v>
      </c>
      <c r="B16" t="s">
        <v>56</v>
      </c>
      <c r="C16" t="s">
        <v>18</v>
      </c>
      <c r="D16" t="s">
        <v>20</v>
      </c>
      <c r="E16" t="s">
        <v>59</v>
      </c>
      <c r="F16" s="6">
        <v>45.3</v>
      </c>
    </row>
    <row r="17" spans="1:6">
      <c r="A17" t="s">
        <v>55</v>
      </c>
      <c r="B17" t="s">
        <v>56</v>
      </c>
      <c r="C17" t="s">
        <v>21</v>
      </c>
      <c r="D17" t="s">
        <v>23</v>
      </c>
      <c r="E17" t="s">
        <v>13</v>
      </c>
      <c r="F17" s="6">
        <v>40.5</v>
      </c>
    </row>
    <row r="18" spans="1:6">
      <c r="A18" t="s">
        <v>55</v>
      </c>
      <c r="B18" t="s">
        <v>56</v>
      </c>
      <c r="C18" t="s">
        <v>21</v>
      </c>
      <c r="D18" t="s">
        <v>22</v>
      </c>
      <c r="E18" t="s">
        <v>13</v>
      </c>
      <c r="F18" s="6">
        <v>60.6</v>
      </c>
    </row>
    <row r="19" spans="1:6">
      <c r="A19" t="s">
        <v>55</v>
      </c>
      <c r="B19" t="s">
        <v>56</v>
      </c>
      <c r="C19" t="s">
        <v>21</v>
      </c>
      <c r="D19" t="s">
        <v>23</v>
      </c>
      <c r="E19" t="s">
        <v>57</v>
      </c>
      <c r="F19" s="6">
        <v>33.1</v>
      </c>
    </row>
    <row r="20" spans="1:6">
      <c r="A20" t="s">
        <v>55</v>
      </c>
      <c r="B20" t="s">
        <v>56</v>
      </c>
      <c r="C20" t="s">
        <v>21</v>
      </c>
      <c r="D20" t="s">
        <v>22</v>
      </c>
      <c r="E20" t="s">
        <v>57</v>
      </c>
      <c r="F20" s="6">
        <v>51.9</v>
      </c>
    </row>
    <row r="21" spans="1:6">
      <c r="A21" t="s">
        <v>55</v>
      </c>
      <c r="B21" t="s">
        <v>56</v>
      </c>
      <c r="C21" t="s">
        <v>21</v>
      </c>
      <c r="D21" t="s">
        <v>23</v>
      </c>
      <c r="E21" t="s">
        <v>58</v>
      </c>
      <c r="F21" s="6">
        <v>43.3</v>
      </c>
    </row>
    <row r="22" spans="1:6">
      <c r="A22" t="s">
        <v>55</v>
      </c>
      <c r="B22" t="s">
        <v>56</v>
      </c>
      <c r="C22" t="s">
        <v>21</v>
      </c>
      <c r="D22" t="s">
        <v>22</v>
      </c>
      <c r="E22" t="s">
        <v>58</v>
      </c>
      <c r="F22" s="6">
        <v>67</v>
      </c>
    </row>
    <row r="23" spans="1:6">
      <c r="A23" t="s">
        <v>55</v>
      </c>
      <c r="B23" t="s">
        <v>56</v>
      </c>
      <c r="C23" t="s">
        <v>21</v>
      </c>
      <c r="D23" t="s">
        <v>23</v>
      </c>
      <c r="E23" t="s">
        <v>59</v>
      </c>
      <c r="F23" s="6">
        <v>45.3</v>
      </c>
    </row>
    <row r="24" spans="1:6">
      <c r="A24" t="s">
        <v>55</v>
      </c>
      <c r="B24" t="s">
        <v>56</v>
      </c>
      <c r="C24" t="s">
        <v>21</v>
      </c>
      <c r="D24" t="s">
        <v>22</v>
      </c>
      <c r="E24" t="s">
        <v>59</v>
      </c>
      <c r="F24" s="6">
        <v>63.3</v>
      </c>
    </row>
    <row r="25" spans="1:6">
      <c r="A25" t="s">
        <v>55</v>
      </c>
      <c r="B25" t="s">
        <v>56</v>
      </c>
      <c r="C25" t="s">
        <v>60</v>
      </c>
      <c r="D25" t="s">
        <v>61</v>
      </c>
      <c r="E25" t="s">
        <v>13</v>
      </c>
      <c r="F25" s="6">
        <v>50.4</v>
      </c>
    </row>
    <row r="26" spans="1:6">
      <c r="A26" t="s">
        <v>55</v>
      </c>
      <c r="B26" t="s">
        <v>56</v>
      </c>
      <c r="C26" t="s">
        <v>60</v>
      </c>
      <c r="D26" t="s">
        <v>62</v>
      </c>
      <c r="E26" t="s">
        <v>13</v>
      </c>
      <c r="F26" s="6">
        <v>39.6</v>
      </c>
    </row>
    <row r="27" spans="1:6">
      <c r="A27" t="s">
        <v>55</v>
      </c>
      <c r="B27" t="s">
        <v>56</v>
      </c>
      <c r="C27" t="s">
        <v>60</v>
      </c>
      <c r="D27" t="s">
        <v>63</v>
      </c>
      <c r="E27" t="s">
        <v>13</v>
      </c>
      <c r="F27" s="6">
        <v>33</v>
      </c>
    </row>
    <row r="28" spans="1:6">
      <c r="A28" t="s">
        <v>55</v>
      </c>
      <c r="B28" t="s">
        <v>56</v>
      </c>
      <c r="C28" t="s">
        <v>60</v>
      </c>
      <c r="D28" t="s">
        <v>61</v>
      </c>
      <c r="E28" t="s">
        <v>57</v>
      </c>
      <c r="F28" s="6">
        <v>47.4</v>
      </c>
    </row>
    <row r="29" spans="1:6">
      <c r="A29" t="s">
        <v>55</v>
      </c>
      <c r="B29" t="s">
        <v>56</v>
      </c>
      <c r="C29" t="s">
        <v>60</v>
      </c>
      <c r="D29" t="s">
        <v>62</v>
      </c>
      <c r="E29" t="s">
        <v>57</v>
      </c>
      <c r="F29" s="6">
        <v>30.7</v>
      </c>
    </row>
    <row r="30" spans="1:6">
      <c r="A30" t="s">
        <v>55</v>
      </c>
      <c r="B30" t="s">
        <v>56</v>
      </c>
      <c r="C30" t="s">
        <v>60</v>
      </c>
      <c r="D30" t="s">
        <v>63</v>
      </c>
      <c r="E30" t="s">
        <v>57</v>
      </c>
      <c r="F30" s="6">
        <v>22.8</v>
      </c>
    </row>
    <row r="31" spans="1:6">
      <c r="A31" t="s">
        <v>55</v>
      </c>
      <c r="B31" t="s">
        <v>56</v>
      </c>
      <c r="C31" t="s">
        <v>60</v>
      </c>
      <c r="D31" t="s">
        <v>61</v>
      </c>
      <c r="E31" t="s">
        <v>58</v>
      </c>
      <c r="F31" s="6">
        <v>53.4</v>
      </c>
    </row>
    <row r="32" spans="1:6">
      <c r="A32" t="s">
        <v>55</v>
      </c>
      <c r="B32" t="s">
        <v>56</v>
      </c>
      <c r="C32" t="s">
        <v>60</v>
      </c>
      <c r="D32" t="s">
        <v>62</v>
      </c>
      <c r="E32" t="s">
        <v>58</v>
      </c>
      <c r="F32" s="6">
        <v>41</v>
      </c>
    </row>
    <row r="33" spans="1:6">
      <c r="A33" t="s">
        <v>55</v>
      </c>
      <c r="B33" t="s">
        <v>56</v>
      </c>
      <c r="C33" t="s">
        <v>60</v>
      </c>
      <c r="D33" t="s">
        <v>63</v>
      </c>
      <c r="E33" t="s">
        <v>58</v>
      </c>
      <c r="F33" s="6">
        <v>38</v>
      </c>
    </row>
    <row r="34" spans="1:6">
      <c r="A34" t="s">
        <v>55</v>
      </c>
      <c r="B34" t="s">
        <v>56</v>
      </c>
      <c r="C34" t="s">
        <v>60</v>
      </c>
      <c r="D34" t="s">
        <v>61</v>
      </c>
      <c r="E34" t="s">
        <v>59</v>
      </c>
      <c r="F34" s="6">
        <v>50.9</v>
      </c>
    </row>
    <row r="35" spans="1:6">
      <c r="A35" t="s">
        <v>55</v>
      </c>
      <c r="B35" t="s">
        <v>56</v>
      </c>
      <c r="C35" t="s">
        <v>60</v>
      </c>
      <c r="D35" t="s">
        <v>62</v>
      </c>
      <c r="E35" t="s">
        <v>59</v>
      </c>
      <c r="F35" s="6">
        <v>46.9</v>
      </c>
    </row>
    <row r="36" spans="1:6">
      <c r="A36" t="s">
        <v>55</v>
      </c>
      <c r="B36" t="s">
        <v>56</v>
      </c>
      <c r="C36" t="s">
        <v>60</v>
      </c>
      <c r="D36" t="s">
        <v>63</v>
      </c>
      <c r="E36" t="s">
        <v>59</v>
      </c>
      <c r="F36" s="6">
        <v>38.799999999999997</v>
      </c>
    </row>
    <row r="37" spans="1:6">
      <c r="A37" t="s">
        <v>55</v>
      </c>
      <c r="B37" t="s">
        <v>56</v>
      </c>
      <c r="C37" t="s">
        <v>25</v>
      </c>
      <c r="D37" t="s">
        <v>64</v>
      </c>
      <c r="E37" t="s">
        <v>13</v>
      </c>
      <c r="F37" s="6">
        <v>39.1</v>
      </c>
    </row>
    <row r="38" spans="1:6">
      <c r="A38" t="s">
        <v>55</v>
      </c>
      <c r="B38" t="s">
        <v>56</v>
      </c>
      <c r="C38" t="s">
        <v>25</v>
      </c>
      <c r="D38" t="s">
        <v>65</v>
      </c>
      <c r="E38" t="s">
        <v>13</v>
      </c>
      <c r="F38" s="6">
        <v>46.1</v>
      </c>
    </row>
    <row r="39" spans="1:6">
      <c r="A39" t="s">
        <v>55</v>
      </c>
      <c r="B39" t="s">
        <v>56</v>
      </c>
      <c r="C39" t="s">
        <v>25</v>
      </c>
      <c r="D39" t="s">
        <v>66</v>
      </c>
      <c r="E39" t="s">
        <v>13</v>
      </c>
      <c r="F39" s="6">
        <v>48.3</v>
      </c>
    </row>
    <row r="40" spans="1:6">
      <c r="A40" t="s">
        <v>55</v>
      </c>
      <c r="B40" t="s">
        <v>56</v>
      </c>
      <c r="C40" t="s">
        <v>25</v>
      </c>
      <c r="D40" t="s">
        <v>67</v>
      </c>
      <c r="E40" t="s">
        <v>13</v>
      </c>
      <c r="F40" s="6">
        <v>53.3</v>
      </c>
    </row>
    <row r="41" spans="1:6">
      <c r="A41" t="s">
        <v>55</v>
      </c>
      <c r="B41" t="s">
        <v>56</v>
      </c>
      <c r="C41" t="s">
        <v>25</v>
      </c>
      <c r="D41" t="s">
        <v>64</v>
      </c>
      <c r="E41" t="s">
        <v>57</v>
      </c>
      <c r="F41" s="6">
        <v>32.4</v>
      </c>
    </row>
    <row r="42" spans="1:6">
      <c r="A42" t="s">
        <v>55</v>
      </c>
      <c r="B42" t="s">
        <v>56</v>
      </c>
      <c r="C42" t="s">
        <v>25</v>
      </c>
      <c r="D42" t="s">
        <v>65</v>
      </c>
      <c r="E42" t="s">
        <v>57</v>
      </c>
      <c r="F42" s="6">
        <v>34.9</v>
      </c>
    </row>
    <row r="43" spans="1:6">
      <c r="A43" t="s">
        <v>55</v>
      </c>
      <c r="B43" t="s">
        <v>56</v>
      </c>
      <c r="C43" t="s">
        <v>25</v>
      </c>
      <c r="D43" t="s">
        <v>66</v>
      </c>
      <c r="E43" t="s">
        <v>57</v>
      </c>
      <c r="F43" s="6">
        <v>43.1</v>
      </c>
    </row>
    <row r="44" spans="1:6">
      <c r="A44" t="s">
        <v>55</v>
      </c>
      <c r="B44" t="s">
        <v>56</v>
      </c>
      <c r="C44" t="s">
        <v>25</v>
      </c>
      <c r="D44" t="s">
        <v>67</v>
      </c>
      <c r="E44" t="s">
        <v>57</v>
      </c>
      <c r="F44" s="6">
        <v>50.5</v>
      </c>
    </row>
    <row r="45" spans="1:6">
      <c r="A45" t="s">
        <v>55</v>
      </c>
      <c r="B45" t="s">
        <v>56</v>
      </c>
      <c r="C45" t="s">
        <v>25</v>
      </c>
      <c r="D45" t="s">
        <v>64</v>
      </c>
      <c r="E45" t="s">
        <v>58</v>
      </c>
      <c r="F45" s="6">
        <v>42.2</v>
      </c>
    </row>
    <row r="46" spans="1:6">
      <c r="A46" t="s">
        <v>55</v>
      </c>
      <c r="B46" t="s">
        <v>56</v>
      </c>
      <c r="C46" t="s">
        <v>25</v>
      </c>
      <c r="D46" t="s">
        <v>65</v>
      </c>
      <c r="E46" t="s">
        <v>58</v>
      </c>
      <c r="F46" s="6">
        <v>51.1</v>
      </c>
    </row>
    <row r="47" spans="1:6">
      <c r="A47" t="s">
        <v>55</v>
      </c>
      <c r="B47" t="s">
        <v>56</v>
      </c>
      <c r="C47" t="s">
        <v>25</v>
      </c>
      <c r="D47" t="s">
        <v>66</v>
      </c>
      <c r="E47" t="s">
        <v>58</v>
      </c>
      <c r="F47" s="6">
        <v>52</v>
      </c>
    </row>
    <row r="48" spans="1:6">
      <c r="A48" t="s">
        <v>55</v>
      </c>
      <c r="B48" t="s">
        <v>56</v>
      </c>
      <c r="C48" t="s">
        <v>25</v>
      </c>
      <c r="D48" t="s">
        <v>67</v>
      </c>
      <c r="E48" t="s">
        <v>58</v>
      </c>
      <c r="F48" s="6">
        <v>49.4</v>
      </c>
    </row>
    <row r="49" spans="1:6">
      <c r="A49" t="s">
        <v>55</v>
      </c>
      <c r="B49" t="s">
        <v>56</v>
      </c>
      <c r="C49" t="s">
        <v>25</v>
      </c>
      <c r="D49" t="s">
        <v>64</v>
      </c>
      <c r="E49" t="s">
        <v>59</v>
      </c>
      <c r="F49" s="6">
        <v>43.3</v>
      </c>
    </row>
    <row r="50" spans="1:6">
      <c r="A50" t="s">
        <v>55</v>
      </c>
      <c r="B50" t="s">
        <v>56</v>
      </c>
      <c r="C50" t="s">
        <v>25</v>
      </c>
      <c r="D50" t="s">
        <v>65</v>
      </c>
      <c r="E50" t="s">
        <v>59</v>
      </c>
      <c r="F50" s="6">
        <v>52.4</v>
      </c>
    </row>
    <row r="51" spans="1:6">
      <c r="A51" t="s">
        <v>55</v>
      </c>
      <c r="B51" t="s">
        <v>56</v>
      </c>
      <c r="C51" t="s">
        <v>25</v>
      </c>
      <c r="D51" t="s">
        <v>66</v>
      </c>
      <c r="E51" t="s">
        <v>59</v>
      </c>
      <c r="F51" s="6">
        <v>49.5</v>
      </c>
    </row>
    <row r="52" spans="1:6">
      <c r="A52" t="s">
        <v>55</v>
      </c>
      <c r="B52" t="s">
        <v>56</v>
      </c>
      <c r="C52" t="s">
        <v>25</v>
      </c>
      <c r="D52" t="s">
        <v>67</v>
      </c>
      <c r="E52" t="s">
        <v>59</v>
      </c>
      <c r="F52" s="6">
        <v>60</v>
      </c>
    </row>
    <row r="53" spans="1:6">
      <c r="A53" t="s">
        <v>55</v>
      </c>
      <c r="B53" t="s">
        <v>56</v>
      </c>
      <c r="C53" t="s">
        <v>37</v>
      </c>
      <c r="D53" t="s">
        <v>38</v>
      </c>
      <c r="E53" t="s">
        <v>13</v>
      </c>
      <c r="F53" s="6">
        <v>36.1</v>
      </c>
    </row>
    <row r="54" spans="1:6">
      <c r="A54" t="s">
        <v>55</v>
      </c>
      <c r="B54" t="s">
        <v>56</v>
      </c>
      <c r="C54" t="s">
        <v>37</v>
      </c>
      <c r="D54" t="s">
        <v>39</v>
      </c>
      <c r="E54" t="s">
        <v>13</v>
      </c>
      <c r="F54" s="6">
        <v>68.3</v>
      </c>
    </row>
    <row r="55" spans="1:6">
      <c r="A55" t="s">
        <v>55</v>
      </c>
      <c r="B55" t="s">
        <v>56</v>
      </c>
      <c r="C55" t="s">
        <v>37</v>
      </c>
      <c r="D55" t="s">
        <v>38</v>
      </c>
      <c r="E55" t="s">
        <v>57</v>
      </c>
      <c r="F55" s="6">
        <v>28.2</v>
      </c>
    </row>
    <row r="56" spans="1:6">
      <c r="A56" t="s">
        <v>55</v>
      </c>
      <c r="B56" t="s">
        <v>56</v>
      </c>
      <c r="C56" t="s">
        <v>37</v>
      </c>
      <c r="D56" t="s">
        <v>39</v>
      </c>
      <c r="E56" t="s">
        <v>57</v>
      </c>
      <c r="F56" s="6">
        <v>68.099999999999994</v>
      </c>
    </row>
    <row r="57" spans="1:6">
      <c r="A57" t="s">
        <v>55</v>
      </c>
      <c r="B57" t="s">
        <v>56</v>
      </c>
      <c r="C57" t="s">
        <v>37</v>
      </c>
      <c r="D57" t="s">
        <v>38</v>
      </c>
      <c r="E57" t="s">
        <v>58</v>
      </c>
      <c r="F57" s="6">
        <v>37.799999999999997</v>
      </c>
    </row>
    <row r="58" spans="1:6">
      <c r="A58" t="s">
        <v>55</v>
      </c>
      <c r="B58" t="s">
        <v>56</v>
      </c>
      <c r="C58" t="s">
        <v>37</v>
      </c>
      <c r="D58" t="s">
        <v>39</v>
      </c>
      <c r="E58" t="s">
        <v>58</v>
      </c>
      <c r="F58" s="6">
        <v>71.400000000000006</v>
      </c>
    </row>
    <row r="59" spans="1:6">
      <c r="A59" t="s">
        <v>55</v>
      </c>
      <c r="B59" t="s">
        <v>56</v>
      </c>
      <c r="C59" t="s">
        <v>37</v>
      </c>
      <c r="D59" t="s">
        <v>38</v>
      </c>
      <c r="E59" t="s">
        <v>59</v>
      </c>
      <c r="F59" s="6">
        <v>41</v>
      </c>
    </row>
    <row r="60" spans="1:6">
      <c r="A60" t="s">
        <v>55</v>
      </c>
      <c r="B60" t="s">
        <v>56</v>
      </c>
      <c r="C60" t="s">
        <v>37</v>
      </c>
      <c r="D60" t="s">
        <v>39</v>
      </c>
      <c r="E60" t="s">
        <v>59</v>
      </c>
      <c r="F60" s="6">
        <v>65.5</v>
      </c>
    </row>
    <row r="61" spans="1:6">
      <c r="A61" t="s">
        <v>68</v>
      </c>
      <c r="B61" t="s">
        <v>56</v>
      </c>
      <c r="C61" t="s">
        <v>12</v>
      </c>
      <c r="D61" t="s">
        <v>12</v>
      </c>
      <c r="E61" t="s">
        <v>13</v>
      </c>
      <c r="F61" s="6">
        <v>27.1</v>
      </c>
    </row>
    <row r="62" spans="1:6">
      <c r="A62" t="s">
        <v>68</v>
      </c>
      <c r="B62" t="s">
        <v>56</v>
      </c>
      <c r="C62" t="s">
        <v>12</v>
      </c>
      <c r="D62" t="s">
        <v>12</v>
      </c>
      <c r="E62" t="s">
        <v>57</v>
      </c>
      <c r="F62" s="6">
        <v>26.1</v>
      </c>
    </row>
    <row r="63" spans="1:6">
      <c r="A63" t="s">
        <v>68</v>
      </c>
      <c r="B63" t="s">
        <v>56</v>
      </c>
      <c r="C63" t="s">
        <v>12</v>
      </c>
      <c r="D63" t="s">
        <v>12</v>
      </c>
      <c r="E63" t="s">
        <v>58</v>
      </c>
      <c r="F63" s="6">
        <v>28.4</v>
      </c>
    </row>
    <row r="64" spans="1:6">
      <c r="A64" t="s">
        <v>68</v>
      </c>
      <c r="B64" t="s">
        <v>56</v>
      </c>
      <c r="C64" t="s">
        <v>12</v>
      </c>
      <c r="D64" t="s">
        <v>12</v>
      </c>
      <c r="E64" t="s">
        <v>59</v>
      </c>
      <c r="F64" s="6">
        <v>27</v>
      </c>
    </row>
    <row r="65" spans="1:6">
      <c r="A65" t="s">
        <v>68</v>
      </c>
      <c r="B65" t="s">
        <v>56</v>
      </c>
      <c r="C65" t="s">
        <v>18</v>
      </c>
      <c r="D65" t="s">
        <v>19</v>
      </c>
      <c r="E65" t="s">
        <v>13</v>
      </c>
      <c r="F65" s="6">
        <v>28.1</v>
      </c>
    </row>
    <row r="66" spans="1:6">
      <c r="A66" t="s">
        <v>68</v>
      </c>
      <c r="B66" t="s">
        <v>56</v>
      </c>
      <c r="C66" t="s">
        <v>18</v>
      </c>
      <c r="D66" t="s">
        <v>20</v>
      </c>
      <c r="E66" t="s">
        <v>13</v>
      </c>
      <c r="F66" s="6">
        <v>26.1</v>
      </c>
    </row>
    <row r="67" spans="1:6">
      <c r="A67" t="s">
        <v>68</v>
      </c>
      <c r="B67" t="s">
        <v>56</v>
      </c>
      <c r="C67" t="s">
        <v>18</v>
      </c>
      <c r="D67" t="s">
        <v>19</v>
      </c>
      <c r="E67" t="s">
        <v>57</v>
      </c>
      <c r="F67" s="6">
        <v>26.8</v>
      </c>
    </row>
    <row r="68" spans="1:6">
      <c r="A68" t="s">
        <v>68</v>
      </c>
      <c r="B68" t="s">
        <v>56</v>
      </c>
      <c r="C68" t="s">
        <v>18</v>
      </c>
      <c r="D68" t="s">
        <v>20</v>
      </c>
      <c r="E68" t="s">
        <v>57</v>
      </c>
      <c r="F68" s="6">
        <v>25.3</v>
      </c>
    </row>
    <row r="69" spans="1:6">
      <c r="A69" t="s">
        <v>68</v>
      </c>
      <c r="B69" t="s">
        <v>56</v>
      </c>
      <c r="C69" t="s">
        <v>18</v>
      </c>
      <c r="D69" t="s">
        <v>19</v>
      </c>
      <c r="E69" t="s">
        <v>58</v>
      </c>
      <c r="F69" s="6">
        <v>29.6</v>
      </c>
    </row>
    <row r="70" spans="1:6">
      <c r="A70" t="s">
        <v>68</v>
      </c>
      <c r="B70" t="s">
        <v>56</v>
      </c>
      <c r="C70" t="s">
        <v>18</v>
      </c>
      <c r="D70" t="s">
        <v>20</v>
      </c>
      <c r="E70" t="s">
        <v>58</v>
      </c>
      <c r="F70" s="6">
        <v>27.1</v>
      </c>
    </row>
    <row r="71" spans="1:6">
      <c r="A71" t="s">
        <v>68</v>
      </c>
      <c r="B71" t="s">
        <v>56</v>
      </c>
      <c r="C71" t="s">
        <v>18</v>
      </c>
      <c r="D71" t="s">
        <v>19</v>
      </c>
      <c r="E71" t="s">
        <v>59</v>
      </c>
      <c r="F71" s="6">
        <v>28</v>
      </c>
    </row>
    <row r="72" spans="1:6">
      <c r="A72" t="s">
        <v>68</v>
      </c>
      <c r="B72" t="s">
        <v>56</v>
      </c>
      <c r="C72" t="s">
        <v>18</v>
      </c>
      <c r="D72" t="s">
        <v>20</v>
      </c>
      <c r="E72" t="s">
        <v>59</v>
      </c>
      <c r="F72" s="6">
        <v>25.9</v>
      </c>
    </row>
    <row r="73" spans="1:6">
      <c r="A73" t="s">
        <v>68</v>
      </c>
      <c r="B73" t="s">
        <v>56</v>
      </c>
      <c r="C73" t="s">
        <v>21</v>
      </c>
      <c r="D73" t="s">
        <v>23</v>
      </c>
      <c r="E73" t="s">
        <v>13</v>
      </c>
      <c r="F73" s="6">
        <v>25.9</v>
      </c>
    </row>
    <row r="74" spans="1:6">
      <c r="A74" t="s">
        <v>68</v>
      </c>
      <c r="B74" t="s">
        <v>56</v>
      </c>
      <c r="C74" t="s">
        <v>21</v>
      </c>
      <c r="D74" t="s">
        <v>22</v>
      </c>
      <c r="E74" t="s">
        <v>13</v>
      </c>
      <c r="F74" s="6">
        <v>44</v>
      </c>
    </row>
    <row r="75" spans="1:6">
      <c r="A75" t="s">
        <v>68</v>
      </c>
      <c r="B75" t="s">
        <v>56</v>
      </c>
      <c r="C75" t="s">
        <v>21</v>
      </c>
      <c r="D75" t="s">
        <v>23</v>
      </c>
      <c r="E75" t="s">
        <v>57</v>
      </c>
      <c r="F75" s="6">
        <v>24.9</v>
      </c>
    </row>
    <row r="76" spans="1:6">
      <c r="A76" t="s">
        <v>68</v>
      </c>
      <c r="B76" t="s">
        <v>56</v>
      </c>
      <c r="C76" t="s">
        <v>21</v>
      </c>
      <c r="D76" t="s">
        <v>22</v>
      </c>
      <c r="E76" t="s">
        <v>57</v>
      </c>
      <c r="F76" s="6">
        <v>44.1</v>
      </c>
    </row>
    <row r="77" spans="1:6">
      <c r="A77" t="s">
        <v>68</v>
      </c>
      <c r="B77" t="s">
        <v>56</v>
      </c>
      <c r="C77" t="s">
        <v>21</v>
      </c>
      <c r="D77" t="s">
        <v>23</v>
      </c>
      <c r="E77" t="s">
        <v>58</v>
      </c>
      <c r="F77" s="6">
        <v>26.6</v>
      </c>
    </row>
    <row r="78" spans="1:6">
      <c r="A78" t="s">
        <v>68</v>
      </c>
      <c r="B78" t="s">
        <v>56</v>
      </c>
      <c r="C78" t="s">
        <v>21</v>
      </c>
      <c r="D78" t="s">
        <v>22</v>
      </c>
      <c r="E78" t="s">
        <v>58</v>
      </c>
      <c r="F78" s="6">
        <v>50.2</v>
      </c>
    </row>
    <row r="79" spans="1:6">
      <c r="A79" t="s">
        <v>68</v>
      </c>
      <c r="B79" t="s">
        <v>56</v>
      </c>
      <c r="C79" t="s">
        <v>21</v>
      </c>
      <c r="D79" t="s">
        <v>23</v>
      </c>
      <c r="E79" t="s">
        <v>59</v>
      </c>
      <c r="F79" s="6">
        <v>26.4</v>
      </c>
    </row>
    <row r="80" spans="1:6">
      <c r="A80" t="s">
        <v>68</v>
      </c>
      <c r="B80" t="s">
        <v>56</v>
      </c>
      <c r="C80" t="s">
        <v>21</v>
      </c>
      <c r="D80" t="s">
        <v>22</v>
      </c>
      <c r="E80" t="s">
        <v>59</v>
      </c>
      <c r="F80" s="6">
        <v>37.200000000000003</v>
      </c>
    </row>
    <row r="81" spans="1:6">
      <c r="A81" t="s">
        <v>68</v>
      </c>
      <c r="B81" t="s">
        <v>56</v>
      </c>
      <c r="C81" t="s">
        <v>60</v>
      </c>
      <c r="D81" t="s">
        <v>61</v>
      </c>
      <c r="E81" t="s">
        <v>13</v>
      </c>
      <c r="F81" s="6">
        <v>35.9</v>
      </c>
    </row>
    <row r="82" spans="1:6">
      <c r="A82" t="s">
        <v>68</v>
      </c>
      <c r="B82" t="s">
        <v>56</v>
      </c>
      <c r="C82" t="s">
        <v>60</v>
      </c>
      <c r="D82" t="s">
        <v>62</v>
      </c>
      <c r="E82" t="s">
        <v>13</v>
      </c>
      <c r="F82" s="6">
        <v>24.6</v>
      </c>
    </row>
    <row r="83" spans="1:6">
      <c r="A83" t="s">
        <v>68</v>
      </c>
      <c r="B83" t="s">
        <v>56</v>
      </c>
      <c r="C83" t="s">
        <v>60</v>
      </c>
      <c r="D83" t="s">
        <v>63</v>
      </c>
      <c r="E83" t="s">
        <v>13</v>
      </c>
      <c r="F83" s="6">
        <v>18.3</v>
      </c>
    </row>
    <row r="84" spans="1:6">
      <c r="A84" t="s">
        <v>68</v>
      </c>
      <c r="B84" t="s">
        <v>56</v>
      </c>
      <c r="C84" t="s">
        <v>60</v>
      </c>
      <c r="D84" t="s">
        <v>61</v>
      </c>
      <c r="E84" t="s">
        <v>57</v>
      </c>
      <c r="F84" s="6">
        <v>39</v>
      </c>
    </row>
    <row r="85" spans="1:6">
      <c r="A85" t="s">
        <v>68</v>
      </c>
      <c r="B85" t="s">
        <v>56</v>
      </c>
      <c r="C85" t="s">
        <v>60</v>
      </c>
      <c r="D85" t="s">
        <v>62</v>
      </c>
      <c r="E85" t="s">
        <v>57</v>
      </c>
      <c r="F85" s="6">
        <v>21.5</v>
      </c>
    </row>
    <row r="86" spans="1:6">
      <c r="A86" t="s">
        <v>68</v>
      </c>
      <c r="B86" t="s">
        <v>56</v>
      </c>
      <c r="C86" t="s">
        <v>60</v>
      </c>
      <c r="D86" t="s">
        <v>63</v>
      </c>
      <c r="E86" t="s">
        <v>57</v>
      </c>
      <c r="F86" s="6">
        <v>15.3</v>
      </c>
    </row>
    <row r="87" spans="1:6">
      <c r="A87" t="s">
        <v>68</v>
      </c>
      <c r="B87" t="s">
        <v>56</v>
      </c>
      <c r="C87" t="s">
        <v>60</v>
      </c>
      <c r="D87" t="s">
        <v>61</v>
      </c>
      <c r="E87" t="s">
        <v>58</v>
      </c>
      <c r="F87" s="6">
        <v>37.799999999999997</v>
      </c>
    </row>
    <row r="88" spans="1:6">
      <c r="A88" t="s">
        <v>68</v>
      </c>
      <c r="B88" t="s">
        <v>56</v>
      </c>
      <c r="C88" t="s">
        <v>60</v>
      </c>
      <c r="D88" t="s">
        <v>62</v>
      </c>
      <c r="E88" t="s">
        <v>58</v>
      </c>
      <c r="F88" s="6">
        <v>24.8</v>
      </c>
    </row>
    <row r="89" spans="1:6">
      <c r="A89" t="s">
        <v>68</v>
      </c>
      <c r="B89" t="s">
        <v>56</v>
      </c>
      <c r="C89" t="s">
        <v>60</v>
      </c>
      <c r="D89" t="s">
        <v>63</v>
      </c>
      <c r="E89" t="s">
        <v>58</v>
      </c>
      <c r="F89" s="6">
        <v>18.399999999999999</v>
      </c>
    </row>
    <row r="90" spans="1:6">
      <c r="A90" t="s">
        <v>68</v>
      </c>
      <c r="B90" t="s">
        <v>56</v>
      </c>
      <c r="C90" t="s">
        <v>60</v>
      </c>
      <c r="D90" t="s">
        <v>61</v>
      </c>
      <c r="E90" t="s">
        <v>59</v>
      </c>
      <c r="F90" s="6">
        <v>30.8</v>
      </c>
    </row>
    <row r="91" spans="1:6">
      <c r="A91" t="s">
        <v>68</v>
      </c>
      <c r="B91" t="s">
        <v>56</v>
      </c>
      <c r="C91" t="s">
        <v>60</v>
      </c>
      <c r="D91" t="s">
        <v>62</v>
      </c>
      <c r="E91" t="s">
        <v>59</v>
      </c>
      <c r="F91" s="6">
        <v>27.6</v>
      </c>
    </row>
    <row r="92" spans="1:6">
      <c r="A92" t="s">
        <v>68</v>
      </c>
      <c r="B92" t="s">
        <v>56</v>
      </c>
      <c r="C92" t="s">
        <v>60</v>
      </c>
      <c r="D92" t="s">
        <v>63</v>
      </c>
      <c r="E92" t="s">
        <v>59</v>
      </c>
      <c r="F92" s="6">
        <v>21.5</v>
      </c>
    </row>
    <row r="93" spans="1:6">
      <c r="A93" t="s">
        <v>68</v>
      </c>
      <c r="B93" t="s">
        <v>56</v>
      </c>
      <c r="C93" t="s">
        <v>25</v>
      </c>
      <c r="D93" t="s">
        <v>64</v>
      </c>
      <c r="E93" t="s">
        <v>13</v>
      </c>
      <c r="F93" s="6">
        <v>25.7</v>
      </c>
    </row>
    <row r="94" spans="1:6">
      <c r="A94" t="s">
        <v>68</v>
      </c>
      <c r="B94" t="s">
        <v>56</v>
      </c>
      <c r="C94" t="s">
        <v>25</v>
      </c>
      <c r="D94" t="s">
        <v>65</v>
      </c>
      <c r="E94" t="s">
        <v>13</v>
      </c>
      <c r="F94" s="6">
        <v>29.2</v>
      </c>
    </row>
    <row r="95" spans="1:6">
      <c r="A95" t="s">
        <v>68</v>
      </c>
      <c r="B95" t="s">
        <v>56</v>
      </c>
      <c r="C95" t="s">
        <v>25</v>
      </c>
      <c r="D95" t="s">
        <v>66</v>
      </c>
      <c r="E95" t="s">
        <v>13</v>
      </c>
      <c r="F95" s="6">
        <v>29.9</v>
      </c>
    </row>
    <row r="96" spans="1:6">
      <c r="A96" t="s">
        <v>68</v>
      </c>
      <c r="B96" t="s">
        <v>56</v>
      </c>
      <c r="C96" t="s">
        <v>25</v>
      </c>
      <c r="D96" t="s">
        <v>67</v>
      </c>
      <c r="E96" t="s">
        <v>13</v>
      </c>
      <c r="F96" s="6">
        <v>37.799999999999997</v>
      </c>
    </row>
    <row r="97" spans="1:6">
      <c r="A97" t="s">
        <v>68</v>
      </c>
      <c r="B97" t="s">
        <v>56</v>
      </c>
      <c r="C97" t="s">
        <v>25</v>
      </c>
      <c r="D97" t="s">
        <v>64</v>
      </c>
      <c r="E97" t="s">
        <v>57</v>
      </c>
      <c r="F97" s="6">
        <v>25.1</v>
      </c>
    </row>
    <row r="98" spans="1:6">
      <c r="A98" t="s">
        <v>68</v>
      </c>
      <c r="B98" t="s">
        <v>56</v>
      </c>
      <c r="C98" t="s">
        <v>25</v>
      </c>
      <c r="D98" t="s">
        <v>65</v>
      </c>
      <c r="E98" t="s">
        <v>57</v>
      </c>
      <c r="F98" s="6">
        <v>25.3</v>
      </c>
    </row>
    <row r="99" spans="1:6">
      <c r="A99" t="s">
        <v>68</v>
      </c>
      <c r="B99" t="s">
        <v>56</v>
      </c>
      <c r="C99" t="s">
        <v>25</v>
      </c>
      <c r="D99" t="s">
        <v>66</v>
      </c>
      <c r="E99" t="s">
        <v>57</v>
      </c>
      <c r="F99" s="6">
        <v>30.6</v>
      </c>
    </row>
    <row r="100" spans="1:6">
      <c r="A100" t="s">
        <v>68</v>
      </c>
      <c r="B100" t="s">
        <v>56</v>
      </c>
      <c r="C100" t="s">
        <v>25</v>
      </c>
      <c r="D100" t="s">
        <v>67</v>
      </c>
      <c r="E100" t="s">
        <v>57</v>
      </c>
      <c r="F100" s="6">
        <v>42.3</v>
      </c>
    </row>
    <row r="101" spans="1:6">
      <c r="A101" t="s">
        <v>68</v>
      </c>
      <c r="B101" t="s">
        <v>56</v>
      </c>
      <c r="C101" t="s">
        <v>25</v>
      </c>
      <c r="D101" t="s">
        <v>64</v>
      </c>
      <c r="E101" t="s">
        <v>58</v>
      </c>
      <c r="F101" s="6">
        <v>26.6</v>
      </c>
    </row>
    <row r="102" spans="1:6">
      <c r="A102" t="s">
        <v>68</v>
      </c>
      <c r="B102" t="s">
        <v>56</v>
      </c>
      <c r="C102" t="s">
        <v>25</v>
      </c>
      <c r="D102" t="s">
        <v>65</v>
      </c>
      <c r="E102" t="s">
        <v>58</v>
      </c>
      <c r="F102" s="6">
        <v>31.3</v>
      </c>
    </row>
    <row r="103" spans="1:6">
      <c r="A103" t="s">
        <v>68</v>
      </c>
      <c r="B103" t="s">
        <v>56</v>
      </c>
      <c r="C103" t="s">
        <v>25</v>
      </c>
      <c r="D103" t="s">
        <v>66</v>
      </c>
      <c r="E103" t="s">
        <v>58</v>
      </c>
      <c r="F103" s="6">
        <v>31.9</v>
      </c>
    </row>
    <row r="104" spans="1:6">
      <c r="A104" t="s">
        <v>68</v>
      </c>
      <c r="B104" t="s">
        <v>56</v>
      </c>
      <c r="C104" t="s">
        <v>25</v>
      </c>
      <c r="D104" t="s">
        <v>67</v>
      </c>
      <c r="E104" t="s">
        <v>58</v>
      </c>
      <c r="F104" s="6">
        <v>39.700000000000003</v>
      </c>
    </row>
    <row r="105" spans="1:6">
      <c r="A105" t="s">
        <v>68</v>
      </c>
      <c r="B105" t="s">
        <v>56</v>
      </c>
      <c r="C105" t="s">
        <v>25</v>
      </c>
      <c r="D105" t="s">
        <v>64</v>
      </c>
      <c r="E105" t="s">
        <v>59</v>
      </c>
      <c r="F105" s="6">
        <v>25.5</v>
      </c>
    </row>
    <row r="106" spans="1:6">
      <c r="A106" t="s">
        <v>68</v>
      </c>
      <c r="B106" t="s">
        <v>56</v>
      </c>
      <c r="C106" t="s">
        <v>25</v>
      </c>
      <c r="D106" t="s">
        <v>65</v>
      </c>
      <c r="E106" t="s">
        <v>59</v>
      </c>
      <c r="F106" s="6">
        <v>31.2</v>
      </c>
    </row>
    <row r="107" spans="1:6">
      <c r="A107" t="s">
        <v>68</v>
      </c>
      <c r="B107" t="s">
        <v>56</v>
      </c>
      <c r="C107" t="s">
        <v>25</v>
      </c>
      <c r="D107" t="s">
        <v>66</v>
      </c>
      <c r="E107" t="s">
        <v>59</v>
      </c>
      <c r="F107" s="6">
        <v>27.4</v>
      </c>
    </row>
    <row r="108" spans="1:6">
      <c r="A108" t="s">
        <v>68</v>
      </c>
      <c r="B108" t="s">
        <v>56</v>
      </c>
      <c r="C108" t="s">
        <v>25</v>
      </c>
      <c r="D108" t="s">
        <v>67</v>
      </c>
      <c r="E108" t="s">
        <v>59</v>
      </c>
      <c r="F108" s="6">
        <v>31.7</v>
      </c>
    </row>
    <row r="109" spans="1:6">
      <c r="A109" t="s">
        <v>68</v>
      </c>
      <c r="B109" t="s">
        <v>56</v>
      </c>
      <c r="C109" t="s">
        <v>37</v>
      </c>
      <c r="D109" t="s">
        <v>38</v>
      </c>
      <c r="E109" t="s">
        <v>13</v>
      </c>
      <c r="F109" s="6">
        <v>21.5</v>
      </c>
    </row>
    <row r="110" spans="1:6">
      <c r="A110" t="s">
        <v>68</v>
      </c>
      <c r="B110" t="s">
        <v>56</v>
      </c>
      <c r="C110" t="s">
        <v>37</v>
      </c>
      <c r="D110" t="s">
        <v>39</v>
      </c>
      <c r="E110" t="s">
        <v>13</v>
      </c>
      <c r="F110" s="6">
        <v>42.2</v>
      </c>
    </row>
    <row r="111" spans="1:6">
      <c r="A111" t="s">
        <v>68</v>
      </c>
      <c r="B111" t="s">
        <v>56</v>
      </c>
      <c r="C111" t="s">
        <v>37</v>
      </c>
      <c r="D111" t="s">
        <v>38</v>
      </c>
      <c r="E111" t="s">
        <v>57</v>
      </c>
      <c r="F111" s="6">
        <v>19.8</v>
      </c>
    </row>
    <row r="112" spans="1:6">
      <c r="A112" t="s">
        <v>68</v>
      </c>
      <c r="B112" t="s">
        <v>56</v>
      </c>
      <c r="C112" t="s">
        <v>37</v>
      </c>
      <c r="D112" t="s">
        <v>39</v>
      </c>
      <c r="E112" t="s">
        <v>57</v>
      </c>
      <c r="F112" s="6">
        <v>47.3</v>
      </c>
    </row>
    <row r="113" spans="1:6">
      <c r="A113" t="s">
        <v>68</v>
      </c>
      <c r="B113" t="s">
        <v>56</v>
      </c>
      <c r="C113" t="s">
        <v>37</v>
      </c>
      <c r="D113" t="s">
        <v>38</v>
      </c>
      <c r="E113" t="s">
        <v>58</v>
      </c>
      <c r="F113" s="6">
        <v>21.6</v>
      </c>
    </row>
    <row r="114" spans="1:6">
      <c r="A114" t="s">
        <v>68</v>
      </c>
      <c r="B114" t="s">
        <v>56</v>
      </c>
      <c r="C114" t="s">
        <v>37</v>
      </c>
      <c r="D114" t="s">
        <v>39</v>
      </c>
      <c r="E114" t="s">
        <v>58</v>
      </c>
      <c r="F114" s="6">
        <v>43.4</v>
      </c>
    </row>
    <row r="115" spans="1:6">
      <c r="A115" t="s">
        <v>68</v>
      </c>
      <c r="B115" t="s">
        <v>56</v>
      </c>
      <c r="C115" t="s">
        <v>37</v>
      </c>
      <c r="D115" t="s">
        <v>38</v>
      </c>
      <c r="E115" t="s">
        <v>59</v>
      </c>
      <c r="F115" s="6">
        <v>22.7</v>
      </c>
    </row>
    <row r="116" spans="1:6">
      <c r="A116" s="14" t="s">
        <v>68</v>
      </c>
      <c r="B116" s="14" t="s">
        <v>56</v>
      </c>
      <c r="C116" s="14" t="s">
        <v>37</v>
      </c>
      <c r="D116" s="14" t="s">
        <v>39</v>
      </c>
      <c r="E116" s="14" t="s">
        <v>59</v>
      </c>
      <c r="F116" s="15">
        <v>37.4</v>
      </c>
    </row>
    <row r="117" spans="1:6">
      <c r="A117" t="s">
        <v>80</v>
      </c>
      <c r="B117" t="s">
        <v>81</v>
      </c>
      <c r="C117" t="s">
        <v>12</v>
      </c>
      <c r="D117" t="s">
        <v>12</v>
      </c>
      <c r="E117" t="s">
        <v>13</v>
      </c>
      <c r="F117" s="6">
        <v>23.5</v>
      </c>
    </row>
    <row r="118" spans="1:6">
      <c r="A118" t="s">
        <v>80</v>
      </c>
      <c r="B118" t="s">
        <v>81</v>
      </c>
      <c r="C118" t="s">
        <v>12</v>
      </c>
      <c r="D118" t="s">
        <v>12</v>
      </c>
      <c r="E118" t="s">
        <v>82</v>
      </c>
      <c r="F118" s="6">
        <v>9.1999999999999993</v>
      </c>
    </row>
    <row r="119" spans="1:6">
      <c r="A119" t="s">
        <v>80</v>
      </c>
      <c r="B119" t="s">
        <v>81</v>
      </c>
      <c r="C119" t="s">
        <v>12</v>
      </c>
      <c r="D119" t="s">
        <v>12</v>
      </c>
      <c r="E119" t="s">
        <v>83</v>
      </c>
      <c r="F119" s="6">
        <v>22.8</v>
      </c>
    </row>
    <row r="120" spans="1:6">
      <c r="A120" t="s">
        <v>80</v>
      </c>
      <c r="B120" t="s">
        <v>81</v>
      </c>
      <c r="C120" t="s">
        <v>12</v>
      </c>
      <c r="D120" t="s">
        <v>12</v>
      </c>
      <c r="E120" t="s">
        <v>84</v>
      </c>
      <c r="F120" s="6">
        <v>38.200000000000003</v>
      </c>
    </row>
    <row r="121" spans="1:6">
      <c r="A121" t="s">
        <v>80</v>
      </c>
      <c r="B121" t="s">
        <v>81</v>
      </c>
      <c r="C121" t="s">
        <v>18</v>
      </c>
      <c r="D121" t="s">
        <v>19</v>
      </c>
      <c r="E121" t="s">
        <v>13</v>
      </c>
      <c r="F121" s="6">
        <v>22.4</v>
      </c>
    </row>
    <row r="122" spans="1:6">
      <c r="A122" t="s">
        <v>80</v>
      </c>
      <c r="B122" t="s">
        <v>81</v>
      </c>
      <c r="C122" t="s">
        <v>18</v>
      </c>
      <c r="D122" t="s">
        <v>20</v>
      </c>
      <c r="E122" t="s">
        <v>13</v>
      </c>
      <c r="F122" s="6">
        <v>24.6</v>
      </c>
    </row>
    <row r="123" spans="1:6">
      <c r="A123" t="s">
        <v>80</v>
      </c>
      <c r="B123" t="s">
        <v>81</v>
      </c>
      <c r="C123" t="s">
        <v>18</v>
      </c>
      <c r="D123" t="s">
        <v>19</v>
      </c>
      <c r="E123" t="s">
        <v>82</v>
      </c>
      <c r="F123" s="6">
        <v>8.4</v>
      </c>
    </row>
    <row r="124" spans="1:6">
      <c r="A124" t="s">
        <v>80</v>
      </c>
      <c r="B124" t="s">
        <v>81</v>
      </c>
      <c r="C124" t="s">
        <v>18</v>
      </c>
      <c r="D124" t="s">
        <v>20</v>
      </c>
      <c r="E124" t="s">
        <v>82</v>
      </c>
      <c r="F124" s="6">
        <v>10.199999999999999</v>
      </c>
    </row>
    <row r="125" spans="1:6">
      <c r="A125" t="s">
        <v>80</v>
      </c>
      <c r="B125" t="s">
        <v>81</v>
      </c>
      <c r="C125" t="s">
        <v>18</v>
      </c>
      <c r="D125" t="s">
        <v>19</v>
      </c>
      <c r="E125" t="s">
        <v>83</v>
      </c>
      <c r="F125" s="6">
        <v>21.7</v>
      </c>
    </row>
    <row r="126" spans="1:6">
      <c r="A126" t="s">
        <v>80</v>
      </c>
      <c r="B126" t="s">
        <v>81</v>
      </c>
      <c r="C126" t="s">
        <v>18</v>
      </c>
      <c r="D126" t="s">
        <v>20</v>
      </c>
      <c r="E126" t="s">
        <v>83</v>
      </c>
      <c r="F126" s="6">
        <v>24</v>
      </c>
    </row>
    <row r="127" spans="1:6">
      <c r="A127" t="s">
        <v>80</v>
      </c>
      <c r="B127" t="s">
        <v>81</v>
      </c>
      <c r="C127" t="s">
        <v>18</v>
      </c>
      <c r="D127" t="s">
        <v>19</v>
      </c>
      <c r="E127" t="s">
        <v>84</v>
      </c>
      <c r="F127" s="6">
        <v>37.5</v>
      </c>
    </row>
    <row r="128" spans="1:6">
      <c r="A128" t="s">
        <v>80</v>
      </c>
      <c r="B128" t="s">
        <v>81</v>
      </c>
      <c r="C128" t="s">
        <v>18</v>
      </c>
      <c r="D128" t="s">
        <v>20</v>
      </c>
      <c r="E128" t="s">
        <v>84</v>
      </c>
      <c r="F128" s="6">
        <v>38.799999999999997</v>
      </c>
    </row>
    <row r="129" spans="1:6">
      <c r="A129" t="s">
        <v>80</v>
      </c>
      <c r="B129" t="s">
        <v>81</v>
      </c>
      <c r="C129" t="s">
        <v>21</v>
      </c>
      <c r="D129" t="s">
        <v>23</v>
      </c>
      <c r="E129" t="s">
        <v>13</v>
      </c>
      <c r="F129" s="6">
        <v>22.7</v>
      </c>
    </row>
    <row r="130" spans="1:6">
      <c r="A130" t="s">
        <v>80</v>
      </c>
      <c r="B130" t="s">
        <v>81</v>
      </c>
      <c r="C130" t="s">
        <v>21</v>
      </c>
      <c r="D130" t="s">
        <v>22</v>
      </c>
      <c r="E130" t="s">
        <v>13</v>
      </c>
      <c r="F130" s="6">
        <v>36</v>
      </c>
    </row>
    <row r="131" spans="1:6">
      <c r="A131" t="s">
        <v>80</v>
      </c>
      <c r="B131" t="s">
        <v>81</v>
      </c>
      <c r="C131" t="s">
        <v>21</v>
      </c>
      <c r="D131" t="s">
        <v>23</v>
      </c>
      <c r="E131" t="s">
        <v>82</v>
      </c>
      <c r="F131" s="6">
        <v>8.8000000000000007</v>
      </c>
    </row>
    <row r="132" spans="1:6">
      <c r="A132" t="s">
        <v>80</v>
      </c>
      <c r="B132" t="s">
        <v>81</v>
      </c>
      <c r="C132" t="s">
        <v>21</v>
      </c>
      <c r="D132" t="s">
        <v>22</v>
      </c>
      <c r="E132" t="s">
        <v>82</v>
      </c>
      <c r="F132" s="6">
        <v>16.399999999999999</v>
      </c>
    </row>
    <row r="133" spans="1:6">
      <c r="A133" t="s">
        <v>80</v>
      </c>
      <c r="B133" t="s">
        <v>81</v>
      </c>
      <c r="C133" t="s">
        <v>21</v>
      </c>
      <c r="D133" t="s">
        <v>23</v>
      </c>
      <c r="E133" t="s">
        <v>83</v>
      </c>
      <c r="F133" s="6">
        <v>21.7</v>
      </c>
    </row>
    <row r="134" spans="1:6">
      <c r="A134" t="s">
        <v>80</v>
      </c>
      <c r="B134" t="s">
        <v>81</v>
      </c>
      <c r="C134" t="s">
        <v>21</v>
      </c>
      <c r="D134" t="s">
        <v>22</v>
      </c>
      <c r="E134" t="s">
        <v>83</v>
      </c>
      <c r="F134" s="6">
        <v>41.3</v>
      </c>
    </row>
    <row r="135" spans="1:6">
      <c r="A135" t="s">
        <v>80</v>
      </c>
      <c r="B135" t="s">
        <v>81</v>
      </c>
      <c r="C135" t="s">
        <v>21</v>
      </c>
      <c r="D135" t="s">
        <v>23</v>
      </c>
      <c r="E135" t="s">
        <v>84</v>
      </c>
      <c r="F135" s="6">
        <v>37.4</v>
      </c>
    </row>
    <row r="136" spans="1:6">
      <c r="A136" t="s">
        <v>80</v>
      </c>
      <c r="B136" t="s">
        <v>81</v>
      </c>
      <c r="C136" t="s">
        <v>21</v>
      </c>
      <c r="D136" t="s">
        <v>22</v>
      </c>
      <c r="E136" t="s">
        <v>84</v>
      </c>
      <c r="F136" s="6">
        <v>53.7</v>
      </c>
    </row>
    <row r="137" spans="1:6">
      <c r="A137" t="s">
        <v>80</v>
      </c>
      <c r="B137" t="s">
        <v>81</v>
      </c>
      <c r="C137" t="s">
        <v>60</v>
      </c>
      <c r="D137" t="s">
        <v>61</v>
      </c>
      <c r="E137" t="s">
        <v>13</v>
      </c>
      <c r="F137" s="6">
        <v>28.1</v>
      </c>
    </row>
    <row r="138" spans="1:6">
      <c r="A138" t="s">
        <v>80</v>
      </c>
      <c r="B138" t="s">
        <v>81</v>
      </c>
      <c r="C138" t="s">
        <v>60</v>
      </c>
      <c r="D138" t="s">
        <v>62</v>
      </c>
      <c r="E138" t="s">
        <v>13</v>
      </c>
      <c r="F138" s="6">
        <v>22.4</v>
      </c>
    </row>
    <row r="139" spans="1:6">
      <c r="A139" t="s">
        <v>80</v>
      </c>
      <c r="B139" t="s">
        <v>81</v>
      </c>
      <c r="C139" t="s">
        <v>60</v>
      </c>
      <c r="D139" t="s">
        <v>63</v>
      </c>
      <c r="E139" t="s">
        <v>13</v>
      </c>
      <c r="F139" s="6">
        <v>18.899999999999999</v>
      </c>
    </row>
    <row r="140" spans="1:6">
      <c r="A140" t="s">
        <v>80</v>
      </c>
      <c r="B140" t="s">
        <v>81</v>
      </c>
      <c r="C140" t="s">
        <v>60</v>
      </c>
      <c r="D140" t="s">
        <v>61</v>
      </c>
      <c r="E140" t="s">
        <v>82</v>
      </c>
      <c r="F140" s="6">
        <v>11.7</v>
      </c>
    </row>
    <row r="141" spans="1:6">
      <c r="A141" t="s">
        <v>80</v>
      </c>
      <c r="B141" t="s">
        <v>81</v>
      </c>
      <c r="C141" t="s">
        <v>60</v>
      </c>
      <c r="D141" t="s">
        <v>62</v>
      </c>
      <c r="E141" t="s">
        <v>82</v>
      </c>
      <c r="F141" s="6">
        <v>8.6</v>
      </c>
    </row>
    <row r="142" spans="1:6">
      <c r="A142" t="s">
        <v>80</v>
      </c>
      <c r="B142" t="s">
        <v>81</v>
      </c>
      <c r="C142" t="s">
        <v>60</v>
      </c>
      <c r="D142" t="s">
        <v>63</v>
      </c>
      <c r="E142" t="s">
        <v>82</v>
      </c>
      <c r="F142" s="6">
        <v>6.9</v>
      </c>
    </row>
    <row r="143" spans="1:6">
      <c r="A143" t="s">
        <v>80</v>
      </c>
      <c r="B143" t="s">
        <v>81</v>
      </c>
      <c r="C143" t="s">
        <v>60</v>
      </c>
      <c r="D143" t="s">
        <v>61</v>
      </c>
      <c r="E143" t="s">
        <v>83</v>
      </c>
      <c r="F143" s="6">
        <v>29.3</v>
      </c>
    </row>
    <row r="144" spans="1:6">
      <c r="A144" t="s">
        <v>80</v>
      </c>
      <c r="B144" t="s">
        <v>81</v>
      </c>
      <c r="C144" t="s">
        <v>60</v>
      </c>
      <c r="D144" t="s">
        <v>62</v>
      </c>
      <c r="E144" t="s">
        <v>83</v>
      </c>
      <c r="F144" s="6">
        <v>20.7</v>
      </c>
    </row>
    <row r="145" spans="1:6">
      <c r="A145" t="s">
        <v>80</v>
      </c>
      <c r="B145" t="s">
        <v>81</v>
      </c>
      <c r="C145" t="s">
        <v>60</v>
      </c>
      <c r="D145" t="s">
        <v>63</v>
      </c>
      <c r="E145" t="s">
        <v>83</v>
      </c>
      <c r="F145" s="6">
        <v>17</v>
      </c>
    </row>
    <row r="146" spans="1:6">
      <c r="A146" t="s">
        <v>80</v>
      </c>
      <c r="B146" t="s">
        <v>81</v>
      </c>
      <c r="C146" t="s">
        <v>60</v>
      </c>
      <c r="D146" t="s">
        <v>61</v>
      </c>
      <c r="E146" t="s">
        <v>84</v>
      </c>
      <c r="F146" s="6">
        <v>41.9</v>
      </c>
    </row>
    <row r="147" spans="1:6">
      <c r="A147" t="s">
        <v>80</v>
      </c>
      <c r="B147" t="s">
        <v>81</v>
      </c>
      <c r="C147" t="s">
        <v>60</v>
      </c>
      <c r="D147" t="s">
        <v>62</v>
      </c>
      <c r="E147" t="s">
        <v>84</v>
      </c>
      <c r="F147" s="6">
        <v>37.5</v>
      </c>
    </row>
    <row r="148" spans="1:6">
      <c r="A148" t="s">
        <v>80</v>
      </c>
      <c r="B148" t="s">
        <v>81</v>
      </c>
      <c r="C148" t="s">
        <v>60</v>
      </c>
      <c r="D148" t="s">
        <v>63</v>
      </c>
      <c r="E148" t="s">
        <v>84</v>
      </c>
      <c r="F148" s="6">
        <v>33.9</v>
      </c>
    </row>
    <row r="149" spans="1:6">
      <c r="A149" t="s">
        <v>80</v>
      </c>
      <c r="B149" t="s">
        <v>81</v>
      </c>
      <c r="C149" t="s">
        <v>25</v>
      </c>
      <c r="D149" t="s">
        <v>64</v>
      </c>
      <c r="E149" t="s">
        <v>13</v>
      </c>
      <c r="F149" s="6">
        <v>22.2</v>
      </c>
    </row>
    <row r="150" spans="1:6">
      <c r="A150" t="s">
        <v>80</v>
      </c>
      <c r="B150" t="s">
        <v>81</v>
      </c>
      <c r="C150" t="s">
        <v>25</v>
      </c>
      <c r="D150" t="s">
        <v>65</v>
      </c>
      <c r="E150" t="s">
        <v>13</v>
      </c>
      <c r="F150" s="6">
        <v>25.9</v>
      </c>
    </row>
    <row r="151" spans="1:6">
      <c r="A151" t="s">
        <v>80</v>
      </c>
      <c r="B151" t="s">
        <v>81</v>
      </c>
      <c r="C151" t="s">
        <v>25</v>
      </c>
      <c r="D151" t="s">
        <v>66</v>
      </c>
      <c r="E151" t="s">
        <v>13</v>
      </c>
      <c r="F151" s="6">
        <v>26.3</v>
      </c>
    </row>
    <row r="152" spans="1:6">
      <c r="A152" t="s">
        <v>80</v>
      </c>
      <c r="B152" t="s">
        <v>81</v>
      </c>
      <c r="C152" t="s">
        <v>25</v>
      </c>
      <c r="D152" t="s">
        <v>67</v>
      </c>
      <c r="E152" t="s">
        <v>13</v>
      </c>
      <c r="F152" s="6">
        <v>28.3</v>
      </c>
    </row>
    <row r="153" spans="1:6">
      <c r="A153" t="s">
        <v>80</v>
      </c>
      <c r="B153" t="s">
        <v>81</v>
      </c>
      <c r="C153" t="s">
        <v>25</v>
      </c>
      <c r="D153" t="s">
        <v>64</v>
      </c>
      <c r="E153" t="s">
        <v>82</v>
      </c>
      <c r="F153" s="6">
        <v>9.1</v>
      </c>
    </row>
    <row r="154" spans="1:6">
      <c r="A154" t="s">
        <v>80</v>
      </c>
      <c r="B154" t="s">
        <v>81</v>
      </c>
      <c r="C154" t="s">
        <v>25</v>
      </c>
      <c r="D154" t="s">
        <v>65</v>
      </c>
      <c r="E154" t="s">
        <v>82</v>
      </c>
      <c r="F154" s="6">
        <v>9.6999999999999993</v>
      </c>
    </row>
    <row r="155" spans="1:6">
      <c r="A155" t="s">
        <v>80</v>
      </c>
      <c r="B155" t="s">
        <v>81</v>
      </c>
      <c r="C155" t="s">
        <v>25</v>
      </c>
      <c r="D155" t="s">
        <v>66</v>
      </c>
      <c r="E155" t="s">
        <v>82</v>
      </c>
      <c r="F155" s="6">
        <v>8.8000000000000007</v>
      </c>
    </row>
    <row r="156" spans="1:6">
      <c r="A156" t="s">
        <v>80</v>
      </c>
      <c r="B156" t="s">
        <v>81</v>
      </c>
      <c r="C156" t="s">
        <v>25</v>
      </c>
      <c r="D156" t="s">
        <v>67</v>
      </c>
      <c r="E156" t="s">
        <v>82</v>
      </c>
      <c r="F156" s="6">
        <v>10.6</v>
      </c>
    </row>
    <row r="157" spans="1:6">
      <c r="A157" t="s">
        <v>80</v>
      </c>
      <c r="B157" t="s">
        <v>81</v>
      </c>
      <c r="C157" t="s">
        <v>25</v>
      </c>
      <c r="D157" t="s">
        <v>64</v>
      </c>
      <c r="E157" t="s">
        <v>83</v>
      </c>
      <c r="F157" s="6">
        <v>21.3</v>
      </c>
    </row>
    <row r="158" spans="1:6">
      <c r="A158" t="s">
        <v>80</v>
      </c>
      <c r="B158" t="s">
        <v>81</v>
      </c>
      <c r="C158" t="s">
        <v>25</v>
      </c>
      <c r="D158" t="s">
        <v>65</v>
      </c>
      <c r="E158" t="s">
        <v>83</v>
      </c>
      <c r="F158" s="6">
        <v>26.6</v>
      </c>
    </row>
    <row r="159" spans="1:6">
      <c r="A159" t="s">
        <v>80</v>
      </c>
      <c r="B159" t="s">
        <v>81</v>
      </c>
      <c r="C159" t="s">
        <v>25</v>
      </c>
      <c r="D159" t="s">
        <v>66</v>
      </c>
      <c r="E159" t="s">
        <v>83</v>
      </c>
      <c r="F159" s="6">
        <v>25</v>
      </c>
    </row>
    <row r="160" spans="1:6">
      <c r="A160" t="s">
        <v>80</v>
      </c>
      <c r="B160" t="s">
        <v>81</v>
      </c>
      <c r="C160" t="s">
        <v>25</v>
      </c>
      <c r="D160" t="s">
        <v>67</v>
      </c>
      <c r="E160" t="s">
        <v>83</v>
      </c>
      <c r="F160" s="6">
        <v>26.7</v>
      </c>
    </row>
    <row r="161" spans="1:6">
      <c r="A161" t="s">
        <v>80</v>
      </c>
      <c r="B161" t="s">
        <v>81</v>
      </c>
      <c r="C161" t="s">
        <v>25</v>
      </c>
      <c r="D161" t="s">
        <v>64</v>
      </c>
      <c r="E161" t="s">
        <v>84</v>
      </c>
      <c r="F161" s="6">
        <v>36.299999999999997</v>
      </c>
    </row>
    <row r="162" spans="1:6">
      <c r="A162" t="s">
        <v>80</v>
      </c>
      <c r="B162" t="s">
        <v>81</v>
      </c>
      <c r="C162" t="s">
        <v>25</v>
      </c>
      <c r="D162" t="s">
        <v>65</v>
      </c>
      <c r="E162" t="s">
        <v>84</v>
      </c>
      <c r="F162" s="6">
        <v>40.4</v>
      </c>
    </row>
    <row r="163" spans="1:6">
      <c r="A163" t="s">
        <v>80</v>
      </c>
      <c r="B163" t="s">
        <v>81</v>
      </c>
      <c r="C163" t="s">
        <v>25</v>
      </c>
      <c r="D163" t="s">
        <v>66</v>
      </c>
      <c r="E163" t="s">
        <v>84</v>
      </c>
      <c r="F163" s="6">
        <v>43.3</v>
      </c>
    </row>
    <row r="164" spans="1:6">
      <c r="A164" t="s">
        <v>80</v>
      </c>
      <c r="B164" t="s">
        <v>81</v>
      </c>
      <c r="C164" t="s">
        <v>25</v>
      </c>
      <c r="D164" t="s">
        <v>67</v>
      </c>
      <c r="E164" t="s">
        <v>84</v>
      </c>
      <c r="F164" s="6">
        <v>50</v>
      </c>
    </row>
    <row r="165" spans="1:6">
      <c r="A165" t="s">
        <v>80</v>
      </c>
      <c r="B165" t="s">
        <v>81</v>
      </c>
      <c r="C165" t="s">
        <v>37</v>
      </c>
      <c r="D165" t="s">
        <v>38</v>
      </c>
      <c r="E165" t="s">
        <v>13</v>
      </c>
      <c r="F165" s="6">
        <v>22.3</v>
      </c>
    </row>
    <row r="166" spans="1:6">
      <c r="A166" t="s">
        <v>80</v>
      </c>
      <c r="B166" t="s">
        <v>81</v>
      </c>
      <c r="C166" t="s">
        <v>37</v>
      </c>
      <c r="D166" t="s">
        <v>39</v>
      </c>
      <c r="E166" t="s">
        <v>13</v>
      </c>
      <c r="F166" s="6">
        <v>32.299999999999997</v>
      </c>
    </row>
    <row r="167" spans="1:6">
      <c r="A167" t="s">
        <v>80</v>
      </c>
      <c r="B167" t="s">
        <v>81</v>
      </c>
      <c r="C167" t="s">
        <v>37</v>
      </c>
      <c r="D167" t="s">
        <v>38</v>
      </c>
      <c r="E167" t="s">
        <v>82</v>
      </c>
      <c r="F167" s="6">
        <v>7.4</v>
      </c>
    </row>
    <row r="168" spans="1:6">
      <c r="A168" t="s">
        <v>80</v>
      </c>
      <c r="B168" t="s">
        <v>81</v>
      </c>
      <c r="C168" t="s">
        <v>37</v>
      </c>
      <c r="D168" t="s">
        <v>39</v>
      </c>
      <c r="E168" t="s">
        <v>82</v>
      </c>
      <c r="F168" s="6">
        <v>16.7</v>
      </c>
    </row>
    <row r="169" spans="1:6">
      <c r="A169" t="s">
        <v>80</v>
      </c>
      <c r="B169" t="s">
        <v>81</v>
      </c>
      <c r="C169" t="s">
        <v>37</v>
      </c>
      <c r="D169" t="s">
        <v>38</v>
      </c>
      <c r="E169" t="s">
        <v>83</v>
      </c>
      <c r="F169" s="6">
        <v>20.5</v>
      </c>
    </row>
    <row r="170" spans="1:6">
      <c r="A170" t="s">
        <v>80</v>
      </c>
      <c r="B170" t="s">
        <v>81</v>
      </c>
      <c r="C170" t="s">
        <v>37</v>
      </c>
      <c r="D170" t="s">
        <v>39</v>
      </c>
      <c r="E170" t="s">
        <v>83</v>
      </c>
      <c r="F170" s="6">
        <v>32.1</v>
      </c>
    </row>
    <row r="171" spans="1:6">
      <c r="A171" t="s">
        <v>80</v>
      </c>
      <c r="B171" t="s">
        <v>81</v>
      </c>
      <c r="C171" t="s">
        <v>37</v>
      </c>
      <c r="D171" t="s">
        <v>38</v>
      </c>
      <c r="E171" t="s">
        <v>84</v>
      </c>
      <c r="F171" s="6">
        <v>35.5</v>
      </c>
    </row>
    <row r="172" spans="1:6">
      <c r="A172" t="s">
        <v>80</v>
      </c>
      <c r="B172" t="s">
        <v>81</v>
      </c>
      <c r="C172" t="s">
        <v>37</v>
      </c>
      <c r="D172" t="s">
        <v>39</v>
      </c>
      <c r="E172" t="s">
        <v>84</v>
      </c>
      <c r="F172" s="6">
        <v>50.9</v>
      </c>
    </row>
    <row r="173" spans="1:6">
      <c r="A173" t="s">
        <v>86</v>
      </c>
      <c r="B173" t="s">
        <v>81</v>
      </c>
      <c r="C173" t="s">
        <v>12</v>
      </c>
      <c r="D173" t="s">
        <v>12</v>
      </c>
      <c r="E173" t="s">
        <v>13</v>
      </c>
      <c r="F173" s="6">
        <v>10.9</v>
      </c>
    </row>
    <row r="174" spans="1:6">
      <c r="A174" t="s">
        <v>86</v>
      </c>
      <c r="B174" t="s">
        <v>81</v>
      </c>
      <c r="C174" t="s">
        <v>12</v>
      </c>
      <c r="D174" t="s">
        <v>12</v>
      </c>
      <c r="E174" t="s">
        <v>82</v>
      </c>
      <c r="F174" s="6">
        <v>5.7</v>
      </c>
    </row>
    <row r="175" spans="1:6">
      <c r="A175" t="s">
        <v>86</v>
      </c>
      <c r="B175" t="s">
        <v>81</v>
      </c>
      <c r="C175" t="s">
        <v>12</v>
      </c>
      <c r="D175" t="s">
        <v>12</v>
      </c>
      <c r="E175" t="s">
        <v>83</v>
      </c>
      <c r="F175" s="6">
        <v>11.5</v>
      </c>
    </row>
    <row r="176" spans="1:6">
      <c r="A176" t="s">
        <v>86</v>
      </c>
      <c r="B176" t="s">
        <v>81</v>
      </c>
      <c r="C176" t="s">
        <v>12</v>
      </c>
      <c r="D176" t="s">
        <v>12</v>
      </c>
      <c r="E176" t="s">
        <v>84</v>
      </c>
      <c r="F176" s="6">
        <v>15.4</v>
      </c>
    </row>
    <row r="177" spans="1:6">
      <c r="A177" t="s">
        <v>86</v>
      </c>
      <c r="B177" t="s">
        <v>81</v>
      </c>
      <c r="C177" t="s">
        <v>18</v>
      </c>
      <c r="D177" t="s">
        <v>19</v>
      </c>
      <c r="E177" t="s">
        <v>13</v>
      </c>
      <c r="F177" s="6">
        <v>10.8</v>
      </c>
    </row>
    <row r="178" spans="1:6">
      <c r="A178" t="s">
        <v>86</v>
      </c>
      <c r="B178" t="s">
        <v>81</v>
      </c>
      <c r="C178" t="s">
        <v>18</v>
      </c>
      <c r="D178" t="s">
        <v>20</v>
      </c>
      <c r="E178" t="s">
        <v>13</v>
      </c>
      <c r="F178" s="6">
        <v>11</v>
      </c>
    </row>
    <row r="179" spans="1:6">
      <c r="A179" t="s">
        <v>86</v>
      </c>
      <c r="B179" t="s">
        <v>81</v>
      </c>
      <c r="C179" t="s">
        <v>18</v>
      </c>
      <c r="D179" t="s">
        <v>19</v>
      </c>
      <c r="E179" t="s">
        <v>82</v>
      </c>
      <c r="F179" s="6">
        <v>5.3</v>
      </c>
    </row>
    <row r="180" spans="1:6">
      <c r="A180" t="s">
        <v>86</v>
      </c>
      <c r="B180" t="s">
        <v>81</v>
      </c>
      <c r="C180" t="s">
        <v>18</v>
      </c>
      <c r="D180" t="s">
        <v>20</v>
      </c>
      <c r="E180" t="s">
        <v>82</v>
      </c>
      <c r="F180" s="6">
        <v>6</v>
      </c>
    </row>
    <row r="181" spans="1:6">
      <c r="A181" t="s">
        <v>86</v>
      </c>
      <c r="B181" t="s">
        <v>81</v>
      </c>
      <c r="C181" t="s">
        <v>18</v>
      </c>
      <c r="D181" t="s">
        <v>19</v>
      </c>
      <c r="E181" t="s">
        <v>83</v>
      </c>
      <c r="F181" s="6">
        <v>11.2</v>
      </c>
    </row>
    <row r="182" spans="1:6">
      <c r="A182" t="s">
        <v>86</v>
      </c>
      <c r="B182" t="s">
        <v>81</v>
      </c>
      <c r="C182" t="s">
        <v>18</v>
      </c>
      <c r="D182" t="s">
        <v>20</v>
      </c>
      <c r="E182" t="s">
        <v>83</v>
      </c>
      <c r="F182" s="6">
        <v>11.8</v>
      </c>
    </row>
    <row r="183" spans="1:6">
      <c r="A183" t="s">
        <v>86</v>
      </c>
      <c r="B183" t="s">
        <v>81</v>
      </c>
      <c r="C183" t="s">
        <v>18</v>
      </c>
      <c r="D183" t="s">
        <v>19</v>
      </c>
      <c r="E183" t="s">
        <v>84</v>
      </c>
      <c r="F183" s="6">
        <v>15.9</v>
      </c>
    </row>
    <row r="184" spans="1:6">
      <c r="A184" t="s">
        <v>86</v>
      </c>
      <c r="B184" t="s">
        <v>81</v>
      </c>
      <c r="C184" t="s">
        <v>18</v>
      </c>
      <c r="D184" t="s">
        <v>20</v>
      </c>
      <c r="E184" t="s">
        <v>84</v>
      </c>
      <c r="F184" s="6">
        <v>14.9</v>
      </c>
    </row>
    <row r="185" spans="1:6">
      <c r="A185" t="s">
        <v>86</v>
      </c>
      <c r="B185" t="s">
        <v>81</v>
      </c>
      <c r="C185" t="s">
        <v>21</v>
      </c>
      <c r="D185" t="s">
        <v>23</v>
      </c>
      <c r="E185" t="s">
        <v>13</v>
      </c>
      <c r="F185" s="6">
        <v>10.1</v>
      </c>
    </row>
    <row r="186" spans="1:6">
      <c r="A186" t="s">
        <v>86</v>
      </c>
      <c r="B186" t="s">
        <v>81</v>
      </c>
      <c r="C186" t="s">
        <v>21</v>
      </c>
      <c r="D186" t="s">
        <v>22</v>
      </c>
      <c r="E186" t="s">
        <v>13</v>
      </c>
      <c r="F186" s="6">
        <v>22.9</v>
      </c>
    </row>
    <row r="187" spans="1:6">
      <c r="A187" t="s">
        <v>86</v>
      </c>
      <c r="B187" t="s">
        <v>81</v>
      </c>
      <c r="C187" t="s">
        <v>21</v>
      </c>
      <c r="D187" t="s">
        <v>23</v>
      </c>
      <c r="E187" t="s">
        <v>82</v>
      </c>
      <c r="F187" s="6">
        <v>5.0999999999999996</v>
      </c>
    </row>
    <row r="188" spans="1:6">
      <c r="A188" t="s">
        <v>86</v>
      </c>
      <c r="B188" t="s">
        <v>81</v>
      </c>
      <c r="C188" t="s">
        <v>21</v>
      </c>
      <c r="D188" t="s">
        <v>22</v>
      </c>
      <c r="E188" t="s">
        <v>82</v>
      </c>
      <c r="F188" s="6">
        <v>13.1</v>
      </c>
    </row>
    <row r="189" spans="1:6">
      <c r="A189" t="s">
        <v>86</v>
      </c>
      <c r="B189" t="s">
        <v>81</v>
      </c>
      <c r="C189" t="s">
        <v>21</v>
      </c>
      <c r="D189" t="s">
        <v>23</v>
      </c>
      <c r="E189" t="s">
        <v>83</v>
      </c>
      <c r="F189" s="6">
        <v>10.5</v>
      </c>
    </row>
    <row r="190" spans="1:6">
      <c r="A190" t="s">
        <v>86</v>
      </c>
      <c r="B190" t="s">
        <v>81</v>
      </c>
      <c r="C190" t="s">
        <v>21</v>
      </c>
      <c r="D190" t="s">
        <v>22</v>
      </c>
      <c r="E190" t="s">
        <v>83</v>
      </c>
      <c r="F190" s="6">
        <v>25.6</v>
      </c>
    </row>
    <row r="191" spans="1:6">
      <c r="A191" t="s">
        <v>86</v>
      </c>
      <c r="B191" t="s">
        <v>81</v>
      </c>
      <c r="C191" t="s">
        <v>21</v>
      </c>
      <c r="D191" t="s">
        <v>23</v>
      </c>
      <c r="E191" t="s">
        <v>84</v>
      </c>
      <c r="F191" s="6">
        <v>14.6</v>
      </c>
    </row>
    <row r="192" spans="1:6">
      <c r="A192" t="s">
        <v>86</v>
      </c>
      <c r="B192" t="s">
        <v>81</v>
      </c>
      <c r="C192" t="s">
        <v>21</v>
      </c>
      <c r="D192" t="s">
        <v>22</v>
      </c>
      <c r="E192" t="s">
        <v>84</v>
      </c>
      <c r="F192" s="6">
        <v>31.8</v>
      </c>
    </row>
    <row r="193" spans="1:6">
      <c r="A193" t="s">
        <v>86</v>
      </c>
      <c r="B193" t="s">
        <v>81</v>
      </c>
      <c r="C193" t="s">
        <v>60</v>
      </c>
      <c r="D193" t="s">
        <v>61</v>
      </c>
      <c r="E193" t="s">
        <v>13</v>
      </c>
      <c r="F193" s="6">
        <v>15.3</v>
      </c>
    </row>
    <row r="194" spans="1:6">
      <c r="A194" t="s">
        <v>86</v>
      </c>
      <c r="B194" t="s">
        <v>81</v>
      </c>
      <c r="C194" t="s">
        <v>60</v>
      </c>
      <c r="D194" t="s">
        <v>62</v>
      </c>
      <c r="E194" t="s">
        <v>13</v>
      </c>
      <c r="F194" s="6">
        <v>9.1999999999999993</v>
      </c>
    </row>
    <row r="195" spans="1:6">
      <c r="A195" t="s">
        <v>86</v>
      </c>
      <c r="B195" t="s">
        <v>81</v>
      </c>
      <c r="C195" t="s">
        <v>60</v>
      </c>
      <c r="D195" t="s">
        <v>63</v>
      </c>
      <c r="E195" t="s">
        <v>13</v>
      </c>
      <c r="F195" s="6">
        <v>6.6</v>
      </c>
    </row>
    <row r="196" spans="1:6">
      <c r="A196" t="s">
        <v>86</v>
      </c>
      <c r="B196" t="s">
        <v>81</v>
      </c>
      <c r="C196" t="s">
        <v>60</v>
      </c>
      <c r="D196" t="s">
        <v>61</v>
      </c>
      <c r="E196" t="s">
        <v>82</v>
      </c>
      <c r="F196" s="6">
        <v>8</v>
      </c>
    </row>
    <row r="197" spans="1:6">
      <c r="A197" t="s">
        <v>86</v>
      </c>
      <c r="B197" t="s">
        <v>81</v>
      </c>
      <c r="C197" t="s">
        <v>60</v>
      </c>
      <c r="D197" t="s">
        <v>62</v>
      </c>
      <c r="E197" t="s">
        <v>82</v>
      </c>
      <c r="F197" s="6">
        <v>5.2</v>
      </c>
    </row>
    <row r="198" spans="1:6">
      <c r="A198" t="s">
        <v>86</v>
      </c>
      <c r="B198" t="s">
        <v>81</v>
      </c>
      <c r="C198" t="s">
        <v>60</v>
      </c>
      <c r="D198" t="s">
        <v>63</v>
      </c>
      <c r="E198" t="s">
        <v>82</v>
      </c>
      <c r="F198" s="6">
        <v>3.1</v>
      </c>
    </row>
    <row r="199" spans="1:6">
      <c r="A199" t="s">
        <v>86</v>
      </c>
      <c r="B199" t="s">
        <v>81</v>
      </c>
      <c r="C199" t="s">
        <v>60</v>
      </c>
      <c r="D199" t="s">
        <v>61</v>
      </c>
      <c r="E199" t="s">
        <v>83</v>
      </c>
      <c r="F199" s="6">
        <v>17.399999999999999</v>
      </c>
    </row>
    <row r="200" spans="1:6">
      <c r="A200" t="s">
        <v>86</v>
      </c>
      <c r="B200" t="s">
        <v>81</v>
      </c>
      <c r="C200" t="s">
        <v>60</v>
      </c>
      <c r="D200" t="s">
        <v>62</v>
      </c>
      <c r="E200" t="s">
        <v>83</v>
      </c>
      <c r="F200" s="6">
        <v>8.8000000000000007</v>
      </c>
    </row>
    <row r="201" spans="1:6">
      <c r="A201" t="s">
        <v>86</v>
      </c>
      <c r="B201" t="s">
        <v>81</v>
      </c>
      <c r="C201" t="s">
        <v>60</v>
      </c>
      <c r="D201" t="s">
        <v>63</v>
      </c>
      <c r="E201" t="s">
        <v>83</v>
      </c>
      <c r="F201" s="6">
        <v>5.7</v>
      </c>
    </row>
    <row r="202" spans="1:6">
      <c r="A202" t="s">
        <v>86</v>
      </c>
      <c r="B202" t="s">
        <v>81</v>
      </c>
      <c r="C202" t="s">
        <v>60</v>
      </c>
      <c r="D202" t="s">
        <v>61</v>
      </c>
      <c r="E202" t="s">
        <v>84</v>
      </c>
      <c r="F202" s="6">
        <v>20</v>
      </c>
    </row>
    <row r="203" spans="1:6">
      <c r="A203" t="s">
        <v>86</v>
      </c>
      <c r="B203" t="s">
        <v>81</v>
      </c>
      <c r="C203" t="s">
        <v>60</v>
      </c>
      <c r="D203" t="s">
        <v>62</v>
      </c>
      <c r="E203" t="s">
        <v>84</v>
      </c>
      <c r="F203" s="6">
        <v>13.5</v>
      </c>
    </row>
    <row r="204" spans="1:6">
      <c r="A204" t="s">
        <v>86</v>
      </c>
      <c r="B204" t="s">
        <v>81</v>
      </c>
      <c r="C204" t="s">
        <v>60</v>
      </c>
      <c r="D204" t="s">
        <v>63</v>
      </c>
      <c r="E204" t="s">
        <v>84</v>
      </c>
      <c r="F204" s="6">
        <v>11.2</v>
      </c>
    </row>
    <row r="205" spans="1:6">
      <c r="A205" t="s">
        <v>86</v>
      </c>
      <c r="B205" t="s">
        <v>81</v>
      </c>
      <c r="C205" t="s">
        <v>25</v>
      </c>
      <c r="D205" t="s">
        <v>64</v>
      </c>
      <c r="E205" t="s">
        <v>13</v>
      </c>
      <c r="F205" s="6">
        <v>9.9</v>
      </c>
    </row>
    <row r="206" spans="1:6">
      <c r="A206" t="s">
        <v>86</v>
      </c>
      <c r="B206" t="s">
        <v>81</v>
      </c>
      <c r="C206" t="s">
        <v>25</v>
      </c>
      <c r="D206" t="s">
        <v>65</v>
      </c>
      <c r="E206" t="s">
        <v>13</v>
      </c>
      <c r="F206" s="6">
        <v>12.1</v>
      </c>
    </row>
    <row r="207" spans="1:6">
      <c r="A207" t="s">
        <v>86</v>
      </c>
      <c r="B207" t="s">
        <v>81</v>
      </c>
      <c r="C207" t="s">
        <v>25</v>
      </c>
      <c r="D207" t="s">
        <v>66</v>
      </c>
      <c r="E207" t="s">
        <v>13</v>
      </c>
      <c r="F207" s="6">
        <v>12.3</v>
      </c>
    </row>
    <row r="208" spans="1:6">
      <c r="A208" t="s">
        <v>86</v>
      </c>
      <c r="B208" t="s">
        <v>81</v>
      </c>
      <c r="C208" t="s">
        <v>25</v>
      </c>
      <c r="D208" t="s">
        <v>67</v>
      </c>
      <c r="E208" t="s">
        <v>13</v>
      </c>
      <c r="F208" s="6">
        <v>21.6</v>
      </c>
    </row>
    <row r="209" spans="1:6">
      <c r="A209" t="s">
        <v>86</v>
      </c>
      <c r="B209" t="s">
        <v>81</v>
      </c>
      <c r="C209" t="s">
        <v>25</v>
      </c>
      <c r="D209" t="s">
        <v>64</v>
      </c>
      <c r="E209" t="s">
        <v>82</v>
      </c>
      <c r="F209" s="6">
        <v>5.6</v>
      </c>
    </row>
    <row r="210" spans="1:6">
      <c r="A210" t="s">
        <v>86</v>
      </c>
      <c r="B210" t="s">
        <v>81</v>
      </c>
      <c r="C210" t="s">
        <v>25</v>
      </c>
      <c r="D210" t="s">
        <v>65</v>
      </c>
      <c r="E210" t="s">
        <v>82</v>
      </c>
      <c r="F210" s="6">
        <v>5.8</v>
      </c>
    </row>
    <row r="211" spans="1:6">
      <c r="A211" t="s">
        <v>86</v>
      </c>
      <c r="B211" t="s">
        <v>81</v>
      </c>
      <c r="C211" t="s">
        <v>25</v>
      </c>
      <c r="D211" t="s">
        <v>66</v>
      </c>
      <c r="E211" t="s">
        <v>82</v>
      </c>
      <c r="F211" s="6">
        <v>5</v>
      </c>
    </row>
    <row r="212" spans="1:6">
      <c r="A212" t="s">
        <v>86</v>
      </c>
      <c r="B212" t="s">
        <v>81</v>
      </c>
      <c r="C212" t="s">
        <v>25</v>
      </c>
      <c r="D212" t="s">
        <v>67</v>
      </c>
      <c r="E212" t="s">
        <v>82</v>
      </c>
      <c r="F212" s="6">
        <v>9</v>
      </c>
    </row>
    <row r="213" spans="1:6">
      <c r="A213" t="s">
        <v>86</v>
      </c>
      <c r="B213" t="s">
        <v>81</v>
      </c>
      <c r="C213" t="s">
        <v>25</v>
      </c>
      <c r="D213" t="s">
        <v>64</v>
      </c>
      <c r="E213" t="s">
        <v>83</v>
      </c>
      <c r="F213" s="6">
        <v>10.4</v>
      </c>
    </row>
    <row r="214" spans="1:6">
      <c r="A214" t="s">
        <v>86</v>
      </c>
      <c r="B214" t="s">
        <v>81</v>
      </c>
      <c r="C214" t="s">
        <v>25</v>
      </c>
      <c r="D214" t="s">
        <v>65</v>
      </c>
      <c r="E214" t="s">
        <v>83</v>
      </c>
      <c r="F214" s="6">
        <v>13.5</v>
      </c>
    </row>
    <row r="215" spans="1:6">
      <c r="A215" t="s">
        <v>86</v>
      </c>
      <c r="B215" t="s">
        <v>81</v>
      </c>
      <c r="C215" t="s">
        <v>25</v>
      </c>
      <c r="D215" t="s">
        <v>66</v>
      </c>
      <c r="E215" t="s">
        <v>83</v>
      </c>
      <c r="F215" s="6">
        <v>12.5</v>
      </c>
    </row>
    <row r="216" spans="1:6">
      <c r="A216" t="s">
        <v>86</v>
      </c>
      <c r="B216" t="s">
        <v>81</v>
      </c>
      <c r="C216" t="s">
        <v>25</v>
      </c>
      <c r="D216" t="s">
        <v>67</v>
      </c>
      <c r="E216" t="s">
        <v>83</v>
      </c>
      <c r="F216" s="6">
        <v>21.5</v>
      </c>
    </row>
    <row r="217" spans="1:6">
      <c r="A217" t="s">
        <v>86</v>
      </c>
      <c r="B217" t="s">
        <v>81</v>
      </c>
      <c r="C217" t="s">
        <v>25</v>
      </c>
      <c r="D217" t="s">
        <v>64</v>
      </c>
      <c r="E217" t="s">
        <v>84</v>
      </c>
      <c r="F217" s="6">
        <v>13.8</v>
      </c>
    </row>
    <row r="218" spans="1:6">
      <c r="A218" t="s">
        <v>86</v>
      </c>
      <c r="B218" t="s">
        <v>81</v>
      </c>
      <c r="C218" t="s">
        <v>25</v>
      </c>
      <c r="D218" t="s">
        <v>65</v>
      </c>
      <c r="E218" t="s">
        <v>84</v>
      </c>
      <c r="F218" s="6">
        <v>16.7</v>
      </c>
    </row>
    <row r="219" spans="1:6">
      <c r="A219" t="s">
        <v>86</v>
      </c>
      <c r="B219" t="s">
        <v>81</v>
      </c>
      <c r="C219" t="s">
        <v>25</v>
      </c>
      <c r="D219" t="s">
        <v>66</v>
      </c>
      <c r="E219" t="s">
        <v>84</v>
      </c>
      <c r="F219" s="6">
        <v>18.600000000000001</v>
      </c>
    </row>
    <row r="220" spans="1:6">
      <c r="A220" t="s">
        <v>86</v>
      </c>
      <c r="B220" t="s">
        <v>81</v>
      </c>
      <c r="C220" t="s">
        <v>25</v>
      </c>
      <c r="D220" t="s">
        <v>67</v>
      </c>
      <c r="E220" t="s">
        <v>84</v>
      </c>
      <c r="F220" s="6">
        <v>35.9</v>
      </c>
    </row>
    <row r="221" spans="1:6">
      <c r="A221" t="s">
        <v>86</v>
      </c>
      <c r="B221" t="s">
        <v>81</v>
      </c>
      <c r="C221" t="s">
        <v>37</v>
      </c>
      <c r="D221" t="s">
        <v>38</v>
      </c>
      <c r="E221" t="s">
        <v>13</v>
      </c>
      <c r="F221" s="6">
        <v>9.3000000000000007</v>
      </c>
    </row>
    <row r="222" spans="1:6">
      <c r="A222" t="s">
        <v>86</v>
      </c>
      <c r="B222" t="s">
        <v>81</v>
      </c>
      <c r="C222" t="s">
        <v>37</v>
      </c>
      <c r="D222" t="s">
        <v>39</v>
      </c>
      <c r="E222" t="s">
        <v>13</v>
      </c>
      <c r="F222" s="6">
        <v>15.4</v>
      </c>
    </row>
    <row r="223" spans="1:6">
      <c r="A223" t="s">
        <v>86</v>
      </c>
      <c r="B223" t="s">
        <v>81</v>
      </c>
      <c r="C223" t="s">
        <v>37</v>
      </c>
      <c r="D223" t="s">
        <v>38</v>
      </c>
      <c r="E223" t="s">
        <v>82</v>
      </c>
      <c r="F223" s="6">
        <v>4</v>
      </c>
    </row>
    <row r="224" spans="1:6">
      <c r="A224" t="s">
        <v>86</v>
      </c>
      <c r="B224" t="s">
        <v>81</v>
      </c>
      <c r="C224" t="s">
        <v>37</v>
      </c>
      <c r="D224" t="s">
        <v>39</v>
      </c>
      <c r="E224" t="s">
        <v>82</v>
      </c>
      <c r="F224" s="6">
        <v>9.6999999999999993</v>
      </c>
    </row>
    <row r="225" spans="1:6">
      <c r="A225" t="s">
        <v>86</v>
      </c>
      <c r="B225" t="s">
        <v>81</v>
      </c>
      <c r="C225" t="s">
        <v>37</v>
      </c>
      <c r="D225" t="s">
        <v>38</v>
      </c>
      <c r="E225" t="s">
        <v>83</v>
      </c>
      <c r="F225" s="6">
        <v>9.3000000000000007</v>
      </c>
    </row>
    <row r="226" spans="1:6">
      <c r="A226" t="s">
        <v>86</v>
      </c>
      <c r="B226" t="s">
        <v>81</v>
      </c>
      <c r="C226" t="s">
        <v>37</v>
      </c>
      <c r="D226" t="s">
        <v>39</v>
      </c>
      <c r="E226" t="s">
        <v>83</v>
      </c>
      <c r="F226" s="6">
        <v>16.2</v>
      </c>
    </row>
    <row r="227" spans="1:6">
      <c r="A227" t="s">
        <v>86</v>
      </c>
      <c r="B227" t="s">
        <v>81</v>
      </c>
      <c r="C227" t="s">
        <v>37</v>
      </c>
      <c r="D227" t="s">
        <v>38</v>
      </c>
      <c r="E227" t="s">
        <v>84</v>
      </c>
      <c r="F227" s="6">
        <v>13.3</v>
      </c>
    </row>
    <row r="228" spans="1:6">
      <c r="A228" t="s">
        <v>86</v>
      </c>
      <c r="B228" t="s">
        <v>81</v>
      </c>
      <c r="C228" t="s">
        <v>37</v>
      </c>
      <c r="D228" t="s">
        <v>39</v>
      </c>
      <c r="E228" t="s">
        <v>84</v>
      </c>
      <c r="F228" s="6">
        <v>21.1</v>
      </c>
    </row>
  </sheetData>
  <mergeCells count="2">
    <mergeCell ref="A1:D1"/>
    <mergeCell ref="A2:D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tint="0.59999389629810485"/>
  </sheetPr>
  <dimension ref="A1:G2488"/>
  <sheetViews>
    <sheetView workbookViewId="0">
      <selection activeCell="E6" sqref="E6"/>
    </sheetView>
  </sheetViews>
  <sheetFormatPr defaultRowHeight="15"/>
  <cols>
    <col min="1" max="1" width="59.28515625" customWidth="1"/>
    <col min="2" max="2" width="31.140625" customWidth="1"/>
    <col min="3" max="3" width="25.28515625" customWidth="1"/>
    <col min="4" max="4" width="48.140625" customWidth="1"/>
    <col min="5" max="5" width="12.140625" customWidth="1"/>
    <col min="6" max="6" width="12.7109375" customWidth="1"/>
  </cols>
  <sheetData>
    <row r="1" spans="1:7" ht="17.25" customHeight="1">
      <c r="A1" s="197" t="s">
        <v>471</v>
      </c>
      <c r="B1" s="197"/>
      <c r="C1" s="197"/>
      <c r="D1" s="197"/>
    </row>
    <row r="2" spans="1:7">
      <c r="A2" s="197" t="s">
        <v>462</v>
      </c>
      <c r="B2" s="197"/>
      <c r="C2" s="197"/>
      <c r="D2" s="197"/>
    </row>
    <row r="4" spans="1:7">
      <c r="A4" s="2" t="s">
        <v>4</v>
      </c>
      <c r="B4" s="2" t="s">
        <v>470</v>
      </c>
      <c r="C4" s="2" t="s">
        <v>469</v>
      </c>
      <c r="D4" s="2" t="s">
        <v>468</v>
      </c>
      <c r="E4" s="2" t="s">
        <v>92</v>
      </c>
      <c r="F4" s="2" t="s">
        <v>265</v>
      </c>
      <c r="G4" s="2" t="s">
        <v>9</v>
      </c>
    </row>
    <row r="5" spans="1:7">
      <c r="A5" s="50" t="s">
        <v>467</v>
      </c>
      <c r="B5" s="50" t="s">
        <v>454</v>
      </c>
      <c r="C5" s="50" t="s">
        <v>455</v>
      </c>
      <c r="D5" s="50" t="s">
        <v>454</v>
      </c>
      <c r="E5" s="50">
        <v>2014</v>
      </c>
      <c r="F5" s="50" t="s">
        <v>72</v>
      </c>
      <c r="G5" s="97">
        <v>99</v>
      </c>
    </row>
    <row r="6" spans="1:7">
      <c r="A6" s="50" t="s">
        <v>467</v>
      </c>
      <c r="B6" s="50" t="s">
        <v>454</v>
      </c>
      <c r="C6" s="50" t="s">
        <v>455</v>
      </c>
      <c r="D6" s="50" t="s">
        <v>454</v>
      </c>
      <c r="E6" s="50">
        <v>2015</v>
      </c>
      <c r="F6" s="50" t="s">
        <v>72</v>
      </c>
      <c r="G6" s="97">
        <v>2</v>
      </c>
    </row>
    <row r="7" spans="1:7">
      <c r="A7" s="50" t="s">
        <v>467</v>
      </c>
      <c r="B7" s="50" t="s">
        <v>454</v>
      </c>
      <c r="C7" s="50" t="s">
        <v>455</v>
      </c>
      <c r="D7" s="50" t="s">
        <v>454</v>
      </c>
      <c r="E7" s="50">
        <v>2016</v>
      </c>
      <c r="F7" s="50" t="s">
        <v>72</v>
      </c>
      <c r="G7" s="97">
        <v>0</v>
      </c>
    </row>
    <row r="8" spans="1:7">
      <c r="A8" s="50" t="s">
        <v>467</v>
      </c>
      <c r="B8" s="50" t="s">
        <v>454</v>
      </c>
      <c r="C8" s="50" t="s">
        <v>455</v>
      </c>
      <c r="D8" s="50" t="s">
        <v>454</v>
      </c>
      <c r="E8" s="50">
        <v>2017</v>
      </c>
      <c r="F8" s="50" t="s">
        <v>72</v>
      </c>
      <c r="G8" s="97">
        <v>0</v>
      </c>
    </row>
    <row r="9" spans="1:7">
      <c r="A9" s="50" t="s">
        <v>467</v>
      </c>
      <c r="B9" s="50" t="s">
        <v>454</v>
      </c>
      <c r="C9" s="50" t="s">
        <v>455</v>
      </c>
      <c r="D9" s="50" t="s">
        <v>454</v>
      </c>
      <c r="E9" s="50">
        <v>2018</v>
      </c>
      <c r="F9" s="50" t="s">
        <v>72</v>
      </c>
      <c r="G9" s="97">
        <v>0</v>
      </c>
    </row>
    <row r="10" spans="1:7">
      <c r="A10" s="50" t="s">
        <v>467</v>
      </c>
      <c r="B10" s="50" t="s">
        <v>454</v>
      </c>
      <c r="C10" s="50" t="s">
        <v>455</v>
      </c>
      <c r="D10" s="50" t="s">
        <v>454</v>
      </c>
      <c r="E10" s="50">
        <v>2019</v>
      </c>
      <c r="F10" s="50" t="s">
        <v>72</v>
      </c>
      <c r="G10" s="97">
        <v>0</v>
      </c>
    </row>
    <row r="11" spans="1:7">
      <c r="A11" s="50" t="s">
        <v>467</v>
      </c>
      <c r="B11" s="50" t="s">
        <v>464</v>
      </c>
      <c r="C11" s="50" t="s">
        <v>451</v>
      </c>
      <c r="D11" s="50" t="s">
        <v>453</v>
      </c>
      <c r="E11" s="50">
        <v>2014</v>
      </c>
      <c r="F11" s="50" t="s">
        <v>72</v>
      </c>
      <c r="G11" s="98">
        <v>4399</v>
      </c>
    </row>
    <row r="12" spans="1:7">
      <c r="A12" s="50" t="s">
        <v>467</v>
      </c>
      <c r="B12" s="50" t="s">
        <v>464</v>
      </c>
      <c r="C12" s="50" t="s">
        <v>451</v>
      </c>
      <c r="D12" s="50" t="s">
        <v>453</v>
      </c>
      <c r="E12" s="50">
        <v>2015</v>
      </c>
      <c r="F12" s="50" t="s">
        <v>72</v>
      </c>
      <c r="G12" s="98">
        <v>4948</v>
      </c>
    </row>
    <row r="13" spans="1:7">
      <c r="A13" s="50" t="s">
        <v>467</v>
      </c>
      <c r="B13" s="50" t="s">
        <v>464</v>
      </c>
      <c r="C13" s="50" t="s">
        <v>451</v>
      </c>
      <c r="D13" s="50" t="s">
        <v>453</v>
      </c>
      <c r="E13" s="50">
        <v>2016</v>
      </c>
      <c r="F13" s="50" t="s">
        <v>72</v>
      </c>
      <c r="G13" s="98">
        <v>4996</v>
      </c>
    </row>
    <row r="14" spans="1:7">
      <c r="A14" s="50" t="s">
        <v>467</v>
      </c>
      <c r="B14" s="50" t="s">
        <v>464</v>
      </c>
      <c r="C14" s="50" t="s">
        <v>451</v>
      </c>
      <c r="D14" s="50" t="s">
        <v>453</v>
      </c>
      <c r="E14" s="50">
        <v>2017</v>
      </c>
      <c r="F14" s="50" t="s">
        <v>72</v>
      </c>
      <c r="G14" s="98">
        <v>5142</v>
      </c>
    </row>
    <row r="15" spans="1:7">
      <c r="A15" s="50" t="s">
        <v>467</v>
      </c>
      <c r="B15" s="50" t="s">
        <v>464</v>
      </c>
      <c r="C15" s="50" t="s">
        <v>451</v>
      </c>
      <c r="D15" s="50" t="s">
        <v>453</v>
      </c>
      <c r="E15" s="50">
        <v>2018</v>
      </c>
      <c r="F15" s="50" t="s">
        <v>72</v>
      </c>
      <c r="G15" s="98">
        <v>5337</v>
      </c>
    </row>
    <row r="16" spans="1:7">
      <c r="A16" s="50" t="s">
        <v>467</v>
      </c>
      <c r="B16" s="50" t="s">
        <v>464</v>
      </c>
      <c r="C16" s="50" t="s">
        <v>451</v>
      </c>
      <c r="D16" s="50" t="s">
        <v>453</v>
      </c>
      <c r="E16" s="50">
        <v>2019</v>
      </c>
      <c r="F16" s="50" t="s">
        <v>72</v>
      </c>
      <c r="G16" s="98">
        <v>5122</v>
      </c>
    </row>
    <row r="17" spans="1:7">
      <c r="A17" s="50" t="s">
        <v>467</v>
      </c>
      <c r="B17" s="50" t="s">
        <v>464</v>
      </c>
      <c r="C17" s="50" t="s">
        <v>451</v>
      </c>
      <c r="D17" s="50" t="s">
        <v>452</v>
      </c>
      <c r="E17" s="50">
        <v>2014</v>
      </c>
      <c r="F17" s="50" t="s">
        <v>72</v>
      </c>
      <c r="G17" s="98">
        <v>2711</v>
      </c>
    </row>
    <row r="18" spans="1:7">
      <c r="A18" s="50" t="s">
        <v>467</v>
      </c>
      <c r="B18" s="50" t="s">
        <v>464</v>
      </c>
      <c r="C18" s="50" t="s">
        <v>451</v>
      </c>
      <c r="D18" s="50" t="s">
        <v>452</v>
      </c>
      <c r="E18" s="50">
        <v>2015</v>
      </c>
      <c r="F18" s="50" t="s">
        <v>72</v>
      </c>
      <c r="G18" s="98">
        <v>2455</v>
      </c>
    </row>
    <row r="19" spans="1:7">
      <c r="A19" s="50" t="s">
        <v>467</v>
      </c>
      <c r="B19" s="50" t="s">
        <v>464</v>
      </c>
      <c r="C19" s="50" t="s">
        <v>451</v>
      </c>
      <c r="D19" s="50" t="s">
        <v>452</v>
      </c>
      <c r="E19" s="50">
        <v>2016</v>
      </c>
      <c r="F19" s="50" t="s">
        <v>72</v>
      </c>
      <c r="G19" s="98">
        <v>2731</v>
      </c>
    </row>
    <row r="20" spans="1:7">
      <c r="A20" s="50" t="s">
        <v>467</v>
      </c>
      <c r="B20" s="50" t="s">
        <v>464</v>
      </c>
      <c r="C20" s="50" t="s">
        <v>451</v>
      </c>
      <c r="D20" s="50" t="s">
        <v>452</v>
      </c>
      <c r="E20" s="50">
        <v>2017</v>
      </c>
      <c r="F20" s="50" t="s">
        <v>72</v>
      </c>
      <c r="G20" s="98">
        <v>2565</v>
      </c>
    </row>
    <row r="21" spans="1:7">
      <c r="A21" s="50" t="s">
        <v>467</v>
      </c>
      <c r="B21" s="50" t="s">
        <v>464</v>
      </c>
      <c r="C21" s="50" t="s">
        <v>451</v>
      </c>
      <c r="D21" s="50" t="s">
        <v>452</v>
      </c>
      <c r="E21" s="50">
        <v>2018</v>
      </c>
      <c r="F21" s="50" t="s">
        <v>72</v>
      </c>
      <c r="G21" s="98">
        <v>2616</v>
      </c>
    </row>
    <row r="22" spans="1:7">
      <c r="A22" s="50" t="s">
        <v>467</v>
      </c>
      <c r="B22" s="50" t="s">
        <v>464</v>
      </c>
      <c r="C22" s="50" t="s">
        <v>451</v>
      </c>
      <c r="D22" s="50" t="s">
        <v>452</v>
      </c>
      <c r="E22" s="50">
        <v>2019</v>
      </c>
      <c r="F22" s="50" t="s">
        <v>72</v>
      </c>
      <c r="G22" s="98">
        <v>2442</v>
      </c>
    </row>
    <row r="23" spans="1:7">
      <c r="A23" s="50" t="s">
        <v>467</v>
      </c>
      <c r="B23" s="50" t="s">
        <v>464</v>
      </c>
      <c r="C23" s="50" t="s">
        <v>447</v>
      </c>
      <c r="D23" s="50" t="s">
        <v>450</v>
      </c>
      <c r="E23" s="50">
        <v>2014</v>
      </c>
      <c r="F23" s="50" t="s">
        <v>72</v>
      </c>
      <c r="G23" s="98">
        <v>3391</v>
      </c>
    </row>
    <row r="24" spans="1:7">
      <c r="A24" s="50" t="s">
        <v>467</v>
      </c>
      <c r="B24" s="50" t="s">
        <v>464</v>
      </c>
      <c r="C24" s="50" t="s">
        <v>447</v>
      </c>
      <c r="D24" s="50" t="s">
        <v>450</v>
      </c>
      <c r="E24" s="50">
        <v>2015</v>
      </c>
      <c r="F24" s="50" t="s">
        <v>72</v>
      </c>
      <c r="G24" s="98">
        <v>3781</v>
      </c>
    </row>
    <row r="25" spans="1:7">
      <c r="A25" s="50" t="s">
        <v>467</v>
      </c>
      <c r="B25" s="50" t="s">
        <v>464</v>
      </c>
      <c r="C25" s="50" t="s">
        <v>447</v>
      </c>
      <c r="D25" s="50" t="s">
        <v>450</v>
      </c>
      <c r="E25" s="50">
        <v>2016</v>
      </c>
      <c r="F25" s="50" t="s">
        <v>72</v>
      </c>
      <c r="G25" s="98">
        <v>3843</v>
      </c>
    </row>
    <row r="26" spans="1:7">
      <c r="A26" s="50" t="s">
        <v>467</v>
      </c>
      <c r="B26" s="50" t="s">
        <v>464</v>
      </c>
      <c r="C26" s="50" t="s">
        <v>447</v>
      </c>
      <c r="D26" s="50" t="s">
        <v>450</v>
      </c>
      <c r="E26" s="50">
        <v>2017</v>
      </c>
      <c r="F26" s="50" t="s">
        <v>72</v>
      </c>
      <c r="G26" s="98">
        <v>3919</v>
      </c>
    </row>
    <row r="27" spans="1:7">
      <c r="A27" s="50" t="s">
        <v>467</v>
      </c>
      <c r="B27" s="50" t="s">
        <v>464</v>
      </c>
      <c r="C27" s="50" t="s">
        <v>447</v>
      </c>
      <c r="D27" s="50" t="s">
        <v>450</v>
      </c>
      <c r="E27" s="50">
        <v>2018</v>
      </c>
      <c r="F27" s="50" t="s">
        <v>72</v>
      </c>
      <c r="G27" s="98">
        <v>4159</v>
      </c>
    </row>
    <row r="28" spans="1:7">
      <c r="A28" s="50" t="s">
        <v>467</v>
      </c>
      <c r="B28" s="50" t="s">
        <v>464</v>
      </c>
      <c r="C28" s="50" t="s">
        <v>447</v>
      </c>
      <c r="D28" s="50" t="s">
        <v>450</v>
      </c>
      <c r="E28" s="50">
        <v>2019</v>
      </c>
      <c r="F28" s="50" t="s">
        <v>72</v>
      </c>
      <c r="G28" s="98">
        <v>3994</v>
      </c>
    </row>
    <row r="29" spans="1:7">
      <c r="A29" s="50" t="s">
        <v>467</v>
      </c>
      <c r="B29" s="50" t="s">
        <v>464</v>
      </c>
      <c r="C29" s="50" t="s">
        <v>447</v>
      </c>
      <c r="D29" s="50" t="s">
        <v>449</v>
      </c>
      <c r="E29" s="50">
        <v>2014</v>
      </c>
      <c r="F29" s="50" t="s">
        <v>72</v>
      </c>
      <c r="G29" s="98">
        <v>2866</v>
      </c>
    </row>
    <row r="30" spans="1:7">
      <c r="A30" s="50" t="s">
        <v>467</v>
      </c>
      <c r="B30" s="50" t="s">
        <v>464</v>
      </c>
      <c r="C30" s="50" t="s">
        <v>447</v>
      </c>
      <c r="D30" s="50" t="s">
        <v>449</v>
      </c>
      <c r="E30" s="50">
        <v>2015</v>
      </c>
      <c r="F30" s="50" t="s">
        <v>72</v>
      </c>
      <c r="G30" s="98">
        <v>3238</v>
      </c>
    </row>
    <row r="31" spans="1:7">
      <c r="A31" s="50" t="s">
        <v>467</v>
      </c>
      <c r="B31" s="50" t="s">
        <v>464</v>
      </c>
      <c r="C31" s="50" t="s">
        <v>447</v>
      </c>
      <c r="D31" s="50" t="s">
        <v>449</v>
      </c>
      <c r="E31" s="50">
        <v>2016</v>
      </c>
      <c r="F31" s="50" t="s">
        <v>72</v>
      </c>
      <c r="G31" s="98">
        <v>3305</v>
      </c>
    </row>
    <row r="32" spans="1:7">
      <c r="A32" s="50" t="s">
        <v>467</v>
      </c>
      <c r="B32" s="50" t="s">
        <v>464</v>
      </c>
      <c r="C32" s="50" t="s">
        <v>447</v>
      </c>
      <c r="D32" s="50" t="s">
        <v>449</v>
      </c>
      <c r="E32" s="50">
        <v>2017</v>
      </c>
      <c r="F32" s="50" t="s">
        <v>72</v>
      </c>
      <c r="G32" s="98">
        <v>3432</v>
      </c>
    </row>
    <row r="33" spans="1:7">
      <c r="A33" s="50" t="s">
        <v>467</v>
      </c>
      <c r="B33" s="50" t="s">
        <v>464</v>
      </c>
      <c r="C33" s="50" t="s">
        <v>447</v>
      </c>
      <c r="D33" s="50" t="s">
        <v>449</v>
      </c>
      <c r="E33" s="50">
        <v>2018</v>
      </c>
      <c r="F33" s="50" t="s">
        <v>72</v>
      </c>
      <c r="G33" s="98">
        <v>3677</v>
      </c>
    </row>
    <row r="34" spans="1:7">
      <c r="A34" s="50" t="s">
        <v>467</v>
      </c>
      <c r="B34" s="50" t="s">
        <v>464</v>
      </c>
      <c r="C34" s="50" t="s">
        <v>447</v>
      </c>
      <c r="D34" s="50" t="s">
        <v>449</v>
      </c>
      <c r="E34" s="50">
        <v>2019</v>
      </c>
      <c r="F34" s="50" t="s">
        <v>72</v>
      </c>
      <c r="G34" s="98">
        <v>3576</v>
      </c>
    </row>
    <row r="35" spans="1:7">
      <c r="A35" s="50" t="s">
        <v>467</v>
      </c>
      <c r="B35" s="50" t="s">
        <v>464</v>
      </c>
      <c r="C35" s="50" t="s">
        <v>447</v>
      </c>
      <c r="D35" s="50" t="s">
        <v>448</v>
      </c>
      <c r="E35" s="50">
        <v>2014</v>
      </c>
      <c r="F35" s="50" t="s">
        <v>72</v>
      </c>
      <c r="G35" s="98">
        <v>3525</v>
      </c>
    </row>
    <row r="36" spans="1:7">
      <c r="A36" s="50" t="s">
        <v>467</v>
      </c>
      <c r="B36" s="50" t="s">
        <v>464</v>
      </c>
      <c r="C36" s="50" t="s">
        <v>447</v>
      </c>
      <c r="D36" s="50" t="s">
        <v>448</v>
      </c>
      <c r="E36" s="50">
        <v>2015</v>
      </c>
      <c r="F36" s="50" t="s">
        <v>72</v>
      </c>
      <c r="G36" s="98">
        <v>3241</v>
      </c>
    </row>
    <row r="37" spans="1:7">
      <c r="A37" s="50" t="s">
        <v>467</v>
      </c>
      <c r="B37" s="50" t="s">
        <v>464</v>
      </c>
      <c r="C37" s="50" t="s">
        <v>447</v>
      </c>
      <c r="D37" s="50" t="s">
        <v>448</v>
      </c>
      <c r="E37" s="50">
        <v>2016</v>
      </c>
      <c r="F37" s="50" t="s">
        <v>72</v>
      </c>
      <c r="G37" s="98">
        <v>3852</v>
      </c>
    </row>
    <row r="38" spans="1:7">
      <c r="A38" s="50" t="s">
        <v>467</v>
      </c>
      <c r="B38" s="50" t="s">
        <v>464</v>
      </c>
      <c r="C38" s="50" t="s">
        <v>447</v>
      </c>
      <c r="D38" s="50" t="s">
        <v>448</v>
      </c>
      <c r="E38" s="50">
        <v>2017</v>
      </c>
      <c r="F38" s="50" t="s">
        <v>72</v>
      </c>
      <c r="G38" s="98">
        <v>3050</v>
      </c>
    </row>
    <row r="39" spans="1:7">
      <c r="A39" s="50" t="s">
        <v>467</v>
      </c>
      <c r="B39" s="50" t="s">
        <v>464</v>
      </c>
      <c r="C39" s="50" t="s">
        <v>447</v>
      </c>
      <c r="D39" s="50" t="s">
        <v>448</v>
      </c>
      <c r="E39" s="50">
        <v>2018</v>
      </c>
      <c r="F39" s="50" t="s">
        <v>72</v>
      </c>
      <c r="G39" s="98">
        <v>3289</v>
      </c>
    </row>
    <row r="40" spans="1:7">
      <c r="A40" s="50" t="s">
        <v>467</v>
      </c>
      <c r="B40" s="50" t="s">
        <v>464</v>
      </c>
      <c r="C40" s="50" t="s">
        <v>447</v>
      </c>
      <c r="D40" s="50" t="s">
        <v>448</v>
      </c>
      <c r="E40" s="50">
        <v>2019</v>
      </c>
      <c r="F40" s="50" t="s">
        <v>72</v>
      </c>
      <c r="G40" s="98">
        <v>2775</v>
      </c>
    </row>
    <row r="41" spans="1:7">
      <c r="A41" s="50" t="s">
        <v>467</v>
      </c>
      <c r="B41" s="50" t="s">
        <v>464</v>
      </c>
      <c r="C41" s="50" t="s">
        <v>445</v>
      </c>
      <c r="D41" s="50" t="s">
        <v>446</v>
      </c>
      <c r="E41" s="50">
        <v>2014</v>
      </c>
      <c r="F41" s="50" t="s">
        <v>72</v>
      </c>
      <c r="G41" s="97">
        <v>23</v>
      </c>
    </row>
    <row r="42" spans="1:7">
      <c r="A42" s="50" t="s">
        <v>467</v>
      </c>
      <c r="B42" s="50" t="s">
        <v>464</v>
      </c>
      <c r="C42" s="50" t="s">
        <v>445</v>
      </c>
      <c r="D42" s="50" t="s">
        <v>446</v>
      </c>
      <c r="E42" s="50">
        <v>2015</v>
      </c>
      <c r="F42" s="50" t="s">
        <v>72</v>
      </c>
      <c r="G42" s="97">
        <v>20</v>
      </c>
    </row>
    <row r="43" spans="1:7">
      <c r="A43" s="50" t="s">
        <v>467</v>
      </c>
      <c r="B43" s="50" t="s">
        <v>464</v>
      </c>
      <c r="C43" s="50" t="s">
        <v>445</v>
      </c>
      <c r="D43" s="50" t="s">
        <v>446</v>
      </c>
      <c r="E43" s="50">
        <v>2016</v>
      </c>
      <c r="F43" s="50" t="s">
        <v>72</v>
      </c>
      <c r="G43" s="97">
        <v>17</v>
      </c>
    </row>
    <row r="44" spans="1:7">
      <c r="A44" s="50" t="s">
        <v>467</v>
      </c>
      <c r="B44" s="50" t="s">
        <v>464</v>
      </c>
      <c r="C44" s="50" t="s">
        <v>445</v>
      </c>
      <c r="D44" s="50" t="s">
        <v>446</v>
      </c>
      <c r="E44" s="50">
        <v>2017</v>
      </c>
      <c r="F44" s="50" t="s">
        <v>72</v>
      </c>
      <c r="G44" s="97">
        <v>16</v>
      </c>
    </row>
    <row r="45" spans="1:7">
      <c r="A45" s="50" t="s">
        <v>467</v>
      </c>
      <c r="B45" s="50" t="s">
        <v>464</v>
      </c>
      <c r="C45" s="50" t="s">
        <v>445</v>
      </c>
      <c r="D45" s="50" t="s">
        <v>446</v>
      </c>
      <c r="E45" s="50">
        <v>2018</v>
      </c>
      <c r="F45" s="50" t="s">
        <v>72</v>
      </c>
      <c r="G45" s="97">
        <v>17</v>
      </c>
    </row>
    <row r="46" spans="1:7">
      <c r="A46" s="50" t="s">
        <v>467</v>
      </c>
      <c r="B46" s="50" t="s">
        <v>464</v>
      </c>
      <c r="C46" s="50" t="s">
        <v>445</v>
      </c>
      <c r="D46" s="50" t="s">
        <v>446</v>
      </c>
      <c r="E46" s="50">
        <v>2019</v>
      </c>
      <c r="F46" s="50" t="s">
        <v>72</v>
      </c>
      <c r="G46" s="97">
        <v>14</v>
      </c>
    </row>
    <row r="47" spans="1:7">
      <c r="A47" s="50" t="s">
        <v>467</v>
      </c>
      <c r="B47" s="50" t="s">
        <v>464</v>
      </c>
      <c r="C47" s="50" t="s">
        <v>441</v>
      </c>
      <c r="D47" s="50" t="s">
        <v>385</v>
      </c>
      <c r="E47" s="50">
        <v>2014</v>
      </c>
      <c r="F47" s="50" t="s">
        <v>72</v>
      </c>
      <c r="G47" s="97">
        <v>629</v>
      </c>
    </row>
    <row r="48" spans="1:7">
      <c r="A48" s="50" t="s">
        <v>467</v>
      </c>
      <c r="B48" s="50" t="s">
        <v>464</v>
      </c>
      <c r="C48" s="50" t="s">
        <v>441</v>
      </c>
      <c r="D48" s="50" t="s">
        <v>385</v>
      </c>
      <c r="E48" s="50">
        <v>2015</v>
      </c>
      <c r="F48" s="50" t="s">
        <v>72</v>
      </c>
      <c r="G48" s="97">
        <v>682</v>
      </c>
    </row>
    <row r="49" spans="1:7">
      <c r="A49" s="50" t="s">
        <v>467</v>
      </c>
      <c r="B49" s="50" t="s">
        <v>464</v>
      </c>
      <c r="C49" s="50" t="s">
        <v>441</v>
      </c>
      <c r="D49" s="50" t="s">
        <v>385</v>
      </c>
      <c r="E49" s="50">
        <v>2016</v>
      </c>
      <c r="F49" s="50" t="s">
        <v>72</v>
      </c>
      <c r="G49" s="97">
        <v>667</v>
      </c>
    </row>
    <row r="50" spans="1:7">
      <c r="A50" s="50" t="s">
        <v>467</v>
      </c>
      <c r="B50" s="50" t="s">
        <v>464</v>
      </c>
      <c r="C50" s="50" t="s">
        <v>441</v>
      </c>
      <c r="D50" s="50" t="s">
        <v>385</v>
      </c>
      <c r="E50" s="50">
        <v>2017</v>
      </c>
      <c r="F50" s="50" t="s">
        <v>72</v>
      </c>
      <c r="G50" s="97">
        <v>638</v>
      </c>
    </row>
    <row r="51" spans="1:7">
      <c r="A51" s="50" t="s">
        <v>467</v>
      </c>
      <c r="B51" s="50" t="s">
        <v>464</v>
      </c>
      <c r="C51" s="50" t="s">
        <v>441</v>
      </c>
      <c r="D51" s="50" t="s">
        <v>385</v>
      </c>
      <c r="E51" s="50">
        <v>2018</v>
      </c>
      <c r="F51" s="50" t="s">
        <v>72</v>
      </c>
      <c r="G51" s="97">
        <v>661</v>
      </c>
    </row>
    <row r="52" spans="1:7">
      <c r="A52" s="50" t="s">
        <v>467</v>
      </c>
      <c r="B52" s="50" t="s">
        <v>464</v>
      </c>
      <c r="C52" s="50" t="s">
        <v>441</v>
      </c>
      <c r="D52" s="50" t="s">
        <v>385</v>
      </c>
      <c r="E52" s="50">
        <v>2019</v>
      </c>
      <c r="F52" s="50" t="s">
        <v>72</v>
      </c>
      <c r="G52" s="97">
        <v>611</v>
      </c>
    </row>
    <row r="53" spans="1:7">
      <c r="A53" s="50" t="s">
        <v>467</v>
      </c>
      <c r="B53" s="50" t="s">
        <v>464</v>
      </c>
      <c r="C53" s="50" t="s">
        <v>441</v>
      </c>
      <c r="D53" s="50" t="s">
        <v>444</v>
      </c>
      <c r="E53" s="50">
        <v>2014</v>
      </c>
      <c r="F53" s="50" t="s">
        <v>72</v>
      </c>
      <c r="G53" s="97">
        <v>35</v>
      </c>
    </row>
    <row r="54" spans="1:7">
      <c r="A54" s="50" t="s">
        <v>467</v>
      </c>
      <c r="B54" s="50" t="s">
        <v>464</v>
      </c>
      <c r="C54" s="50" t="s">
        <v>441</v>
      </c>
      <c r="D54" s="50" t="s">
        <v>444</v>
      </c>
      <c r="E54" s="50">
        <v>2015</v>
      </c>
      <c r="F54" s="50" t="s">
        <v>72</v>
      </c>
      <c r="G54" s="97">
        <v>27</v>
      </c>
    </row>
    <row r="55" spans="1:7">
      <c r="A55" s="50" t="s">
        <v>467</v>
      </c>
      <c r="B55" s="50" t="s">
        <v>464</v>
      </c>
      <c r="C55" s="50" t="s">
        <v>441</v>
      </c>
      <c r="D55" s="50" t="s">
        <v>444</v>
      </c>
      <c r="E55" s="50">
        <v>2016</v>
      </c>
      <c r="F55" s="50" t="s">
        <v>72</v>
      </c>
      <c r="G55" s="97">
        <v>27</v>
      </c>
    </row>
    <row r="56" spans="1:7">
      <c r="A56" s="50" t="s">
        <v>467</v>
      </c>
      <c r="B56" s="50" t="s">
        <v>464</v>
      </c>
      <c r="C56" s="50" t="s">
        <v>441</v>
      </c>
      <c r="D56" s="50" t="s">
        <v>444</v>
      </c>
      <c r="E56" s="50">
        <v>2017</v>
      </c>
      <c r="F56" s="50" t="s">
        <v>72</v>
      </c>
      <c r="G56" s="97">
        <v>26</v>
      </c>
    </row>
    <row r="57" spans="1:7">
      <c r="A57" s="50" t="s">
        <v>467</v>
      </c>
      <c r="B57" s="50" t="s">
        <v>464</v>
      </c>
      <c r="C57" s="50" t="s">
        <v>441</v>
      </c>
      <c r="D57" s="50" t="s">
        <v>444</v>
      </c>
      <c r="E57" s="50">
        <v>2018</v>
      </c>
      <c r="F57" s="50" t="s">
        <v>72</v>
      </c>
      <c r="G57" s="97">
        <v>27</v>
      </c>
    </row>
    <row r="58" spans="1:7">
      <c r="A58" s="50" t="s">
        <v>467</v>
      </c>
      <c r="B58" s="50" t="s">
        <v>464</v>
      </c>
      <c r="C58" s="50" t="s">
        <v>441</v>
      </c>
      <c r="D58" s="50" t="s">
        <v>444</v>
      </c>
      <c r="E58" s="50">
        <v>2019</v>
      </c>
      <c r="F58" s="50" t="s">
        <v>72</v>
      </c>
      <c r="G58" s="97">
        <v>24</v>
      </c>
    </row>
    <row r="59" spans="1:7">
      <c r="A59" s="50" t="s">
        <v>467</v>
      </c>
      <c r="B59" s="50" t="s">
        <v>464</v>
      </c>
      <c r="C59" s="50" t="s">
        <v>441</v>
      </c>
      <c r="D59" s="50" t="s">
        <v>443</v>
      </c>
      <c r="E59" s="50">
        <v>2014</v>
      </c>
      <c r="F59" s="50" t="s">
        <v>72</v>
      </c>
      <c r="G59" s="97">
        <v>0</v>
      </c>
    </row>
    <row r="60" spans="1:7">
      <c r="A60" s="50" t="s">
        <v>467</v>
      </c>
      <c r="B60" s="50" t="s">
        <v>464</v>
      </c>
      <c r="C60" s="50" t="s">
        <v>441</v>
      </c>
      <c r="D60" s="50" t="s">
        <v>443</v>
      </c>
      <c r="E60" s="50">
        <v>2015</v>
      </c>
      <c r="F60" s="50" t="s">
        <v>72</v>
      </c>
      <c r="G60" s="97">
        <v>0</v>
      </c>
    </row>
    <row r="61" spans="1:7">
      <c r="A61" s="50" t="s">
        <v>467</v>
      </c>
      <c r="B61" s="50" t="s">
        <v>464</v>
      </c>
      <c r="C61" s="50" t="s">
        <v>441</v>
      </c>
      <c r="D61" s="50" t="s">
        <v>443</v>
      </c>
      <c r="E61" s="50">
        <v>2016</v>
      </c>
      <c r="F61" s="50" t="s">
        <v>72</v>
      </c>
      <c r="G61" s="97">
        <v>0</v>
      </c>
    </row>
    <row r="62" spans="1:7">
      <c r="A62" s="50" t="s">
        <v>467</v>
      </c>
      <c r="B62" s="50" t="s">
        <v>464</v>
      </c>
      <c r="C62" s="50" t="s">
        <v>441</v>
      </c>
      <c r="D62" s="50" t="s">
        <v>443</v>
      </c>
      <c r="E62" s="50">
        <v>2017</v>
      </c>
      <c r="F62" s="50" t="s">
        <v>72</v>
      </c>
      <c r="G62" s="97">
        <v>0</v>
      </c>
    </row>
    <row r="63" spans="1:7">
      <c r="A63" s="50" t="s">
        <v>467</v>
      </c>
      <c r="B63" s="50" t="s">
        <v>464</v>
      </c>
      <c r="C63" s="50" t="s">
        <v>441</v>
      </c>
      <c r="D63" s="50" t="s">
        <v>443</v>
      </c>
      <c r="E63" s="50">
        <v>2018</v>
      </c>
      <c r="F63" s="50" t="s">
        <v>72</v>
      </c>
      <c r="G63" s="97">
        <v>0</v>
      </c>
    </row>
    <row r="64" spans="1:7">
      <c r="A64" s="50" t="s">
        <v>467</v>
      </c>
      <c r="B64" s="50" t="s">
        <v>464</v>
      </c>
      <c r="C64" s="50" t="s">
        <v>441</v>
      </c>
      <c r="D64" s="50" t="s">
        <v>443</v>
      </c>
      <c r="E64" s="50">
        <v>2019</v>
      </c>
      <c r="F64" s="50" t="s">
        <v>72</v>
      </c>
      <c r="G64" s="97">
        <v>0</v>
      </c>
    </row>
    <row r="65" spans="1:7">
      <c r="A65" s="50" t="s">
        <v>467</v>
      </c>
      <c r="B65" s="50" t="s">
        <v>464</v>
      </c>
      <c r="C65" s="50" t="s">
        <v>441</v>
      </c>
      <c r="D65" s="50" t="s">
        <v>442</v>
      </c>
      <c r="E65" s="50">
        <v>2014</v>
      </c>
      <c r="F65" s="50" t="s">
        <v>72</v>
      </c>
      <c r="G65" s="97">
        <v>5</v>
      </c>
    </row>
    <row r="66" spans="1:7">
      <c r="A66" s="50" t="s">
        <v>467</v>
      </c>
      <c r="B66" s="50" t="s">
        <v>464</v>
      </c>
      <c r="C66" s="50" t="s">
        <v>441</v>
      </c>
      <c r="D66" s="50" t="s">
        <v>442</v>
      </c>
      <c r="E66" s="50">
        <v>2015</v>
      </c>
      <c r="F66" s="50" t="s">
        <v>72</v>
      </c>
      <c r="G66" s="97">
        <v>7</v>
      </c>
    </row>
    <row r="67" spans="1:7">
      <c r="A67" s="50" t="s">
        <v>467</v>
      </c>
      <c r="B67" s="50" t="s">
        <v>464</v>
      </c>
      <c r="C67" s="50" t="s">
        <v>441</v>
      </c>
      <c r="D67" s="50" t="s">
        <v>442</v>
      </c>
      <c r="E67" s="50">
        <v>2016</v>
      </c>
      <c r="F67" s="50" t="s">
        <v>72</v>
      </c>
      <c r="G67" s="97">
        <v>7</v>
      </c>
    </row>
    <row r="68" spans="1:7">
      <c r="A68" s="50" t="s">
        <v>467</v>
      </c>
      <c r="B68" s="50" t="s">
        <v>464</v>
      </c>
      <c r="C68" s="50" t="s">
        <v>441</v>
      </c>
      <c r="D68" s="50" t="s">
        <v>442</v>
      </c>
      <c r="E68" s="50">
        <v>2017</v>
      </c>
      <c r="F68" s="50" t="s">
        <v>72</v>
      </c>
      <c r="G68" s="97">
        <v>6</v>
      </c>
    </row>
    <row r="69" spans="1:7">
      <c r="A69" s="50" t="s">
        <v>467</v>
      </c>
      <c r="B69" s="50" t="s">
        <v>464</v>
      </c>
      <c r="C69" s="50" t="s">
        <v>441</v>
      </c>
      <c r="D69" s="50" t="s">
        <v>442</v>
      </c>
      <c r="E69" s="50">
        <v>2018</v>
      </c>
      <c r="F69" s="50" t="s">
        <v>72</v>
      </c>
      <c r="G69" s="97">
        <v>6</v>
      </c>
    </row>
    <row r="70" spans="1:7">
      <c r="A70" s="50" t="s">
        <v>467</v>
      </c>
      <c r="B70" s="50" t="s">
        <v>464</v>
      </c>
      <c r="C70" s="50" t="s">
        <v>441</v>
      </c>
      <c r="D70" s="50" t="s">
        <v>442</v>
      </c>
      <c r="E70" s="50">
        <v>2019</v>
      </c>
      <c r="F70" s="50" t="s">
        <v>72</v>
      </c>
      <c r="G70" s="97">
        <v>5</v>
      </c>
    </row>
    <row r="71" spans="1:7">
      <c r="A71" s="50" t="s">
        <v>467</v>
      </c>
      <c r="B71" s="50" t="s">
        <v>464</v>
      </c>
      <c r="C71" s="50" t="s">
        <v>438</v>
      </c>
      <c r="D71" s="50" t="s">
        <v>440</v>
      </c>
      <c r="E71" s="50">
        <v>2014</v>
      </c>
      <c r="F71" s="50" t="s">
        <v>72</v>
      </c>
      <c r="G71" s="97">
        <v>155</v>
      </c>
    </row>
    <row r="72" spans="1:7">
      <c r="A72" s="50" t="s">
        <v>467</v>
      </c>
      <c r="B72" s="50" t="s">
        <v>464</v>
      </c>
      <c r="C72" s="50" t="s">
        <v>438</v>
      </c>
      <c r="D72" s="50" t="s">
        <v>440</v>
      </c>
      <c r="E72" s="50">
        <v>2015</v>
      </c>
      <c r="F72" s="50" t="s">
        <v>72</v>
      </c>
      <c r="G72" s="97">
        <v>125</v>
      </c>
    </row>
    <row r="73" spans="1:7">
      <c r="A73" s="50" t="s">
        <v>467</v>
      </c>
      <c r="B73" s="50" t="s">
        <v>464</v>
      </c>
      <c r="C73" s="50" t="s">
        <v>438</v>
      </c>
      <c r="D73" s="50" t="s">
        <v>440</v>
      </c>
      <c r="E73" s="50">
        <v>2016</v>
      </c>
      <c r="F73" s="50" t="s">
        <v>72</v>
      </c>
      <c r="G73" s="97">
        <v>124</v>
      </c>
    </row>
    <row r="74" spans="1:7">
      <c r="A74" s="50" t="s">
        <v>467</v>
      </c>
      <c r="B74" s="50" t="s">
        <v>464</v>
      </c>
      <c r="C74" s="50" t="s">
        <v>438</v>
      </c>
      <c r="D74" s="50" t="s">
        <v>440</v>
      </c>
      <c r="E74" s="50">
        <v>2017</v>
      </c>
      <c r="F74" s="50" t="s">
        <v>72</v>
      </c>
      <c r="G74" s="97">
        <v>111</v>
      </c>
    </row>
    <row r="75" spans="1:7">
      <c r="A75" s="50" t="s">
        <v>467</v>
      </c>
      <c r="B75" s="50" t="s">
        <v>464</v>
      </c>
      <c r="C75" s="50" t="s">
        <v>438</v>
      </c>
      <c r="D75" s="50" t="s">
        <v>440</v>
      </c>
      <c r="E75" s="50">
        <v>2018</v>
      </c>
      <c r="F75" s="50" t="s">
        <v>72</v>
      </c>
      <c r="G75" s="97">
        <v>108</v>
      </c>
    </row>
    <row r="76" spans="1:7">
      <c r="A76" s="50" t="s">
        <v>467</v>
      </c>
      <c r="B76" s="50" t="s">
        <v>464</v>
      </c>
      <c r="C76" s="50" t="s">
        <v>438</v>
      </c>
      <c r="D76" s="50" t="s">
        <v>440</v>
      </c>
      <c r="E76" s="50">
        <v>2019</v>
      </c>
      <c r="F76" s="50" t="s">
        <v>72</v>
      </c>
      <c r="G76" s="97">
        <v>99</v>
      </c>
    </row>
    <row r="77" spans="1:7">
      <c r="A77" s="50" t="s">
        <v>467</v>
      </c>
      <c r="B77" s="50" t="s">
        <v>464</v>
      </c>
      <c r="C77" s="50" t="s">
        <v>438</v>
      </c>
      <c r="D77" s="50" t="s">
        <v>439</v>
      </c>
      <c r="E77" s="50">
        <v>2014</v>
      </c>
      <c r="F77" s="50" t="s">
        <v>72</v>
      </c>
      <c r="G77" s="97">
        <v>4</v>
      </c>
    </row>
    <row r="78" spans="1:7">
      <c r="A78" s="50" t="s">
        <v>467</v>
      </c>
      <c r="B78" s="50" t="s">
        <v>464</v>
      </c>
      <c r="C78" s="50" t="s">
        <v>438</v>
      </c>
      <c r="D78" s="50" t="s">
        <v>439</v>
      </c>
      <c r="E78" s="50">
        <v>2015</v>
      </c>
      <c r="F78" s="50" t="s">
        <v>72</v>
      </c>
      <c r="G78" s="97">
        <v>3</v>
      </c>
    </row>
    <row r="79" spans="1:7">
      <c r="A79" s="50" t="s">
        <v>467</v>
      </c>
      <c r="B79" s="50" t="s">
        <v>464</v>
      </c>
      <c r="C79" s="50" t="s">
        <v>438</v>
      </c>
      <c r="D79" s="50" t="s">
        <v>439</v>
      </c>
      <c r="E79" s="50">
        <v>2016</v>
      </c>
      <c r="F79" s="50" t="s">
        <v>72</v>
      </c>
      <c r="G79" s="97">
        <v>3</v>
      </c>
    </row>
    <row r="80" spans="1:7">
      <c r="A80" s="50" t="s">
        <v>467</v>
      </c>
      <c r="B80" s="50" t="s">
        <v>464</v>
      </c>
      <c r="C80" s="50" t="s">
        <v>438</v>
      </c>
      <c r="D80" s="50" t="s">
        <v>439</v>
      </c>
      <c r="E80" s="50">
        <v>2017</v>
      </c>
      <c r="F80" s="50" t="s">
        <v>72</v>
      </c>
      <c r="G80" s="97">
        <v>2</v>
      </c>
    </row>
    <row r="81" spans="1:7">
      <c r="A81" s="50" t="s">
        <v>467</v>
      </c>
      <c r="B81" s="50" t="s">
        <v>464</v>
      </c>
      <c r="C81" s="50" t="s">
        <v>438</v>
      </c>
      <c r="D81" s="50" t="s">
        <v>439</v>
      </c>
      <c r="E81" s="50">
        <v>2018</v>
      </c>
      <c r="F81" s="50" t="s">
        <v>72</v>
      </c>
      <c r="G81" s="97">
        <v>3</v>
      </c>
    </row>
    <row r="82" spans="1:7">
      <c r="A82" s="50" t="s">
        <v>467</v>
      </c>
      <c r="B82" s="50" t="s">
        <v>464</v>
      </c>
      <c r="C82" s="50" t="s">
        <v>438</v>
      </c>
      <c r="D82" s="50" t="s">
        <v>439</v>
      </c>
      <c r="E82" s="50">
        <v>2019</v>
      </c>
      <c r="F82" s="50" t="s">
        <v>72</v>
      </c>
      <c r="G82" s="97">
        <v>2</v>
      </c>
    </row>
    <row r="83" spans="1:7">
      <c r="A83" s="50" t="s">
        <v>467</v>
      </c>
      <c r="B83" s="50" t="s">
        <v>464</v>
      </c>
      <c r="C83" s="50" t="s">
        <v>433</v>
      </c>
      <c r="D83" s="50" t="s">
        <v>437</v>
      </c>
      <c r="E83" s="50">
        <v>2014</v>
      </c>
      <c r="F83" s="50" t="s">
        <v>72</v>
      </c>
      <c r="G83" s="97">
        <v>28</v>
      </c>
    </row>
    <row r="84" spans="1:7">
      <c r="A84" s="50" t="s">
        <v>467</v>
      </c>
      <c r="B84" s="50" t="s">
        <v>464</v>
      </c>
      <c r="C84" s="50" t="s">
        <v>433</v>
      </c>
      <c r="D84" s="50" t="s">
        <v>437</v>
      </c>
      <c r="E84" s="50">
        <v>2015</v>
      </c>
      <c r="F84" s="50" t="s">
        <v>72</v>
      </c>
      <c r="G84" s="97">
        <v>20</v>
      </c>
    </row>
    <row r="85" spans="1:7">
      <c r="A85" s="50" t="s">
        <v>467</v>
      </c>
      <c r="B85" s="50" t="s">
        <v>464</v>
      </c>
      <c r="C85" s="50" t="s">
        <v>433</v>
      </c>
      <c r="D85" s="50" t="s">
        <v>437</v>
      </c>
      <c r="E85" s="50">
        <v>2016</v>
      </c>
      <c r="F85" s="50" t="s">
        <v>72</v>
      </c>
      <c r="G85" s="97">
        <v>15</v>
      </c>
    </row>
    <row r="86" spans="1:7">
      <c r="A86" s="50" t="s">
        <v>467</v>
      </c>
      <c r="B86" s="50" t="s">
        <v>464</v>
      </c>
      <c r="C86" s="50" t="s">
        <v>433</v>
      </c>
      <c r="D86" s="50" t="s">
        <v>437</v>
      </c>
      <c r="E86" s="50">
        <v>2017</v>
      </c>
      <c r="F86" s="50" t="s">
        <v>72</v>
      </c>
      <c r="G86" s="97">
        <v>12</v>
      </c>
    </row>
    <row r="87" spans="1:7">
      <c r="A87" s="50" t="s">
        <v>467</v>
      </c>
      <c r="B87" s="50" t="s">
        <v>464</v>
      </c>
      <c r="C87" s="50" t="s">
        <v>433</v>
      </c>
      <c r="D87" s="50" t="s">
        <v>437</v>
      </c>
      <c r="E87" s="50">
        <v>2018</v>
      </c>
      <c r="F87" s="50" t="s">
        <v>72</v>
      </c>
      <c r="G87" s="97">
        <v>7</v>
      </c>
    </row>
    <row r="88" spans="1:7">
      <c r="A88" s="50" t="s">
        <v>467</v>
      </c>
      <c r="B88" s="50" t="s">
        <v>464</v>
      </c>
      <c r="C88" s="50" t="s">
        <v>433</v>
      </c>
      <c r="D88" s="50" t="s">
        <v>437</v>
      </c>
      <c r="E88" s="50">
        <v>2019</v>
      </c>
      <c r="F88" s="50" t="s">
        <v>72</v>
      </c>
      <c r="G88" s="97">
        <v>5</v>
      </c>
    </row>
    <row r="89" spans="1:7">
      <c r="A89" s="50" t="s">
        <v>467</v>
      </c>
      <c r="B89" s="50" t="s">
        <v>464</v>
      </c>
      <c r="C89" s="50" t="s">
        <v>433</v>
      </c>
      <c r="D89" s="50" t="s">
        <v>436</v>
      </c>
      <c r="E89" s="50">
        <v>2014</v>
      </c>
      <c r="F89" s="50" t="s">
        <v>72</v>
      </c>
      <c r="G89" s="97">
        <v>326</v>
      </c>
    </row>
    <row r="90" spans="1:7">
      <c r="A90" s="50" t="s">
        <v>467</v>
      </c>
      <c r="B90" s="50" t="s">
        <v>464</v>
      </c>
      <c r="C90" s="50" t="s">
        <v>433</v>
      </c>
      <c r="D90" s="50" t="s">
        <v>436</v>
      </c>
      <c r="E90" s="50">
        <v>2015</v>
      </c>
      <c r="F90" s="50" t="s">
        <v>72</v>
      </c>
      <c r="G90" s="97">
        <v>301</v>
      </c>
    </row>
    <row r="91" spans="1:7">
      <c r="A91" s="50" t="s">
        <v>467</v>
      </c>
      <c r="B91" s="50" t="s">
        <v>464</v>
      </c>
      <c r="C91" s="50" t="s">
        <v>433</v>
      </c>
      <c r="D91" s="50" t="s">
        <v>436</v>
      </c>
      <c r="E91" s="50">
        <v>2016</v>
      </c>
      <c r="F91" s="50" t="s">
        <v>72</v>
      </c>
      <c r="G91" s="97">
        <v>315</v>
      </c>
    </row>
    <row r="92" spans="1:7">
      <c r="A92" s="50" t="s">
        <v>467</v>
      </c>
      <c r="B92" s="50" t="s">
        <v>464</v>
      </c>
      <c r="C92" s="50" t="s">
        <v>433</v>
      </c>
      <c r="D92" s="50" t="s">
        <v>436</v>
      </c>
      <c r="E92" s="50">
        <v>2017</v>
      </c>
      <c r="F92" s="50" t="s">
        <v>72</v>
      </c>
      <c r="G92" s="97">
        <v>289</v>
      </c>
    </row>
    <row r="93" spans="1:7">
      <c r="A93" s="50" t="s">
        <v>467</v>
      </c>
      <c r="B93" s="50" t="s">
        <v>464</v>
      </c>
      <c r="C93" s="50" t="s">
        <v>433</v>
      </c>
      <c r="D93" s="50" t="s">
        <v>436</v>
      </c>
      <c r="E93" s="50">
        <v>2018</v>
      </c>
      <c r="F93" s="50" t="s">
        <v>72</v>
      </c>
      <c r="G93" s="97">
        <v>291</v>
      </c>
    </row>
    <row r="94" spans="1:7">
      <c r="A94" s="50" t="s">
        <v>467</v>
      </c>
      <c r="B94" s="50" t="s">
        <v>464</v>
      </c>
      <c r="C94" s="50" t="s">
        <v>433</v>
      </c>
      <c r="D94" s="50" t="s">
        <v>436</v>
      </c>
      <c r="E94" s="50">
        <v>2019</v>
      </c>
      <c r="F94" s="50" t="s">
        <v>72</v>
      </c>
      <c r="G94" s="97">
        <v>259</v>
      </c>
    </row>
    <row r="95" spans="1:7">
      <c r="A95" s="50" t="s">
        <v>467</v>
      </c>
      <c r="B95" s="50" t="s">
        <v>464</v>
      </c>
      <c r="C95" s="50" t="s">
        <v>433</v>
      </c>
      <c r="D95" s="50" t="s">
        <v>435</v>
      </c>
      <c r="E95" s="50">
        <v>2014</v>
      </c>
      <c r="F95" s="50" t="s">
        <v>72</v>
      </c>
      <c r="G95" s="98">
        <v>2458</v>
      </c>
    </row>
    <row r="96" spans="1:7">
      <c r="A96" s="50" t="s">
        <v>467</v>
      </c>
      <c r="B96" s="50" t="s">
        <v>464</v>
      </c>
      <c r="C96" s="50" t="s">
        <v>433</v>
      </c>
      <c r="D96" s="50" t="s">
        <v>435</v>
      </c>
      <c r="E96" s="50">
        <v>2015</v>
      </c>
      <c r="F96" s="50" t="s">
        <v>72</v>
      </c>
      <c r="G96" s="98">
        <v>2185</v>
      </c>
    </row>
    <row r="97" spans="1:7">
      <c r="A97" s="50" t="s">
        <v>467</v>
      </c>
      <c r="B97" s="50" t="s">
        <v>464</v>
      </c>
      <c r="C97" s="50" t="s">
        <v>433</v>
      </c>
      <c r="D97" s="50" t="s">
        <v>435</v>
      </c>
      <c r="E97" s="50">
        <v>2016</v>
      </c>
      <c r="F97" s="50" t="s">
        <v>72</v>
      </c>
      <c r="G97" s="98">
        <v>2205</v>
      </c>
    </row>
    <row r="98" spans="1:7">
      <c r="A98" s="50" t="s">
        <v>467</v>
      </c>
      <c r="B98" s="50" t="s">
        <v>464</v>
      </c>
      <c r="C98" s="50" t="s">
        <v>433</v>
      </c>
      <c r="D98" s="50" t="s">
        <v>435</v>
      </c>
      <c r="E98" s="50">
        <v>2017</v>
      </c>
      <c r="F98" s="50" t="s">
        <v>72</v>
      </c>
      <c r="G98" s="98">
        <v>1901</v>
      </c>
    </row>
    <row r="99" spans="1:7">
      <c r="A99" s="50" t="s">
        <v>467</v>
      </c>
      <c r="B99" s="50" t="s">
        <v>464</v>
      </c>
      <c r="C99" s="50" t="s">
        <v>433</v>
      </c>
      <c r="D99" s="50" t="s">
        <v>435</v>
      </c>
      <c r="E99" s="50">
        <v>2018</v>
      </c>
      <c r="F99" s="50" t="s">
        <v>72</v>
      </c>
      <c r="G99" s="98">
        <v>1914</v>
      </c>
    </row>
    <row r="100" spans="1:7">
      <c r="A100" s="50" t="s">
        <v>467</v>
      </c>
      <c r="B100" s="50" t="s">
        <v>464</v>
      </c>
      <c r="C100" s="50" t="s">
        <v>433</v>
      </c>
      <c r="D100" s="50" t="s">
        <v>435</v>
      </c>
      <c r="E100" s="50">
        <v>2019</v>
      </c>
      <c r="F100" s="50" t="s">
        <v>72</v>
      </c>
      <c r="G100" s="98">
        <v>1752</v>
      </c>
    </row>
    <row r="101" spans="1:7">
      <c r="A101" s="50" t="s">
        <v>467</v>
      </c>
      <c r="B101" s="50" t="s">
        <v>464</v>
      </c>
      <c r="C101" s="50" t="s">
        <v>433</v>
      </c>
      <c r="D101" s="50" t="s">
        <v>434</v>
      </c>
      <c r="E101" s="50">
        <v>2014</v>
      </c>
      <c r="F101" s="50" t="s">
        <v>72</v>
      </c>
      <c r="G101" s="97">
        <v>83</v>
      </c>
    </row>
    <row r="102" spans="1:7">
      <c r="A102" s="50" t="s">
        <v>467</v>
      </c>
      <c r="B102" s="50" t="s">
        <v>464</v>
      </c>
      <c r="C102" s="50" t="s">
        <v>433</v>
      </c>
      <c r="D102" s="50" t="s">
        <v>434</v>
      </c>
      <c r="E102" s="50">
        <v>2015</v>
      </c>
      <c r="F102" s="50" t="s">
        <v>72</v>
      </c>
      <c r="G102" s="97">
        <v>88</v>
      </c>
    </row>
    <row r="103" spans="1:7">
      <c r="A103" s="50" t="s">
        <v>467</v>
      </c>
      <c r="B103" s="50" t="s">
        <v>464</v>
      </c>
      <c r="C103" s="50" t="s">
        <v>433</v>
      </c>
      <c r="D103" s="50" t="s">
        <v>434</v>
      </c>
      <c r="E103" s="50">
        <v>2016</v>
      </c>
      <c r="F103" s="50" t="s">
        <v>72</v>
      </c>
      <c r="G103" s="97">
        <v>96</v>
      </c>
    </row>
    <row r="104" spans="1:7">
      <c r="A104" s="50" t="s">
        <v>467</v>
      </c>
      <c r="B104" s="50" t="s">
        <v>464</v>
      </c>
      <c r="C104" s="50" t="s">
        <v>433</v>
      </c>
      <c r="D104" s="50" t="s">
        <v>434</v>
      </c>
      <c r="E104" s="50">
        <v>2017</v>
      </c>
      <c r="F104" s="50" t="s">
        <v>72</v>
      </c>
      <c r="G104" s="97">
        <v>109</v>
      </c>
    </row>
    <row r="105" spans="1:7">
      <c r="A105" s="50" t="s">
        <v>467</v>
      </c>
      <c r="B105" s="50" t="s">
        <v>464</v>
      </c>
      <c r="C105" s="50" t="s">
        <v>433</v>
      </c>
      <c r="D105" s="50" t="s">
        <v>434</v>
      </c>
      <c r="E105" s="50">
        <v>2018</v>
      </c>
      <c r="F105" s="50" t="s">
        <v>72</v>
      </c>
      <c r="G105" s="97">
        <v>115</v>
      </c>
    </row>
    <row r="106" spans="1:7">
      <c r="A106" s="50" t="s">
        <v>467</v>
      </c>
      <c r="B106" s="50" t="s">
        <v>464</v>
      </c>
      <c r="C106" s="50" t="s">
        <v>433</v>
      </c>
      <c r="D106" s="50" t="s">
        <v>434</v>
      </c>
      <c r="E106" s="50">
        <v>2019</v>
      </c>
      <c r="F106" s="50" t="s">
        <v>72</v>
      </c>
      <c r="G106" s="97">
        <v>103</v>
      </c>
    </row>
    <row r="107" spans="1:7">
      <c r="A107" s="50" t="s">
        <v>467</v>
      </c>
      <c r="B107" s="50" t="s">
        <v>464</v>
      </c>
      <c r="C107" s="50" t="s">
        <v>428</v>
      </c>
      <c r="D107" s="50" t="s">
        <v>432</v>
      </c>
      <c r="E107" s="50">
        <v>2014</v>
      </c>
      <c r="F107" s="50" t="s">
        <v>72</v>
      </c>
      <c r="G107" s="97">
        <v>4</v>
      </c>
    </row>
    <row r="108" spans="1:7">
      <c r="A108" s="50" t="s">
        <v>467</v>
      </c>
      <c r="B108" s="50" t="s">
        <v>464</v>
      </c>
      <c r="C108" s="50" t="s">
        <v>428</v>
      </c>
      <c r="D108" s="50" t="s">
        <v>432</v>
      </c>
      <c r="E108" s="50">
        <v>2015</v>
      </c>
      <c r="F108" s="50" t="s">
        <v>72</v>
      </c>
      <c r="G108" s="97">
        <v>3</v>
      </c>
    </row>
    <row r="109" spans="1:7">
      <c r="A109" s="50" t="s">
        <v>467</v>
      </c>
      <c r="B109" s="50" t="s">
        <v>464</v>
      </c>
      <c r="C109" s="50" t="s">
        <v>428</v>
      </c>
      <c r="D109" s="50" t="s">
        <v>432</v>
      </c>
      <c r="E109" s="50">
        <v>2016</v>
      </c>
      <c r="F109" s="50" t="s">
        <v>72</v>
      </c>
      <c r="G109" s="97">
        <v>3</v>
      </c>
    </row>
    <row r="110" spans="1:7">
      <c r="A110" s="50" t="s">
        <v>467</v>
      </c>
      <c r="B110" s="50" t="s">
        <v>464</v>
      </c>
      <c r="C110" s="50" t="s">
        <v>428</v>
      </c>
      <c r="D110" s="50" t="s">
        <v>432</v>
      </c>
      <c r="E110" s="50">
        <v>2017</v>
      </c>
      <c r="F110" s="50" t="s">
        <v>72</v>
      </c>
      <c r="G110" s="97">
        <v>2</v>
      </c>
    </row>
    <row r="111" spans="1:7">
      <c r="A111" s="50" t="s">
        <v>467</v>
      </c>
      <c r="B111" s="50" t="s">
        <v>464</v>
      </c>
      <c r="C111" s="50" t="s">
        <v>428</v>
      </c>
      <c r="D111" s="50" t="s">
        <v>432</v>
      </c>
      <c r="E111" s="50">
        <v>2018</v>
      </c>
      <c r="F111" s="50" t="s">
        <v>72</v>
      </c>
      <c r="G111" s="97">
        <v>2</v>
      </c>
    </row>
    <row r="112" spans="1:7">
      <c r="A112" s="50" t="s">
        <v>467</v>
      </c>
      <c r="B112" s="50" t="s">
        <v>464</v>
      </c>
      <c r="C112" s="50" t="s">
        <v>428</v>
      </c>
      <c r="D112" s="50" t="s">
        <v>432</v>
      </c>
      <c r="E112" s="50">
        <v>2019</v>
      </c>
      <c r="F112" s="50" t="s">
        <v>72</v>
      </c>
      <c r="G112" s="97">
        <v>2</v>
      </c>
    </row>
    <row r="113" spans="1:7">
      <c r="A113" s="50" t="s">
        <v>467</v>
      </c>
      <c r="B113" s="50" t="s">
        <v>464</v>
      </c>
      <c r="C113" s="50" t="s">
        <v>428</v>
      </c>
      <c r="D113" s="50" t="s">
        <v>466</v>
      </c>
      <c r="E113" s="50">
        <v>2014</v>
      </c>
      <c r="F113" s="50" t="s">
        <v>72</v>
      </c>
      <c r="G113" s="97">
        <v>0</v>
      </c>
    </row>
    <row r="114" spans="1:7">
      <c r="A114" s="50" t="s">
        <v>467</v>
      </c>
      <c r="B114" s="50" t="s">
        <v>464</v>
      </c>
      <c r="C114" s="50" t="s">
        <v>428</v>
      </c>
      <c r="D114" s="50" t="s">
        <v>466</v>
      </c>
      <c r="E114" s="50">
        <v>2015</v>
      </c>
      <c r="F114" s="50" t="s">
        <v>72</v>
      </c>
      <c r="G114" s="97">
        <v>0</v>
      </c>
    </row>
    <row r="115" spans="1:7">
      <c r="A115" s="50" t="s">
        <v>467</v>
      </c>
      <c r="B115" s="50" t="s">
        <v>464</v>
      </c>
      <c r="C115" s="50" t="s">
        <v>428</v>
      </c>
      <c r="D115" s="50" t="s">
        <v>466</v>
      </c>
      <c r="E115" s="50">
        <v>2016</v>
      </c>
      <c r="F115" s="50" t="s">
        <v>72</v>
      </c>
      <c r="G115" s="97">
        <v>0</v>
      </c>
    </row>
    <row r="116" spans="1:7">
      <c r="A116" s="50" t="s">
        <v>467</v>
      </c>
      <c r="B116" s="50" t="s">
        <v>464</v>
      </c>
      <c r="C116" s="50" t="s">
        <v>428</v>
      </c>
      <c r="D116" s="50" t="s">
        <v>466</v>
      </c>
      <c r="E116" s="50">
        <v>2017</v>
      </c>
      <c r="F116" s="50" t="s">
        <v>72</v>
      </c>
      <c r="G116" s="97">
        <v>0</v>
      </c>
    </row>
    <row r="117" spans="1:7">
      <c r="A117" s="50" t="s">
        <v>467</v>
      </c>
      <c r="B117" s="50" t="s">
        <v>464</v>
      </c>
      <c r="C117" s="50" t="s">
        <v>428</v>
      </c>
      <c r="D117" s="50" t="s">
        <v>466</v>
      </c>
      <c r="E117" s="50">
        <v>2018</v>
      </c>
      <c r="F117" s="50" t="s">
        <v>72</v>
      </c>
      <c r="G117" s="97">
        <v>0</v>
      </c>
    </row>
    <row r="118" spans="1:7">
      <c r="A118" s="50" t="s">
        <v>467</v>
      </c>
      <c r="B118" s="50" t="s">
        <v>464</v>
      </c>
      <c r="C118" s="50" t="s">
        <v>428</v>
      </c>
      <c r="D118" s="50" t="s">
        <v>466</v>
      </c>
      <c r="E118" s="50">
        <v>2019</v>
      </c>
      <c r="F118" s="50" t="s">
        <v>72</v>
      </c>
      <c r="G118" s="97">
        <v>0</v>
      </c>
    </row>
    <row r="119" spans="1:7">
      <c r="A119" s="50" t="s">
        <v>467</v>
      </c>
      <c r="B119" s="50" t="s">
        <v>464</v>
      </c>
      <c r="C119" s="50" t="s">
        <v>428</v>
      </c>
      <c r="D119" s="50" t="s">
        <v>430</v>
      </c>
      <c r="E119" s="50">
        <v>2014</v>
      </c>
      <c r="F119" s="50" t="s">
        <v>72</v>
      </c>
      <c r="G119" s="97">
        <v>0</v>
      </c>
    </row>
    <row r="120" spans="1:7">
      <c r="A120" s="50" t="s">
        <v>467</v>
      </c>
      <c r="B120" s="50" t="s">
        <v>464</v>
      </c>
      <c r="C120" s="50" t="s">
        <v>428</v>
      </c>
      <c r="D120" s="50" t="s">
        <v>430</v>
      </c>
      <c r="E120" s="50">
        <v>2015</v>
      </c>
      <c r="F120" s="50" t="s">
        <v>72</v>
      </c>
      <c r="G120" s="97">
        <v>0</v>
      </c>
    </row>
    <row r="121" spans="1:7">
      <c r="A121" s="50" t="s">
        <v>467</v>
      </c>
      <c r="B121" s="50" t="s">
        <v>464</v>
      </c>
      <c r="C121" s="50" t="s">
        <v>428</v>
      </c>
      <c r="D121" s="50" t="s">
        <v>430</v>
      </c>
      <c r="E121" s="50">
        <v>2016</v>
      </c>
      <c r="F121" s="50" t="s">
        <v>72</v>
      </c>
      <c r="G121" s="97">
        <v>0</v>
      </c>
    </row>
    <row r="122" spans="1:7">
      <c r="A122" s="50" t="s">
        <v>467</v>
      </c>
      <c r="B122" s="50" t="s">
        <v>464</v>
      </c>
      <c r="C122" s="50" t="s">
        <v>428</v>
      </c>
      <c r="D122" s="50" t="s">
        <v>430</v>
      </c>
      <c r="E122" s="50">
        <v>2017</v>
      </c>
      <c r="F122" s="50" t="s">
        <v>72</v>
      </c>
      <c r="G122" s="97">
        <v>0</v>
      </c>
    </row>
    <row r="123" spans="1:7">
      <c r="A123" s="50" t="s">
        <v>467</v>
      </c>
      <c r="B123" s="50" t="s">
        <v>464</v>
      </c>
      <c r="C123" s="50" t="s">
        <v>428</v>
      </c>
      <c r="D123" s="50" t="s">
        <v>430</v>
      </c>
      <c r="E123" s="50">
        <v>2018</v>
      </c>
      <c r="F123" s="50" t="s">
        <v>72</v>
      </c>
      <c r="G123" s="97">
        <v>0</v>
      </c>
    </row>
    <row r="124" spans="1:7">
      <c r="A124" s="50" t="s">
        <v>467</v>
      </c>
      <c r="B124" s="50" t="s">
        <v>464</v>
      </c>
      <c r="C124" s="50" t="s">
        <v>428</v>
      </c>
      <c r="D124" s="50" t="s">
        <v>430</v>
      </c>
      <c r="E124" s="50">
        <v>2019</v>
      </c>
      <c r="F124" s="50" t="s">
        <v>72</v>
      </c>
      <c r="G124" s="97">
        <v>0</v>
      </c>
    </row>
    <row r="125" spans="1:7">
      <c r="A125" s="50" t="s">
        <v>467</v>
      </c>
      <c r="B125" s="50" t="s">
        <v>464</v>
      </c>
      <c r="C125" s="50" t="s">
        <v>428</v>
      </c>
      <c r="D125" s="50" t="s">
        <v>429</v>
      </c>
      <c r="E125" s="50">
        <v>2014</v>
      </c>
      <c r="F125" s="50" t="s">
        <v>72</v>
      </c>
      <c r="G125" s="97">
        <v>6</v>
      </c>
    </row>
    <row r="126" spans="1:7">
      <c r="A126" s="50" t="s">
        <v>467</v>
      </c>
      <c r="B126" s="50" t="s">
        <v>464</v>
      </c>
      <c r="C126" s="50" t="s">
        <v>428</v>
      </c>
      <c r="D126" s="50" t="s">
        <v>429</v>
      </c>
      <c r="E126" s="50">
        <v>2015</v>
      </c>
      <c r="F126" s="50" t="s">
        <v>72</v>
      </c>
      <c r="G126" s="97">
        <v>6</v>
      </c>
    </row>
    <row r="127" spans="1:7">
      <c r="A127" s="50" t="s">
        <v>467</v>
      </c>
      <c r="B127" s="50" t="s">
        <v>464</v>
      </c>
      <c r="C127" s="50" t="s">
        <v>428</v>
      </c>
      <c r="D127" s="50" t="s">
        <v>429</v>
      </c>
      <c r="E127" s="50">
        <v>2016</v>
      </c>
      <c r="F127" s="50" t="s">
        <v>72</v>
      </c>
      <c r="G127" s="97">
        <v>5</v>
      </c>
    </row>
    <row r="128" spans="1:7">
      <c r="A128" s="50" t="s">
        <v>467</v>
      </c>
      <c r="B128" s="50" t="s">
        <v>464</v>
      </c>
      <c r="C128" s="50" t="s">
        <v>428</v>
      </c>
      <c r="D128" s="50" t="s">
        <v>429</v>
      </c>
      <c r="E128" s="50">
        <v>2017</v>
      </c>
      <c r="F128" s="50" t="s">
        <v>72</v>
      </c>
      <c r="G128" s="97">
        <v>5</v>
      </c>
    </row>
    <row r="129" spans="1:7">
      <c r="A129" s="50" t="s">
        <v>467</v>
      </c>
      <c r="B129" s="50" t="s">
        <v>464</v>
      </c>
      <c r="C129" s="50" t="s">
        <v>428</v>
      </c>
      <c r="D129" s="50" t="s">
        <v>429</v>
      </c>
      <c r="E129" s="50">
        <v>2018</v>
      </c>
      <c r="F129" s="50" t="s">
        <v>72</v>
      </c>
      <c r="G129" s="97">
        <v>10</v>
      </c>
    </row>
    <row r="130" spans="1:7">
      <c r="A130" s="50" t="s">
        <v>467</v>
      </c>
      <c r="B130" s="50" t="s">
        <v>464</v>
      </c>
      <c r="C130" s="50" t="s">
        <v>428</v>
      </c>
      <c r="D130" s="50" t="s">
        <v>429</v>
      </c>
      <c r="E130" s="50">
        <v>2019</v>
      </c>
      <c r="F130" s="50" t="s">
        <v>72</v>
      </c>
      <c r="G130" s="97">
        <v>5</v>
      </c>
    </row>
    <row r="131" spans="1:7">
      <c r="A131" s="50" t="s">
        <v>467</v>
      </c>
      <c r="B131" s="50" t="s">
        <v>464</v>
      </c>
      <c r="C131" s="50" t="s">
        <v>425</v>
      </c>
      <c r="D131" s="50" t="s">
        <v>427</v>
      </c>
      <c r="E131" s="50">
        <v>2014</v>
      </c>
      <c r="F131" s="50" t="s">
        <v>72</v>
      </c>
      <c r="G131" s="97">
        <v>4</v>
      </c>
    </row>
    <row r="132" spans="1:7">
      <c r="A132" s="50" t="s">
        <v>467</v>
      </c>
      <c r="B132" s="50" t="s">
        <v>464</v>
      </c>
      <c r="C132" s="50" t="s">
        <v>425</v>
      </c>
      <c r="D132" s="50" t="s">
        <v>427</v>
      </c>
      <c r="E132" s="50">
        <v>2015</v>
      </c>
      <c r="F132" s="50" t="s">
        <v>72</v>
      </c>
      <c r="G132" s="97">
        <v>4</v>
      </c>
    </row>
    <row r="133" spans="1:7">
      <c r="A133" s="50" t="s">
        <v>467</v>
      </c>
      <c r="B133" s="50" t="s">
        <v>464</v>
      </c>
      <c r="C133" s="50" t="s">
        <v>425</v>
      </c>
      <c r="D133" s="50" t="s">
        <v>427</v>
      </c>
      <c r="E133" s="50">
        <v>2016</v>
      </c>
      <c r="F133" s="50" t="s">
        <v>72</v>
      </c>
      <c r="G133" s="97">
        <v>4</v>
      </c>
    </row>
    <row r="134" spans="1:7">
      <c r="A134" s="50" t="s">
        <v>467</v>
      </c>
      <c r="B134" s="50" t="s">
        <v>464</v>
      </c>
      <c r="C134" s="50" t="s">
        <v>425</v>
      </c>
      <c r="D134" s="50" t="s">
        <v>427</v>
      </c>
      <c r="E134" s="50">
        <v>2017</v>
      </c>
      <c r="F134" s="50" t="s">
        <v>72</v>
      </c>
      <c r="G134" s="97">
        <v>4</v>
      </c>
    </row>
    <row r="135" spans="1:7">
      <c r="A135" s="50" t="s">
        <v>467</v>
      </c>
      <c r="B135" s="50" t="s">
        <v>464</v>
      </c>
      <c r="C135" s="50" t="s">
        <v>425</v>
      </c>
      <c r="D135" s="50" t="s">
        <v>427</v>
      </c>
      <c r="E135" s="50">
        <v>2018</v>
      </c>
      <c r="F135" s="50" t="s">
        <v>72</v>
      </c>
      <c r="G135" s="97">
        <v>3</v>
      </c>
    </row>
    <row r="136" spans="1:7">
      <c r="A136" s="50" t="s">
        <v>467</v>
      </c>
      <c r="B136" s="50" t="s">
        <v>464</v>
      </c>
      <c r="C136" s="50" t="s">
        <v>425</v>
      </c>
      <c r="D136" s="50" t="s">
        <v>427</v>
      </c>
      <c r="E136" s="50">
        <v>2019</v>
      </c>
      <c r="F136" s="50" t="s">
        <v>72</v>
      </c>
      <c r="G136" s="97">
        <v>4</v>
      </c>
    </row>
    <row r="137" spans="1:7">
      <c r="A137" s="50" t="s">
        <v>467</v>
      </c>
      <c r="B137" s="50" t="s">
        <v>464</v>
      </c>
      <c r="C137" s="50" t="s">
        <v>425</v>
      </c>
      <c r="D137" s="50" t="s">
        <v>426</v>
      </c>
      <c r="E137" s="50">
        <v>2014</v>
      </c>
      <c r="F137" s="50" t="s">
        <v>72</v>
      </c>
      <c r="G137" s="97">
        <v>77</v>
      </c>
    </row>
    <row r="138" spans="1:7">
      <c r="A138" s="50" t="s">
        <v>467</v>
      </c>
      <c r="B138" s="50" t="s">
        <v>464</v>
      </c>
      <c r="C138" s="50" t="s">
        <v>425</v>
      </c>
      <c r="D138" s="50" t="s">
        <v>426</v>
      </c>
      <c r="E138" s="50">
        <v>2015</v>
      </c>
      <c r="F138" s="50" t="s">
        <v>72</v>
      </c>
      <c r="G138" s="97">
        <v>81</v>
      </c>
    </row>
    <row r="139" spans="1:7">
      <c r="A139" s="50" t="s">
        <v>467</v>
      </c>
      <c r="B139" s="50" t="s">
        <v>464</v>
      </c>
      <c r="C139" s="50" t="s">
        <v>425</v>
      </c>
      <c r="D139" s="50" t="s">
        <v>426</v>
      </c>
      <c r="E139" s="50">
        <v>2016</v>
      </c>
      <c r="F139" s="50" t="s">
        <v>72</v>
      </c>
      <c r="G139" s="97">
        <v>80</v>
      </c>
    </row>
    <row r="140" spans="1:7">
      <c r="A140" s="50" t="s">
        <v>467</v>
      </c>
      <c r="B140" s="50" t="s">
        <v>464</v>
      </c>
      <c r="C140" s="50" t="s">
        <v>425</v>
      </c>
      <c r="D140" s="50" t="s">
        <v>426</v>
      </c>
      <c r="E140" s="50">
        <v>2017</v>
      </c>
      <c r="F140" s="50" t="s">
        <v>72</v>
      </c>
      <c r="G140" s="97">
        <v>78</v>
      </c>
    </row>
    <row r="141" spans="1:7">
      <c r="A141" s="50" t="s">
        <v>467</v>
      </c>
      <c r="B141" s="50" t="s">
        <v>464</v>
      </c>
      <c r="C141" s="50" t="s">
        <v>425</v>
      </c>
      <c r="D141" s="50" t="s">
        <v>426</v>
      </c>
      <c r="E141" s="50">
        <v>2018</v>
      </c>
      <c r="F141" s="50" t="s">
        <v>72</v>
      </c>
      <c r="G141" s="97">
        <v>78</v>
      </c>
    </row>
    <row r="142" spans="1:7" ht="15.75" thickBot="1">
      <c r="A142" s="50" t="s">
        <v>467</v>
      </c>
      <c r="B142" s="50" t="s">
        <v>464</v>
      </c>
      <c r="C142" s="50" t="s">
        <v>425</v>
      </c>
      <c r="D142" s="50" t="s">
        <v>426</v>
      </c>
      <c r="E142" s="50">
        <v>2019</v>
      </c>
      <c r="F142" s="50" t="s">
        <v>72</v>
      </c>
      <c r="G142" s="102">
        <v>67</v>
      </c>
    </row>
    <row r="143" spans="1:7">
      <c r="A143" s="50" t="s">
        <v>467</v>
      </c>
      <c r="B143" s="50" t="s">
        <v>454</v>
      </c>
      <c r="C143" s="50" t="s">
        <v>455</v>
      </c>
      <c r="D143" s="50" t="s">
        <v>454</v>
      </c>
      <c r="E143" s="50">
        <v>2014</v>
      </c>
      <c r="F143" s="50" t="s">
        <v>77</v>
      </c>
      <c r="G143" s="97">
        <v>72</v>
      </c>
    </row>
    <row r="144" spans="1:7">
      <c r="A144" s="50" t="s">
        <v>467</v>
      </c>
      <c r="B144" s="50" t="s">
        <v>454</v>
      </c>
      <c r="C144" s="50" t="s">
        <v>455</v>
      </c>
      <c r="D144" s="50" t="s">
        <v>454</v>
      </c>
      <c r="E144" s="50">
        <v>2015</v>
      </c>
      <c r="F144" s="50" t="s">
        <v>77</v>
      </c>
      <c r="G144" s="97">
        <v>2</v>
      </c>
    </row>
    <row r="145" spans="1:7">
      <c r="A145" s="50" t="s">
        <v>467</v>
      </c>
      <c r="B145" s="50" t="s">
        <v>454</v>
      </c>
      <c r="C145" s="50" t="s">
        <v>455</v>
      </c>
      <c r="D145" s="50" t="s">
        <v>454</v>
      </c>
      <c r="E145" s="50">
        <v>2016</v>
      </c>
      <c r="F145" s="50" t="s">
        <v>77</v>
      </c>
      <c r="G145" s="97">
        <v>0</v>
      </c>
    </row>
    <row r="146" spans="1:7">
      <c r="A146" s="50" t="s">
        <v>467</v>
      </c>
      <c r="B146" s="50" t="s">
        <v>454</v>
      </c>
      <c r="C146" s="50" t="s">
        <v>455</v>
      </c>
      <c r="D146" s="50" t="s">
        <v>454</v>
      </c>
      <c r="E146" s="50">
        <v>2017</v>
      </c>
      <c r="F146" s="50" t="s">
        <v>77</v>
      </c>
      <c r="G146" s="97">
        <v>0</v>
      </c>
    </row>
    <row r="147" spans="1:7">
      <c r="A147" s="50" t="s">
        <v>467</v>
      </c>
      <c r="B147" s="50" t="s">
        <v>454</v>
      </c>
      <c r="C147" s="50" t="s">
        <v>455</v>
      </c>
      <c r="D147" s="50" t="s">
        <v>454</v>
      </c>
      <c r="E147" s="50">
        <v>2018</v>
      </c>
      <c r="F147" s="50" t="s">
        <v>77</v>
      </c>
      <c r="G147" s="97">
        <v>0</v>
      </c>
    </row>
    <row r="148" spans="1:7">
      <c r="A148" s="50" t="s">
        <v>467</v>
      </c>
      <c r="B148" s="50" t="s">
        <v>454</v>
      </c>
      <c r="C148" s="50" t="s">
        <v>455</v>
      </c>
      <c r="D148" s="50" t="s">
        <v>454</v>
      </c>
      <c r="E148" s="50">
        <v>2019</v>
      </c>
      <c r="F148" s="50" t="s">
        <v>77</v>
      </c>
      <c r="G148" s="97">
        <v>0</v>
      </c>
    </row>
    <row r="149" spans="1:7">
      <c r="A149" s="50" t="s">
        <v>467</v>
      </c>
      <c r="B149" s="50" t="s">
        <v>464</v>
      </c>
      <c r="C149" s="50" t="s">
        <v>451</v>
      </c>
      <c r="D149" s="50" t="s">
        <v>453</v>
      </c>
      <c r="E149" s="50">
        <v>2014</v>
      </c>
      <c r="F149" s="50" t="s">
        <v>77</v>
      </c>
      <c r="G149" s="98">
        <v>4578</v>
      </c>
    </row>
    <row r="150" spans="1:7">
      <c r="A150" s="50" t="s">
        <v>467</v>
      </c>
      <c r="B150" s="50" t="s">
        <v>464</v>
      </c>
      <c r="C150" s="50" t="s">
        <v>451</v>
      </c>
      <c r="D150" s="50" t="s">
        <v>453</v>
      </c>
      <c r="E150" s="50">
        <v>2015</v>
      </c>
      <c r="F150" s="50" t="s">
        <v>77</v>
      </c>
      <c r="G150" s="98">
        <v>5530</v>
      </c>
    </row>
    <row r="151" spans="1:7">
      <c r="A151" s="50" t="s">
        <v>467</v>
      </c>
      <c r="B151" s="50" t="s">
        <v>464</v>
      </c>
      <c r="C151" s="50" t="s">
        <v>451</v>
      </c>
      <c r="D151" s="50" t="s">
        <v>453</v>
      </c>
      <c r="E151" s="50">
        <v>2016</v>
      </c>
      <c r="F151" s="50" t="s">
        <v>77</v>
      </c>
      <c r="G151" s="98">
        <v>5469</v>
      </c>
    </row>
    <row r="152" spans="1:7">
      <c r="A152" s="50" t="s">
        <v>467</v>
      </c>
      <c r="B152" s="50" t="s">
        <v>464</v>
      </c>
      <c r="C152" s="50" t="s">
        <v>451</v>
      </c>
      <c r="D152" s="50" t="s">
        <v>453</v>
      </c>
      <c r="E152" s="50">
        <v>2017</v>
      </c>
      <c r="F152" s="50" t="s">
        <v>77</v>
      </c>
      <c r="G152" s="98">
        <v>5779</v>
      </c>
    </row>
    <row r="153" spans="1:7">
      <c r="A153" s="50" t="s">
        <v>467</v>
      </c>
      <c r="B153" s="50" t="s">
        <v>464</v>
      </c>
      <c r="C153" s="50" t="s">
        <v>451</v>
      </c>
      <c r="D153" s="50" t="s">
        <v>453</v>
      </c>
      <c r="E153" s="50">
        <v>2018</v>
      </c>
      <c r="F153" s="50" t="s">
        <v>77</v>
      </c>
      <c r="G153" s="98">
        <v>5970</v>
      </c>
    </row>
    <row r="154" spans="1:7">
      <c r="A154" s="50" t="s">
        <v>467</v>
      </c>
      <c r="B154" s="50" t="s">
        <v>464</v>
      </c>
      <c r="C154" s="50" t="s">
        <v>451</v>
      </c>
      <c r="D154" s="50" t="s">
        <v>453</v>
      </c>
      <c r="E154" s="50">
        <v>2019</v>
      </c>
      <c r="F154" s="50" t="s">
        <v>77</v>
      </c>
      <c r="G154" s="98">
        <v>5758</v>
      </c>
    </row>
    <row r="155" spans="1:7">
      <c r="A155" s="50" t="s">
        <v>467</v>
      </c>
      <c r="B155" s="50" t="s">
        <v>464</v>
      </c>
      <c r="C155" s="50" t="s">
        <v>451</v>
      </c>
      <c r="D155" s="50" t="s">
        <v>452</v>
      </c>
      <c r="E155" s="50">
        <v>2014</v>
      </c>
      <c r="F155" s="50" t="s">
        <v>77</v>
      </c>
      <c r="G155" s="98">
        <v>2379</v>
      </c>
    </row>
    <row r="156" spans="1:7">
      <c r="A156" s="50" t="s">
        <v>467</v>
      </c>
      <c r="B156" s="50" t="s">
        <v>464</v>
      </c>
      <c r="C156" s="50" t="s">
        <v>451</v>
      </c>
      <c r="D156" s="50" t="s">
        <v>452</v>
      </c>
      <c r="E156" s="50">
        <v>2015</v>
      </c>
      <c r="F156" s="50" t="s">
        <v>77</v>
      </c>
      <c r="G156" s="98">
        <v>2527</v>
      </c>
    </row>
    <row r="157" spans="1:7">
      <c r="A157" s="50" t="s">
        <v>467</v>
      </c>
      <c r="B157" s="50" t="s">
        <v>464</v>
      </c>
      <c r="C157" s="50" t="s">
        <v>451</v>
      </c>
      <c r="D157" s="50" t="s">
        <v>452</v>
      </c>
      <c r="E157" s="50">
        <v>2016</v>
      </c>
      <c r="F157" s="50" t="s">
        <v>77</v>
      </c>
      <c r="G157" s="98">
        <v>2591</v>
      </c>
    </row>
    <row r="158" spans="1:7">
      <c r="A158" s="50" t="s">
        <v>467</v>
      </c>
      <c r="B158" s="50" t="s">
        <v>464</v>
      </c>
      <c r="C158" s="50" t="s">
        <v>451</v>
      </c>
      <c r="D158" s="50" t="s">
        <v>452</v>
      </c>
      <c r="E158" s="50">
        <v>2017</v>
      </c>
      <c r="F158" s="50" t="s">
        <v>77</v>
      </c>
      <c r="G158" s="98">
        <v>2627</v>
      </c>
    </row>
    <row r="159" spans="1:7">
      <c r="A159" s="50" t="s">
        <v>467</v>
      </c>
      <c r="B159" s="50" t="s">
        <v>464</v>
      </c>
      <c r="C159" s="50" t="s">
        <v>451</v>
      </c>
      <c r="D159" s="50" t="s">
        <v>452</v>
      </c>
      <c r="E159" s="50">
        <v>2018</v>
      </c>
      <c r="F159" s="50" t="s">
        <v>77</v>
      </c>
      <c r="G159" s="98">
        <v>2691</v>
      </c>
    </row>
    <row r="160" spans="1:7">
      <c r="A160" s="50" t="s">
        <v>467</v>
      </c>
      <c r="B160" s="50" t="s">
        <v>464</v>
      </c>
      <c r="C160" s="50" t="s">
        <v>451</v>
      </c>
      <c r="D160" s="50" t="s">
        <v>452</v>
      </c>
      <c r="E160" s="50">
        <v>2019</v>
      </c>
      <c r="F160" s="50" t="s">
        <v>77</v>
      </c>
      <c r="G160" s="98">
        <v>2741</v>
      </c>
    </row>
    <row r="161" spans="1:7">
      <c r="A161" s="50" t="s">
        <v>467</v>
      </c>
      <c r="B161" s="50" t="s">
        <v>464</v>
      </c>
      <c r="C161" s="50" t="s">
        <v>447</v>
      </c>
      <c r="D161" s="50" t="s">
        <v>450</v>
      </c>
      <c r="E161" s="50">
        <v>2014</v>
      </c>
      <c r="F161" s="50" t="s">
        <v>77</v>
      </c>
      <c r="G161" s="98">
        <v>2726</v>
      </c>
    </row>
    <row r="162" spans="1:7">
      <c r="A162" s="50" t="s">
        <v>467</v>
      </c>
      <c r="B162" s="50" t="s">
        <v>464</v>
      </c>
      <c r="C162" s="50" t="s">
        <v>447</v>
      </c>
      <c r="D162" s="50" t="s">
        <v>450</v>
      </c>
      <c r="E162" s="50">
        <v>2015</v>
      </c>
      <c r="F162" s="50" t="s">
        <v>77</v>
      </c>
      <c r="G162" s="98">
        <v>3489</v>
      </c>
    </row>
    <row r="163" spans="1:7">
      <c r="A163" s="50" t="s">
        <v>467</v>
      </c>
      <c r="B163" s="50" t="s">
        <v>464</v>
      </c>
      <c r="C163" s="50" t="s">
        <v>447</v>
      </c>
      <c r="D163" s="50" t="s">
        <v>450</v>
      </c>
      <c r="E163" s="50">
        <v>2016</v>
      </c>
      <c r="F163" s="50" t="s">
        <v>77</v>
      </c>
      <c r="G163" s="98">
        <v>3557</v>
      </c>
    </row>
    <row r="164" spans="1:7">
      <c r="A164" s="50" t="s">
        <v>467</v>
      </c>
      <c r="B164" s="50" t="s">
        <v>464</v>
      </c>
      <c r="C164" s="50" t="s">
        <v>447</v>
      </c>
      <c r="D164" s="50" t="s">
        <v>450</v>
      </c>
      <c r="E164" s="50">
        <v>2017</v>
      </c>
      <c r="F164" s="50" t="s">
        <v>77</v>
      </c>
      <c r="G164" s="98">
        <v>3786</v>
      </c>
    </row>
    <row r="165" spans="1:7">
      <c r="A165" s="50" t="s">
        <v>467</v>
      </c>
      <c r="B165" s="50" t="s">
        <v>464</v>
      </c>
      <c r="C165" s="50" t="s">
        <v>447</v>
      </c>
      <c r="D165" s="50" t="s">
        <v>450</v>
      </c>
      <c r="E165" s="50">
        <v>2018</v>
      </c>
      <c r="F165" s="50" t="s">
        <v>77</v>
      </c>
      <c r="G165" s="98">
        <v>4086</v>
      </c>
    </row>
    <row r="166" spans="1:7">
      <c r="A166" s="50" t="s">
        <v>467</v>
      </c>
      <c r="B166" s="50" t="s">
        <v>464</v>
      </c>
      <c r="C166" s="50" t="s">
        <v>447</v>
      </c>
      <c r="D166" s="50" t="s">
        <v>450</v>
      </c>
      <c r="E166" s="50">
        <v>2019</v>
      </c>
      <c r="F166" s="50" t="s">
        <v>77</v>
      </c>
      <c r="G166" s="98">
        <v>4016</v>
      </c>
    </row>
    <row r="167" spans="1:7">
      <c r="A167" s="50" t="s">
        <v>467</v>
      </c>
      <c r="B167" s="50" t="s">
        <v>464</v>
      </c>
      <c r="C167" s="50" t="s">
        <v>447</v>
      </c>
      <c r="D167" s="50" t="s">
        <v>449</v>
      </c>
      <c r="E167" s="50">
        <v>2014</v>
      </c>
      <c r="F167" s="50" t="s">
        <v>77</v>
      </c>
      <c r="G167" s="98">
        <v>1490</v>
      </c>
    </row>
    <row r="168" spans="1:7">
      <c r="A168" s="50" t="s">
        <v>467</v>
      </c>
      <c r="B168" s="50" t="s">
        <v>464</v>
      </c>
      <c r="C168" s="50" t="s">
        <v>447</v>
      </c>
      <c r="D168" s="50" t="s">
        <v>449</v>
      </c>
      <c r="E168" s="50">
        <v>2015</v>
      </c>
      <c r="F168" s="50" t="s">
        <v>77</v>
      </c>
      <c r="G168" s="98">
        <v>1985</v>
      </c>
    </row>
    <row r="169" spans="1:7">
      <c r="A169" s="50" t="s">
        <v>467</v>
      </c>
      <c r="B169" s="50" t="s">
        <v>464</v>
      </c>
      <c r="C169" s="50" t="s">
        <v>447</v>
      </c>
      <c r="D169" s="50" t="s">
        <v>449</v>
      </c>
      <c r="E169" s="50">
        <v>2016</v>
      </c>
      <c r="F169" s="50" t="s">
        <v>77</v>
      </c>
      <c r="G169" s="98">
        <v>2185</v>
      </c>
    </row>
    <row r="170" spans="1:7">
      <c r="A170" s="50" t="s">
        <v>467</v>
      </c>
      <c r="B170" s="50" t="s">
        <v>464</v>
      </c>
      <c r="C170" s="50" t="s">
        <v>447</v>
      </c>
      <c r="D170" s="50" t="s">
        <v>449</v>
      </c>
      <c r="E170" s="50">
        <v>2017</v>
      </c>
      <c r="F170" s="50" t="s">
        <v>77</v>
      </c>
      <c r="G170" s="98">
        <v>2490</v>
      </c>
    </row>
    <row r="171" spans="1:7">
      <c r="A171" s="50" t="s">
        <v>467</v>
      </c>
      <c r="B171" s="50" t="s">
        <v>464</v>
      </c>
      <c r="C171" s="50" t="s">
        <v>447</v>
      </c>
      <c r="D171" s="50" t="s">
        <v>449</v>
      </c>
      <c r="E171" s="50">
        <v>2018</v>
      </c>
      <c r="F171" s="50" t="s">
        <v>77</v>
      </c>
      <c r="G171" s="98">
        <v>2863</v>
      </c>
    </row>
    <row r="172" spans="1:7">
      <c r="A172" s="50" t="s">
        <v>467</v>
      </c>
      <c r="B172" s="50" t="s">
        <v>464</v>
      </c>
      <c r="C172" s="50" t="s">
        <v>447</v>
      </c>
      <c r="D172" s="50" t="s">
        <v>449</v>
      </c>
      <c r="E172" s="50">
        <v>2019</v>
      </c>
      <c r="F172" s="50" t="s">
        <v>77</v>
      </c>
      <c r="G172" s="98">
        <v>2951</v>
      </c>
    </row>
    <row r="173" spans="1:7">
      <c r="A173" s="50" t="s">
        <v>467</v>
      </c>
      <c r="B173" s="50" t="s">
        <v>464</v>
      </c>
      <c r="C173" s="50" t="s">
        <v>447</v>
      </c>
      <c r="D173" s="50" t="s">
        <v>448</v>
      </c>
      <c r="E173" s="50">
        <v>2014</v>
      </c>
      <c r="F173" s="50" t="s">
        <v>77</v>
      </c>
      <c r="G173" s="98">
        <v>4828</v>
      </c>
    </row>
    <row r="174" spans="1:7">
      <c r="A174" s="50" t="s">
        <v>467</v>
      </c>
      <c r="B174" s="50" t="s">
        <v>464</v>
      </c>
      <c r="C174" s="50" t="s">
        <v>447</v>
      </c>
      <c r="D174" s="50" t="s">
        <v>448</v>
      </c>
      <c r="E174" s="50">
        <v>2015</v>
      </c>
      <c r="F174" s="50" t="s">
        <v>77</v>
      </c>
      <c r="G174" s="98">
        <v>5330</v>
      </c>
    </row>
    <row r="175" spans="1:7">
      <c r="A175" s="50" t="s">
        <v>467</v>
      </c>
      <c r="B175" s="50" t="s">
        <v>464</v>
      </c>
      <c r="C175" s="50" t="s">
        <v>447</v>
      </c>
      <c r="D175" s="50" t="s">
        <v>448</v>
      </c>
      <c r="E175" s="50">
        <v>2016</v>
      </c>
      <c r="F175" s="50" t="s">
        <v>77</v>
      </c>
      <c r="G175" s="98">
        <v>5147</v>
      </c>
    </row>
    <row r="176" spans="1:7">
      <c r="A176" s="50" t="s">
        <v>467</v>
      </c>
      <c r="B176" s="50" t="s">
        <v>464</v>
      </c>
      <c r="C176" s="50" t="s">
        <v>447</v>
      </c>
      <c r="D176" s="50" t="s">
        <v>448</v>
      </c>
      <c r="E176" s="50">
        <v>2017</v>
      </c>
      <c r="F176" s="50" t="s">
        <v>77</v>
      </c>
      <c r="G176" s="98">
        <v>4494</v>
      </c>
    </row>
    <row r="177" spans="1:7">
      <c r="A177" s="50" t="s">
        <v>467</v>
      </c>
      <c r="B177" s="50" t="s">
        <v>464</v>
      </c>
      <c r="C177" s="50" t="s">
        <v>447</v>
      </c>
      <c r="D177" s="50" t="s">
        <v>448</v>
      </c>
      <c r="E177" s="50">
        <v>2018</v>
      </c>
      <c r="F177" s="50" t="s">
        <v>77</v>
      </c>
      <c r="G177" s="98">
        <v>4397</v>
      </c>
    </row>
    <row r="178" spans="1:7">
      <c r="A178" s="50" t="s">
        <v>467</v>
      </c>
      <c r="B178" s="50" t="s">
        <v>464</v>
      </c>
      <c r="C178" s="50" t="s">
        <v>447</v>
      </c>
      <c r="D178" s="50" t="s">
        <v>448</v>
      </c>
      <c r="E178" s="50">
        <v>2019</v>
      </c>
      <c r="F178" s="50" t="s">
        <v>77</v>
      </c>
      <c r="G178" s="98">
        <v>3970</v>
      </c>
    </row>
    <row r="179" spans="1:7">
      <c r="A179" s="50" t="s">
        <v>467</v>
      </c>
      <c r="B179" s="50" t="s">
        <v>464</v>
      </c>
      <c r="C179" s="50" t="s">
        <v>445</v>
      </c>
      <c r="D179" s="50" t="s">
        <v>446</v>
      </c>
      <c r="E179" s="50">
        <v>2014</v>
      </c>
      <c r="F179" s="50" t="s">
        <v>77</v>
      </c>
      <c r="G179" s="97">
        <v>14</v>
      </c>
    </row>
    <row r="180" spans="1:7">
      <c r="A180" s="50" t="s">
        <v>467</v>
      </c>
      <c r="B180" s="50" t="s">
        <v>464</v>
      </c>
      <c r="C180" s="50" t="s">
        <v>445</v>
      </c>
      <c r="D180" s="50" t="s">
        <v>446</v>
      </c>
      <c r="E180" s="50">
        <v>2015</v>
      </c>
      <c r="F180" s="50" t="s">
        <v>77</v>
      </c>
      <c r="G180" s="97">
        <v>15</v>
      </c>
    </row>
    <row r="181" spans="1:7">
      <c r="A181" s="50" t="s">
        <v>467</v>
      </c>
      <c r="B181" s="50" t="s">
        <v>464</v>
      </c>
      <c r="C181" s="50" t="s">
        <v>445</v>
      </c>
      <c r="D181" s="50" t="s">
        <v>446</v>
      </c>
      <c r="E181" s="50">
        <v>2016</v>
      </c>
      <c r="F181" s="50" t="s">
        <v>77</v>
      </c>
      <c r="G181" s="97">
        <v>14</v>
      </c>
    </row>
    <row r="182" spans="1:7">
      <c r="A182" s="50" t="s">
        <v>467</v>
      </c>
      <c r="B182" s="50" t="s">
        <v>464</v>
      </c>
      <c r="C182" s="50" t="s">
        <v>445</v>
      </c>
      <c r="D182" s="50" t="s">
        <v>446</v>
      </c>
      <c r="E182" s="50">
        <v>2017</v>
      </c>
      <c r="F182" s="50" t="s">
        <v>77</v>
      </c>
      <c r="G182" s="97">
        <v>16</v>
      </c>
    </row>
    <row r="183" spans="1:7">
      <c r="A183" s="50" t="s">
        <v>467</v>
      </c>
      <c r="B183" s="50" t="s">
        <v>464</v>
      </c>
      <c r="C183" s="50" t="s">
        <v>445</v>
      </c>
      <c r="D183" s="50" t="s">
        <v>446</v>
      </c>
      <c r="E183" s="50">
        <v>2018</v>
      </c>
      <c r="F183" s="50" t="s">
        <v>77</v>
      </c>
      <c r="G183" s="97">
        <v>16</v>
      </c>
    </row>
    <row r="184" spans="1:7">
      <c r="A184" s="50" t="s">
        <v>467</v>
      </c>
      <c r="B184" s="50" t="s">
        <v>464</v>
      </c>
      <c r="C184" s="50" t="s">
        <v>445</v>
      </c>
      <c r="D184" s="50" t="s">
        <v>446</v>
      </c>
      <c r="E184" s="50">
        <v>2019</v>
      </c>
      <c r="F184" s="50" t="s">
        <v>77</v>
      </c>
      <c r="G184" s="97">
        <v>13</v>
      </c>
    </row>
    <row r="185" spans="1:7">
      <c r="A185" s="50" t="s">
        <v>467</v>
      </c>
      <c r="B185" s="50" t="s">
        <v>464</v>
      </c>
      <c r="C185" s="50" t="s">
        <v>441</v>
      </c>
      <c r="D185" s="50" t="s">
        <v>385</v>
      </c>
      <c r="E185" s="50">
        <v>2014</v>
      </c>
      <c r="F185" s="50" t="s">
        <v>77</v>
      </c>
      <c r="G185" s="97">
        <v>619</v>
      </c>
    </row>
    <row r="186" spans="1:7">
      <c r="A186" s="50" t="s">
        <v>467</v>
      </c>
      <c r="B186" s="50" t="s">
        <v>464</v>
      </c>
      <c r="C186" s="50" t="s">
        <v>441</v>
      </c>
      <c r="D186" s="50" t="s">
        <v>385</v>
      </c>
      <c r="E186" s="50">
        <v>2015</v>
      </c>
      <c r="F186" s="50" t="s">
        <v>77</v>
      </c>
      <c r="G186" s="97">
        <v>712</v>
      </c>
    </row>
    <row r="187" spans="1:7">
      <c r="A187" s="50" t="s">
        <v>467</v>
      </c>
      <c r="B187" s="50" t="s">
        <v>464</v>
      </c>
      <c r="C187" s="50" t="s">
        <v>441</v>
      </c>
      <c r="D187" s="50" t="s">
        <v>385</v>
      </c>
      <c r="E187" s="50">
        <v>2016</v>
      </c>
      <c r="F187" s="50" t="s">
        <v>77</v>
      </c>
      <c r="G187" s="97">
        <v>683</v>
      </c>
    </row>
    <row r="188" spans="1:7">
      <c r="A188" s="50" t="s">
        <v>467</v>
      </c>
      <c r="B188" s="50" t="s">
        <v>464</v>
      </c>
      <c r="C188" s="50" t="s">
        <v>441</v>
      </c>
      <c r="D188" s="50" t="s">
        <v>385</v>
      </c>
      <c r="E188" s="50">
        <v>2017</v>
      </c>
      <c r="F188" s="50" t="s">
        <v>77</v>
      </c>
      <c r="G188" s="97">
        <v>658</v>
      </c>
    </row>
    <row r="189" spans="1:7">
      <c r="A189" s="50" t="s">
        <v>467</v>
      </c>
      <c r="B189" s="50" t="s">
        <v>464</v>
      </c>
      <c r="C189" s="50" t="s">
        <v>441</v>
      </c>
      <c r="D189" s="50" t="s">
        <v>385</v>
      </c>
      <c r="E189" s="50">
        <v>2018</v>
      </c>
      <c r="F189" s="50" t="s">
        <v>77</v>
      </c>
      <c r="G189" s="97">
        <v>651</v>
      </c>
    </row>
    <row r="190" spans="1:7">
      <c r="A190" s="50" t="s">
        <v>467</v>
      </c>
      <c r="B190" s="50" t="s">
        <v>464</v>
      </c>
      <c r="C190" s="50" t="s">
        <v>441</v>
      </c>
      <c r="D190" s="50" t="s">
        <v>385</v>
      </c>
      <c r="E190" s="50">
        <v>2019</v>
      </c>
      <c r="F190" s="50" t="s">
        <v>77</v>
      </c>
      <c r="G190" s="97">
        <v>602</v>
      </c>
    </row>
    <row r="191" spans="1:7">
      <c r="A191" s="50" t="s">
        <v>467</v>
      </c>
      <c r="B191" s="50" t="s">
        <v>464</v>
      </c>
      <c r="C191" s="50" t="s">
        <v>441</v>
      </c>
      <c r="D191" s="50" t="s">
        <v>444</v>
      </c>
      <c r="E191" s="50">
        <v>2014</v>
      </c>
      <c r="F191" s="50" t="s">
        <v>77</v>
      </c>
      <c r="G191" s="97">
        <v>27</v>
      </c>
    </row>
    <row r="192" spans="1:7">
      <c r="A192" s="50" t="s">
        <v>467</v>
      </c>
      <c r="B192" s="50" t="s">
        <v>464</v>
      </c>
      <c r="C192" s="50" t="s">
        <v>441</v>
      </c>
      <c r="D192" s="50" t="s">
        <v>444</v>
      </c>
      <c r="E192" s="50">
        <v>2015</v>
      </c>
      <c r="F192" s="50" t="s">
        <v>77</v>
      </c>
      <c r="G192" s="97">
        <v>26</v>
      </c>
    </row>
    <row r="193" spans="1:7">
      <c r="A193" s="50" t="s">
        <v>467</v>
      </c>
      <c r="B193" s="50" t="s">
        <v>464</v>
      </c>
      <c r="C193" s="50" t="s">
        <v>441</v>
      </c>
      <c r="D193" s="50" t="s">
        <v>444</v>
      </c>
      <c r="E193" s="50">
        <v>2016</v>
      </c>
      <c r="F193" s="50" t="s">
        <v>77</v>
      </c>
      <c r="G193" s="97">
        <v>28</v>
      </c>
    </row>
    <row r="194" spans="1:7">
      <c r="A194" s="50" t="s">
        <v>467</v>
      </c>
      <c r="B194" s="50" t="s">
        <v>464</v>
      </c>
      <c r="C194" s="50" t="s">
        <v>441</v>
      </c>
      <c r="D194" s="50" t="s">
        <v>444</v>
      </c>
      <c r="E194" s="50">
        <v>2017</v>
      </c>
      <c r="F194" s="50" t="s">
        <v>77</v>
      </c>
      <c r="G194" s="97">
        <v>24</v>
      </c>
    </row>
    <row r="195" spans="1:7">
      <c r="A195" s="50" t="s">
        <v>467</v>
      </c>
      <c r="B195" s="50" t="s">
        <v>464</v>
      </c>
      <c r="C195" s="50" t="s">
        <v>441</v>
      </c>
      <c r="D195" s="50" t="s">
        <v>444</v>
      </c>
      <c r="E195" s="50">
        <v>2018</v>
      </c>
      <c r="F195" s="50" t="s">
        <v>77</v>
      </c>
      <c r="G195" s="97">
        <v>28</v>
      </c>
    </row>
    <row r="196" spans="1:7">
      <c r="A196" s="50" t="s">
        <v>467</v>
      </c>
      <c r="B196" s="50" t="s">
        <v>464</v>
      </c>
      <c r="C196" s="50" t="s">
        <v>441</v>
      </c>
      <c r="D196" s="50" t="s">
        <v>444</v>
      </c>
      <c r="E196" s="50">
        <v>2019</v>
      </c>
      <c r="F196" s="50" t="s">
        <v>77</v>
      </c>
      <c r="G196" s="97">
        <v>24</v>
      </c>
    </row>
    <row r="197" spans="1:7">
      <c r="A197" s="50" t="s">
        <v>467</v>
      </c>
      <c r="B197" s="50" t="s">
        <v>464</v>
      </c>
      <c r="C197" s="50" t="s">
        <v>441</v>
      </c>
      <c r="D197" s="50" t="s">
        <v>443</v>
      </c>
      <c r="E197" s="50">
        <v>2014</v>
      </c>
      <c r="F197" s="50" t="s">
        <v>77</v>
      </c>
      <c r="G197" s="97">
        <v>0</v>
      </c>
    </row>
    <row r="198" spans="1:7">
      <c r="A198" s="50" t="s">
        <v>467</v>
      </c>
      <c r="B198" s="50" t="s">
        <v>464</v>
      </c>
      <c r="C198" s="50" t="s">
        <v>441</v>
      </c>
      <c r="D198" s="50" t="s">
        <v>443</v>
      </c>
      <c r="E198" s="50">
        <v>2015</v>
      </c>
      <c r="F198" s="50" t="s">
        <v>77</v>
      </c>
      <c r="G198" s="97">
        <v>0</v>
      </c>
    </row>
    <row r="199" spans="1:7">
      <c r="A199" s="50" t="s">
        <v>467</v>
      </c>
      <c r="B199" s="50" t="s">
        <v>464</v>
      </c>
      <c r="C199" s="50" t="s">
        <v>441</v>
      </c>
      <c r="D199" s="50" t="s">
        <v>443</v>
      </c>
      <c r="E199" s="50">
        <v>2016</v>
      </c>
      <c r="F199" s="50" t="s">
        <v>77</v>
      </c>
      <c r="G199" s="97">
        <v>0</v>
      </c>
    </row>
    <row r="200" spans="1:7">
      <c r="A200" s="50" t="s">
        <v>467</v>
      </c>
      <c r="B200" s="50" t="s">
        <v>464</v>
      </c>
      <c r="C200" s="50" t="s">
        <v>441</v>
      </c>
      <c r="D200" s="50" t="s">
        <v>443</v>
      </c>
      <c r="E200" s="50">
        <v>2017</v>
      </c>
      <c r="F200" s="50" t="s">
        <v>77</v>
      </c>
      <c r="G200" s="97">
        <v>0</v>
      </c>
    </row>
    <row r="201" spans="1:7">
      <c r="A201" s="50" t="s">
        <v>467</v>
      </c>
      <c r="B201" s="50" t="s">
        <v>464</v>
      </c>
      <c r="C201" s="50" t="s">
        <v>441</v>
      </c>
      <c r="D201" s="50" t="s">
        <v>443</v>
      </c>
      <c r="E201" s="50">
        <v>2018</v>
      </c>
      <c r="F201" s="50" t="s">
        <v>77</v>
      </c>
      <c r="G201" s="97">
        <v>0</v>
      </c>
    </row>
    <row r="202" spans="1:7">
      <c r="A202" s="50" t="s">
        <v>467</v>
      </c>
      <c r="B202" s="50" t="s">
        <v>464</v>
      </c>
      <c r="C202" s="50" t="s">
        <v>441</v>
      </c>
      <c r="D202" s="50" t="s">
        <v>443</v>
      </c>
      <c r="E202" s="50">
        <v>2019</v>
      </c>
      <c r="F202" s="50" t="s">
        <v>77</v>
      </c>
      <c r="G202" s="97">
        <v>0</v>
      </c>
    </row>
    <row r="203" spans="1:7">
      <c r="A203" s="50" t="s">
        <v>467</v>
      </c>
      <c r="B203" s="50" t="s">
        <v>464</v>
      </c>
      <c r="C203" s="50" t="s">
        <v>441</v>
      </c>
      <c r="D203" s="50" t="s">
        <v>442</v>
      </c>
      <c r="E203" s="50">
        <v>2014</v>
      </c>
      <c r="F203" s="50" t="s">
        <v>77</v>
      </c>
      <c r="G203" s="97">
        <v>5</v>
      </c>
    </row>
    <row r="204" spans="1:7">
      <c r="A204" s="50" t="s">
        <v>467</v>
      </c>
      <c r="B204" s="50" t="s">
        <v>464</v>
      </c>
      <c r="C204" s="50" t="s">
        <v>441</v>
      </c>
      <c r="D204" s="50" t="s">
        <v>442</v>
      </c>
      <c r="E204" s="50">
        <v>2015</v>
      </c>
      <c r="F204" s="50" t="s">
        <v>77</v>
      </c>
      <c r="G204" s="97">
        <v>6</v>
      </c>
    </row>
    <row r="205" spans="1:7">
      <c r="A205" s="50" t="s">
        <v>467</v>
      </c>
      <c r="B205" s="50" t="s">
        <v>464</v>
      </c>
      <c r="C205" s="50" t="s">
        <v>441</v>
      </c>
      <c r="D205" s="50" t="s">
        <v>442</v>
      </c>
      <c r="E205" s="50">
        <v>2016</v>
      </c>
      <c r="F205" s="50" t="s">
        <v>77</v>
      </c>
      <c r="G205" s="97">
        <v>7</v>
      </c>
    </row>
    <row r="206" spans="1:7">
      <c r="A206" s="50" t="s">
        <v>467</v>
      </c>
      <c r="B206" s="50" t="s">
        <v>464</v>
      </c>
      <c r="C206" s="50" t="s">
        <v>441</v>
      </c>
      <c r="D206" s="50" t="s">
        <v>442</v>
      </c>
      <c r="E206" s="50">
        <v>2017</v>
      </c>
      <c r="F206" s="50" t="s">
        <v>77</v>
      </c>
      <c r="G206" s="97">
        <v>6</v>
      </c>
    </row>
    <row r="207" spans="1:7">
      <c r="A207" s="50" t="s">
        <v>467</v>
      </c>
      <c r="B207" s="50" t="s">
        <v>464</v>
      </c>
      <c r="C207" s="50" t="s">
        <v>441</v>
      </c>
      <c r="D207" s="50" t="s">
        <v>442</v>
      </c>
      <c r="E207" s="50">
        <v>2018</v>
      </c>
      <c r="F207" s="50" t="s">
        <v>77</v>
      </c>
      <c r="G207" s="97">
        <v>6</v>
      </c>
    </row>
    <row r="208" spans="1:7">
      <c r="A208" s="50" t="s">
        <v>467</v>
      </c>
      <c r="B208" s="50" t="s">
        <v>464</v>
      </c>
      <c r="C208" s="50" t="s">
        <v>441</v>
      </c>
      <c r="D208" s="50" t="s">
        <v>442</v>
      </c>
      <c r="E208" s="50">
        <v>2019</v>
      </c>
      <c r="F208" s="50" t="s">
        <v>77</v>
      </c>
      <c r="G208" s="97">
        <v>5</v>
      </c>
    </row>
    <row r="209" spans="1:7">
      <c r="A209" s="50" t="s">
        <v>467</v>
      </c>
      <c r="B209" s="50" t="s">
        <v>464</v>
      </c>
      <c r="C209" s="50" t="s">
        <v>438</v>
      </c>
      <c r="D209" s="50" t="s">
        <v>440</v>
      </c>
      <c r="E209" s="50">
        <v>2014</v>
      </c>
      <c r="F209" s="50" t="s">
        <v>77</v>
      </c>
      <c r="G209" s="97">
        <v>139</v>
      </c>
    </row>
    <row r="210" spans="1:7">
      <c r="A210" s="50" t="s">
        <v>467</v>
      </c>
      <c r="B210" s="50" t="s">
        <v>464</v>
      </c>
      <c r="C210" s="50" t="s">
        <v>438</v>
      </c>
      <c r="D210" s="50" t="s">
        <v>440</v>
      </c>
      <c r="E210" s="50">
        <v>2015</v>
      </c>
      <c r="F210" s="50" t="s">
        <v>77</v>
      </c>
      <c r="G210" s="97">
        <v>128</v>
      </c>
    </row>
    <row r="211" spans="1:7">
      <c r="A211" s="50" t="s">
        <v>467</v>
      </c>
      <c r="B211" s="50" t="s">
        <v>464</v>
      </c>
      <c r="C211" s="50" t="s">
        <v>438</v>
      </c>
      <c r="D211" s="50" t="s">
        <v>440</v>
      </c>
      <c r="E211" s="50">
        <v>2016</v>
      </c>
      <c r="F211" s="50" t="s">
        <v>77</v>
      </c>
      <c r="G211" s="97">
        <v>124</v>
      </c>
    </row>
    <row r="212" spans="1:7">
      <c r="A212" s="50" t="s">
        <v>467</v>
      </c>
      <c r="B212" s="50" t="s">
        <v>464</v>
      </c>
      <c r="C212" s="50" t="s">
        <v>438</v>
      </c>
      <c r="D212" s="50" t="s">
        <v>440</v>
      </c>
      <c r="E212" s="50">
        <v>2017</v>
      </c>
      <c r="F212" s="50" t="s">
        <v>77</v>
      </c>
      <c r="G212" s="97">
        <v>103</v>
      </c>
    </row>
    <row r="213" spans="1:7">
      <c r="A213" s="50" t="s">
        <v>467</v>
      </c>
      <c r="B213" s="50" t="s">
        <v>464</v>
      </c>
      <c r="C213" s="50" t="s">
        <v>438</v>
      </c>
      <c r="D213" s="50" t="s">
        <v>440</v>
      </c>
      <c r="E213" s="50">
        <v>2018</v>
      </c>
      <c r="F213" s="50" t="s">
        <v>77</v>
      </c>
      <c r="G213" s="97">
        <v>98</v>
      </c>
    </row>
    <row r="214" spans="1:7">
      <c r="A214" s="50" t="s">
        <v>467</v>
      </c>
      <c r="B214" s="50" t="s">
        <v>464</v>
      </c>
      <c r="C214" s="50" t="s">
        <v>438</v>
      </c>
      <c r="D214" s="50" t="s">
        <v>440</v>
      </c>
      <c r="E214" s="50">
        <v>2019</v>
      </c>
      <c r="F214" s="50" t="s">
        <v>77</v>
      </c>
      <c r="G214" s="97">
        <v>83</v>
      </c>
    </row>
    <row r="215" spans="1:7">
      <c r="A215" s="50" t="s">
        <v>467</v>
      </c>
      <c r="B215" s="50" t="s">
        <v>464</v>
      </c>
      <c r="C215" s="50" t="s">
        <v>438</v>
      </c>
      <c r="D215" s="50" t="s">
        <v>439</v>
      </c>
      <c r="E215" s="50">
        <v>2014</v>
      </c>
      <c r="F215" s="50" t="s">
        <v>77</v>
      </c>
      <c r="G215" s="97">
        <v>3</v>
      </c>
    </row>
    <row r="216" spans="1:7">
      <c r="A216" s="50" t="s">
        <v>467</v>
      </c>
      <c r="B216" s="50" t="s">
        <v>464</v>
      </c>
      <c r="C216" s="50" t="s">
        <v>438</v>
      </c>
      <c r="D216" s="50" t="s">
        <v>439</v>
      </c>
      <c r="E216" s="50">
        <v>2015</v>
      </c>
      <c r="F216" s="50" t="s">
        <v>77</v>
      </c>
      <c r="G216" s="97">
        <v>2</v>
      </c>
    </row>
    <row r="217" spans="1:7">
      <c r="A217" s="50" t="s">
        <v>467</v>
      </c>
      <c r="B217" s="50" t="s">
        <v>464</v>
      </c>
      <c r="C217" s="50" t="s">
        <v>438</v>
      </c>
      <c r="D217" s="50" t="s">
        <v>439</v>
      </c>
      <c r="E217" s="50">
        <v>2016</v>
      </c>
      <c r="F217" s="50" t="s">
        <v>77</v>
      </c>
      <c r="G217" s="97">
        <v>3</v>
      </c>
    </row>
    <row r="218" spans="1:7">
      <c r="A218" s="50" t="s">
        <v>467</v>
      </c>
      <c r="B218" s="50" t="s">
        <v>464</v>
      </c>
      <c r="C218" s="50" t="s">
        <v>438</v>
      </c>
      <c r="D218" s="50" t="s">
        <v>439</v>
      </c>
      <c r="E218" s="50">
        <v>2017</v>
      </c>
      <c r="F218" s="50" t="s">
        <v>77</v>
      </c>
      <c r="G218" s="97">
        <v>2</v>
      </c>
    </row>
    <row r="219" spans="1:7">
      <c r="A219" s="50" t="s">
        <v>467</v>
      </c>
      <c r="B219" s="50" t="s">
        <v>464</v>
      </c>
      <c r="C219" s="50" t="s">
        <v>438</v>
      </c>
      <c r="D219" s="50" t="s">
        <v>439</v>
      </c>
      <c r="E219" s="50">
        <v>2018</v>
      </c>
      <c r="F219" s="50" t="s">
        <v>77</v>
      </c>
      <c r="G219" s="97">
        <v>2</v>
      </c>
    </row>
    <row r="220" spans="1:7">
      <c r="A220" s="50" t="s">
        <v>467</v>
      </c>
      <c r="B220" s="50" t="s">
        <v>464</v>
      </c>
      <c r="C220" s="50" t="s">
        <v>438</v>
      </c>
      <c r="D220" s="50" t="s">
        <v>439</v>
      </c>
      <c r="E220" s="50">
        <v>2019</v>
      </c>
      <c r="F220" s="50" t="s">
        <v>77</v>
      </c>
      <c r="G220" s="97">
        <v>2</v>
      </c>
    </row>
    <row r="221" spans="1:7">
      <c r="A221" s="50" t="s">
        <v>467</v>
      </c>
      <c r="B221" s="50" t="s">
        <v>464</v>
      </c>
      <c r="C221" s="50" t="s">
        <v>433</v>
      </c>
      <c r="D221" s="50" t="s">
        <v>437</v>
      </c>
      <c r="E221" s="50">
        <v>2014</v>
      </c>
      <c r="F221" s="50" t="s">
        <v>77</v>
      </c>
      <c r="G221" s="97">
        <v>39</v>
      </c>
    </row>
    <row r="222" spans="1:7">
      <c r="A222" s="50" t="s">
        <v>467</v>
      </c>
      <c r="B222" s="50" t="s">
        <v>464</v>
      </c>
      <c r="C222" s="50" t="s">
        <v>433</v>
      </c>
      <c r="D222" s="50" t="s">
        <v>437</v>
      </c>
      <c r="E222" s="50">
        <v>2015</v>
      </c>
      <c r="F222" s="50" t="s">
        <v>77</v>
      </c>
      <c r="G222" s="97">
        <v>36</v>
      </c>
    </row>
    <row r="223" spans="1:7">
      <c r="A223" s="50" t="s">
        <v>467</v>
      </c>
      <c r="B223" s="50" t="s">
        <v>464</v>
      </c>
      <c r="C223" s="50" t="s">
        <v>433</v>
      </c>
      <c r="D223" s="50" t="s">
        <v>437</v>
      </c>
      <c r="E223" s="50">
        <v>2016</v>
      </c>
      <c r="F223" s="50" t="s">
        <v>77</v>
      </c>
      <c r="G223" s="97">
        <v>24</v>
      </c>
    </row>
    <row r="224" spans="1:7">
      <c r="A224" s="50" t="s">
        <v>467</v>
      </c>
      <c r="B224" s="50" t="s">
        <v>464</v>
      </c>
      <c r="C224" s="50" t="s">
        <v>433</v>
      </c>
      <c r="D224" s="50" t="s">
        <v>437</v>
      </c>
      <c r="E224" s="50">
        <v>2017</v>
      </c>
      <c r="F224" s="50" t="s">
        <v>77</v>
      </c>
      <c r="G224" s="97">
        <v>21</v>
      </c>
    </row>
    <row r="225" spans="1:7">
      <c r="A225" s="50" t="s">
        <v>467</v>
      </c>
      <c r="B225" s="50" t="s">
        <v>464</v>
      </c>
      <c r="C225" s="50" t="s">
        <v>433</v>
      </c>
      <c r="D225" s="50" t="s">
        <v>437</v>
      </c>
      <c r="E225" s="50">
        <v>2018</v>
      </c>
      <c r="F225" s="50" t="s">
        <v>77</v>
      </c>
      <c r="G225" s="97">
        <v>13</v>
      </c>
    </row>
    <row r="226" spans="1:7">
      <c r="A226" s="50" t="s">
        <v>467</v>
      </c>
      <c r="B226" s="50" t="s">
        <v>464</v>
      </c>
      <c r="C226" s="50" t="s">
        <v>433</v>
      </c>
      <c r="D226" s="50" t="s">
        <v>437</v>
      </c>
      <c r="E226" s="50">
        <v>2019</v>
      </c>
      <c r="F226" s="50" t="s">
        <v>77</v>
      </c>
      <c r="G226" s="97">
        <v>11</v>
      </c>
    </row>
    <row r="227" spans="1:7">
      <c r="A227" s="50" t="s">
        <v>467</v>
      </c>
      <c r="B227" s="50" t="s">
        <v>464</v>
      </c>
      <c r="C227" s="50" t="s">
        <v>433</v>
      </c>
      <c r="D227" s="50" t="s">
        <v>436</v>
      </c>
      <c r="E227" s="50">
        <v>2014</v>
      </c>
      <c r="F227" s="50" t="s">
        <v>77</v>
      </c>
      <c r="G227" s="97">
        <v>293</v>
      </c>
    </row>
    <row r="228" spans="1:7">
      <c r="A228" s="50" t="s">
        <v>467</v>
      </c>
      <c r="B228" s="50" t="s">
        <v>464</v>
      </c>
      <c r="C228" s="50" t="s">
        <v>433</v>
      </c>
      <c r="D228" s="50" t="s">
        <v>436</v>
      </c>
      <c r="E228" s="50">
        <v>2015</v>
      </c>
      <c r="F228" s="50" t="s">
        <v>77</v>
      </c>
      <c r="G228" s="97">
        <v>279</v>
      </c>
    </row>
    <row r="229" spans="1:7">
      <c r="A229" s="50" t="s">
        <v>467</v>
      </c>
      <c r="B229" s="50" t="s">
        <v>464</v>
      </c>
      <c r="C229" s="50" t="s">
        <v>433</v>
      </c>
      <c r="D229" s="50" t="s">
        <v>436</v>
      </c>
      <c r="E229" s="50">
        <v>2016</v>
      </c>
      <c r="F229" s="50" t="s">
        <v>77</v>
      </c>
      <c r="G229" s="97">
        <v>281</v>
      </c>
    </row>
    <row r="230" spans="1:7">
      <c r="A230" s="50" t="s">
        <v>467</v>
      </c>
      <c r="B230" s="50" t="s">
        <v>464</v>
      </c>
      <c r="C230" s="50" t="s">
        <v>433</v>
      </c>
      <c r="D230" s="50" t="s">
        <v>436</v>
      </c>
      <c r="E230" s="50">
        <v>2017</v>
      </c>
      <c r="F230" s="50" t="s">
        <v>77</v>
      </c>
      <c r="G230" s="97">
        <v>254</v>
      </c>
    </row>
    <row r="231" spans="1:7">
      <c r="A231" s="50" t="s">
        <v>467</v>
      </c>
      <c r="B231" s="50" t="s">
        <v>464</v>
      </c>
      <c r="C231" s="50" t="s">
        <v>433</v>
      </c>
      <c r="D231" s="50" t="s">
        <v>436</v>
      </c>
      <c r="E231" s="50">
        <v>2018</v>
      </c>
      <c r="F231" s="50" t="s">
        <v>77</v>
      </c>
      <c r="G231" s="97">
        <v>257</v>
      </c>
    </row>
    <row r="232" spans="1:7">
      <c r="A232" s="50" t="s">
        <v>467</v>
      </c>
      <c r="B232" s="50" t="s">
        <v>464</v>
      </c>
      <c r="C232" s="50" t="s">
        <v>433</v>
      </c>
      <c r="D232" s="50" t="s">
        <v>436</v>
      </c>
      <c r="E232" s="50">
        <v>2019</v>
      </c>
      <c r="F232" s="50" t="s">
        <v>77</v>
      </c>
      <c r="G232" s="97">
        <v>236</v>
      </c>
    </row>
    <row r="233" spans="1:7">
      <c r="A233" s="50" t="s">
        <v>467</v>
      </c>
      <c r="B233" s="50" t="s">
        <v>464</v>
      </c>
      <c r="C233" s="50" t="s">
        <v>433</v>
      </c>
      <c r="D233" s="50" t="s">
        <v>435</v>
      </c>
      <c r="E233" s="50">
        <v>2014</v>
      </c>
      <c r="F233" s="50" t="s">
        <v>77</v>
      </c>
      <c r="G233" s="98">
        <v>2501</v>
      </c>
    </row>
    <row r="234" spans="1:7">
      <c r="A234" s="50" t="s">
        <v>467</v>
      </c>
      <c r="B234" s="50" t="s">
        <v>464</v>
      </c>
      <c r="C234" s="50" t="s">
        <v>433</v>
      </c>
      <c r="D234" s="50" t="s">
        <v>435</v>
      </c>
      <c r="E234" s="50">
        <v>2015</v>
      </c>
      <c r="F234" s="50" t="s">
        <v>77</v>
      </c>
      <c r="G234" s="98">
        <v>2502</v>
      </c>
    </row>
    <row r="235" spans="1:7">
      <c r="A235" s="50" t="s">
        <v>467</v>
      </c>
      <c r="B235" s="50" t="s">
        <v>464</v>
      </c>
      <c r="C235" s="50" t="s">
        <v>433</v>
      </c>
      <c r="D235" s="50" t="s">
        <v>435</v>
      </c>
      <c r="E235" s="50">
        <v>2016</v>
      </c>
      <c r="F235" s="50" t="s">
        <v>77</v>
      </c>
      <c r="G235" s="98">
        <v>2405</v>
      </c>
    </row>
    <row r="236" spans="1:7">
      <c r="A236" s="50" t="s">
        <v>467</v>
      </c>
      <c r="B236" s="50" t="s">
        <v>464</v>
      </c>
      <c r="C236" s="50" t="s">
        <v>433</v>
      </c>
      <c r="D236" s="50" t="s">
        <v>435</v>
      </c>
      <c r="E236" s="50">
        <v>2017</v>
      </c>
      <c r="F236" s="50" t="s">
        <v>77</v>
      </c>
      <c r="G236" s="98">
        <v>2125</v>
      </c>
    </row>
    <row r="237" spans="1:7">
      <c r="A237" s="50" t="s">
        <v>467</v>
      </c>
      <c r="B237" s="50" t="s">
        <v>464</v>
      </c>
      <c r="C237" s="50" t="s">
        <v>433</v>
      </c>
      <c r="D237" s="50" t="s">
        <v>435</v>
      </c>
      <c r="E237" s="50">
        <v>2018</v>
      </c>
      <c r="F237" s="50" t="s">
        <v>77</v>
      </c>
      <c r="G237" s="98">
        <v>2062</v>
      </c>
    </row>
    <row r="238" spans="1:7">
      <c r="A238" s="50" t="s">
        <v>467</v>
      </c>
      <c r="B238" s="50" t="s">
        <v>464</v>
      </c>
      <c r="C238" s="50" t="s">
        <v>433</v>
      </c>
      <c r="D238" s="50" t="s">
        <v>435</v>
      </c>
      <c r="E238" s="50">
        <v>2019</v>
      </c>
      <c r="F238" s="50" t="s">
        <v>77</v>
      </c>
      <c r="G238" s="98">
        <v>1886</v>
      </c>
    </row>
    <row r="239" spans="1:7">
      <c r="A239" s="50" t="s">
        <v>467</v>
      </c>
      <c r="B239" s="50" t="s">
        <v>464</v>
      </c>
      <c r="C239" s="50" t="s">
        <v>433</v>
      </c>
      <c r="D239" s="50" t="s">
        <v>434</v>
      </c>
      <c r="E239" s="50">
        <v>2014</v>
      </c>
      <c r="F239" s="50" t="s">
        <v>77</v>
      </c>
      <c r="G239" s="97">
        <v>97</v>
      </c>
    </row>
    <row r="240" spans="1:7">
      <c r="A240" s="50" t="s">
        <v>467</v>
      </c>
      <c r="B240" s="50" t="s">
        <v>464</v>
      </c>
      <c r="C240" s="50" t="s">
        <v>433</v>
      </c>
      <c r="D240" s="50" t="s">
        <v>434</v>
      </c>
      <c r="E240" s="50">
        <v>2015</v>
      </c>
      <c r="F240" s="50" t="s">
        <v>77</v>
      </c>
      <c r="G240" s="97">
        <v>115</v>
      </c>
    </row>
    <row r="241" spans="1:7">
      <c r="A241" s="50" t="s">
        <v>467</v>
      </c>
      <c r="B241" s="50" t="s">
        <v>464</v>
      </c>
      <c r="C241" s="50" t="s">
        <v>433</v>
      </c>
      <c r="D241" s="50" t="s">
        <v>434</v>
      </c>
      <c r="E241" s="50">
        <v>2016</v>
      </c>
      <c r="F241" s="50" t="s">
        <v>77</v>
      </c>
      <c r="G241" s="97">
        <v>126</v>
      </c>
    </row>
    <row r="242" spans="1:7">
      <c r="A242" s="50" t="s">
        <v>467</v>
      </c>
      <c r="B242" s="50" t="s">
        <v>464</v>
      </c>
      <c r="C242" s="50" t="s">
        <v>433</v>
      </c>
      <c r="D242" s="50" t="s">
        <v>434</v>
      </c>
      <c r="E242" s="50">
        <v>2017</v>
      </c>
      <c r="F242" s="50" t="s">
        <v>77</v>
      </c>
      <c r="G242" s="97">
        <v>167</v>
      </c>
    </row>
    <row r="243" spans="1:7">
      <c r="A243" s="50" t="s">
        <v>467</v>
      </c>
      <c r="B243" s="50" t="s">
        <v>464</v>
      </c>
      <c r="C243" s="50" t="s">
        <v>433</v>
      </c>
      <c r="D243" s="50" t="s">
        <v>434</v>
      </c>
      <c r="E243" s="50">
        <v>2018</v>
      </c>
      <c r="F243" s="50" t="s">
        <v>77</v>
      </c>
      <c r="G243" s="97">
        <v>197</v>
      </c>
    </row>
    <row r="244" spans="1:7">
      <c r="A244" s="50" t="s">
        <v>467</v>
      </c>
      <c r="B244" s="50" t="s">
        <v>464</v>
      </c>
      <c r="C244" s="50" t="s">
        <v>433</v>
      </c>
      <c r="D244" s="50" t="s">
        <v>434</v>
      </c>
      <c r="E244" s="50">
        <v>2019</v>
      </c>
      <c r="F244" s="50" t="s">
        <v>77</v>
      </c>
      <c r="G244" s="97">
        <v>181</v>
      </c>
    </row>
    <row r="245" spans="1:7">
      <c r="A245" s="50" t="s">
        <v>467</v>
      </c>
      <c r="B245" s="50" t="s">
        <v>464</v>
      </c>
      <c r="C245" s="50" t="s">
        <v>428</v>
      </c>
      <c r="D245" s="50" t="s">
        <v>432</v>
      </c>
      <c r="E245" s="50">
        <v>2014</v>
      </c>
      <c r="F245" s="50" t="s">
        <v>77</v>
      </c>
      <c r="G245" s="97">
        <v>4</v>
      </c>
    </row>
    <row r="246" spans="1:7">
      <c r="A246" s="50" t="s">
        <v>467</v>
      </c>
      <c r="B246" s="50" t="s">
        <v>464</v>
      </c>
      <c r="C246" s="50" t="s">
        <v>428</v>
      </c>
      <c r="D246" s="50" t="s">
        <v>432</v>
      </c>
      <c r="E246" s="50">
        <v>2015</v>
      </c>
      <c r="F246" s="50" t="s">
        <v>77</v>
      </c>
      <c r="G246" s="97">
        <v>2</v>
      </c>
    </row>
    <row r="247" spans="1:7">
      <c r="A247" s="50" t="s">
        <v>467</v>
      </c>
      <c r="B247" s="50" t="s">
        <v>464</v>
      </c>
      <c r="C247" s="50" t="s">
        <v>428</v>
      </c>
      <c r="D247" s="50" t="s">
        <v>432</v>
      </c>
      <c r="E247" s="50">
        <v>2016</v>
      </c>
      <c r="F247" s="50" t="s">
        <v>77</v>
      </c>
      <c r="G247" s="97">
        <v>3</v>
      </c>
    </row>
    <row r="248" spans="1:7">
      <c r="A248" s="50" t="s">
        <v>467</v>
      </c>
      <c r="B248" s="50" t="s">
        <v>464</v>
      </c>
      <c r="C248" s="50" t="s">
        <v>428</v>
      </c>
      <c r="D248" s="50" t="s">
        <v>432</v>
      </c>
      <c r="E248" s="50">
        <v>2017</v>
      </c>
      <c r="F248" s="50" t="s">
        <v>77</v>
      </c>
      <c r="G248" s="97">
        <v>3</v>
      </c>
    </row>
    <row r="249" spans="1:7">
      <c r="A249" s="50" t="s">
        <v>467</v>
      </c>
      <c r="B249" s="50" t="s">
        <v>464</v>
      </c>
      <c r="C249" s="50" t="s">
        <v>428</v>
      </c>
      <c r="D249" s="50" t="s">
        <v>432</v>
      </c>
      <c r="E249" s="50">
        <v>2018</v>
      </c>
      <c r="F249" s="50" t="s">
        <v>77</v>
      </c>
      <c r="G249" s="97">
        <v>2</v>
      </c>
    </row>
    <row r="250" spans="1:7">
      <c r="A250" s="50" t="s">
        <v>467</v>
      </c>
      <c r="B250" s="50" t="s">
        <v>464</v>
      </c>
      <c r="C250" s="50" t="s">
        <v>428</v>
      </c>
      <c r="D250" s="50" t="s">
        <v>432</v>
      </c>
      <c r="E250" s="50">
        <v>2019</v>
      </c>
      <c r="F250" s="50" t="s">
        <v>77</v>
      </c>
      <c r="G250" s="97">
        <v>2</v>
      </c>
    </row>
    <row r="251" spans="1:7">
      <c r="A251" s="50" t="s">
        <v>467</v>
      </c>
      <c r="B251" s="50" t="s">
        <v>464</v>
      </c>
      <c r="C251" s="50" t="s">
        <v>428</v>
      </c>
      <c r="D251" s="50" t="s">
        <v>466</v>
      </c>
      <c r="E251" s="50">
        <v>2014</v>
      </c>
      <c r="F251" s="50" t="s">
        <v>77</v>
      </c>
      <c r="G251" s="97">
        <v>0</v>
      </c>
    </row>
    <row r="252" spans="1:7">
      <c r="A252" s="50" t="s">
        <v>467</v>
      </c>
      <c r="B252" s="50" t="s">
        <v>464</v>
      </c>
      <c r="C252" s="50" t="s">
        <v>428</v>
      </c>
      <c r="D252" s="50" t="s">
        <v>466</v>
      </c>
      <c r="E252" s="50">
        <v>2015</v>
      </c>
      <c r="F252" s="50" t="s">
        <v>77</v>
      </c>
      <c r="G252" s="97">
        <v>0</v>
      </c>
    </row>
    <row r="253" spans="1:7">
      <c r="A253" s="50" t="s">
        <v>467</v>
      </c>
      <c r="B253" s="50" t="s">
        <v>464</v>
      </c>
      <c r="C253" s="50" t="s">
        <v>428</v>
      </c>
      <c r="D253" s="50" t="s">
        <v>466</v>
      </c>
      <c r="E253" s="50">
        <v>2016</v>
      </c>
      <c r="F253" s="50" t="s">
        <v>77</v>
      </c>
      <c r="G253" s="97">
        <v>0</v>
      </c>
    </row>
    <row r="254" spans="1:7">
      <c r="A254" s="50" t="s">
        <v>467</v>
      </c>
      <c r="B254" s="50" t="s">
        <v>464</v>
      </c>
      <c r="C254" s="50" t="s">
        <v>428</v>
      </c>
      <c r="D254" s="50" t="s">
        <v>466</v>
      </c>
      <c r="E254" s="50">
        <v>2017</v>
      </c>
      <c r="F254" s="50" t="s">
        <v>77</v>
      </c>
      <c r="G254" s="97">
        <v>0</v>
      </c>
    </row>
    <row r="255" spans="1:7">
      <c r="A255" s="50" t="s">
        <v>467</v>
      </c>
      <c r="B255" s="50" t="s">
        <v>464</v>
      </c>
      <c r="C255" s="50" t="s">
        <v>428</v>
      </c>
      <c r="D255" s="50" t="s">
        <v>466</v>
      </c>
      <c r="E255" s="50">
        <v>2018</v>
      </c>
      <c r="F255" s="50" t="s">
        <v>77</v>
      </c>
      <c r="G255" s="97">
        <v>0</v>
      </c>
    </row>
    <row r="256" spans="1:7">
      <c r="A256" s="50" t="s">
        <v>467</v>
      </c>
      <c r="B256" s="50" t="s">
        <v>464</v>
      </c>
      <c r="C256" s="50" t="s">
        <v>428</v>
      </c>
      <c r="D256" s="50" t="s">
        <v>466</v>
      </c>
      <c r="E256" s="50">
        <v>2019</v>
      </c>
      <c r="F256" s="50" t="s">
        <v>77</v>
      </c>
      <c r="G256" s="97">
        <v>0</v>
      </c>
    </row>
    <row r="257" spans="1:7">
      <c r="A257" s="50" t="s">
        <v>467</v>
      </c>
      <c r="B257" s="50" t="s">
        <v>464</v>
      </c>
      <c r="C257" s="50" t="s">
        <v>428</v>
      </c>
      <c r="D257" s="50" t="s">
        <v>430</v>
      </c>
      <c r="E257" s="50">
        <v>2014</v>
      </c>
      <c r="F257" s="50" t="s">
        <v>77</v>
      </c>
      <c r="G257" s="97">
        <v>0</v>
      </c>
    </row>
    <row r="258" spans="1:7">
      <c r="A258" s="50" t="s">
        <v>467</v>
      </c>
      <c r="B258" s="50" t="s">
        <v>464</v>
      </c>
      <c r="C258" s="50" t="s">
        <v>428</v>
      </c>
      <c r="D258" s="50" t="s">
        <v>430</v>
      </c>
      <c r="E258" s="50">
        <v>2015</v>
      </c>
      <c r="F258" s="50" t="s">
        <v>77</v>
      </c>
      <c r="G258" s="97">
        <v>0</v>
      </c>
    </row>
    <row r="259" spans="1:7">
      <c r="A259" s="50" t="s">
        <v>467</v>
      </c>
      <c r="B259" s="50" t="s">
        <v>464</v>
      </c>
      <c r="C259" s="50" t="s">
        <v>428</v>
      </c>
      <c r="D259" s="50" t="s">
        <v>430</v>
      </c>
      <c r="E259" s="50">
        <v>2016</v>
      </c>
      <c r="F259" s="50" t="s">
        <v>77</v>
      </c>
      <c r="G259" s="97">
        <v>0</v>
      </c>
    </row>
    <row r="260" spans="1:7">
      <c r="A260" s="50" t="s">
        <v>467</v>
      </c>
      <c r="B260" s="50" t="s">
        <v>464</v>
      </c>
      <c r="C260" s="50" t="s">
        <v>428</v>
      </c>
      <c r="D260" s="50" t="s">
        <v>430</v>
      </c>
      <c r="E260" s="50">
        <v>2017</v>
      </c>
      <c r="F260" s="50" t="s">
        <v>77</v>
      </c>
      <c r="G260" s="97">
        <v>0</v>
      </c>
    </row>
    <row r="261" spans="1:7">
      <c r="A261" s="50" t="s">
        <v>467</v>
      </c>
      <c r="B261" s="50" t="s">
        <v>464</v>
      </c>
      <c r="C261" s="50" t="s">
        <v>428</v>
      </c>
      <c r="D261" s="50" t="s">
        <v>430</v>
      </c>
      <c r="E261" s="50">
        <v>2018</v>
      </c>
      <c r="F261" s="50" t="s">
        <v>77</v>
      </c>
      <c r="G261" s="97">
        <v>0</v>
      </c>
    </row>
    <row r="262" spans="1:7">
      <c r="A262" s="50" t="s">
        <v>467</v>
      </c>
      <c r="B262" s="50" t="s">
        <v>464</v>
      </c>
      <c r="C262" s="50" t="s">
        <v>428</v>
      </c>
      <c r="D262" s="50" t="s">
        <v>430</v>
      </c>
      <c r="E262" s="50">
        <v>2019</v>
      </c>
      <c r="F262" s="50" t="s">
        <v>77</v>
      </c>
      <c r="G262" s="97">
        <v>0</v>
      </c>
    </row>
    <row r="263" spans="1:7">
      <c r="A263" s="50" t="s">
        <v>467</v>
      </c>
      <c r="B263" s="50" t="s">
        <v>464</v>
      </c>
      <c r="C263" s="50" t="s">
        <v>428</v>
      </c>
      <c r="D263" s="50" t="s">
        <v>429</v>
      </c>
      <c r="E263" s="50">
        <v>2014</v>
      </c>
      <c r="F263" s="50" t="s">
        <v>77</v>
      </c>
      <c r="G263" s="97">
        <v>7</v>
      </c>
    </row>
    <row r="264" spans="1:7">
      <c r="A264" s="50" t="s">
        <v>467</v>
      </c>
      <c r="B264" s="50" t="s">
        <v>464</v>
      </c>
      <c r="C264" s="50" t="s">
        <v>428</v>
      </c>
      <c r="D264" s="50" t="s">
        <v>429</v>
      </c>
      <c r="E264" s="50">
        <v>2015</v>
      </c>
      <c r="F264" s="50" t="s">
        <v>77</v>
      </c>
      <c r="G264" s="97">
        <v>7</v>
      </c>
    </row>
    <row r="265" spans="1:7">
      <c r="A265" s="50" t="s">
        <v>467</v>
      </c>
      <c r="B265" s="50" t="s">
        <v>464</v>
      </c>
      <c r="C265" s="50" t="s">
        <v>428</v>
      </c>
      <c r="D265" s="50" t="s">
        <v>429</v>
      </c>
      <c r="E265" s="50">
        <v>2016</v>
      </c>
      <c r="F265" s="50" t="s">
        <v>77</v>
      </c>
      <c r="G265" s="97">
        <v>9</v>
      </c>
    </row>
    <row r="266" spans="1:7">
      <c r="A266" s="50" t="s">
        <v>467</v>
      </c>
      <c r="B266" s="50" t="s">
        <v>464</v>
      </c>
      <c r="C266" s="50" t="s">
        <v>428</v>
      </c>
      <c r="D266" s="50" t="s">
        <v>429</v>
      </c>
      <c r="E266" s="50">
        <v>2017</v>
      </c>
      <c r="F266" s="50" t="s">
        <v>77</v>
      </c>
      <c r="G266" s="97">
        <v>8</v>
      </c>
    </row>
    <row r="267" spans="1:7">
      <c r="A267" s="50" t="s">
        <v>467</v>
      </c>
      <c r="B267" s="50" t="s">
        <v>464</v>
      </c>
      <c r="C267" s="50" t="s">
        <v>428</v>
      </c>
      <c r="D267" s="50" t="s">
        <v>429</v>
      </c>
      <c r="E267" s="50">
        <v>2018</v>
      </c>
      <c r="F267" s="50" t="s">
        <v>77</v>
      </c>
      <c r="G267" s="97">
        <v>8</v>
      </c>
    </row>
    <row r="268" spans="1:7">
      <c r="A268" s="50" t="s">
        <v>467</v>
      </c>
      <c r="B268" s="50" t="s">
        <v>464</v>
      </c>
      <c r="C268" s="50" t="s">
        <v>428</v>
      </c>
      <c r="D268" s="50" t="s">
        <v>429</v>
      </c>
      <c r="E268" s="50">
        <v>2019</v>
      </c>
      <c r="F268" s="50" t="s">
        <v>77</v>
      </c>
      <c r="G268" s="97">
        <v>7</v>
      </c>
    </row>
    <row r="269" spans="1:7">
      <c r="A269" s="50" t="s">
        <v>467</v>
      </c>
      <c r="B269" s="50" t="s">
        <v>464</v>
      </c>
      <c r="C269" s="50" t="s">
        <v>425</v>
      </c>
      <c r="D269" s="50" t="s">
        <v>427</v>
      </c>
      <c r="E269" s="50">
        <v>2014</v>
      </c>
      <c r="F269" s="50" t="s">
        <v>77</v>
      </c>
      <c r="G269" s="97">
        <v>3</v>
      </c>
    </row>
    <row r="270" spans="1:7">
      <c r="A270" s="50" t="s">
        <v>467</v>
      </c>
      <c r="B270" s="50" t="s">
        <v>464</v>
      </c>
      <c r="C270" s="50" t="s">
        <v>425</v>
      </c>
      <c r="D270" s="50" t="s">
        <v>427</v>
      </c>
      <c r="E270" s="50">
        <v>2015</v>
      </c>
      <c r="F270" s="50" t="s">
        <v>77</v>
      </c>
      <c r="G270" s="97">
        <v>5</v>
      </c>
    </row>
    <row r="271" spans="1:7">
      <c r="A271" s="50" t="s">
        <v>467</v>
      </c>
      <c r="B271" s="50" t="s">
        <v>464</v>
      </c>
      <c r="C271" s="50" t="s">
        <v>425</v>
      </c>
      <c r="D271" s="50" t="s">
        <v>427</v>
      </c>
      <c r="E271" s="50">
        <v>2016</v>
      </c>
      <c r="F271" s="50" t="s">
        <v>77</v>
      </c>
      <c r="G271" s="97">
        <v>6</v>
      </c>
    </row>
    <row r="272" spans="1:7">
      <c r="A272" s="50" t="s">
        <v>467</v>
      </c>
      <c r="B272" s="50" t="s">
        <v>464</v>
      </c>
      <c r="C272" s="50" t="s">
        <v>425</v>
      </c>
      <c r="D272" s="50" t="s">
        <v>427</v>
      </c>
      <c r="E272" s="50">
        <v>2017</v>
      </c>
      <c r="F272" s="50" t="s">
        <v>77</v>
      </c>
      <c r="G272" s="97">
        <v>6</v>
      </c>
    </row>
    <row r="273" spans="1:7">
      <c r="A273" s="50" t="s">
        <v>467</v>
      </c>
      <c r="B273" s="50" t="s">
        <v>464</v>
      </c>
      <c r="C273" s="50" t="s">
        <v>425</v>
      </c>
      <c r="D273" s="50" t="s">
        <v>427</v>
      </c>
      <c r="E273" s="50">
        <v>2018</v>
      </c>
      <c r="F273" s="50" t="s">
        <v>77</v>
      </c>
      <c r="G273" s="97">
        <v>6</v>
      </c>
    </row>
    <row r="274" spans="1:7">
      <c r="A274" s="50" t="s">
        <v>467</v>
      </c>
      <c r="B274" s="50" t="s">
        <v>464</v>
      </c>
      <c r="C274" s="50" t="s">
        <v>425</v>
      </c>
      <c r="D274" s="50" t="s">
        <v>427</v>
      </c>
      <c r="E274" s="50">
        <v>2019</v>
      </c>
      <c r="F274" s="50" t="s">
        <v>77</v>
      </c>
      <c r="G274" s="97">
        <v>5</v>
      </c>
    </row>
    <row r="275" spans="1:7">
      <c r="A275" s="50" t="s">
        <v>467</v>
      </c>
      <c r="B275" s="50" t="s">
        <v>464</v>
      </c>
      <c r="C275" s="50" t="s">
        <v>425</v>
      </c>
      <c r="D275" s="50" t="s">
        <v>426</v>
      </c>
      <c r="E275" s="50">
        <v>2014</v>
      </c>
      <c r="F275" s="50" t="s">
        <v>77</v>
      </c>
      <c r="G275" s="97">
        <v>45</v>
      </c>
    </row>
    <row r="276" spans="1:7">
      <c r="A276" s="50" t="s">
        <v>467</v>
      </c>
      <c r="B276" s="50" t="s">
        <v>464</v>
      </c>
      <c r="C276" s="50" t="s">
        <v>425</v>
      </c>
      <c r="D276" s="50" t="s">
        <v>426</v>
      </c>
      <c r="E276" s="50">
        <v>2015</v>
      </c>
      <c r="F276" s="50" t="s">
        <v>77</v>
      </c>
      <c r="G276" s="97">
        <v>51</v>
      </c>
    </row>
    <row r="277" spans="1:7">
      <c r="A277" s="50" t="s">
        <v>467</v>
      </c>
      <c r="B277" s="50" t="s">
        <v>464</v>
      </c>
      <c r="C277" s="50" t="s">
        <v>425</v>
      </c>
      <c r="D277" s="50" t="s">
        <v>426</v>
      </c>
      <c r="E277" s="50">
        <v>2016</v>
      </c>
      <c r="F277" s="50" t="s">
        <v>77</v>
      </c>
      <c r="G277" s="97">
        <v>50</v>
      </c>
    </row>
    <row r="278" spans="1:7">
      <c r="A278" s="50" t="s">
        <v>467</v>
      </c>
      <c r="B278" s="50" t="s">
        <v>464</v>
      </c>
      <c r="C278" s="50" t="s">
        <v>425</v>
      </c>
      <c r="D278" s="50" t="s">
        <v>426</v>
      </c>
      <c r="E278" s="50">
        <v>2017</v>
      </c>
      <c r="F278" s="50" t="s">
        <v>77</v>
      </c>
      <c r="G278" s="97">
        <v>44</v>
      </c>
    </row>
    <row r="279" spans="1:7">
      <c r="A279" s="50" t="s">
        <v>467</v>
      </c>
      <c r="B279" s="50" t="s">
        <v>464</v>
      </c>
      <c r="C279" s="50" t="s">
        <v>425</v>
      </c>
      <c r="D279" s="50" t="s">
        <v>426</v>
      </c>
      <c r="E279" s="50">
        <v>2018</v>
      </c>
      <c r="F279" s="50" t="s">
        <v>77</v>
      </c>
      <c r="G279" s="97">
        <v>45</v>
      </c>
    </row>
    <row r="280" spans="1:7" ht="15.75" thickBot="1">
      <c r="A280" s="50" t="s">
        <v>467</v>
      </c>
      <c r="B280" s="50" t="s">
        <v>464</v>
      </c>
      <c r="C280" s="50" t="s">
        <v>425</v>
      </c>
      <c r="D280" s="50" t="s">
        <v>426</v>
      </c>
      <c r="E280" s="50">
        <v>2019</v>
      </c>
      <c r="F280" s="50" t="s">
        <v>77</v>
      </c>
      <c r="G280" s="102">
        <v>45</v>
      </c>
    </row>
    <row r="281" spans="1:7">
      <c r="A281" s="50" t="s">
        <v>467</v>
      </c>
      <c r="B281" s="50" t="s">
        <v>454</v>
      </c>
      <c r="C281" s="50" t="s">
        <v>455</v>
      </c>
      <c r="D281" s="50" t="s">
        <v>454</v>
      </c>
      <c r="E281" s="50">
        <v>2014</v>
      </c>
      <c r="F281" s="50" t="s">
        <v>74</v>
      </c>
      <c r="G281" s="97">
        <v>47</v>
      </c>
    </row>
    <row r="282" spans="1:7">
      <c r="A282" s="50" t="s">
        <v>467</v>
      </c>
      <c r="B282" s="50" t="s">
        <v>454</v>
      </c>
      <c r="C282" s="50" t="s">
        <v>455</v>
      </c>
      <c r="D282" s="50" t="s">
        <v>454</v>
      </c>
      <c r="E282" s="50">
        <v>2015</v>
      </c>
      <c r="F282" s="50" t="s">
        <v>74</v>
      </c>
      <c r="G282" s="97">
        <v>1</v>
      </c>
    </row>
    <row r="283" spans="1:7">
      <c r="A283" s="50" t="s">
        <v>467</v>
      </c>
      <c r="B283" s="50" t="s">
        <v>454</v>
      </c>
      <c r="C283" s="50" t="s">
        <v>455</v>
      </c>
      <c r="D283" s="50" t="s">
        <v>454</v>
      </c>
      <c r="E283" s="50">
        <v>2016</v>
      </c>
      <c r="F283" s="50" t="s">
        <v>74</v>
      </c>
      <c r="G283" s="97">
        <v>0</v>
      </c>
    </row>
    <row r="284" spans="1:7">
      <c r="A284" s="50" t="s">
        <v>467</v>
      </c>
      <c r="B284" s="50" t="s">
        <v>454</v>
      </c>
      <c r="C284" s="50" t="s">
        <v>455</v>
      </c>
      <c r="D284" s="50" t="s">
        <v>454</v>
      </c>
      <c r="E284" s="50">
        <v>2017</v>
      </c>
      <c r="F284" s="50" t="s">
        <v>74</v>
      </c>
      <c r="G284" s="97">
        <v>0</v>
      </c>
    </row>
    <row r="285" spans="1:7">
      <c r="A285" s="50" t="s">
        <v>467</v>
      </c>
      <c r="B285" s="50" t="s">
        <v>454</v>
      </c>
      <c r="C285" s="50" t="s">
        <v>455</v>
      </c>
      <c r="D285" s="50" t="s">
        <v>454</v>
      </c>
      <c r="E285" s="50">
        <v>2018</v>
      </c>
      <c r="F285" s="50" t="s">
        <v>74</v>
      </c>
      <c r="G285" s="97">
        <v>0</v>
      </c>
    </row>
    <row r="286" spans="1:7">
      <c r="A286" s="50" t="s">
        <v>467</v>
      </c>
      <c r="B286" s="50" t="s">
        <v>454</v>
      </c>
      <c r="C286" s="50" t="s">
        <v>455</v>
      </c>
      <c r="D286" s="50" t="s">
        <v>454</v>
      </c>
      <c r="E286" s="50">
        <v>2019</v>
      </c>
      <c r="F286" s="50" t="s">
        <v>74</v>
      </c>
      <c r="G286" s="97">
        <v>0</v>
      </c>
    </row>
    <row r="287" spans="1:7">
      <c r="A287" s="50" t="s">
        <v>467</v>
      </c>
      <c r="B287" s="50" t="s">
        <v>464</v>
      </c>
      <c r="C287" s="50" t="s">
        <v>451</v>
      </c>
      <c r="D287" s="50" t="s">
        <v>453</v>
      </c>
      <c r="E287" s="50">
        <v>2014</v>
      </c>
      <c r="F287" s="50" t="s">
        <v>74</v>
      </c>
      <c r="G287" s="98">
        <v>4539</v>
      </c>
    </row>
    <row r="288" spans="1:7">
      <c r="A288" s="50" t="s">
        <v>467</v>
      </c>
      <c r="B288" s="50" t="s">
        <v>464</v>
      </c>
      <c r="C288" s="50" t="s">
        <v>451</v>
      </c>
      <c r="D288" s="50" t="s">
        <v>453</v>
      </c>
      <c r="E288" s="50">
        <v>2015</v>
      </c>
      <c r="F288" s="50" t="s">
        <v>74</v>
      </c>
      <c r="G288" s="98">
        <v>5601</v>
      </c>
    </row>
    <row r="289" spans="1:7">
      <c r="A289" s="50" t="s">
        <v>467</v>
      </c>
      <c r="B289" s="50" t="s">
        <v>464</v>
      </c>
      <c r="C289" s="50" t="s">
        <v>451</v>
      </c>
      <c r="D289" s="50" t="s">
        <v>453</v>
      </c>
      <c r="E289" s="50">
        <v>2016</v>
      </c>
      <c r="F289" s="50" t="s">
        <v>74</v>
      </c>
      <c r="G289" s="98">
        <v>5731</v>
      </c>
    </row>
    <row r="290" spans="1:7">
      <c r="A290" s="50" t="s">
        <v>467</v>
      </c>
      <c r="B290" s="50" t="s">
        <v>464</v>
      </c>
      <c r="C290" s="50" t="s">
        <v>451</v>
      </c>
      <c r="D290" s="50" t="s">
        <v>453</v>
      </c>
      <c r="E290" s="50">
        <v>2017</v>
      </c>
      <c r="F290" s="50" t="s">
        <v>74</v>
      </c>
      <c r="G290" s="98">
        <v>5697</v>
      </c>
    </row>
    <row r="291" spans="1:7">
      <c r="A291" s="50" t="s">
        <v>467</v>
      </c>
      <c r="B291" s="50" t="s">
        <v>464</v>
      </c>
      <c r="C291" s="50" t="s">
        <v>451</v>
      </c>
      <c r="D291" s="50" t="s">
        <v>453</v>
      </c>
      <c r="E291" s="50">
        <v>2018</v>
      </c>
      <c r="F291" s="50" t="s">
        <v>74</v>
      </c>
      <c r="G291" s="98">
        <v>6100</v>
      </c>
    </row>
    <row r="292" spans="1:7">
      <c r="A292" s="50" t="s">
        <v>467</v>
      </c>
      <c r="B292" s="50" t="s">
        <v>464</v>
      </c>
      <c r="C292" s="50" t="s">
        <v>451</v>
      </c>
      <c r="D292" s="50" t="s">
        <v>453</v>
      </c>
      <c r="E292" s="50">
        <v>2019</v>
      </c>
      <c r="F292" s="50" t="s">
        <v>74</v>
      </c>
      <c r="G292" s="98">
        <v>6022</v>
      </c>
    </row>
    <row r="293" spans="1:7">
      <c r="A293" s="50" t="s">
        <v>467</v>
      </c>
      <c r="B293" s="50" t="s">
        <v>464</v>
      </c>
      <c r="C293" s="50" t="s">
        <v>451</v>
      </c>
      <c r="D293" s="50" t="s">
        <v>452</v>
      </c>
      <c r="E293" s="50">
        <v>2014</v>
      </c>
      <c r="F293" s="50" t="s">
        <v>74</v>
      </c>
      <c r="G293" s="98">
        <v>3175</v>
      </c>
    </row>
    <row r="294" spans="1:7">
      <c r="A294" s="50" t="s">
        <v>467</v>
      </c>
      <c r="B294" s="50" t="s">
        <v>464</v>
      </c>
      <c r="C294" s="50" t="s">
        <v>451</v>
      </c>
      <c r="D294" s="50" t="s">
        <v>452</v>
      </c>
      <c r="E294" s="50">
        <v>2015</v>
      </c>
      <c r="F294" s="50" t="s">
        <v>74</v>
      </c>
      <c r="G294" s="98">
        <v>3304</v>
      </c>
    </row>
    <row r="295" spans="1:7">
      <c r="A295" s="50" t="s">
        <v>467</v>
      </c>
      <c r="B295" s="50" t="s">
        <v>464</v>
      </c>
      <c r="C295" s="50" t="s">
        <v>451</v>
      </c>
      <c r="D295" s="50" t="s">
        <v>452</v>
      </c>
      <c r="E295" s="50">
        <v>2016</v>
      </c>
      <c r="F295" s="50" t="s">
        <v>74</v>
      </c>
      <c r="G295" s="98">
        <v>3299</v>
      </c>
    </row>
    <row r="296" spans="1:7">
      <c r="A296" s="50" t="s">
        <v>467</v>
      </c>
      <c r="B296" s="50" t="s">
        <v>464</v>
      </c>
      <c r="C296" s="50" t="s">
        <v>451</v>
      </c>
      <c r="D296" s="50" t="s">
        <v>452</v>
      </c>
      <c r="E296" s="50">
        <v>2017</v>
      </c>
      <c r="F296" s="50" t="s">
        <v>74</v>
      </c>
      <c r="G296" s="98">
        <v>3096</v>
      </c>
    </row>
    <row r="297" spans="1:7">
      <c r="A297" s="50" t="s">
        <v>467</v>
      </c>
      <c r="B297" s="50" t="s">
        <v>464</v>
      </c>
      <c r="C297" s="50" t="s">
        <v>451</v>
      </c>
      <c r="D297" s="50" t="s">
        <v>452</v>
      </c>
      <c r="E297" s="50">
        <v>2018</v>
      </c>
      <c r="F297" s="50" t="s">
        <v>74</v>
      </c>
      <c r="G297" s="98">
        <v>3279</v>
      </c>
    </row>
    <row r="298" spans="1:7">
      <c r="A298" s="50" t="s">
        <v>467</v>
      </c>
      <c r="B298" s="50" t="s">
        <v>464</v>
      </c>
      <c r="C298" s="50" t="s">
        <v>451</v>
      </c>
      <c r="D298" s="50" t="s">
        <v>452</v>
      </c>
      <c r="E298" s="50">
        <v>2019</v>
      </c>
      <c r="F298" s="50" t="s">
        <v>74</v>
      </c>
      <c r="G298" s="98">
        <v>3172</v>
      </c>
    </row>
    <row r="299" spans="1:7">
      <c r="A299" s="50" t="s">
        <v>467</v>
      </c>
      <c r="B299" s="50" t="s">
        <v>464</v>
      </c>
      <c r="C299" s="50" t="s">
        <v>447</v>
      </c>
      <c r="D299" s="50" t="s">
        <v>450</v>
      </c>
      <c r="E299" s="50">
        <v>2014</v>
      </c>
      <c r="F299" s="50" t="s">
        <v>74</v>
      </c>
      <c r="G299" s="98">
        <v>3144</v>
      </c>
    </row>
    <row r="300" spans="1:7">
      <c r="A300" s="50" t="s">
        <v>467</v>
      </c>
      <c r="B300" s="50" t="s">
        <v>464</v>
      </c>
      <c r="C300" s="50" t="s">
        <v>447</v>
      </c>
      <c r="D300" s="50" t="s">
        <v>450</v>
      </c>
      <c r="E300" s="50">
        <v>2015</v>
      </c>
      <c r="F300" s="50" t="s">
        <v>74</v>
      </c>
      <c r="G300" s="98">
        <v>3950</v>
      </c>
    </row>
    <row r="301" spans="1:7">
      <c r="A301" s="50" t="s">
        <v>467</v>
      </c>
      <c r="B301" s="50" t="s">
        <v>464</v>
      </c>
      <c r="C301" s="50" t="s">
        <v>447</v>
      </c>
      <c r="D301" s="50" t="s">
        <v>450</v>
      </c>
      <c r="E301" s="50">
        <v>2016</v>
      </c>
      <c r="F301" s="50" t="s">
        <v>74</v>
      </c>
      <c r="G301" s="98">
        <v>4219</v>
      </c>
    </row>
    <row r="302" spans="1:7">
      <c r="A302" s="50" t="s">
        <v>467</v>
      </c>
      <c r="B302" s="50" t="s">
        <v>464</v>
      </c>
      <c r="C302" s="50" t="s">
        <v>447</v>
      </c>
      <c r="D302" s="50" t="s">
        <v>450</v>
      </c>
      <c r="E302" s="50">
        <v>2017</v>
      </c>
      <c r="F302" s="50" t="s">
        <v>74</v>
      </c>
      <c r="G302" s="98">
        <v>4319</v>
      </c>
    </row>
    <row r="303" spans="1:7">
      <c r="A303" s="50" t="s">
        <v>467</v>
      </c>
      <c r="B303" s="50" t="s">
        <v>464</v>
      </c>
      <c r="C303" s="50" t="s">
        <v>447</v>
      </c>
      <c r="D303" s="50" t="s">
        <v>450</v>
      </c>
      <c r="E303" s="50">
        <v>2018</v>
      </c>
      <c r="F303" s="50" t="s">
        <v>74</v>
      </c>
      <c r="G303" s="98">
        <v>4717</v>
      </c>
    </row>
    <row r="304" spans="1:7">
      <c r="A304" s="50" t="s">
        <v>467</v>
      </c>
      <c r="B304" s="50" t="s">
        <v>464</v>
      </c>
      <c r="C304" s="50" t="s">
        <v>447</v>
      </c>
      <c r="D304" s="50" t="s">
        <v>450</v>
      </c>
      <c r="E304" s="50">
        <v>2019</v>
      </c>
      <c r="F304" s="50" t="s">
        <v>74</v>
      </c>
      <c r="G304" s="98">
        <v>4700</v>
      </c>
    </row>
    <row r="305" spans="1:7">
      <c r="A305" s="50" t="s">
        <v>467</v>
      </c>
      <c r="B305" s="50" t="s">
        <v>464</v>
      </c>
      <c r="C305" s="50" t="s">
        <v>447</v>
      </c>
      <c r="D305" s="50" t="s">
        <v>449</v>
      </c>
      <c r="E305" s="50">
        <v>2014</v>
      </c>
      <c r="F305" s="50" t="s">
        <v>74</v>
      </c>
      <c r="G305" s="98">
        <v>2268</v>
      </c>
    </row>
    <row r="306" spans="1:7">
      <c r="A306" s="50" t="s">
        <v>467</v>
      </c>
      <c r="B306" s="50" t="s">
        <v>464</v>
      </c>
      <c r="C306" s="50" t="s">
        <v>447</v>
      </c>
      <c r="D306" s="50" t="s">
        <v>449</v>
      </c>
      <c r="E306" s="50">
        <v>2015</v>
      </c>
      <c r="F306" s="50" t="s">
        <v>74</v>
      </c>
      <c r="G306" s="98">
        <v>2895</v>
      </c>
    </row>
    <row r="307" spans="1:7">
      <c r="A307" s="50" t="s">
        <v>467</v>
      </c>
      <c r="B307" s="50" t="s">
        <v>464</v>
      </c>
      <c r="C307" s="50" t="s">
        <v>447</v>
      </c>
      <c r="D307" s="50" t="s">
        <v>449</v>
      </c>
      <c r="E307" s="50">
        <v>2016</v>
      </c>
      <c r="F307" s="50" t="s">
        <v>74</v>
      </c>
      <c r="G307" s="98">
        <v>3272</v>
      </c>
    </row>
    <row r="308" spans="1:7">
      <c r="A308" s="50" t="s">
        <v>467</v>
      </c>
      <c r="B308" s="50" t="s">
        <v>464</v>
      </c>
      <c r="C308" s="50" t="s">
        <v>447</v>
      </c>
      <c r="D308" s="50" t="s">
        <v>449</v>
      </c>
      <c r="E308" s="50">
        <v>2017</v>
      </c>
      <c r="F308" s="50" t="s">
        <v>74</v>
      </c>
      <c r="G308" s="98">
        <v>3462</v>
      </c>
    </row>
    <row r="309" spans="1:7">
      <c r="A309" s="50" t="s">
        <v>467</v>
      </c>
      <c r="B309" s="50" t="s">
        <v>464</v>
      </c>
      <c r="C309" s="50" t="s">
        <v>447</v>
      </c>
      <c r="D309" s="50" t="s">
        <v>449</v>
      </c>
      <c r="E309" s="50">
        <v>2018</v>
      </c>
      <c r="F309" s="50" t="s">
        <v>74</v>
      </c>
      <c r="G309" s="98">
        <v>3958</v>
      </c>
    </row>
    <row r="310" spans="1:7">
      <c r="A310" s="50" t="s">
        <v>467</v>
      </c>
      <c r="B310" s="50" t="s">
        <v>464</v>
      </c>
      <c r="C310" s="50" t="s">
        <v>447</v>
      </c>
      <c r="D310" s="50" t="s">
        <v>449</v>
      </c>
      <c r="E310" s="50">
        <v>2019</v>
      </c>
      <c r="F310" s="50" t="s">
        <v>74</v>
      </c>
      <c r="G310" s="98">
        <v>4040</v>
      </c>
    </row>
    <row r="311" spans="1:7">
      <c r="A311" s="50" t="s">
        <v>467</v>
      </c>
      <c r="B311" s="50" t="s">
        <v>464</v>
      </c>
      <c r="C311" s="50" t="s">
        <v>447</v>
      </c>
      <c r="D311" s="50" t="s">
        <v>448</v>
      </c>
      <c r="E311" s="50">
        <v>2014</v>
      </c>
      <c r="F311" s="50" t="s">
        <v>74</v>
      </c>
      <c r="G311" s="98">
        <v>2846</v>
      </c>
    </row>
    <row r="312" spans="1:7">
      <c r="A312" s="50" t="s">
        <v>467</v>
      </c>
      <c r="B312" s="50" t="s">
        <v>464</v>
      </c>
      <c r="C312" s="50" t="s">
        <v>447</v>
      </c>
      <c r="D312" s="50" t="s">
        <v>448</v>
      </c>
      <c r="E312" s="50">
        <v>2015</v>
      </c>
      <c r="F312" s="50" t="s">
        <v>74</v>
      </c>
      <c r="G312" s="98">
        <v>3084</v>
      </c>
    </row>
    <row r="313" spans="1:7">
      <c r="A313" s="50" t="s">
        <v>467</v>
      </c>
      <c r="B313" s="50" t="s">
        <v>464</v>
      </c>
      <c r="C313" s="50" t="s">
        <v>447</v>
      </c>
      <c r="D313" s="50" t="s">
        <v>448</v>
      </c>
      <c r="E313" s="50">
        <v>2016</v>
      </c>
      <c r="F313" s="50" t="s">
        <v>74</v>
      </c>
      <c r="G313" s="98">
        <v>3210</v>
      </c>
    </row>
    <row r="314" spans="1:7">
      <c r="A314" s="50" t="s">
        <v>467</v>
      </c>
      <c r="B314" s="50" t="s">
        <v>464</v>
      </c>
      <c r="C314" s="50" t="s">
        <v>447</v>
      </c>
      <c r="D314" s="50" t="s">
        <v>448</v>
      </c>
      <c r="E314" s="50">
        <v>2017</v>
      </c>
      <c r="F314" s="50" t="s">
        <v>74</v>
      </c>
      <c r="G314" s="98">
        <v>2686</v>
      </c>
    </row>
    <row r="315" spans="1:7">
      <c r="A315" s="50" t="s">
        <v>467</v>
      </c>
      <c r="B315" s="50" t="s">
        <v>464</v>
      </c>
      <c r="C315" s="50" t="s">
        <v>447</v>
      </c>
      <c r="D315" s="50" t="s">
        <v>448</v>
      </c>
      <c r="E315" s="50">
        <v>2018</v>
      </c>
      <c r="F315" s="50" t="s">
        <v>74</v>
      </c>
      <c r="G315" s="98">
        <v>2726</v>
      </c>
    </row>
    <row r="316" spans="1:7">
      <c r="A316" s="50" t="s">
        <v>467</v>
      </c>
      <c r="B316" s="50" t="s">
        <v>464</v>
      </c>
      <c r="C316" s="50" t="s">
        <v>447</v>
      </c>
      <c r="D316" s="50" t="s">
        <v>448</v>
      </c>
      <c r="E316" s="50">
        <v>2019</v>
      </c>
      <c r="F316" s="50" t="s">
        <v>74</v>
      </c>
      <c r="G316" s="98">
        <v>2610</v>
      </c>
    </row>
    <row r="317" spans="1:7">
      <c r="A317" s="50" t="s">
        <v>467</v>
      </c>
      <c r="B317" s="50" t="s">
        <v>464</v>
      </c>
      <c r="C317" s="50" t="s">
        <v>445</v>
      </c>
      <c r="D317" s="50" t="s">
        <v>446</v>
      </c>
      <c r="E317" s="50">
        <v>2014</v>
      </c>
      <c r="F317" s="50" t="s">
        <v>74</v>
      </c>
      <c r="G317" s="97">
        <v>13</v>
      </c>
    </row>
    <row r="318" spans="1:7">
      <c r="A318" s="50" t="s">
        <v>467</v>
      </c>
      <c r="B318" s="50" t="s">
        <v>464</v>
      </c>
      <c r="C318" s="50" t="s">
        <v>445</v>
      </c>
      <c r="D318" s="50" t="s">
        <v>446</v>
      </c>
      <c r="E318" s="50">
        <v>2015</v>
      </c>
      <c r="F318" s="50" t="s">
        <v>74</v>
      </c>
      <c r="G318" s="97">
        <v>13</v>
      </c>
    </row>
    <row r="319" spans="1:7">
      <c r="A319" s="50" t="s">
        <v>467</v>
      </c>
      <c r="B319" s="50" t="s">
        <v>464</v>
      </c>
      <c r="C319" s="50" t="s">
        <v>445</v>
      </c>
      <c r="D319" s="50" t="s">
        <v>446</v>
      </c>
      <c r="E319" s="50">
        <v>2016</v>
      </c>
      <c r="F319" s="50" t="s">
        <v>74</v>
      </c>
      <c r="G319" s="97">
        <v>15</v>
      </c>
    </row>
    <row r="320" spans="1:7">
      <c r="A320" s="50" t="s">
        <v>467</v>
      </c>
      <c r="B320" s="50" t="s">
        <v>464</v>
      </c>
      <c r="C320" s="50" t="s">
        <v>445</v>
      </c>
      <c r="D320" s="50" t="s">
        <v>446</v>
      </c>
      <c r="E320" s="50">
        <v>2017</v>
      </c>
      <c r="F320" s="50" t="s">
        <v>74</v>
      </c>
      <c r="G320" s="97">
        <v>16</v>
      </c>
    </row>
    <row r="321" spans="1:7">
      <c r="A321" s="50" t="s">
        <v>467</v>
      </c>
      <c r="B321" s="50" t="s">
        <v>464</v>
      </c>
      <c r="C321" s="50" t="s">
        <v>445</v>
      </c>
      <c r="D321" s="50" t="s">
        <v>446</v>
      </c>
      <c r="E321" s="50">
        <v>2018</v>
      </c>
      <c r="F321" s="50" t="s">
        <v>74</v>
      </c>
      <c r="G321" s="97">
        <v>17</v>
      </c>
    </row>
    <row r="322" spans="1:7">
      <c r="A322" s="50" t="s">
        <v>467</v>
      </c>
      <c r="B322" s="50" t="s">
        <v>464</v>
      </c>
      <c r="C322" s="50" t="s">
        <v>445</v>
      </c>
      <c r="D322" s="50" t="s">
        <v>446</v>
      </c>
      <c r="E322" s="50">
        <v>2019</v>
      </c>
      <c r="F322" s="50" t="s">
        <v>74</v>
      </c>
      <c r="G322" s="97">
        <v>12</v>
      </c>
    </row>
    <row r="323" spans="1:7">
      <c r="A323" s="50" t="s">
        <v>467</v>
      </c>
      <c r="B323" s="50" t="s">
        <v>464</v>
      </c>
      <c r="C323" s="50" t="s">
        <v>441</v>
      </c>
      <c r="D323" s="50" t="s">
        <v>385</v>
      </c>
      <c r="E323" s="50">
        <v>2014</v>
      </c>
      <c r="F323" s="50" t="s">
        <v>74</v>
      </c>
      <c r="G323" s="97">
        <v>601</v>
      </c>
    </row>
    <row r="324" spans="1:7">
      <c r="A324" s="50" t="s">
        <v>467</v>
      </c>
      <c r="B324" s="50" t="s">
        <v>464</v>
      </c>
      <c r="C324" s="50" t="s">
        <v>441</v>
      </c>
      <c r="D324" s="50" t="s">
        <v>385</v>
      </c>
      <c r="E324" s="50">
        <v>2015</v>
      </c>
      <c r="F324" s="50" t="s">
        <v>74</v>
      </c>
      <c r="G324" s="97">
        <v>678</v>
      </c>
    </row>
    <row r="325" spans="1:7">
      <c r="A325" s="50" t="s">
        <v>467</v>
      </c>
      <c r="B325" s="50" t="s">
        <v>464</v>
      </c>
      <c r="C325" s="50" t="s">
        <v>441</v>
      </c>
      <c r="D325" s="50" t="s">
        <v>385</v>
      </c>
      <c r="E325" s="50">
        <v>2016</v>
      </c>
      <c r="F325" s="50" t="s">
        <v>74</v>
      </c>
      <c r="G325" s="97">
        <v>662</v>
      </c>
    </row>
    <row r="326" spans="1:7">
      <c r="A326" s="50" t="s">
        <v>467</v>
      </c>
      <c r="B326" s="50" t="s">
        <v>464</v>
      </c>
      <c r="C326" s="50" t="s">
        <v>441</v>
      </c>
      <c r="D326" s="50" t="s">
        <v>385</v>
      </c>
      <c r="E326" s="50">
        <v>2017</v>
      </c>
      <c r="F326" s="50" t="s">
        <v>74</v>
      </c>
      <c r="G326" s="97">
        <v>604</v>
      </c>
    </row>
    <row r="327" spans="1:7">
      <c r="A327" s="50" t="s">
        <v>467</v>
      </c>
      <c r="B327" s="50" t="s">
        <v>464</v>
      </c>
      <c r="C327" s="50" t="s">
        <v>441</v>
      </c>
      <c r="D327" s="50" t="s">
        <v>385</v>
      </c>
      <c r="E327" s="50">
        <v>2018</v>
      </c>
      <c r="F327" s="50" t="s">
        <v>74</v>
      </c>
      <c r="G327" s="97">
        <v>620</v>
      </c>
    </row>
    <row r="328" spans="1:7">
      <c r="A328" s="50" t="s">
        <v>467</v>
      </c>
      <c r="B328" s="50" t="s">
        <v>464</v>
      </c>
      <c r="C328" s="50" t="s">
        <v>441</v>
      </c>
      <c r="D328" s="50" t="s">
        <v>385</v>
      </c>
      <c r="E328" s="50">
        <v>2019</v>
      </c>
      <c r="F328" s="50" t="s">
        <v>74</v>
      </c>
      <c r="G328" s="97">
        <v>581</v>
      </c>
    </row>
    <row r="329" spans="1:7">
      <c r="A329" s="50" t="s">
        <v>467</v>
      </c>
      <c r="B329" s="50" t="s">
        <v>464</v>
      </c>
      <c r="C329" s="50" t="s">
        <v>441</v>
      </c>
      <c r="D329" s="50" t="s">
        <v>444</v>
      </c>
      <c r="E329" s="50">
        <v>2014</v>
      </c>
      <c r="F329" s="50" t="s">
        <v>74</v>
      </c>
      <c r="G329" s="97">
        <v>39</v>
      </c>
    </row>
    <row r="330" spans="1:7">
      <c r="A330" s="50" t="s">
        <v>467</v>
      </c>
      <c r="B330" s="50" t="s">
        <v>464</v>
      </c>
      <c r="C330" s="50" t="s">
        <v>441</v>
      </c>
      <c r="D330" s="50" t="s">
        <v>444</v>
      </c>
      <c r="E330" s="50">
        <v>2015</v>
      </c>
      <c r="F330" s="50" t="s">
        <v>74</v>
      </c>
      <c r="G330" s="97">
        <v>31</v>
      </c>
    </row>
    <row r="331" spans="1:7">
      <c r="A331" s="50" t="s">
        <v>467</v>
      </c>
      <c r="B331" s="50" t="s">
        <v>464</v>
      </c>
      <c r="C331" s="50" t="s">
        <v>441</v>
      </c>
      <c r="D331" s="50" t="s">
        <v>444</v>
      </c>
      <c r="E331" s="50">
        <v>2016</v>
      </c>
      <c r="F331" s="50" t="s">
        <v>74</v>
      </c>
      <c r="G331" s="97">
        <v>33</v>
      </c>
    </row>
    <row r="332" spans="1:7">
      <c r="A332" s="50" t="s">
        <v>467</v>
      </c>
      <c r="B332" s="50" t="s">
        <v>464</v>
      </c>
      <c r="C332" s="50" t="s">
        <v>441</v>
      </c>
      <c r="D332" s="50" t="s">
        <v>444</v>
      </c>
      <c r="E332" s="50">
        <v>2017</v>
      </c>
      <c r="F332" s="50" t="s">
        <v>74</v>
      </c>
      <c r="G332" s="97">
        <v>32</v>
      </c>
    </row>
    <row r="333" spans="1:7">
      <c r="A333" s="50" t="s">
        <v>467</v>
      </c>
      <c r="B333" s="50" t="s">
        <v>464</v>
      </c>
      <c r="C333" s="50" t="s">
        <v>441</v>
      </c>
      <c r="D333" s="50" t="s">
        <v>444</v>
      </c>
      <c r="E333" s="50">
        <v>2018</v>
      </c>
      <c r="F333" s="50" t="s">
        <v>74</v>
      </c>
      <c r="G333" s="97">
        <v>33</v>
      </c>
    </row>
    <row r="334" spans="1:7">
      <c r="A334" s="50" t="s">
        <v>467</v>
      </c>
      <c r="B334" s="50" t="s">
        <v>464</v>
      </c>
      <c r="C334" s="50" t="s">
        <v>441</v>
      </c>
      <c r="D334" s="50" t="s">
        <v>444</v>
      </c>
      <c r="E334" s="50">
        <v>2019</v>
      </c>
      <c r="F334" s="50" t="s">
        <v>74</v>
      </c>
      <c r="G334" s="97">
        <v>29</v>
      </c>
    </row>
    <row r="335" spans="1:7">
      <c r="A335" s="50" t="s">
        <v>467</v>
      </c>
      <c r="B335" s="50" t="s">
        <v>464</v>
      </c>
      <c r="C335" s="50" t="s">
        <v>441</v>
      </c>
      <c r="D335" s="50" t="s">
        <v>443</v>
      </c>
      <c r="E335" s="50">
        <v>2014</v>
      </c>
      <c r="F335" s="50" t="s">
        <v>74</v>
      </c>
      <c r="G335" s="97">
        <v>0</v>
      </c>
    </row>
    <row r="336" spans="1:7">
      <c r="A336" s="50" t="s">
        <v>467</v>
      </c>
      <c r="B336" s="50" t="s">
        <v>464</v>
      </c>
      <c r="C336" s="50" t="s">
        <v>441</v>
      </c>
      <c r="D336" s="50" t="s">
        <v>443</v>
      </c>
      <c r="E336" s="50">
        <v>2015</v>
      </c>
      <c r="F336" s="50" t="s">
        <v>74</v>
      </c>
      <c r="G336" s="97">
        <v>0</v>
      </c>
    </row>
    <row r="337" spans="1:7">
      <c r="A337" s="50" t="s">
        <v>467</v>
      </c>
      <c r="B337" s="50" t="s">
        <v>464</v>
      </c>
      <c r="C337" s="50" t="s">
        <v>441</v>
      </c>
      <c r="D337" s="50" t="s">
        <v>443</v>
      </c>
      <c r="E337" s="50">
        <v>2016</v>
      </c>
      <c r="F337" s="50" t="s">
        <v>74</v>
      </c>
      <c r="G337" s="97">
        <v>0</v>
      </c>
    </row>
    <row r="338" spans="1:7">
      <c r="A338" s="50" t="s">
        <v>467</v>
      </c>
      <c r="B338" s="50" t="s">
        <v>464</v>
      </c>
      <c r="C338" s="50" t="s">
        <v>441</v>
      </c>
      <c r="D338" s="50" t="s">
        <v>443</v>
      </c>
      <c r="E338" s="50">
        <v>2017</v>
      </c>
      <c r="F338" s="50" t="s">
        <v>74</v>
      </c>
      <c r="G338" s="97">
        <v>0</v>
      </c>
    </row>
    <row r="339" spans="1:7">
      <c r="A339" s="50" t="s">
        <v>467</v>
      </c>
      <c r="B339" s="50" t="s">
        <v>464</v>
      </c>
      <c r="C339" s="50" t="s">
        <v>441</v>
      </c>
      <c r="D339" s="50" t="s">
        <v>443</v>
      </c>
      <c r="E339" s="50">
        <v>2018</v>
      </c>
      <c r="F339" s="50" t="s">
        <v>74</v>
      </c>
      <c r="G339" s="97">
        <v>0</v>
      </c>
    </row>
    <row r="340" spans="1:7">
      <c r="A340" s="50" t="s">
        <v>467</v>
      </c>
      <c r="B340" s="50" t="s">
        <v>464</v>
      </c>
      <c r="C340" s="50" t="s">
        <v>441</v>
      </c>
      <c r="D340" s="50" t="s">
        <v>443</v>
      </c>
      <c r="E340" s="50">
        <v>2019</v>
      </c>
      <c r="F340" s="50" t="s">
        <v>74</v>
      </c>
      <c r="G340" s="97">
        <v>0</v>
      </c>
    </row>
    <row r="341" spans="1:7">
      <c r="A341" s="50" t="s">
        <v>467</v>
      </c>
      <c r="B341" s="50" t="s">
        <v>464</v>
      </c>
      <c r="C341" s="50" t="s">
        <v>441</v>
      </c>
      <c r="D341" s="50" t="s">
        <v>442</v>
      </c>
      <c r="E341" s="50">
        <v>2014</v>
      </c>
      <c r="F341" s="50" t="s">
        <v>74</v>
      </c>
      <c r="G341" s="97">
        <v>5</v>
      </c>
    </row>
    <row r="342" spans="1:7">
      <c r="A342" s="50" t="s">
        <v>467</v>
      </c>
      <c r="B342" s="50" t="s">
        <v>464</v>
      </c>
      <c r="C342" s="50" t="s">
        <v>441</v>
      </c>
      <c r="D342" s="50" t="s">
        <v>442</v>
      </c>
      <c r="E342" s="50">
        <v>2015</v>
      </c>
      <c r="F342" s="50" t="s">
        <v>74</v>
      </c>
      <c r="G342" s="97">
        <v>6</v>
      </c>
    </row>
    <row r="343" spans="1:7">
      <c r="A343" s="50" t="s">
        <v>467</v>
      </c>
      <c r="B343" s="50" t="s">
        <v>464</v>
      </c>
      <c r="C343" s="50" t="s">
        <v>441</v>
      </c>
      <c r="D343" s="50" t="s">
        <v>442</v>
      </c>
      <c r="E343" s="50">
        <v>2016</v>
      </c>
      <c r="F343" s="50" t="s">
        <v>74</v>
      </c>
      <c r="G343" s="97">
        <v>6</v>
      </c>
    </row>
    <row r="344" spans="1:7">
      <c r="A344" s="50" t="s">
        <v>467</v>
      </c>
      <c r="B344" s="50" t="s">
        <v>464</v>
      </c>
      <c r="C344" s="50" t="s">
        <v>441</v>
      </c>
      <c r="D344" s="50" t="s">
        <v>442</v>
      </c>
      <c r="E344" s="50">
        <v>2017</v>
      </c>
      <c r="F344" s="50" t="s">
        <v>74</v>
      </c>
      <c r="G344" s="97">
        <v>6</v>
      </c>
    </row>
    <row r="345" spans="1:7">
      <c r="A345" s="50" t="s">
        <v>467</v>
      </c>
      <c r="B345" s="50" t="s">
        <v>464</v>
      </c>
      <c r="C345" s="50" t="s">
        <v>441</v>
      </c>
      <c r="D345" s="50" t="s">
        <v>442</v>
      </c>
      <c r="E345" s="50">
        <v>2018</v>
      </c>
      <c r="F345" s="50" t="s">
        <v>74</v>
      </c>
      <c r="G345" s="97">
        <v>5</v>
      </c>
    </row>
    <row r="346" spans="1:7">
      <c r="A346" s="50" t="s">
        <v>467</v>
      </c>
      <c r="B346" s="50" t="s">
        <v>464</v>
      </c>
      <c r="C346" s="50" t="s">
        <v>441</v>
      </c>
      <c r="D346" s="50" t="s">
        <v>442</v>
      </c>
      <c r="E346" s="50">
        <v>2019</v>
      </c>
      <c r="F346" s="50" t="s">
        <v>74</v>
      </c>
      <c r="G346" s="97">
        <v>5</v>
      </c>
    </row>
    <row r="347" spans="1:7">
      <c r="A347" s="50" t="s">
        <v>467</v>
      </c>
      <c r="B347" s="50" t="s">
        <v>464</v>
      </c>
      <c r="C347" s="50" t="s">
        <v>438</v>
      </c>
      <c r="D347" s="50" t="s">
        <v>440</v>
      </c>
      <c r="E347" s="50">
        <v>2014</v>
      </c>
      <c r="F347" s="50" t="s">
        <v>74</v>
      </c>
      <c r="G347" s="97">
        <v>150</v>
      </c>
    </row>
    <row r="348" spans="1:7">
      <c r="A348" s="50" t="s">
        <v>467</v>
      </c>
      <c r="B348" s="50" t="s">
        <v>464</v>
      </c>
      <c r="C348" s="50" t="s">
        <v>438</v>
      </c>
      <c r="D348" s="50" t="s">
        <v>440</v>
      </c>
      <c r="E348" s="50">
        <v>2015</v>
      </c>
      <c r="F348" s="50" t="s">
        <v>74</v>
      </c>
      <c r="G348" s="97">
        <v>132</v>
      </c>
    </row>
    <row r="349" spans="1:7">
      <c r="A349" s="50" t="s">
        <v>467</v>
      </c>
      <c r="B349" s="50" t="s">
        <v>464</v>
      </c>
      <c r="C349" s="50" t="s">
        <v>438</v>
      </c>
      <c r="D349" s="50" t="s">
        <v>440</v>
      </c>
      <c r="E349" s="50">
        <v>2016</v>
      </c>
      <c r="F349" s="50" t="s">
        <v>74</v>
      </c>
      <c r="G349" s="97">
        <v>122</v>
      </c>
    </row>
    <row r="350" spans="1:7">
      <c r="A350" s="50" t="s">
        <v>467</v>
      </c>
      <c r="B350" s="50" t="s">
        <v>464</v>
      </c>
      <c r="C350" s="50" t="s">
        <v>438</v>
      </c>
      <c r="D350" s="50" t="s">
        <v>440</v>
      </c>
      <c r="E350" s="50">
        <v>2017</v>
      </c>
      <c r="F350" s="50" t="s">
        <v>74</v>
      </c>
      <c r="G350" s="97">
        <v>104</v>
      </c>
    </row>
    <row r="351" spans="1:7">
      <c r="A351" s="50" t="s">
        <v>467</v>
      </c>
      <c r="B351" s="50" t="s">
        <v>464</v>
      </c>
      <c r="C351" s="50" t="s">
        <v>438</v>
      </c>
      <c r="D351" s="50" t="s">
        <v>440</v>
      </c>
      <c r="E351" s="50">
        <v>2018</v>
      </c>
      <c r="F351" s="50" t="s">
        <v>74</v>
      </c>
      <c r="G351" s="97">
        <v>102</v>
      </c>
    </row>
    <row r="352" spans="1:7">
      <c r="A352" s="50" t="s">
        <v>467</v>
      </c>
      <c r="B352" s="50" t="s">
        <v>464</v>
      </c>
      <c r="C352" s="50" t="s">
        <v>438</v>
      </c>
      <c r="D352" s="50" t="s">
        <v>440</v>
      </c>
      <c r="E352" s="50">
        <v>2019</v>
      </c>
      <c r="F352" s="50" t="s">
        <v>74</v>
      </c>
      <c r="G352" s="97">
        <v>94</v>
      </c>
    </row>
    <row r="353" spans="1:7">
      <c r="A353" s="50" t="s">
        <v>467</v>
      </c>
      <c r="B353" s="50" t="s">
        <v>464</v>
      </c>
      <c r="C353" s="50" t="s">
        <v>438</v>
      </c>
      <c r="D353" s="50" t="s">
        <v>439</v>
      </c>
      <c r="E353" s="50">
        <v>2014</v>
      </c>
      <c r="F353" s="50" t="s">
        <v>74</v>
      </c>
      <c r="G353" s="97">
        <v>3</v>
      </c>
    </row>
    <row r="354" spans="1:7">
      <c r="A354" s="50" t="s">
        <v>467</v>
      </c>
      <c r="B354" s="50" t="s">
        <v>464</v>
      </c>
      <c r="C354" s="50" t="s">
        <v>438</v>
      </c>
      <c r="D354" s="50" t="s">
        <v>439</v>
      </c>
      <c r="E354" s="50">
        <v>2015</v>
      </c>
      <c r="F354" s="50" t="s">
        <v>74</v>
      </c>
      <c r="G354" s="97">
        <v>2</v>
      </c>
    </row>
    <row r="355" spans="1:7">
      <c r="A355" s="50" t="s">
        <v>467</v>
      </c>
      <c r="B355" s="50" t="s">
        <v>464</v>
      </c>
      <c r="C355" s="50" t="s">
        <v>438</v>
      </c>
      <c r="D355" s="50" t="s">
        <v>439</v>
      </c>
      <c r="E355" s="50">
        <v>2016</v>
      </c>
      <c r="F355" s="50" t="s">
        <v>74</v>
      </c>
      <c r="G355" s="97">
        <v>2</v>
      </c>
    </row>
    <row r="356" spans="1:7">
      <c r="A356" s="50" t="s">
        <v>467</v>
      </c>
      <c r="B356" s="50" t="s">
        <v>464</v>
      </c>
      <c r="C356" s="50" t="s">
        <v>438</v>
      </c>
      <c r="D356" s="50" t="s">
        <v>439</v>
      </c>
      <c r="E356" s="50">
        <v>2017</v>
      </c>
      <c r="F356" s="50" t="s">
        <v>74</v>
      </c>
      <c r="G356" s="97">
        <v>2</v>
      </c>
    </row>
    <row r="357" spans="1:7">
      <c r="A357" s="50" t="s">
        <v>467</v>
      </c>
      <c r="B357" s="50" t="s">
        <v>464</v>
      </c>
      <c r="C357" s="50" t="s">
        <v>438</v>
      </c>
      <c r="D357" s="50" t="s">
        <v>439</v>
      </c>
      <c r="E357" s="50">
        <v>2018</v>
      </c>
      <c r="F357" s="50" t="s">
        <v>74</v>
      </c>
      <c r="G357" s="97">
        <v>2</v>
      </c>
    </row>
    <row r="358" spans="1:7">
      <c r="A358" s="50" t="s">
        <v>467</v>
      </c>
      <c r="B358" s="50" t="s">
        <v>464</v>
      </c>
      <c r="C358" s="50" t="s">
        <v>438</v>
      </c>
      <c r="D358" s="50" t="s">
        <v>439</v>
      </c>
      <c r="E358" s="50">
        <v>2019</v>
      </c>
      <c r="F358" s="50" t="s">
        <v>74</v>
      </c>
      <c r="G358" s="97">
        <v>1</v>
      </c>
    </row>
    <row r="359" spans="1:7">
      <c r="A359" s="50" t="s">
        <v>467</v>
      </c>
      <c r="B359" s="50" t="s">
        <v>464</v>
      </c>
      <c r="C359" s="50" t="s">
        <v>433</v>
      </c>
      <c r="D359" s="50" t="s">
        <v>437</v>
      </c>
      <c r="E359" s="50">
        <v>2014</v>
      </c>
      <c r="F359" s="50" t="s">
        <v>74</v>
      </c>
      <c r="G359" s="97">
        <v>45</v>
      </c>
    </row>
    <row r="360" spans="1:7">
      <c r="A360" s="50" t="s">
        <v>467</v>
      </c>
      <c r="B360" s="50" t="s">
        <v>464</v>
      </c>
      <c r="C360" s="50" t="s">
        <v>433</v>
      </c>
      <c r="D360" s="50" t="s">
        <v>437</v>
      </c>
      <c r="E360" s="50">
        <v>2015</v>
      </c>
      <c r="F360" s="50" t="s">
        <v>74</v>
      </c>
      <c r="G360" s="97">
        <v>64</v>
      </c>
    </row>
    <row r="361" spans="1:7">
      <c r="A361" s="50" t="s">
        <v>467</v>
      </c>
      <c r="B361" s="50" t="s">
        <v>464</v>
      </c>
      <c r="C361" s="50" t="s">
        <v>433</v>
      </c>
      <c r="D361" s="50" t="s">
        <v>437</v>
      </c>
      <c r="E361" s="50">
        <v>2016</v>
      </c>
      <c r="F361" s="50" t="s">
        <v>74</v>
      </c>
      <c r="G361" s="97">
        <v>25</v>
      </c>
    </row>
    <row r="362" spans="1:7">
      <c r="A362" s="50" t="s">
        <v>467</v>
      </c>
      <c r="B362" s="50" t="s">
        <v>464</v>
      </c>
      <c r="C362" s="50" t="s">
        <v>433</v>
      </c>
      <c r="D362" s="50" t="s">
        <v>437</v>
      </c>
      <c r="E362" s="50">
        <v>2017</v>
      </c>
      <c r="F362" s="50" t="s">
        <v>74</v>
      </c>
      <c r="G362" s="97">
        <v>13</v>
      </c>
    </row>
    <row r="363" spans="1:7">
      <c r="A363" s="50" t="s">
        <v>467</v>
      </c>
      <c r="B363" s="50" t="s">
        <v>464</v>
      </c>
      <c r="C363" s="50" t="s">
        <v>433</v>
      </c>
      <c r="D363" s="50" t="s">
        <v>437</v>
      </c>
      <c r="E363" s="50">
        <v>2018</v>
      </c>
      <c r="F363" s="50" t="s">
        <v>74</v>
      </c>
      <c r="G363" s="97">
        <v>8</v>
      </c>
    </row>
    <row r="364" spans="1:7">
      <c r="A364" s="50" t="s">
        <v>467</v>
      </c>
      <c r="B364" s="50" t="s">
        <v>464</v>
      </c>
      <c r="C364" s="50" t="s">
        <v>433</v>
      </c>
      <c r="D364" s="50" t="s">
        <v>437</v>
      </c>
      <c r="E364" s="50">
        <v>2019</v>
      </c>
      <c r="F364" s="50" t="s">
        <v>74</v>
      </c>
      <c r="G364" s="97">
        <v>4</v>
      </c>
    </row>
    <row r="365" spans="1:7">
      <c r="A365" s="50" t="s">
        <v>467</v>
      </c>
      <c r="B365" s="50" t="s">
        <v>464</v>
      </c>
      <c r="C365" s="50" t="s">
        <v>433</v>
      </c>
      <c r="D365" s="50" t="s">
        <v>436</v>
      </c>
      <c r="E365" s="50">
        <v>2014</v>
      </c>
      <c r="F365" s="50" t="s">
        <v>74</v>
      </c>
      <c r="G365" s="97">
        <v>433</v>
      </c>
    </row>
    <row r="366" spans="1:7">
      <c r="A366" s="50" t="s">
        <v>467</v>
      </c>
      <c r="B366" s="50" t="s">
        <v>464</v>
      </c>
      <c r="C366" s="50" t="s">
        <v>433</v>
      </c>
      <c r="D366" s="50" t="s">
        <v>436</v>
      </c>
      <c r="E366" s="50">
        <v>2015</v>
      </c>
      <c r="F366" s="50" t="s">
        <v>74</v>
      </c>
      <c r="G366" s="97">
        <v>404</v>
      </c>
    </row>
    <row r="367" spans="1:7">
      <c r="A367" s="50" t="s">
        <v>467</v>
      </c>
      <c r="B367" s="50" t="s">
        <v>464</v>
      </c>
      <c r="C367" s="50" t="s">
        <v>433</v>
      </c>
      <c r="D367" s="50" t="s">
        <v>436</v>
      </c>
      <c r="E367" s="50">
        <v>2016</v>
      </c>
      <c r="F367" s="50" t="s">
        <v>74</v>
      </c>
      <c r="G367" s="97">
        <v>410</v>
      </c>
    </row>
    <row r="368" spans="1:7">
      <c r="A368" s="50" t="s">
        <v>467</v>
      </c>
      <c r="B368" s="50" t="s">
        <v>464</v>
      </c>
      <c r="C368" s="50" t="s">
        <v>433</v>
      </c>
      <c r="D368" s="50" t="s">
        <v>436</v>
      </c>
      <c r="E368" s="50">
        <v>2017</v>
      </c>
      <c r="F368" s="50" t="s">
        <v>74</v>
      </c>
      <c r="G368" s="97">
        <v>365</v>
      </c>
    </row>
    <row r="369" spans="1:7">
      <c r="A369" s="50" t="s">
        <v>467</v>
      </c>
      <c r="B369" s="50" t="s">
        <v>464</v>
      </c>
      <c r="C369" s="50" t="s">
        <v>433</v>
      </c>
      <c r="D369" s="50" t="s">
        <v>436</v>
      </c>
      <c r="E369" s="50">
        <v>2018</v>
      </c>
      <c r="F369" s="50" t="s">
        <v>74</v>
      </c>
      <c r="G369" s="97">
        <v>377</v>
      </c>
    </row>
    <row r="370" spans="1:7">
      <c r="A370" s="50" t="s">
        <v>467</v>
      </c>
      <c r="B370" s="50" t="s">
        <v>464</v>
      </c>
      <c r="C370" s="50" t="s">
        <v>433</v>
      </c>
      <c r="D370" s="50" t="s">
        <v>436</v>
      </c>
      <c r="E370" s="50">
        <v>2019</v>
      </c>
      <c r="F370" s="50" t="s">
        <v>74</v>
      </c>
      <c r="G370" s="97">
        <v>354</v>
      </c>
    </row>
    <row r="371" spans="1:7">
      <c r="A371" s="50" t="s">
        <v>467</v>
      </c>
      <c r="B371" s="50" t="s">
        <v>464</v>
      </c>
      <c r="C371" s="50" t="s">
        <v>433</v>
      </c>
      <c r="D371" s="50" t="s">
        <v>435</v>
      </c>
      <c r="E371" s="50">
        <v>2014</v>
      </c>
      <c r="F371" s="50" t="s">
        <v>74</v>
      </c>
      <c r="G371" s="98">
        <v>3174</v>
      </c>
    </row>
    <row r="372" spans="1:7">
      <c r="A372" s="50" t="s">
        <v>467</v>
      </c>
      <c r="B372" s="50" t="s">
        <v>464</v>
      </c>
      <c r="C372" s="50" t="s">
        <v>433</v>
      </c>
      <c r="D372" s="50" t="s">
        <v>435</v>
      </c>
      <c r="E372" s="50">
        <v>2015</v>
      </c>
      <c r="F372" s="50" t="s">
        <v>74</v>
      </c>
      <c r="G372" s="98">
        <v>3193</v>
      </c>
    </row>
    <row r="373" spans="1:7">
      <c r="A373" s="50" t="s">
        <v>467</v>
      </c>
      <c r="B373" s="50" t="s">
        <v>464</v>
      </c>
      <c r="C373" s="50" t="s">
        <v>433</v>
      </c>
      <c r="D373" s="50" t="s">
        <v>435</v>
      </c>
      <c r="E373" s="50">
        <v>2016</v>
      </c>
      <c r="F373" s="50" t="s">
        <v>74</v>
      </c>
      <c r="G373" s="98">
        <v>3101</v>
      </c>
    </row>
    <row r="374" spans="1:7">
      <c r="A374" s="50" t="s">
        <v>467</v>
      </c>
      <c r="B374" s="50" t="s">
        <v>464</v>
      </c>
      <c r="C374" s="50" t="s">
        <v>433</v>
      </c>
      <c r="D374" s="50" t="s">
        <v>435</v>
      </c>
      <c r="E374" s="50">
        <v>2017</v>
      </c>
      <c r="F374" s="50" t="s">
        <v>74</v>
      </c>
      <c r="G374" s="98">
        <v>2588</v>
      </c>
    </row>
    <row r="375" spans="1:7">
      <c r="A375" s="50" t="s">
        <v>467</v>
      </c>
      <c r="B375" s="50" t="s">
        <v>464</v>
      </c>
      <c r="C375" s="50" t="s">
        <v>433</v>
      </c>
      <c r="D375" s="50" t="s">
        <v>435</v>
      </c>
      <c r="E375" s="50">
        <v>2018</v>
      </c>
      <c r="F375" s="50" t="s">
        <v>74</v>
      </c>
      <c r="G375" s="98">
        <v>2625</v>
      </c>
    </row>
    <row r="376" spans="1:7">
      <c r="A376" s="50" t="s">
        <v>467</v>
      </c>
      <c r="B376" s="50" t="s">
        <v>464</v>
      </c>
      <c r="C376" s="50" t="s">
        <v>433</v>
      </c>
      <c r="D376" s="50" t="s">
        <v>435</v>
      </c>
      <c r="E376" s="50">
        <v>2019</v>
      </c>
      <c r="F376" s="50" t="s">
        <v>74</v>
      </c>
      <c r="G376" s="98">
        <v>2457</v>
      </c>
    </row>
    <row r="377" spans="1:7">
      <c r="A377" s="50" t="s">
        <v>467</v>
      </c>
      <c r="B377" s="50" t="s">
        <v>464</v>
      </c>
      <c r="C377" s="50" t="s">
        <v>433</v>
      </c>
      <c r="D377" s="50" t="s">
        <v>434</v>
      </c>
      <c r="E377" s="50">
        <v>2014</v>
      </c>
      <c r="F377" s="50" t="s">
        <v>74</v>
      </c>
      <c r="G377" s="97">
        <v>119</v>
      </c>
    </row>
    <row r="378" spans="1:7">
      <c r="A378" s="50" t="s">
        <v>467</v>
      </c>
      <c r="B378" s="50" t="s">
        <v>464</v>
      </c>
      <c r="C378" s="50" t="s">
        <v>433</v>
      </c>
      <c r="D378" s="50" t="s">
        <v>434</v>
      </c>
      <c r="E378" s="50">
        <v>2015</v>
      </c>
      <c r="F378" s="50" t="s">
        <v>74</v>
      </c>
      <c r="G378" s="97">
        <v>138</v>
      </c>
    </row>
    <row r="379" spans="1:7">
      <c r="A379" s="50" t="s">
        <v>467</v>
      </c>
      <c r="B379" s="50" t="s">
        <v>464</v>
      </c>
      <c r="C379" s="50" t="s">
        <v>433</v>
      </c>
      <c r="D379" s="50" t="s">
        <v>434</v>
      </c>
      <c r="E379" s="50">
        <v>2016</v>
      </c>
      <c r="F379" s="50" t="s">
        <v>74</v>
      </c>
      <c r="G379" s="97">
        <v>142</v>
      </c>
    </row>
    <row r="380" spans="1:7">
      <c r="A380" s="50" t="s">
        <v>467</v>
      </c>
      <c r="B380" s="50" t="s">
        <v>464</v>
      </c>
      <c r="C380" s="50" t="s">
        <v>433</v>
      </c>
      <c r="D380" s="50" t="s">
        <v>434</v>
      </c>
      <c r="E380" s="50">
        <v>2017</v>
      </c>
      <c r="F380" s="50" t="s">
        <v>74</v>
      </c>
      <c r="G380" s="97">
        <v>134</v>
      </c>
    </row>
    <row r="381" spans="1:7">
      <c r="A381" s="50" t="s">
        <v>467</v>
      </c>
      <c r="B381" s="50" t="s">
        <v>464</v>
      </c>
      <c r="C381" s="50" t="s">
        <v>433</v>
      </c>
      <c r="D381" s="50" t="s">
        <v>434</v>
      </c>
      <c r="E381" s="50">
        <v>2018</v>
      </c>
      <c r="F381" s="50" t="s">
        <v>74</v>
      </c>
      <c r="G381" s="97">
        <v>158</v>
      </c>
    </row>
    <row r="382" spans="1:7">
      <c r="A382" s="50" t="s">
        <v>467</v>
      </c>
      <c r="B382" s="50" t="s">
        <v>464</v>
      </c>
      <c r="C382" s="50" t="s">
        <v>433</v>
      </c>
      <c r="D382" s="50" t="s">
        <v>434</v>
      </c>
      <c r="E382" s="50">
        <v>2019</v>
      </c>
      <c r="F382" s="50" t="s">
        <v>74</v>
      </c>
      <c r="G382" s="97">
        <v>169</v>
      </c>
    </row>
    <row r="383" spans="1:7">
      <c r="A383" s="50" t="s">
        <v>467</v>
      </c>
      <c r="B383" s="50" t="s">
        <v>464</v>
      </c>
      <c r="C383" s="50" t="s">
        <v>428</v>
      </c>
      <c r="D383" s="50" t="s">
        <v>432</v>
      </c>
      <c r="E383" s="50">
        <v>2014</v>
      </c>
      <c r="F383" s="50" t="s">
        <v>74</v>
      </c>
      <c r="G383" s="97">
        <v>4</v>
      </c>
    </row>
    <row r="384" spans="1:7">
      <c r="A384" s="50" t="s">
        <v>467</v>
      </c>
      <c r="B384" s="50" t="s">
        <v>464</v>
      </c>
      <c r="C384" s="50" t="s">
        <v>428</v>
      </c>
      <c r="D384" s="50" t="s">
        <v>432</v>
      </c>
      <c r="E384" s="50">
        <v>2015</v>
      </c>
      <c r="F384" s="50" t="s">
        <v>74</v>
      </c>
      <c r="G384" s="97">
        <v>3</v>
      </c>
    </row>
    <row r="385" spans="1:7">
      <c r="A385" s="50" t="s">
        <v>467</v>
      </c>
      <c r="B385" s="50" t="s">
        <v>464</v>
      </c>
      <c r="C385" s="50" t="s">
        <v>428</v>
      </c>
      <c r="D385" s="50" t="s">
        <v>432</v>
      </c>
      <c r="E385" s="50">
        <v>2016</v>
      </c>
      <c r="F385" s="50" t="s">
        <v>74</v>
      </c>
      <c r="G385" s="97">
        <v>3</v>
      </c>
    </row>
    <row r="386" spans="1:7">
      <c r="A386" s="50" t="s">
        <v>467</v>
      </c>
      <c r="B386" s="50" t="s">
        <v>464</v>
      </c>
      <c r="C386" s="50" t="s">
        <v>428</v>
      </c>
      <c r="D386" s="50" t="s">
        <v>432</v>
      </c>
      <c r="E386" s="50">
        <v>2017</v>
      </c>
      <c r="F386" s="50" t="s">
        <v>74</v>
      </c>
      <c r="G386" s="97">
        <v>3</v>
      </c>
    </row>
    <row r="387" spans="1:7">
      <c r="A387" s="50" t="s">
        <v>467</v>
      </c>
      <c r="B387" s="50" t="s">
        <v>464</v>
      </c>
      <c r="C387" s="50" t="s">
        <v>428</v>
      </c>
      <c r="D387" s="50" t="s">
        <v>432</v>
      </c>
      <c r="E387" s="50">
        <v>2018</v>
      </c>
      <c r="F387" s="50" t="s">
        <v>74</v>
      </c>
      <c r="G387" s="97">
        <v>1</v>
      </c>
    </row>
    <row r="388" spans="1:7">
      <c r="A388" s="50" t="s">
        <v>467</v>
      </c>
      <c r="B388" s="50" t="s">
        <v>464</v>
      </c>
      <c r="C388" s="50" t="s">
        <v>428</v>
      </c>
      <c r="D388" s="50" t="s">
        <v>432</v>
      </c>
      <c r="E388" s="50">
        <v>2019</v>
      </c>
      <c r="F388" s="50" t="s">
        <v>74</v>
      </c>
      <c r="G388" s="97">
        <v>3</v>
      </c>
    </row>
    <row r="389" spans="1:7">
      <c r="A389" s="50" t="s">
        <v>467</v>
      </c>
      <c r="B389" s="50" t="s">
        <v>464</v>
      </c>
      <c r="C389" s="50" t="s">
        <v>428</v>
      </c>
      <c r="D389" s="50" t="s">
        <v>466</v>
      </c>
      <c r="E389" s="50">
        <v>2014</v>
      </c>
      <c r="F389" s="50" t="s">
        <v>74</v>
      </c>
      <c r="G389" s="97">
        <v>0</v>
      </c>
    </row>
    <row r="390" spans="1:7">
      <c r="A390" s="50" t="s">
        <v>467</v>
      </c>
      <c r="B390" s="50" t="s">
        <v>464</v>
      </c>
      <c r="C390" s="50" t="s">
        <v>428</v>
      </c>
      <c r="D390" s="50" t="s">
        <v>466</v>
      </c>
      <c r="E390" s="50">
        <v>2015</v>
      </c>
      <c r="F390" s="50" t="s">
        <v>74</v>
      </c>
      <c r="G390" s="97">
        <v>0</v>
      </c>
    </row>
    <row r="391" spans="1:7">
      <c r="A391" s="50" t="s">
        <v>467</v>
      </c>
      <c r="B391" s="50" t="s">
        <v>464</v>
      </c>
      <c r="C391" s="50" t="s">
        <v>428</v>
      </c>
      <c r="D391" s="50" t="s">
        <v>466</v>
      </c>
      <c r="E391" s="50">
        <v>2016</v>
      </c>
      <c r="F391" s="50" t="s">
        <v>74</v>
      </c>
      <c r="G391" s="97">
        <v>0</v>
      </c>
    </row>
    <row r="392" spans="1:7">
      <c r="A392" s="50" t="s">
        <v>467</v>
      </c>
      <c r="B392" s="50" t="s">
        <v>464</v>
      </c>
      <c r="C392" s="50" t="s">
        <v>428</v>
      </c>
      <c r="D392" s="50" t="s">
        <v>466</v>
      </c>
      <c r="E392" s="50">
        <v>2017</v>
      </c>
      <c r="F392" s="50" t="s">
        <v>74</v>
      </c>
      <c r="G392" s="97">
        <v>0</v>
      </c>
    </row>
    <row r="393" spans="1:7">
      <c r="A393" s="50" t="s">
        <v>467</v>
      </c>
      <c r="B393" s="50" t="s">
        <v>464</v>
      </c>
      <c r="C393" s="50" t="s">
        <v>428</v>
      </c>
      <c r="D393" s="50" t="s">
        <v>466</v>
      </c>
      <c r="E393" s="50">
        <v>2018</v>
      </c>
      <c r="F393" s="50" t="s">
        <v>74</v>
      </c>
      <c r="G393" s="97">
        <v>0</v>
      </c>
    </row>
    <row r="394" spans="1:7">
      <c r="A394" s="50" t="s">
        <v>467</v>
      </c>
      <c r="B394" s="50" t="s">
        <v>464</v>
      </c>
      <c r="C394" s="50" t="s">
        <v>428</v>
      </c>
      <c r="D394" s="50" t="s">
        <v>466</v>
      </c>
      <c r="E394" s="50">
        <v>2019</v>
      </c>
      <c r="F394" s="50" t="s">
        <v>74</v>
      </c>
      <c r="G394" s="97">
        <v>0</v>
      </c>
    </row>
    <row r="395" spans="1:7">
      <c r="A395" s="50" t="s">
        <v>467</v>
      </c>
      <c r="B395" s="50" t="s">
        <v>464</v>
      </c>
      <c r="C395" s="50" t="s">
        <v>428</v>
      </c>
      <c r="D395" s="50" t="s">
        <v>430</v>
      </c>
      <c r="E395" s="50">
        <v>2014</v>
      </c>
      <c r="F395" s="50" t="s">
        <v>74</v>
      </c>
      <c r="G395" s="97">
        <v>0</v>
      </c>
    </row>
    <row r="396" spans="1:7">
      <c r="A396" s="50" t="s">
        <v>467</v>
      </c>
      <c r="B396" s="50" t="s">
        <v>464</v>
      </c>
      <c r="C396" s="50" t="s">
        <v>428</v>
      </c>
      <c r="D396" s="50" t="s">
        <v>430</v>
      </c>
      <c r="E396" s="50">
        <v>2015</v>
      </c>
      <c r="F396" s="50" t="s">
        <v>74</v>
      </c>
      <c r="G396" s="97">
        <v>0</v>
      </c>
    </row>
    <row r="397" spans="1:7">
      <c r="A397" s="50" t="s">
        <v>467</v>
      </c>
      <c r="B397" s="50" t="s">
        <v>464</v>
      </c>
      <c r="C397" s="50" t="s">
        <v>428</v>
      </c>
      <c r="D397" s="50" t="s">
        <v>430</v>
      </c>
      <c r="E397" s="50">
        <v>2016</v>
      </c>
      <c r="F397" s="50" t="s">
        <v>74</v>
      </c>
      <c r="G397" s="97">
        <v>0</v>
      </c>
    </row>
    <row r="398" spans="1:7">
      <c r="A398" s="50" t="s">
        <v>467</v>
      </c>
      <c r="B398" s="50" t="s">
        <v>464</v>
      </c>
      <c r="C398" s="50" t="s">
        <v>428</v>
      </c>
      <c r="D398" s="50" t="s">
        <v>430</v>
      </c>
      <c r="E398" s="50">
        <v>2017</v>
      </c>
      <c r="F398" s="50" t="s">
        <v>74</v>
      </c>
      <c r="G398" s="97">
        <v>0</v>
      </c>
    </row>
    <row r="399" spans="1:7">
      <c r="A399" s="50" t="s">
        <v>467</v>
      </c>
      <c r="B399" s="50" t="s">
        <v>464</v>
      </c>
      <c r="C399" s="50" t="s">
        <v>428</v>
      </c>
      <c r="D399" s="50" t="s">
        <v>430</v>
      </c>
      <c r="E399" s="50">
        <v>2018</v>
      </c>
      <c r="F399" s="50" t="s">
        <v>74</v>
      </c>
      <c r="G399" s="97">
        <v>0</v>
      </c>
    </row>
    <row r="400" spans="1:7">
      <c r="A400" s="50" t="s">
        <v>467</v>
      </c>
      <c r="B400" s="50" t="s">
        <v>464</v>
      </c>
      <c r="C400" s="50" t="s">
        <v>428</v>
      </c>
      <c r="D400" s="50" t="s">
        <v>430</v>
      </c>
      <c r="E400" s="50">
        <v>2019</v>
      </c>
      <c r="F400" s="50" t="s">
        <v>74</v>
      </c>
      <c r="G400" s="97">
        <v>0</v>
      </c>
    </row>
    <row r="401" spans="1:7">
      <c r="A401" s="50" t="s">
        <v>467</v>
      </c>
      <c r="B401" s="50" t="s">
        <v>464</v>
      </c>
      <c r="C401" s="50" t="s">
        <v>428</v>
      </c>
      <c r="D401" s="50" t="s">
        <v>429</v>
      </c>
      <c r="E401" s="50">
        <v>2014</v>
      </c>
      <c r="F401" s="50" t="s">
        <v>74</v>
      </c>
      <c r="G401" s="97">
        <v>4</v>
      </c>
    </row>
    <row r="402" spans="1:7">
      <c r="A402" s="50" t="s">
        <v>467</v>
      </c>
      <c r="B402" s="50" t="s">
        <v>464</v>
      </c>
      <c r="C402" s="50" t="s">
        <v>428</v>
      </c>
      <c r="D402" s="50" t="s">
        <v>429</v>
      </c>
      <c r="E402" s="50">
        <v>2015</v>
      </c>
      <c r="F402" s="50" t="s">
        <v>74</v>
      </c>
      <c r="G402" s="97">
        <v>6</v>
      </c>
    </row>
    <row r="403" spans="1:7">
      <c r="A403" s="50" t="s">
        <v>467</v>
      </c>
      <c r="B403" s="50" t="s">
        <v>464</v>
      </c>
      <c r="C403" s="50" t="s">
        <v>428</v>
      </c>
      <c r="D403" s="50" t="s">
        <v>429</v>
      </c>
      <c r="E403" s="50">
        <v>2016</v>
      </c>
      <c r="F403" s="50" t="s">
        <v>74</v>
      </c>
      <c r="G403" s="97">
        <v>5</v>
      </c>
    </row>
    <row r="404" spans="1:7">
      <c r="A404" s="50" t="s">
        <v>467</v>
      </c>
      <c r="B404" s="50" t="s">
        <v>464</v>
      </c>
      <c r="C404" s="50" t="s">
        <v>428</v>
      </c>
      <c r="D404" s="50" t="s">
        <v>429</v>
      </c>
      <c r="E404" s="50">
        <v>2017</v>
      </c>
      <c r="F404" s="50" t="s">
        <v>74</v>
      </c>
      <c r="G404" s="97">
        <v>4</v>
      </c>
    </row>
    <row r="405" spans="1:7">
      <c r="A405" s="50" t="s">
        <v>467</v>
      </c>
      <c r="B405" s="50" t="s">
        <v>464</v>
      </c>
      <c r="C405" s="50" t="s">
        <v>428</v>
      </c>
      <c r="D405" s="50" t="s">
        <v>429</v>
      </c>
      <c r="E405" s="50">
        <v>2018</v>
      </c>
      <c r="F405" s="50" t="s">
        <v>74</v>
      </c>
      <c r="G405" s="97">
        <v>5</v>
      </c>
    </row>
    <row r="406" spans="1:7">
      <c r="A406" s="50" t="s">
        <v>467</v>
      </c>
      <c r="B406" s="50" t="s">
        <v>464</v>
      </c>
      <c r="C406" s="50" t="s">
        <v>428</v>
      </c>
      <c r="D406" s="50" t="s">
        <v>429</v>
      </c>
      <c r="E406" s="50">
        <v>2019</v>
      </c>
      <c r="F406" s="50" t="s">
        <v>74</v>
      </c>
      <c r="G406" s="97">
        <v>5</v>
      </c>
    </row>
    <row r="407" spans="1:7">
      <c r="A407" s="50" t="s">
        <v>467</v>
      </c>
      <c r="B407" s="50" t="s">
        <v>464</v>
      </c>
      <c r="C407" s="50" t="s">
        <v>425</v>
      </c>
      <c r="D407" s="50" t="s">
        <v>427</v>
      </c>
      <c r="E407" s="50">
        <v>2014</v>
      </c>
      <c r="F407" s="50" t="s">
        <v>74</v>
      </c>
      <c r="G407" s="97">
        <v>4</v>
      </c>
    </row>
    <row r="408" spans="1:7">
      <c r="A408" s="50" t="s">
        <v>467</v>
      </c>
      <c r="B408" s="50" t="s">
        <v>464</v>
      </c>
      <c r="C408" s="50" t="s">
        <v>425</v>
      </c>
      <c r="D408" s="50" t="s">
        <v>427</v>
      </c>
      <c r="E408" s="50">
        <v>2015</v>
      </c>
      <c r="F408" s="50" t="s">
        <v>74</v>
      </c>
      <c r="G408" s="97">
        <v>5</v>
      </c>
    </row>
    <row r="409" spans="1:7">
      <c r="A409" s="50" t="s">
        <v>467</v>
      </c>
      <c r="B409" s="50" t="s">
        <v>464</v>
      </c>
      <c r="C409" s="50" t="s">
        <v>425</v>
      </c>
      <c r="D409" s="50" t="s">
        <v>427</v>
      </c>
      <c r="E409" s="50">
        <v>2016</v>
      </c>
      <c r="F409" s="50" t="s">
        <v>74</v>
      </c>
      <c r="G409" s="97">
        <v>5</v>
      </c>
    </row>
    <row r="410" spans="1:7">
      <c r="A410" s="50" t="s">
        <v>467</v>
      </c>
      <c r="B410" s="50" t="s">
        <v>464</v>
      </c>
      <c r="C410" s="50" t="s">
        <v>425</v>
      </c>
      <c r="D410" s="50" t="s">
        <v>427</v>
      </c>
      <c r="E410" s="50">
        <v>2017</v>
      </c>
      <c r="F410" s="50" t="s">
        <v>74</v>
      </c>
      <c r="G410" s="97">
        <v>4</v>
      </c>
    </row>
    <row r="411" spans="1:7">
      <c r="A411" s="50" t="s">
        <v>467</v>
      </c>
      <c r="B411" s="50" t="s">
        <v>464</v>
      </c>
      <c r="C411" s="50" t="s">
        <v>425</v>
      </c>
      <c r="D411" s="50" t="s">
        <v>427</v>
      </c>
      <c r="E411" s="50">
        <v>2018</v>
      </c>
      <c r="F411" s="50" t="s">
        <v>74</v>
      </c>
      <c r="G411" s="97">
        <v>4</v>
      </c>
    </row>
    <row r="412" spans="1:7">
      <c r="A412" s="50" t="s">
        <v>467</v>
      </c>
      <c r="B412" s="50" t="s">
        <v>464</v>
      </c>
      <c r="C412" s="50" t="s">
        <v>425</v>
      </c>
      <c r="D412" s="50" t="s">
        <v>427</v>
      </c>
      <c r="E412" s="50">
        <v>2019</v>
      </c>
      <c r="F412" s="50" t="s">
        <v>74</v>
      </c>
      <c r="G412" s="97">
        <v>3</v>
      </c>
    </row>
    <row r="413" spans="1:7">
      <c r="A413" s="50" t="s">
        <v>467</v>
      </c>
      <c r="B413" s="50" t="s">
        <v>464</v>
      </c>
      <c r="C413" s="50" t="s">
        <v>425</v>
      </c>
      <c r="D413" s="50" t="s">
        <v>426</v>
      </c>
      <c r="E413" s="50">
        <v>2014</v>
      </c>
      <c r="F413" s="50" t="s">
        <v>74</v>
      </c>
      <c r="G413" s="97">
        <v>63</v>
      </c>
    </row>
    <row r="414" spans="1:7">
      <c r="A414" s="50" t="s">
        <v>467</v>
      </c>
      <c r="B414" s="50" t="s">
        <v>464</v>
      </c>
      <c r="C414" s="50" t="s">
        <v>425</v>
      </c>
      <c r="D414" s="50" t="s">
        <v>426</v>
      </c>
      <c r="E414" s="50">
        <v>2015</v>
      </c>
      <c r="F414" s="50" t="s">
        <v>74</v>
      </c>
      <c r="G414" s="97">
        <v>59</v>
      </c>
    </row>
    <row r="415" spans="1:7">
      <c r="A415" s="50" t="s">
        <v>467</v>
      </c>
      <c r="B415" s="50" t="s">
        <v>464</v>
      </c>
      <c r="C415" s="50" t="s">
        <v>425</v>
      </c>
      <c r="D415" s="50" t="s">
        <v>426</v>
      </c>
      <c r="E415" s="50">
        <v>2016</v>
      </c>
      <c r="F415" s="50" t="s">
        <v>74</v>
      </c>
      <c r="G415" s="97">
        <v>66</v>
      </c>
    </row>
    <row r="416" spans="1:7">
      <c r="A416" s="50" t="s">
        <v>467</v>
      </c>
      <c r="B416" s="50" t="s">
        <v>464</v>
      </c>
      <c r="C416" s="50" t="s">
        <v>425</v>
      </c>
      <c r="D416" s="50" t="s">
        <v>426</v>
      </c>
      <c r="E416" s="50">
        <v>2017</v>
      </c>
      <c r="F416" s="50" t="s">
        <v>74</v>
      </c>
      <c r="G416" s="97">
        <v>60</v>
      </c>
    </row>
    <row r="417" spans="1:7">
      <c r="A417" s="50" t="s">
        <v>467</v>
      </c>
      <c r="B417" s="50" t="s">
        <v>464</v>
      </c>
      <c r="C417" s="50" t="s">
        <v>425</v>
      </c>
      <c r="D417" s="50" t="s">
        <v>426</v>
      </c>
      <c r="E417" s="50">
        <v>2018</v>
      </c>
      <c r="F417" s="50" t="s">
        <v>74</v>
      </c>
      <c r="G417" s="97">
        <v>62</v>
      </c>
    </row>
    <row r="418" spans="1:7" ht="15.75" thickBot="1">
      <c r="A418" s="50" t="s">
        <v>467</v>
      </c>
      <c r="B418" s="50" t="s">
        <v>464</v>
      </c>
      <c r="C418" s="50" t="s">
        <v>425</v>
      </c>
      <c r="D418" s="50" t="s">
        <v>426</v>
      </c>
      <c r="E418" s="50">
        <v>2019</v>
      </c>
      <c r="F418" s="50" t="s">
        <v>74</v>
      </c>
      <c r="G418" s="102">
        <v>59</v>
      </c>
    </row>
    <row r="419" spans="1:7">
      <c r="A419" s="50" t="s">
        <v>467</v>
      </c>
      <c r="B419" s="50" t="s">
        <v>454</v>
      </c>
      <c r="C419" s="50" t="s">
        <v>455</v>
      </c>
      <c r="D419" s="50" t="s">
        <v>454</v>
      </c>
      <c r="E419" s="50">
        <v>2014</v>
      </c>
      <c r="F419" s="50" t="s">
        <v>75</v>
      </c>
      <c r="G419" s="97">
        <v>29</v>
      </c>
    </row>
    <row r="420" spans="1:7">
      <c r="A420" s="50" t="s">
        <v>467</v>
      </c>
      <c r="B420" s="50" t="s">
        <v>454</v>
      </c>
      <c r="C420" s="50" t="s">
        <v>455</v>
      </c>
      <c r="D420" s="50" t="s">
        <v>454</v>
      </c>
      <c r="E420" s="50">
        <v>2015</v>
      </c>
      <c r="F420" s="50" t="s">
        <v>75</v>
      </c>
      <c r="G420" s="97">
        <v>0</v>
      </c>
    </row>
    <row r="421" spans="1:7">
      <c r="A421" s="50" t="s">
        <v>467</v>
      </c>
      <c r="B421" s="50" t="s">
        <v>454</v>
      </c>
      <c r="C421" s="50" t="s">
        <v>455</v>
      </c>
      <c r="D421" s="50" t="s">
        <v>454</v>
      </c>
      <c r="E421" s="50">
        <v>2016</v>
      </c>
      <c r="F421" s="50" t="s">
        <v>75</v>
      </c>
      <c r="G421" s="97">
        <v>0</v>
      </c>
    </row>
    <row r="422" spans="1:7">
      <c r="A422" s="50" t="s">
        <v>467</v>
      </c>
      <c r="B422" s="50" t="s">
        <v>454</v>
      </c>
      <c r="C422" s="50" t="s">
        <v>455</v>
      </c>
      <c r="D422" s="50" t="s">
        <v>454</v>
      </c>
      <c r="E422" s="50">
        <v>2017</v>
      </c>
      <c r="F422" s="50" t="s">
        <v>75</v>
      </c>
      <c r="G422" s="97">
        <v>0</v>
      </c>
    </row>
    <row r="423" spans="1:7">
      <c r="A423" s="50" t="s">
        <v>467</v>
      </c>
      <c r="B423" s="50" t="s">
        <v>454</v>
      </c>
      <c r="C423" s="50" t="s">
        <v>455</v>
      </c>
      <c r="D423" s="50" t="s">
        <v>454</v>
      </c>
      <c r="E423" s="50">
        <v>2018</v>
      </c>
      <c r="F423" s="50" t="s">
        <v>75</v>
      </c>
      <c r="G423" s="97">
        <v>0</v>
      </c>
    </row>
    <row r="424" spans="1:7">
      <c r="A424" s="50" t="s">
        <v>467</v>
      </c>
      <c r="B424" s="50" t="s">
        <v>454</v>
      </c>
      <c r="C424" s="50" t="s">
        <v>455</v>
      </c>
      <c r="D424" s="50" t="s">
        <v>454</v>
      </c>
      <c r="E424" s="50">
        <v>2019</v>
      </c>
      <c r="F424" s="50" t="s">
        <v>75</v>
      </c>
      <c r="G424" s="97">
        <v>0</v>
      </c>
    </row>
    <row r="425" spans="1:7">
      <c r="A425" s="50" t="s">
        <v>467</v>
      </c>
      <c r="B425" s="50" t="s">
        <v>464</v>
      </c>
      <c r="C425" s="50" t="s">
        <v>451</v>
      </c>
      <c r="D425" s="50" t="s">
        <v>453</v>
      </c>
      <c r="E425" s="50">
        <v>2014</v>
      </c>
      <c r="F425" s="50" t="s">
        <v>75</v>
      </c>
      <c r="G425" s="98">
        <v>6465</v>
      </c>
    </row>
    <row r="426" spans="1:7">
      <c r="A426" s="50" t="s">
        <v>467</v>
      </c>
      <c r="B426" s="50" t="s">
        <v>464</v>
      </c>
      <c r="C426" s="50" t="s">
        <v>451</v>
      </c>
      <c r="D426" s="50" t="s">
        <v>453</v>
      </c>
      <c r="E426" s="50">
        <v>2015</v>
      </c>
      <c r="F426" s="50" t="s">
        <v>75</v>
      </c>
      <c r="G426" s="98">
        <v>6949</v>
      </c>
    </row>
    <row r="427" spans="1:7">
      <c r="A427" s="50" t="s">
        <v>467</v>
      </c>
      <c r="B427" s="50" t="s">
        <v>464</v>
      </c>
      <c r="C427" s="50" t="s">
        <v>451</v>
      </c>
      <c r="D427" s="50" t="s">
        <v>453</v>
      </c>
      <c r="E427" s="50">
        <v>2016</v>
      </c>
      <c r="F427" s="50" t="s">
        <v>75</v>
      </c>
      <c r="G427" s="98">
        <v>7634</v>
      </c>
    </row>
    <row r="428" spans="1:7">
      <c r="A428" s="50" t="s">
        <v>467</v>
      </c>
      <c r="B428" s="50" t="s">
        <v>464</v>
      </c>
      <c r="C428" s="50" t="s">
        <v>451</v>
      </c>
      <c r="D428" s="50" t="s">
        <v>453</v>
      </c>
      <c r="E428" s="50">
        <v>2017</v>
      </c>
      <c r="F428" s="50" t="s">
        <v>75</v>
      </c>
      <c r="G428" s="98">
        <v>6992</v>
      </c>
    </row>
    <row r="429" spans="1:7">
      <c r="A429" s="50" t="s">
        <v>467</v>
      </c>
      <c r="B429" s="50" t="s">
        <v>464</v>
      </c>
      <c r="C429" s="50" t="s">
        <v>451</v>
      </c>
      <c r="D429" s="50" t="s">
        <v>453</v>
      </c>
      <c r="E429" s="50">
        <v>2018</v>
      </c>
      <c r="F429" s="50" t="s">
        <v>75</v>
      </c>
      <c r="G429" s="98">
        <v>6868</v>
      </c>
    </row>
    <row r="430" spans="1:7">
      <c r="A430" s="50" t="s">
        <v>467</v>
      </c>
      <c r="B430" s="50" t="s">
        <v>464</v>
      </c>
      <c r="C430" s="50" t="s">
        <v>451</v>
      </c>
      <c r="D430" s="50" t="s">
        <v>453</v>
      </c>
      <c r="E430" s="50">
        <v>2019</v>
      </c>
      <c r="F430" s="50" t="s">
        <v>75</v>
      </c>
      <c r="G430" s="98">
        <v>7086</v>
      </c>
    </row>
    <row r="431" spans="1:7">
      <c r="A431" s="50" t="s">
        <v>467</v>
      </c>
      <c r="B431" s="50" t="s">
        <v>464</v>
      </c>
      <c r="C431" s="50" t="s">
        <v>451</v>
      </c>
      <c r="D431" s="50" t="s">
        <v>452</v>
      </c>
      <c r="E431" s="50">
        <v>2014</v>
      </c>
      <c r="F431" s="50" t="s">
        <v>75</v>
      </c>
      <c r="G431" s="98">
        <v>5631</v>
      </c>
    </row>
    <row r="432" spans="1:7">
      <c r="A432" s="50" t="s">
        <v>467</v>
      </c>
      <c r="B432" s="50" t="s">
        <v>464</v>
      </c>
      <c r="C432" s="50" t="s">
        <v>451</v>
      </c>
      <c r="D432" s="50" t="s">
        <v>452</v>
      </c>
      <c r="E432" s="50">
        <v>2015</v>
      </c>
      <c r="F432" s="50" t="s">
        <v>75</v>
      </c>
      <c r="G432" s="98">
        <v>5511</v>
      </c>
    </row>
    <row r="433" spans="1:7">
      <c r="A433" s="50" t="s">
        <v>467</v>
      </c>
      <c r="B433" s="50" t="s">
        <v>464</v>
      </c>
      <c r="C433" s="50" t="s">
        <v>451</v>
      </c>
      <c r="D433" s="50" t="s">
        <v>452</v>
      </c>
      <c r="E433" s="50">
        <v>2016</v>
      </c>
      <c r="F433" s="50" t="s">
        <v>75</v>
      </c>
      <c r="G433" s="98">
        <v>5683</v>
      </c>
    </row>
    <row r="434" spans="1:7">
      <c r="A434" s="50" t="s">
        <v>467</v>
      </c>
      <c r="B434" s="50" t="s">
        <v>464</v>
      </c>
      <c r="C434" s="50" t="s">
        <v>451</v>
      </c>
      <c r="D434" s="50" t="s">
        <v>452</v>
      </c>
      <c r="E434" s="50">
        <v>2017</v>
      </c>
      <c r="F434" s="50" t="s">
        <v>75</v>
      </c>
      <c r="G434" s="98">
        <v>5936</v>
      </c>
    </row>
    <row r="435" spans="1:7">
      <c r="A435" s="50" t="s">
        <v>467</v>
      </c>
      <c r="B435" s="50" t="s">
        <v>464</v>
      </c>
      <c r="C435" s="50" t="s">
        <v>451</v>
      </c>
      <c r="D435" s="50" t="s">
        <v>452</v>
      </c>
      <c r="E435" s="50">
        <v>2018</v>
      </c>
      <c r="F435" s="50" t="s">
        <v>75</v>
      </c>
      <c r="G435" s="98">
        <v>5882</v>
      </c>
    </row>
    <row r="436" spans="1:7">
      <c r="A436" s="50" t="s">
        <v>467</v>
      </c>
      <c r="B436" s="50" t="s">
        <v>464</v>
      </c>
      <c r="C436" s="50" t="s">
        <v>451</v>
      </c>
      <c r="D436" s="50" t="s">
        <v>452</v>
      </c>
      <c r="E436" s="50">
        <v>2019</v>
      </c>
      <c r="F436" s="50" t="s">
        <v>75</v>
      </c>
      <c r="G436" s="98">
        <v>5986</v>
      </c>
    </row>
    <row r="437" spans="1:7">
      <c r="A437" s="50" t="s">
        <v>467</v>
      </c>
      <c r="B437" s="50" t="s">
        <v>464</v>
      </c>
      <c r="C437" s="50" t="s">
        <v>447</v>
      </c>
      <c r="D437" s="50" t="s">
        <v>450</v>
      </c>
      <c r="E437" s="50">
        <v>2014</v>
      </c>
      <c r="F437" s="50" t="s">
        <v>75</v>
      </c>
      <c r="G437" s="98">
        <v>2083</v>
      </c>
    </row>
    <row r="438" spans="1:7">
      <c r="A438" s="50" t="s">
        <v>467</v>
      </c>
      <c r="B438" s="50" t="s">
        <v>464</v>
      </c>
      <c r="C438" s="50" t="s">
        <v>447</v>
      </c>
      <c r="D438" s="50" t="s">
        <v>450</v>
      </c>
      <c r="E438" s="50">
        <v>2015</v>
      </c>
      <c r="F438" s="50" t="s">
        <v>75</v>
      </c>
      <c r="G438" s="98">
        <v>2393</v>
      </c>
    </row>
    <row r="439" spans="1:7">
      <c r="A439" s="50" t="s">
        <v>467</v>
      </c>
      <c r="B439" s="50" t="s">
        <v>464</v>
      </c>
      <c r="C439" s="50" t="s">
        <v>447</v>
      </c>
      <c r="D439" s="50" t="s">
        <v>450</v>
      </c>
      <c r="E439" s="50">
        <v>2016</v>
      </c>
      <c r="F439" s="50" t="s">
        <v>75</v>
      </c>
      <c r="G439" s="98">
        <v>2474</v>
      </c>
    </row>
    <row r="440" spans="1:7">
      <c r="A440" s="50" t="s">
        <v>467</v>
      </c>
      <c r="B440" s="50" t="s">
        <v>464</v>
      </c>
      <c r="C440" s="50" t="s">
        <v>447</v>
      </c>
      <c r="D440" s="50" t="s">
        <v>450</v>
      </c>
      <c r="E440" s="50">
        <v>2017</v>
      </c>
      <c r="F440" s="50" t="s">
        <v>75</v>
      </c>
      <c r="G440" s="98">
        <v>2570</v>
      </c>
    </row>
    <row r="441" spans="1:7">
      <c r="A441" s="50" t="s">
        <v>467</v>
      </c>
      <c r="B441" s="50" t="s">
        <v>464</v>
      </c>
      <c r="C441" s="50" t="s">
        <v>447</v>
      </c>
      <c r="D441" s="50" t="s">
        <v>450</v>
      </c>
      <c r="E441" s="50">
        <v>2018</v>
      </c>
      <c r="F441" s="50" t="s">
        <v>75</v>
      </c>
      <c r="G441" s="98">
        <v>2841</v>
      </c>
    </row>
    <row r="442" spans="1:7">
      <c r="A442" s="50" t="s">
        <v>467</v>
      </c>
      <c r="B442" s="50" t="s">
        <v>464</v>
      </c>
      <c r="C442" s="50" t="s">
        <v>447</v>
      </c>
      <c r="D442" s="50" t="s">
        <v>450</v>
      </c>
      <c r="E442" s="50">
        <v>2019</v>
      </c>
      <c r="F442" s="50" t="s">
        <v>75</v>
      </c>
      <c r="G442" s="98">
        <v>3234</v>
      </c>
    </row>
    <row r="443" spans="1:7">
      <c r="A443" s="50" t="s">
        <v>467</v>
      </c>
      <c r="B443" s="50" t="s">
        <v>464</v>
      </c>
      <c r="C443" s="50" t="s">
        <v>447</v>
      </c>
      <c r="D443" s="50" t="s">
        <v>449</v>
      </c>
      <c r="E443" s="50">
        <v>2014</v>
      </c>
      <c r="F443" s="50" t="s">
        <v>75</v>
      </c>
      <c r="G443" s="98">
        <v>3006</v>
      </c>
    </row>
    <row r="444" spans="1:7">
      <c r="A444" s="50" t="s">
        <v>467</v>
      </c>
      <c r="B444" s="50" t="s">
        <v>464</v>
      </c>
      <c r="C444" s="50" t="s">
        <v>447</v>
      </c>
      <c r="D444" s="50" t="s">
        <v>449</v>
      </c>
      <c r="E444" s="50">
        <v>2015</v>
      </c>
      <c r="F444" s="50" t="s">
        <v>75</v>
      </c>
      <c r="G444" s="98">
        <v>3011</v>
      </c>
    </row>
    <row r="445" spans="1:7">
      <c r="A445" s="50" t="s">
        <v>467</v>
      </c>
      <c r="B445" s="50" t="s">
        <v>464</v>
      </c>
      <c r="C445" s="50" t="s">
        <v>447</v>
      </c>
      <c r="D445" s="50" t="s">
        <v>449</v>
      </c>
      <c r="E445" s="50">
        <v>2016</v>
      </c>
      <c r="F445" s="50" t="s">
        <v>75</v>
      </c>
      <c r="G445" s="98">
        <v>3200</v>
      </c>
    </row>
    <row r="446" spans="1:7">
      <c r="A446" s="50" t="s">
        <v>467</v>
      </c>
      <c r="B446" s="50" t="s">
        <v>464</v>
      </c>
      <c r="C446" s="50" t="s">
        <v>447</v>
      </c>
      <c r="D446" s="50" t="s">
        <v>449</v>
      </c>
      <c r="E446" s="50">
        <v>2017</v>
      </c>
      <c r="F446" s="50" t="s">
        <v>75</v>
      </c>
      <c r="G446" s="98">
        <v>3120</v>
      </c>
    </row>
    <row r="447" spans="1:7">
      <c r="A447" s="50" t="s">
        <v>467</v>
      </c>
      <c r="B447" s="50" t="s">
        <v>464</v>
      </c>
      <c r="C447" s="50" t="s">
        <v>447</v>
      </c>
      <c r="D447" s="50" t="s">
        <v>449</v>
      </c>
      <c r="E447" s="50">
        <v>2018</v>
      </c>
      <c r="F447" s="50" t="s">
        <v>75</v>
      </c>
      <c r="G447" s="98">
        <v>3467</v>
      </c>
    </row>
    <row r="448" spans="1:7">
      <c r="A448" s="50" t="s">
        <v>467</v>
      </c>
      <c r="B448" s="50" t="s">
        <v>464</v>
      </c>
      <c r="C448" s="50" t="s">
        <v>447</v>
      </c>
      <c r="D448" s="50" t="s">
        <v>449</v>
      </c>
      <c r="E448" s="50">
        <v>2019</v>
      </c>
      <c r="F448" s="50" t="s">
        <v>75</v>
      </c>
      <c r="G448" s="98">
        <v>3760</v>
      </c>
    </row>
    <row r="449" spans="1:7">
      <c r="A449" s="50" t="s">
        <v>467</v>
      </c>
      <c r="B449" s="50" t="s">
        <v>464</v>
      </c>
      <c r="C449" s="50" t="s">
        <v>447</v>
      </c>
      <c r="D449" s="50" t="s">
        <v>448</v>
      </c>
      <c r="E449" s="50">
        <v>2014</v>
      </c>
      <c r="F449" s="50" t="s">
        <v>75</v>
      </c>
      <c r="G449" s="98">
        <v>4356</v>
      </c>
    </row>
    <row r="450" spans="1:7">
      <c r="A450" s="50" t="s">
        <v>467</v>
      </c>
      <c r="B450" s="50" t="s">
        <v>464</v>
      </c>
      <c r="C450" s="50" t="s">
        <v>447</v>
      </c>
      <c r="D450" s="50" t="s">
        <v>448</v>
      </c>
      <c r="E450" s="50">
        <v>2015</v>
      </c>
      <c r="F450" s="50" t="s">
        <v>75</v>
      </c>
      <c r="G450" s="98">
        <v>4528</v>
      </c>
    </row>
    <row r="451" spans="1:7">
      <c r="A451" s="50" t="s">
        <v>467</v>
      </c>
      <c r="B451" s="50" t="s">
        <v>464</v>
      </c>
      <c r="C451" s="50" t="s">
        <v>447</v>
      </c>
      <c r="D451" s="50" t="s">
        <v>448</v>
      </c>
      <c r="E451" s="50">
        <v>2016</v>
      </c>
      <c r="F451" s="50" t="s">
        <v>75</v>
      </c>
      <c r="G451" s="98">
        <v>4492</v>
      </c>
    </row>
    <row r="452" spans="1:7">
      <c r="A452" s="50" t="s">
        <v>467</v>
      </c>
      <c r="B452" s="50" t="s">
        <v>464</v>
      </c>
      <c r="C452" s="50" t="s">
        <v>447</v>
      </c>
      <c r="D452" s="50" t="s">
        <v>448</v>
      </c>
      <c r="E452" s="50">
        <v>2017</v>
      </c>
      <c r="F452" s="50" t="s">
        <v>75</v>
      </c>
      <c r="G452" s="98">
        <v>4382</v>
      </c>
    </row>
    <row r="453" spans="1:7">
      <c r="A453" s="50" t="s">
        <v>467</v>
      </c>
      <c r="B453" s="50" t="s">
        <v>464</v>
      </c>
      <c r="C453" s="50" t="s">
        <v>447</v>
      </c>
      <c r="D453" s="50" t="s">
        <v>448</v>
      </c>
      <c r="E453" s="50">
        <v>2018</v>
      </c>
      <c r="F453" s="50" t="s">
        <v>75</v>
      </c>
      <c r="G453" s="98">
        <v>4348</v>
      </c>
    </row>
    <row r="454" spans="1:7">
      <c r="A454" s="50" t="s">
        <v>467</v>
      </c>
      <c r="B454" s="50" t="s">
        <v>464</v>
      </c>
      <c r="C454" s="50" t="s">
        <v>447</v>
      </c>
      <c r="D454" s="50" t="s">
        <v>448</v>
      </c>
      <c r="E454" s="50">
        <v>2019</v>
      </c>
      <c r="F454" s="50" t="s">
        <v>75</v>
      </c>
      <c r="G454" s="98">
        <v>5079</v>
      </c>
    </row>
    <row r="455" spans="1:7">
      <c r="A455" s="50" t="s">
        <v>467</v>
      </c>
      <c r="B455" s="50" t="s">
        <v>464</v>
      </c>
      <c r="C455" s="50" t="s">
        <v>445</v>
      </c>
      <c r="D455" s="50" t="s">
        <v>446</v>
      </c>
      <c r="E455" s="50">
        <v>2014</v>
      </c>
      <c r="F455" s="50" t="s">
        <v>75</v>
      </c>
      <c r="G455" s="97">
        <v>6</v>
      </c>
    </row>
    <row r="456" spans="1:7">
      <c r="A456" s="50" t="s">
        <v>467</v>
      </c>
      <c r="B456" s="50" t="s">
        <v>464</v>
      </c>
      <c r="C456" s="50" t="s">
        <v>445</v>
      </c>
      <c r="D456" s="50" t="s">
        <v>446</v>
      </c>
      <c r="E456" s="50">
        <v>2015</v>
      </c>
      <c r="F456" s="50" t="s">
        <v>75</v>
      </c>
      <c r="G456" s="97">
        <v>5</v>
      </c>
    </row>
    <row r="457" spans="1:7">
      <c r="A457" s="50" t="s">
        <v>467</v>
      </c>
      <c r="B457" s="50" t="s">
        <v>464</v>
      </c>
      <c r="C457" s="50" t="s">
        <v>445</v>
      </c>
      <c r="D457" s="50" t="s">
        <v>446</v>
      </c>
      <c r="E457" s="50">
        <v>2016</v>
      </c>
      <c r="F457" s="50" t="s">
        <v>75</v>
      </c>
      <c r="G457" s="97">
        <v>7</v>
      </c>
    </row>
    <row r="458" spans="1:7">
      <c r="A458" s="50" t="s">
        <v>467</v>
      </c>
      <c r="B458" s="50" t="s">
        <v>464</v>
      </c>
      <c r="C458" s="50" t="s">
        <v>445</v>
      </c>
      <c r="D458" s="50" t="s">
        <v>446</v>
      </c>
      <c r="E458" s="50">
        <v>2017</v>
      </c>
      <c r="F458" s="50" t="s">
        <v>75</v>
      </c>
      <c r="G458" s="97">
        <v>6</v>
      </c>
    </row>
    <row r="459" spans="1:7">
      <c r="A459" s="50" t="s">
        <v>467</v>
      </c>
      <c r="B459" s="50" t="s">
        <v>464</v>
      </c>
      <c r="C459" s="50" t="s">
        <v>445</v>
      </c>
      <c r="D459" s="50" t="s">
        <v>446</v>
      </c>
      <c r="E459" s="50">
        <v>2018</v>
      </c>
      <c r="F459" s="50" t="s">
        <v>75</v>
      </c>
      <c r="G459" s="97">
        <v>8</v>
      </c>
    </row>
    <row r="460" spans="1:7">
      <c r="A460" s="50" t="s">
        <v>467</v>
      </c>
      <c r="B460" s="50" t="s">
        <v>464</v>
      </c>
      <c r="C460" s="50" t="s">
        <v>445</v>
      </c>
      <c r="D460" s="50" t="s">
        <v>446</v>
      </c>
      <c r="E460" s="50">
        <v>2019</v>
      </c>
      <c r="F460" s="50" t="s">
        <v>75</v>
      </c>
      <c r="G460" s="97">
        <v>6</v>
      </c>
    </row>
    <row r="461" spans="1:7">
      <c r="A461" s="50" t="s">
        <v>467</v>
      </c>
      <c r="B461" s="50" t="s">
        <v>464</v>
      </c>
      <c r="C461" s="50" t="s">
        <v>441</v>
      </c>
      <c r="D461" s="50" t="s">
        <v>385</v>
      </c>
      <c r="E461" s="50">
        <v>2014</v>
      </c>
      <c r="F461" s="50" t="s">
        <v>75</v>
      </c>
      <c r="G461" s="97">
        <v>773</v>
      </c>
    </row>
    <row r="462" spans="1:7">
      <c r="A462" s="50" t="s">
        <v>467</v>
      </c>
      <c r="B462" s="50" t="s">
        <v>464</v>
      </c>
      <c r="C462" s="50" t="s">
        <v>441</v>
      </c>
      <c r="D462" s="50" t="s">
        <v>385</v>
      </c>
      <c r="E462" s="50">
        <v>2015</v>
      </c>
      <c r="F462" s="50" t="s">
        <v>75</v>
      </c>
      <c r="G462" s="97">
        <v>737</v>
      </c>
    </row>
    <row r="463" spans="1:7">
      <c r="A463" s="50" t="s">
        <v>467</v>
      </c>
      <c r="B463" s="50" t="s">
        <v>464</v>
      </c>
      <c r="C463" s="50" t="s">
        <v>441</v>
      </c>
      <c r="D463" s="50" t="s">
        <v>385</v>
      </c>
      <c r="E463" s="50">
        <v>2016</v>
      </c>
      <c r="F463" s="50" t="s">
        <v>75</v>
      </c>
      <c r="G463" s="97">
        <v>729</v>
      </c>
    </row>
    <row r="464" spans="1:7">
      <c r="A464" s="50" t="s">
        <v>467</v>
      </c>
      <c r="B464" s="50" t="s">
        <v>464</v>
      </c>
      <c r="C464" s="50" t="s">
        <v>441</v>
      </c>
      <c r="D464" s="50" t="s">
        <v>385</v>
      </c>
      <c r="E464" s="50">
        <v>2017</v>
      </c>
      <c r="F464" s="50" t="s">
        <v>75</v>
      </c>
      <c r="G464" s="97">
        <v>688</v>
      </c>
    </row>
    <row r="465" spans="1:7">
      <c r="A465" s="50" t="s">
        <v>467</v>
      </c>
      <c r="B465" s="50" t="s">
        <v>464</v>
      </c>
      <c r="C465" s="50" t="s">
        <v>441</v>
      </c>
      <c r="D465" s="50" t="s">
        <v>385</v>
      </c>
      <c r="E465" s="50">
        <v>2018</v>
      </c>
      <c r="F465" s="50" t="s">
        <v>75</v>
      </c>
      <c r="G465" s="97">
        <v>678</v>
      </c>
    </row>
    <row r="466" spans="1:7">
      <c r="A466" s="50" t="s">
        <v>467</v>
      </c>
      <c r="B466" s="50" t="s">
        <v>464</v>
      </c>
      <c r="C466" s="50" t="s">
        <v>441</v>
      </c>
      <c r="D466" s="50" t="s">
        <v>385</v>
      </c>
      <c r="E466" s="50">
        <v>2019</v>
      </c>
      <c r="F466" s="50" t="s">
        <v>75</v>
      </c>
      <c r="G466" s="97">
        <v>665</v>
      </c>
    </row>
    <row r="467" spans="1:7">
      <c r="A467" s="50" t="s">
        <v>467</v>
      </c>
      <c r="B467" s="50" t="s">
        <v>464</v>
      </c>
      <c r="C467" s="50" t="s">
        <v>441</v>
      </c>
      <c r="D467" s="50" t="s">
        <v>444</v>
      </c>
      <c r="E467" s="50">
        <v>2014</v>
      </c>
      <c r="F467" s="50" t="s">
        <v>75</v>
      </c>
      <c r="G467" s="97">
        <v>13</v>
      </c>
    </row>
    <row r="468" spans="1:7">
      <c r="A468" s="50" t="s">
        <v>467</v>
      </c>
      <c r="B468" s="50" t="s">
        <v>464</v>
      </c>
      <c r="C468" s="50" t="s">
        <v>441</v>
      </c>
      <c r="D468" s="50" t="s">
        <v>444</v>
      </c>
      <c r="E468" s="50">
        <v>2015</v>
      </c>
      <c r="F468" s="50" t="s">
        <v>75</v>
      </c>
      <c r="G468" s="97">
        <v>11</v>
      </c>
    </row>
    <row r="469" spans="1:7">
      <c r="A469" s="50" t="s">
        <v>467</v>
      </c>
      <c r="B469" s="50" t="s">
        <v>464</v>
      </c>
      <c r="C469" s="50" t="s">
        <v>441</v>
      </c>
      <c r="D469" s="50" t="s">
        <v>444</v>
      </c>
      <c r="E469" s="50">
        <v>2016</v>
      </c>
      <c r="F469" s="50" t="s">
        <v>75</v>
      </c>
      <c r="G469" s="97">
        <v>11</v>
      </c>
    </row>
    <row r="470" spans="1:7">
      <c r="A470" s="50" t="s">
        <v>467</v>
      </c>
      <c r="B470" s="50" t="s">
        <v>464</v>
      </c>
      <c r="C470" s="50" t="s">
        <v>441</v>
      </c>
      <c r="D470" s="50" t="s">
        <v>444</v>
      </c>
      <c r="E470" s="50">
        <v>2017</v>
      </c>
      <c r="F470" s="50" t="s">
        <v>75</v>
      </c>
      <c r="G470" s="97">
        <v>10</v>
      </c>
    </row>
    <row r="471" spans="1:7">
      <c r="A471" s="50" t="s">
        <v>467</v>
      </c>
      <c r="B471" s="50" t="s">
        <v>464</v>
      </c>
      <c r="C471" s="50" t="s">
        <v>441</v>
      </c>
      <c r="D471" s="50" t="s">
        <v>444</v>
      </c>
      <c r="E471" s="50">
        <v>2018</v>
      </c>
      <c r="F471" s="50" t="s">
        <v>75</v>
      </c>
      <c r="G471" s="97">
        <v>13</v>
      </c>
    </row>
    <row r="472" spans="1:7">
      <c r="A472" s="50" t="s">
        <v>467</v>
      </c>
      <c r="B472" s="50" t="s">
        <v>464</v>
      </c>
      <c r="C472" s="50" t="s">
        <v>441</v>
      </c>
      <c r="D472" s="50" t="s">
        <v>444</v>
      </c>
      <c r="E472" s="50">
        <v>2019</v>
      </c>
      <c r="F472" s="50" t="s">
        <v>75</v>
      </c>
      <c r="G472" s="97">
        <v>11</v>
      </c>
    </row>
    <row r="473" spans="1:7">
      <c r="A473" s="50" t="s">
        <v>467</v>
      </c>
      <c r="B473" s="50" t="s">
        <v>464</v>
      </c>
      <c r="C473" s="50" t="s">
        <v>441</v>
      </c>
      <c r="D473" s="50" t="s">
        <v>443</v>
      </c>
      <c r="E473" s="50">
        <v>2014</v>
      </c>
      <c r="F473" s="50" t="s">
        <v>75</v>
      </c>
      <c r="G473" s="97">
        <v>0</v>
      </c>
    </row>
    <row r="474" spans="1:7">
      <c r="A474" s="50" t="s">
        <v>467</v>
      </c>
      <c r="B474" s="50" t="s">
        <v>464</v>
      </c>
      <c r="C474" s="50" t="s">
        <v>441</v>
      </c>
      <c r="D474" s="50" t="s">
        <v>443</v>
      </c>
      <c r="E474" s="50">
        <v>2015</v>
      </c>
      <c r="F474" s="50" t="s">
        <v>75</v>
      </c>
      <c r="G474" s="97">
        <v>0</v>
      </c>
    </row>
    <row r="475" spans="1:7">
      <c r="A475" s="50" t="s">
        <v>467</v>
      </c>
      <c r="B475" s="50" t="s">
        <v>464</v>
      </c>
      <c r="C475" s="50" t="s">
        <v>441</v>
      </c>
      <c r="D475" s="50" t="s">
        <v>443</v>
      </c>
      <c r="E475" s="50">
        <v>2016</v>
      </c>
      <c r="F475" s="50" t="s">
        <v>75</v>
      </c>
      <c r="G475" s="97">
        <v>0</v>
      </c>
    </row>
    <row r="476" spans="1:7">
      <c r="A476" s="50" t="s">
        <v>467</v>
      </c>
      <c r="B476" s="50" t="s">
        <v>464</v>
      </c>
      <c r="C476" s="50" t="s">
        <v>441</v>
      </c>
      <c r="D476" s="50" t="s">
        <v>443</v>
      </c>
      <c r="E476" s="50">
        <v>2017</v>
      </c>
      <c r="F476" s="50" t="s">
        <v>75</v>
      </c>
      <c r="G476" s="97">
        <v>0</v>
      </c>
    </row>
    <row r="477" spans="1:7">
      <c r="A477" s="50" t="s">
        <v>467</v>
      </c>
      <c r="B477" s="50" t="s">
        <v>464</v>
      </c>
      <c r="C477" s="50" t="s">
        <v>441</v>
      </c>
      <c r="D477" s="50" t="s">
        <v>443</v>
      </c>
      <c r="E477" s="50">
        <v>2018</v>
      </c>
      <c r="F477" s="50" t="s">
        <v>75</v>
      </c>
      <c r="G477" s="97">
        <v>0</v>
      </c>
    </row>
    <row r="478" spans="1:7">
      <c r="A478" s="50" t="s">
        <v>467</v>
      </c>
      <c r="B478" s="50" t="s">
        <v>464</v>
      </c>
      <c r="C478" s="50" t="s">
        <v>441</v>
      </c>
      <c r="D478" s="50" t="s">
        <v>443</v>
      </c>
      <c r="E478" s="50">
        <v>2019</v>
      </c>
      <c r="F478" s="50" t="s">
        <v>75</v>
      </c>
      <c r="G478" s="97">
        <v>0</v>
      </c>
    </row>
    <row r="479" spans="1:7">
      <c r="A479" s="50" t="s">
        <v>467</v>
      </c>
      <c r="B479" s="50" t="s">
        <v>464</v>
      </c>
      <c r="C479" s="50" t="s">
        <v>441</v>
      </c>
      <c r="D479" s="50" t="s">
        <v>442</v>
      </c>
      <c r="E479" s="50">
        <v>2014</v>
      </c>
      <c r="F479" s="50" t="s">
        <v>75</v>
      </c>
      <c r="G479" s="97">
        <v>4</v>
      </c>
    </row>
    <row r="480" spans="1:7">
      <c r="A480" s="50" t="s">
        <v>467</v>
      </c>
      <c r="B480" s="50" t="s">
        <v>464</v>
      </c>
      <c r="C480" s="50" t="s">
        <v>441</v>
      </c>
      <c r="D480" s="50" t="s">
        <v>442</v>
      </c>
      <c r="E480" s="50">
        <v>2015</v>
      </c>
      <c r="F480" s="50" t="s">
        <v>75</v>
      </c>
      <c r="G480" s="97">
        <v>4</v>
      </c>
    </row>
    <row r="481" spans="1:7">
      <c r="A481" s="50" t="s">
        <v>467</v>
      </c>
      <c r="B481" s="50" t="s">
        <v>464</v>
      </c>
      <c r="C481" s="50" t="s">
        <v>441</v>
      </c>
      <c r="D481" s="50" t="s">
        <v>442</v>
      </c>
      <c r="E481" s="50">
        <v>2016</v>
      </c>
      <c r="F481" s="50" t="s">
        <v>75</v>
      </c>
      <c r="G481" s="97">
        <v>6</v>
      </c>
    </row>
    <row r="482" spans="1:7">
      <c r="A482" s="50" t="s">
        <v>467</v>
      </c>
      <c r="B482" s="50" t="s">
        <v>464</v>
      </c>
      <c r="C482" s="50" t="s">
        <v>441</v>
      </c>
      <c r="D482" s="50" t="s">
        <v>442</v>
      </c>
      <c r="E482" s="50">
        <v>2017</v>
      </c>
      <c r="F482" s="50" t="s">
        <v>75</v>
      </c>
      <c r="G482" s="97">
        <v>4</v>
      </c>
    </row>
    <row r="483" spans="1:7">
      <c r="A483" s="50" t="s">
        <v>467</v>
      </c>
      <c r="B483" s="50" t="s">
        <v>464</v>
      </c>
      <c r="C483" s="50" t="s">
        <v>441</v>
      </c>
      <c r="D483" s="50" t="s">
        <v>442</v>
      </c>
      <c r="E483" s="50">
        <v>2018</v>
      </c>
      <c r="F483" s="50" t="s">
        <v>75</v>
      </c>
      <c r="G483" s="97">
        <v>3</v>
      </c>
    </row>
    <row r="484" spans="1:7">
      <c r="A484" s="50" t="s">
        <v>467</v>
      </c>
      <c r="B484" s="50" t="s">
        <v>464</v>
      </c>
      <c r="C484" s="50" t="s">
        <v>441</v>
      </c>
      <c r="D484" s="50" t="s">
        <v>442</v>
      </c>
      <c r="E484" s="50">
        <v>2019</v>
      </c>
      <c r="F484" s="50" t="s">
        <v>75</v>
      </c>
      <c r="G484" s="97">
        <v>3</v>
      </c>
    </row>
    <row r="485" spans="1:7">
      <c r="A485" s="50" t="s">
        <v>467</v>
      </c>
      <c r="B485" s="50" t="s">
        <v>464</v>
      </c>
      <c r="C485" s="50" t="s">
        <v>438</v>
      </c>
      <c r="D485" s="50" t="s">
        <v>440</v>
      </c>
      <c r="E485" s="50">
        <v>2014</v>
      </c>
      <c r="F485" s="50" t="s">
        <v>75</v>
      </c>
      <c r="G485" s="97">
        <v>154</v>
      </c>
    </row>
    <row r="486" spans="1:7">
      <c r="A486" s="50" t="s">
        <v>467</v>
      </c>
      <c r="B486" s="50" t="s">
        <v>464</v>
      </c>
      <c r="C486" s="50" t="s">
        <v>438</v>
      </c>
      <c r="D486" s="50" t="s">
        <v>440</v>
      </c>
      <c r="E486" s="50">
        <v>2015</v>
      </c>
      <c r="F486" s="50" t="s">
        <v>75</v>
      </c>
      <c r="G486" s="97">
        <v>134</v>
      </c>
    </row>
    <row r="487" spans="1:7">
      <c r="A487" s="50" t="s">
        <v>467</v>
      </c>
      <c r="B487" s="50" t="s">
        <v>464</v>
      </c>
      <c r="C487" s="50" t="s">
        <v>438</v>
      </c>
      <c r="D487" s="50" t="s">
        <v>440</v>
      </c>
      <c r="E487" s="50">
        <v>2016</v>
      </c>
      <c r="F487" s="50" t="s">
        <v>75</v>
      </c>
      <c r="G487" s="97">
        <v>142</v>
      </c>
    </row>
    <row r="488" spans="1:7">
      <c r="A488" s="50" t="s">
        <v>467</v>
      </c>
      <c r="B488" s="50" t="s">
        <v>464</v>
      </c>
      <c r="C488" s="50" t="s">
        <v>438</v>
      </c>
      <c r="D488" s="50" t="s">
        <v>440</v>
      </c>
      <c r="E488" s="50">
        <v>2017</v>
      </c>
      <c r="F488" s="50" t="s">
        <v>75</v>
      </c>
      <c r="G488" s="97">
        <v>113</v>
      </c>
    </row>
    <row r="489" spans="1:7">
      <c r="A489" s="50" t="s">
        <v>467</v>
      </c>
      <c r="B489" s="50" t="s">
        <v>464</v>
      </c>
      <c r="C489" s="50" t="s">
        <v>438</v>
      </c>
      <c r="D489" s="50" t="s">
        <v>440</v>
      </c>
      <c r="E489" s="50">
        <v>2018</v>
      </c>
      <c r="F489" s="50" t="s">
        <v>75</v>
      </c>
      <c r="G489" s="97">
        <v>115</v>
      </c>
    </row>
    <row r="490" spans="1:7">
      <c r="A490" s="50" t="s">
        <v>467</v>
      </c>
      <c r="B490" s="50" t="s">
        <v>464</v>
      </c>
      <c r="C490" s="50" t="s">
        <v>438</v>
      </c>
      <c r="D490" s="50" t="s">
        <v>440</v>
      </c>
      <c r="E490" s="50">
        <v>2019</v>
      </c>
      <c r="F490" s="50" t="s">
        <v>75</v>
      </c>
      <c r="G490" s="97">
        <v>95</v>
      </c>
    </row>
    <row r="491" spans="1:7">
      <c r="A491" s="50" t="s">
        <v>467</v>
      </c>
      <c r="B491" s="50" t="s">
        <v>464</v>
      </c>
      <c r="C491" s="50" t="s">
        <v>438</v>
      </c>
      <c r="D491" s="50" t="s">
        <v>439</v>
      </c>
      <c r="E491" s="50">
        <v>2014</v>
      </c>
      <c r="F491" s="50" t="s">
        <v>75</v>
      </c>
      <c r="G491" s="97">
        <v>6</v>
      </c>
    </row>
    <row r="492" spans="1:7">
      <c r="A492" s="50" t="s">
        <v>467</v>
      </c>
      <c r="B492" s="50" t="s">
        <v>464</v>
      </c>
      <c r="C492" s="50" t="s">
        <v>438</v>
      </c>
      <c r="D492" s="50" t="s">
        <v>439</v>
      </c>
      <c r="E492" s="50">
        <v>2015</v>
      </c>
      <c r="F492" s="50" t="s">
        <v>75</v>
      </c>
      <c r="G492" s="97">
        <v>4</v>
      </c>
    </row>
    <row r="493" spans="1:7">
      <c r="A493" s="50" t="s">
        <v>467</v>
      </c>
      <c r="B493" s="50" t="s">
        <v>464</v>
      </c>
      <c r="C493" s="50" t="s">
        <v>438</v>
      </c>
      <c r="D493" s="50" t="s">
        <v>439</v>
      </c>
      <c r="E493" s="50">
        <v>2016</v>
      </c>
      <c r="F493" s="50" t="s">
        <v>75</v>
      </c>
      <c r="G493" s="97">
        <v>4</v>
      </c>
    </row>
    <row r="494" spans="1:7">
      <c r="A494" s="50" t="s">
        <v>467</v>
      </c>
      <c r="B494" s="50" t="s">
        <v>464</v>
      </c>
      <c r="C494" s="50" t="s">
        <v>438</v>
      </c>
      <c r="D494" s="50" t="s">
        <v>439</v>
      </c>
      <c r="E494" s="50">
        <v>2017</v>
      </c>
      <c r="F494" s="50" t="s">
        <v>75</v>
      </c>
      <c r="G494" s="97">
        <v>3</v>
      </c>
    </row>
    <row r="495" spans="1:7">
      <c r="A495" s="50" t="s">
        <v>467</v>
      </c>
      <c r="B495" s="50" t="s">
        <v>464</v>
      </c>
      <c r="C495" s="50" t="s">
        <v>438</v>
      </c>
      <c r="D495" s="50" t="s">
        <v>439</v>
      </c>
      <c r="E495" s="50">
        <v>2018</v>
      </c>
      <c r="F495" s="50" t="s">
        <v>75</v>
      </c>
      <c r="G495" s="97">
        <v>3</v>
      </c>
    </row>
    <row r="496" spans="1:7">
      <c r="A496" s="50" t="s">
        <v>467</v>
      </c>
      <c r="B496" s="50" t="s">
        <v>464</v>
      </c>
      <c r="C496" s="50" t="s">
        <v>438</v>
      </c>
      <c r="D496" s="50" t="s">
        <v>439</v>
      </c>
      <c r="E496" s="50">
        <v>2019</v>
      </c>
      <c r="F496" s="50" t="s">
        <v>75</v>
      </c>
      <c r="G496" s="97">
        <v>2</v>
      </c>
    </row>
    <row r="497" spans="1:7">
      <c r="A497" s="50" t="s">
        <v>467</v>
      </c>
      <c r="B497" s="50" t="s">
        <v>464</v>
      </c>
      <c r="C497" s="50" t="s">
        <v>433</v>
      </c>
      <c r="D497" s="50" t="s">
        <v>437</v>
      </c>
      <c r="E497" s="50">
        <v>2014</v>
      </c>
      <c r="F497" s="50" t="s">
        <v>75</v>
      </c>
      <c r="G497" s="97">
        <v>18</v>
      </c>
    </row>
    <row r="498" spans="1:7">
      <c r="A498" s="50" t="s">
        <v>467</v>
      </c>
      <c r="B498" s="50" t="s">
        <v>464</v>
      </c>
      <c r="C498" s="50" t="s">
        <v>433</v>
      </c>
      <c r="D498" s="50" t="s">
        <v>437</v>
      </c>
      <c r="E498" s="50">
        <v>2015</v>
      </c>
      <c r="F498" s="50" t="s">
        <v>75</v>
      </c>
      <c r="G498" s="97">
        <v>12</v>
      </c>
    </row>
    <row r="499" spans="1:7">
      <c r="A499" s="50" t="s">
        <v>467</v>
      </c>
      <c r="B499" s="50" t="s">
        <v>464</v>
      </c>
      <c r="C499" s="50" t="s">
        <v>433</v>
      </c>
      <c r="D499" s="50" t="s">
        <v>437</v>
      </c>
      <c r="E499" s="50">
        <v>2016</v>
      </c>
      <c r="F499" s="50" t="s">
        <v>75</v>
      </c>
      <c r="G499" s="97">
        <v>10</v>
      </c>
    </row>
    <row r="500" spans="1:7">
      <c r="A500" s="50" t="s">
        <v>467</v>
      </c>
      <c r="B500" s="50" t="s">
        <v>464</v>
      </c>
      <c r="C500" s="50" t="s">
        <v>433</v>
      </c>
      <c r="D500" s="50" t="s">
        <v>437</v>
      </c>
      <c r="E500" s="50">
        <v>2017</v>
      </c>
      <c r="F500" s="50" t="s">
        <v>75</v>
      </c>
      <c r="G500" s="97">
        <v>9</v>
      </c>
    </row>
    <row r="501" spans="1:7">
      <c r="A501" s="50" t="s">
        <v>467</v>
      </c>
      <c r="B501" s="50" t="s">
        <v>464</v>
      </c>
      <c r="C501" s="50" t="s">
        <v>433</v>
      </c>
      <c r="D501" s="50" t="s">
        <v>437</v>
      </c>
      <c r="E501" s="50">
        <v>2018</v>
      </c>
      <c r="F501" s="50" t="s">
        <v>75</v>
      </c>
      <c r="G501" s="97">
        <v>6</v>
      </c>
    </row>
    <row r="502" spans="1:7">
      <c r="A502" s="50" t="s">
        <v>467</v>
      </c>
      <c r="B502" s="50" t="s">
        <v>464</v>
      </c>
      <c r="C502" s="50" t="s">
        <v>433</v>
      </c>
      <c r="D502" s="50" t="s">
        <v>437</v>
      </c>
      <c r="E502" s="50">
        <v>2019</v>
      </c>
      <c r="F502" s="50" t="s">
        <v>75</v>
      </c>
      <c r="G502" s="97">
        <v>4</v>
      </c>
    </row>
    <row r="503" spans="1:7">
      <c r="A503" s="50" t="s">
        <v>467</v>
      </c>
      <c r="B503" s="50" t="s">
        <v>464</v>
      </c>
      <c r="C503" s="50" t="s">
        <v>433</v>
      </c>
      <c r="D503" s="50" t="s">
        <v>436</v>
      </c>
      <c r="E503" s="50">
        <v>2014</v>
      </c>
      <c r="F503" s="50" t="s">
        <v>75</v>
      </c>
      <c r="G503" s="97">
        <v>305</v>
      </c>
    </row>
    <row r="504" spans="1:7">
      <c r="A504" s="50" t="s">
        <v>467</v>
      </c>
      <c r="B504" s="50" t="s">
        <v>464</v>
      </c>
      <c r="C504" s="50" t="s">
        <v>433</v>
      </c>
      <c r="D504" s="50" t="s">
        <v>436</v>
      </c>
      <c r="E504" s="50">
        <v>2015</v>
      </c>
      <c r="F504" s="50" t="s">
        <v>75</v>
      </c>
      <c r="G504" s="97">
        <v>278</v>
      </c>
    </row>
    <row r="505" spans="1:7">
      <c r="A505" s="50" t="s">
        <v>467</v>
      </c>
      <c r="B505" s="50" t="s">
        <v>464</v>
      </c>
      <c r="C505" s="50" t="s">
        <v>433</v>
      </c>
      <c r="D505" s="50" t="s">
        <v>436</v>
      </c>
      <c r="E505" s="50">
        <v>2016</v>
      </c>
      <c r="F505" s="50" t="s">
        <v>75</v>
      </c>
      <c r="G505" s="97">
        <v>295</v>
      </c>
    </row>
    <row r="506" spans="1:7">
      <c r="A506" s="50" t="s">
        <v>467</v>
      </c>
      <c r="B506" s="50" t="s">
        <v>464</v>
      </c>
      <c r="C506" s="50" t="s">
        <v>433</v>
      </c>
      <c r="D506" s="50" t="s">
        <v>436</v>
      </c>
      <c r="E506" s="50">
        <v>2017</v>
      </c>
      <c r="F506" s="50" t="s">
        <v>75</v>
      </c>
      <c r="G506" s="97">
        <v>266</v>
      </c>
    </row>
    <row r="507" spans="1:7">
      <c r="A507" s="50" t="s">
        <v>467</v>
      </c>
      <c r="B507" s="50" t="s">
        <v>464</v>
      </c>
      <c r="C507" s="50" t="s">
        <v>433</v>
      </c>
      <c r="D507" s="50" t="s">
        <v>436</v>
      </c>
      <c r="E507" s="50">
        <v>2018</v>
      </c>
      <c r="F507" s="50" t="s">
        <v>75</v>
      </c>
      <c r="G507" s="97">
        <v>268</v>
      </c>
    </row>
    <row r="508" spans="1:7">
      <c r="A508" s="50" t="s">
        <v>467</v>
      </c>
      <c r="B508" s="50" t="s">
        <v>464</v>
      </c>
      <c r="C508" s="50" t="s">
        <v>433</v>
      </c>
      <c r="D508" s="50" t="s">
        <v>436</v>
      </c>
      <c r="E508" s="50">
        <v>2019</v>
      </c>
      <c r="F508" s="50" t="s">
        <v>75</v>
      </c>
      <c r="G508" s="97">
        <v>257</v>
      </c>
    </row>
    <row r="509" spans="1:7">
      <c r="A509" s="50" t="s">
        <v>467</v>
      </c>
      <c r="B509" s="50" t="s">
        <v>464</v>
      </c>
      <c r="C509" s="50" t="s">
        <v>433</v>
      </c>
      <c r="D509" s="50" t="s">
        <v>435</v>
      </c>
      <c r="E509" s="50">
        <v>2014</v>
      </c>
      <c r="F509" s="50" t="s">
        <v>75</v>
      </c>
      <c r="G509" s="98">
        <v>2228</v>
      </c>
    </row>
    <row r="510" spans="1:7">
      <c r="A510" s="50" t="s">
        <v>467</v>
      </c>
      <c r="B510" s="50" t="s">
        <v>464</v>
      </c>
      <c r="C510" s="50" t="s">
        <v>433</v>
      </c>
      <c r="D510" s="50" t="s">
        <v>435</v>
      </c>
      <c r="E510" s="50">
        <v>2015</v>
      </c>
      <c r="F510" s="50" t="s">
        <v>75</v>
      </c>
      <c r="G510" s="98">
        <v>1971</v>
      </c>
    </row>
    <row r="511" spans="1:7">
      <c r="A511" s="50" t="s">
        <v>467</v>
      </c>
      <c r="B511" s="50" t="s">
        <v>464</v>
      </c>
      <c r="C511" s="50" t="s">
        <v>433</v>
      </c>
      <c r="D511" s="50" t="s">
        <v>435</v>
      </c>
      <c r="E511" s="50">
        <v>2016</v>
      </c>
      <c r="F511" s="50" t="s">
        <v>75</v>
      </c>
      <c r="G511" s="98">
        <v>1930</v>
      </c>
    </row>
    <row r="512" spans="1:7">
      <c r="A512" s="50" t="s">
        <v>467</v>
      </c>
      <c r="B512" s="50" t="s">
        <v>464</v>
      </c>
      <c r="C512" s="50" t="s">
        <v>433</v>
      </c>
      <c r="D512" s="50" t="s">
        <v>435</v>
      </c>
      <c r="E512" s="50">
        <v>2017</v>
      </c>
      <c r="F512" s="50" t="s">
        <v>75</v>
      </c>
      <c r="G512" s="98">
        <v>1574</v>
      </c>
    </row>
    <row r="513" spans="1:7">
      <c r="A513" s="50" t="s">
        <v>467</v>
      </c>
      <c r="B513" s="50" t="s">
        <v>464</v>
      </c>
      <c r="C513" s="50" t="s">
        <v>433</v>
      </c>
      <c r="D513" s="50" t="s">
        <v>435</v>
      </c>
      <c r="E513" s="50">
        <v>2018</v>
      </c>
      <c r="F513" s="50" t="s">
        <v>75</v>
      </c>
      <c r="G513" s="98">
        <v>1477</v>
      </c>
    </row>
    <row r="514" spans="1:7">
      <c r="A514" s="50" t="s">
        <v>467</v>
      </c>
      <c r="B514" s="50" t="s">
        <v>464</v>
      </c>
      <c r="C514" s="50" t="s">
        <v>433</v>
      </c>
      <c r="D514" s="50" t="s">
        <v>435</v>
      </c>
      <c r="E514" s="50">
        <v>2019</v>
      </c>
      <c r="F514" s="50" t="s">
        <v>75</v>
      </c>
      <c r="G514" s="98">
        <v>1424</v>
      </c>
    </row>
    <row r="515" spans="1:7">
      <c r="A515" s="50" t="s">
        <v>467</v>
      </c>
      <c r="B515" s="50" t="s">
        <v>464</v>
      </c>
      <c r="C515" s="50" t="s">
        <v>433</v>
      </c>
      <c r="D515" s="50" t="s">
        <v>434</v>
      </c>
      <c r="E515" s="50">
        <v>2014</v>
      </c>
      <c r="F515" s="50" t="s">
        <v>75</v>
      </c>
      <c r="G515" s="97">
        <v>183</v>
      </c>
    </row>
    <row r="516" spans="1:7">
      <c r="A516" s="50" t="s">
        <v>467</v>
      </c>
      <c r="B516" s="50" t="s">
        <v>464</v>
      </c>
      <c r="C516" s="50" t="s">
        <v>433</v>
      </c>
      <c r="D516" s="50" t="s">
        <v>434</v>
      </c>
      <c r="E516" s="50">
        <v>2015</v>
      </c>
      <c r="F516" s="50" t="s">
        <v>75</v>
      </c>
      <c r="G516" s="97">
        <v>186</v>
      </c>
    </row>
    <row r="517" spans="1:7">
      <c r="A517" s="50" t="s">
        <v>467</v>
      </c>
      <c r="B517" s="50" t="s">
        <v>464</v>
      </c>
      <c r="C517" s="50" t="s">
        <v>433</v>
      </c>
      <c r="D517" s="50" t="s">
        <v>434</v>
      </c>
      <c r="E517" s="50">
        <v>2016</v>
      </c>
      <c r="F517" s="50" t="s">
        <v>75</v>
      </c>
      <c r="G517" s="97">
        <v>252</v>
      </c>
    </row>
    <row r="518" spans="1:7">
      <c r="A518" s="50" t="s">
        <v>467</v>
      </c>
      <c r="B518" s="50" t="s">
        <v>464</v>
      </c>
      <c r="C518" s="50" t="s">
        <v>433</v>
      </c>
      <c r="D518" s="50" t="s">
        <v>434</v>
      </c>
      <c r="E518" s="50">
        <v>2017</v>
      </c>
      <c r="F518" s="50" t="s">
        <v>75</v>
      </c>
      <c r="G518" s="97">
        <v>604</v>
      </c>
    </row>
    <row r="519" spans="1:7">
      <c r="A519" s="50" t="s">
        <v>467</v>
      </c>
      <c r="B519" s="50" t="s">
        <v>464</v>
      </c>
      <c r="C519" s="50" t="s">
        <v>433</v>
      </c>
      <c r="D519" s="50" t="s">
        <v>434</v>
      </c>
      <c r="E519" s="50">
        <v>2018</v>
      </c>
      <c r="F519" s="50" t="s">
        <v>75</v>
      </c>
      <c r="G519" s="97">
        <v>607</v>
      </c>
    </row>
    <row r="520" spans="1:7">
      <c r="A520" s="50" t="s">
        <v>467</v>
      </c>
      <c r="B520" s="50" t="s">
        <v>464</v>
      </c>
      <c r="C520" s="50" t="s">
        <v>433</v>
      </c>
      <c r="D520" s="50" t="s">
        <v>434</v>
      </c>
      <c r="E520" s="50">
        <v>2019</v>
      </c>
      <c r="F520" s="50" t="s">
        <v>75</v>
      </c>
      <c r="G520" s="97">
        <v>604</v>
      </c>
    </row>
    <row r="521" spans="1:7">
      <c r="A521" s="50" t="s">
        <v>467</v>
      </c>
      <c r="B521" s="50" t="s">
        <v>464</v>
      </c>
      <c r="C521" s="50" t="s">
        <v>428</v>
      </c>
      <c r="D521" s="50" t="s">
        <v>432</v>
      </c>
      <c r="E521" s="50">
        <v>2014</v>
      </c>
      <c r="F521" s="50" t="s">
        <v>75</v>
      </c>
      <c r="G521" s="97">
        <v>5</v>
      </c>
    </row>
    <row r="522" spans="1:7">
      <c r="A522" s="50" t="s">
        <v>467</v>
      </c>
      <c r="B522" s="50" t="s">
        <v>464</v>
      </c>
      <c r="C522" s="50" t="s">
        <v>428</v>
      </c>
      <c r="D522" s="50" t="s">
        <v>432</v>
      </c>
      <c r="E522" s="50">
        <v>2015</v>
      </c>
      <c r="F522" s="50" t="s">
        <v>75</v>
      </c>
      <c r="G522" s="97">
        <v>1</v>
      </c>
    </row>
    <row r="523" spans="1:7">
      <c r="A523" s="50" t="s">
        <v>467</v>
      </c>
      <c r="B523" s="50" t="s">
        <v>464</v>
      </c>
      <c r="C523" s="50" t="s">
        <v>428</v>
      </c>
      <c r="D523" s="50" t="s">
        <v>432</v>
      </c>
      <c r="E523" s="50">
        <v>2016</v>
      </c>
      <c r="F523" s="50" t="s">
        <v>75</v>
      </c>
      <c r="G523" s="97">
        <v>4</v>
      </c>
    </row>
    <row r="524" spans="1:7">
      <c r="A524" s="50" t="s">
        <v>467</v>
      </c>
      <c r="B524" s="50" t="s">
        <v>464</v>
      </c>
      <c r="C524" s="50" t="s">
        <v>428</v>
      </c>
      <c r="D524" s="50" t="s">
        <v>432</v>
      </c>
      <c r="E524" s="50">
        <v>2017</v>
      </c>
      <c r="F524" s="50" t="s">
        <v>75</v>
      </c>
      <c r="G524" s="97">
        <v>1</v>
      </c>
    </row>
    <row r="525" spans="1:7">
      <c r="A525" s="50" t="s">
        <v>467</v>
      </c>
      <c r="B525" s="50" t="s">
        <v>464</v>
      </c>
      <c r="C525" s="50" t="s">
        <v>428</v>
      </c>
      <c r="D525" s="50" t="s">
        <v>432</v>
      </c>
      <c r="E525" s="50">
        <v>2018</v>
      </c>
      <c r="F525" s="50" t="s">
        <v>75</v>
      </c>
      <c r="G525" s="97">
        <v>2</v>
      </c>
    </row>
    <row r="526" spans="1:7">
      <c r="A526" s="50" t="s">
        <v>467</v>
      </c>
      <c r="B526" s="50" t="s">
        <v>464</v>
      </c>
      <c r="C526" s="50" t="s">
        <v>428</v>
      </c>
      <c r="D526" s="50" t="s">
        <v>432</v>
      </c>
      <c r="E526" s="50">
        <v>2019</v>
      </c>
      <c r="F526" s="50" t="s">
        <v>75</v>
      </c>
      <c r="G526" s="97">
        <v>1</v>
      </c>
    </row>
    <row r="527" spans="1:7">
      <c r="A527" s="50" t="s">
        <v>467</v>
      </c>
      <c r="B527" s="50" t="s">
        <v>464</v>
      </c>
      <c r="C527" s="50" t="s">
        <v>428</v>
      </c>
      <c r="D527" s="50" t="s">
        <v>466</v>
      </c>
      <c r="E527" s="50">
        <v>2014</v>
      </c>
      <c r="F527" s="50" t="s">
        <v>75</v>
      </c>
      <c r="G527" s="97">
        <v>0</v>
      </c>
    </row>
    <row r="528" spans="1:7">
      <c r="A528" s="50" t="s">
        <v>467</v>
      </c>
      <c r="B528" s="50" t="s">
        <v>464</v>
      </c>
      <c r="C528" s="50" t="s">
        <v>428</v>
      </c>
      <c r="D528" s="50" t="s">
        <v>466</v>
      </c>
      <c r="E528" s="50">
        <v>2015</v>
      </c>
      <c r="F528" s="50" t="s">
        <v>75</v>
      </c>
      <c r="G528" s="97">
        <v>0</v>
      </c>
    </row>
    <row r="529" spans="1:7">
      <c r="A529" s="50" t="s">
        <v>467</v>
      </c>
      <c r="B529" s="50" t="s">
        <v>464</v>
      </c>
      <c r="C529" s="50" t="s">
        <v>428</v>
      </c>
      <c r="D529" s="50" t="s">
        <v>466</v>
      </c>
      <c r="E529" s="50">
        <v>2016</v>
      </c>
      <c r="F529" s="50" t="s">
        <v>75</v>
      </c>
      <c r="G529" s="97">
        <v>0</v>
      </c>
    </row>
    <row r="530" spans="1:7">
      <c r="A530" s="50" t="s">
        <v>467</v>
      </c>
      <c r="B530" s="50" t="s">
        <v>464</v>
      </c>
      <c r="C530" s="50" t="s">
        <v>428</v>
      </c>
      <c r="D530" s="50" t="s">
        <v>466</v>
      </c>
      <c r="E530" s="50">
        <v>2017</v>
      </c>
      <c r="F530" s="50" t="s">
        <v>75</v>
      </c>
      <c r="G530" s="97">
        <v>0</v>
      </c>
    </row>
    <row r="531" spans="1:7">
      <c r="A531" s="50" t="s">
        <v>467</v>
      </c>
      <c r="B531" s="50" t="s">
        <v>464</v>
      </c>
      <c r="C531" s="50" t="s">
        <v>428</v>
      </c>
      <c r="D531" s="50" t="s">
        <v>466</v>
      </c>
      <c r="E531" s="50">
        <v>2018</v>
      </c>
      <c r="F531" s="50" t="s">
        <v>75</v>
      </c>
      <c r="G531" s="97">
        <v>0</v>
      </c>
    </row>
    <row r="532" spans="1:7">
      <c r="A532" s="50" t="s">
        <v>467</v>
      </c>
      <c r="B532" s="50" t="s">
        <v>464</v>
      </c>
      <c r="C532" s="50" t="s">
        <v>428</v>
      </c>
      <c r="D532" s="50" t="s">
        <v>466</v>
      </c>
      <c r="E532" s="50">
        <v>2019</v>
      </c>
      <c r="F532" s="50" t="s">
        <v>75</v>
      </c>
      <c r="G532" s="97">
        <v>0</v>
      </c>
    </row>
    <row r="533" spans="1:7">
      <c r="A533" s="50" t="s">
        <v>467</v>
      </c>
      <c r="B533" s="50" t="s">
        <v>464</v>
      </c>
      <c r="C533" s="50" t="s">
        <v>428</v>
      </c>
      <c r="D533" s="50" t="s">
        <v>430</v>
      </c>
      <c r="E533" s="50">
        <v>2014</v>
      </c>
      <c r="F533" s="50" t="s">
        <v>75</v>
      </c>
      <c r="G533" s="97">
        <v>0</v>
      </c>
    </row>
    <row r="534" spans="1:7">
      <c r="A534" s="50" t="s">
        <v>467</v>
      </c>
      <c r="B534" s="50" t="s">
        <v>464</v>
      </c>
      <c r="C534" s="50" t="s">
        <v>428</v>
      </c>
      <c r="D534" s="50" t="s">
        <v>430</v>
      </c>
      <c r="E534" s="50">
        <v>2015</v>
      </c>
      <c r="F534" s="50" t="s">
        <v>75</v>
      </c>
      <c r="G534" s="97">
        <v>0</v>
      </c>
    </row>
    <row r="535" spans="1:7">
      <c r="A535" s="50" t="s">
        <v>467</v>
      </c>
      <c r="B535" s="50" t="s">
        <v>464</v>
      </c>
      <c r="C535" s="50" t="s">
        <v>428</v>
      </c>
      <c r="D535" s="50" t="s">
        <v>430</v>
      </c>
      <c r="E535" s="50">
        <v>2016</v>
      </c>
      <c r="F535" s="50" t="s">
        <v>75</v>
      </c>
      <c r="G535" s="97">
        <v>1</v>
      </c>
    </row>
    <row r="536" spans="1:7">
      <c r="A536" s="50" t="s">
        <v>467</v>
      </c>
      <c r="B536" s="50" t="s">
        <v>464</v>
      </c>
      <c r="C536" s="50" t="s">
        <v>428</v>
      </c>
      <c r="D536" s="50" t="s">
        <v>430</v>
      </c>
      <c r="E536" s="50">
        <v>2017</v>
      </c>
      <c r="F536" s="50" t="s">
        <v>75</v>
      </c>
      <c r="G536" s="97">
        <v>0</v>
      </c>
    </row>
    <row r="537" spans="1:7">
      <c r="A537" s="50" t="s">
        <v>467</v>
      </c>
      <c r="B537" s="50" t="s">
        <v>464</v>
      </c>
      <c r="C537" s="50" t="s">
        <v>428</v>
      </c>
      <c r="D537" s="50" t="s">
        <v>430</v>
      </c>
      <c r="E537" s="50">
        <v>2018</v>
      </c>
      <c r="F537" s="50" t="s">
        <v>75</v>
      </c>
      <c r="G537" s="97">
        <v>0</v>
      </c>
    </row>
    <row r="538" spans="1:7">
      <c r="A538" s="50" t="s">
        <v>467</v>
      </c>
      <c r="B538" s="50" t="s">
        <v>464</v>
      </c>
      <c r="C538" s="50" t="s">
        <v>428</v>
      </c>
      <c r="D538" s="50" t="s">
        <v>430</v>
      </c>
      <c r="E538" s="50">
        <v>2019</v>
      </c>
      <c r="F538" s="50" t="s">
        <v>75</v>
      </c>
      <c r="G538" s="97">
        <v>0</v>
      </c>
    </row>
    <row r="539" spans="1:7">
      <c r="A539" s="50" t="s">
        <v>467</v>
      </c>
      <c r="B539" s="50" t="s">
        <v>464</v>
      </c>
      <c r="C539" s="50" t="s">
        <v>428</v>
      </c>
      <c r="D539" s="50" t="s">
        <v>429</v>
      </c>
      <c r="E539" s="50">
        <v>2014</v>
      </c>
      <c r="F539" s="50" t="s">
        <v>75</v>
      </c>
      <c r="G539" s="97">
        <v>1</v>
      </c>
    </row>
    <row r="540" spans="1:7">
      <c r="A540" s="50" t="s">
        <v>467</v>
      </c>
      <c r="B540" s="50" t="s">
        <v>464</v>
      </c>
      <c r="C540" s="50" t="s">
        <v>428</v>
      </c>
      <c r="D540" s="50" t="s">
        <v>429</v>
      </c>
      <c r="E540" s="50">
        <v>2015</v>
      </c>
      <c r="F540" s="50" t="s">
        <v>75</v>
      </c>
      <c r="G540" s="97">
        <v>1</v>
      </c>
    </row>
    <row r="541" spans="1:7">
      <c r="A541" s="50" t="s">
        <v>467</v>
      </c>
      <c r="B541" s="50" t="s">
        <v>464</v>
      </c>
      <c r="C541" s="50" t="s">
        <v>428</v>
      </c>
      <c r="D541" s="50" t="s">
        <v>429</v>
      </c>
      <c r="E541" s="50">
        <v>2016</v>
      </c>
      <c r="F541" s="50" t="s">
        <v>75</v>
      </c>
      <c r="G541" s="97">
        <v>2</v>
      </c>
    </row>
    <row r="542" spans="1:7">
      <c r="A542" s="50" t="s">
        <v>467</v>
      </c>
      <c r="B542" s="50" t="s">
        <v>464</v>
      </c>
      <c r="C542" s="50" t="s">
        <v>428</v>
      </c>
      <c r="D542" s="50" t="s">
        <v>429</v>
      </c>
      <c r="E542" s="50">
        <v>2017</v>
      </c>
      <c r="F542" s="50" t="s">
        <v>75</v>
      </c>
      <c r="G542" s="97">
        <v>1</v>
      </c>
    </row>
    <row r="543" spans="1:7">
      <c r="A543" s="50" t="s">
        <v>467</v>
      </c>
      <c r="B543" s="50" t="s">
        <v>464</v>
      </c>
      <c r="C543" s="50" t="s">
        <v>428</v>
      </c>
      <c r="D543" s="50" t="s">
        <v>429</v>
      </c>
      <c r="E543" s="50">
        <v>2018</v>
      </c>
      <c r="F543" s="50" t="s">
        <v>75</v>
      </c>
      <c r="G543" s="97">
        <v>1</v>
      </c>
    </row>
    <row r="544" spans="1:7">
      <c r="A544" s="50" t="s">
        <v>467</v>
      </c>
      <c r="B544" s="50" t="s">
        <v>464</v>
      </c>
      <c r="C544" s="50" t="s">
        <v>428</v>
      </c>
      <c r="D544" s="50" t="s">
        <v>429</v>
      </c>
      <c r="E544" s="50">
        <v>2019</v>
      </c>
      <c r="F544" s="50" t="s">
        <v>75</v>
      </c>
      <c r="G544" s="97">
        <v>1</v>
      </c>
    </row>
    <row r="545" spans="1:7">
      <c r="A545" s="50" t="s">
        <v>467</v>
      </c>
      <c r="B545" s="50" t="s">
        <v>464</v>
      </c>
      <c r="C545" s="50" t="s">
        <v>425</v>
      </c>
      <c r="D545" s="50" t="s">
        <v>427</v>
      </c>
      <c r="E545" s="50">
        <v>2014</v>
      </c>
      <c r="F545" s="50" t="s">
        <v>75</v>
      </c>
      <c r="G545" s="97">
        <v>3</v>
      </c>
    </row>
    <row r="546" spans="1:7">
      <c r="A546" s="50" t="s">
        <v>467</v>
      </c>
      <c r="B546" s="50" t="s">
        <v>464</v>
      </c>
      <c r="C546" s="50" t="s">
        <v>425</v>
      </c>
      <c r="D546" s="50" t="s">
        <v>427</v>
      </c>
      <c r="E546" s="50">
        <v>2015</v>
      </c>
      <c r="F546" s="50" t="s">
        <v>75</v>
      </c>
      <c r="G546" s="97">
        <v>1</v>
      </c>
    </row>
    <row r="547" spans="1:7">
      <c r="A547" s="50" t="s">
        <v>467</v>
      </c>
      <c r="B547" s="50" t="s">
        <v>464</v>
      </c>
      <c r="C547" s="50" t="s">
        <v>425</v>
      </c>
      <c r="D547" s="50" t="s">
        <v>427</v>
      </c>
      <c r="E547" s="50">
        <v>2016</v>
      </c>
      <c r="F547" s="50" t="s">
        <v>75</v>
      </c>
      <c r="G547" s="97">
        <v>2</v>
      </c>
    </row>
    <row r="548" spans="1:7">
      <c r="A548" s="50" t="s">
        <v>467</v>
      </c>
      <c r="B548" s="50" t="s">
        <v>464</v>
      </c>
      <c r="C548" s="50" t="s">
        <v>425</v>
      </c>
      <c r="D548" s="50" t="s">
        <v>427</v>
      </c>
      <c r="E548" s="50">
        <v>2017</v>
      </c>
      <c r="F548" s="50" t="s">
        <v>75</v>
      </c>
      <c r="G548" s="97">
        <v>2</v>
      </c>
    </row>
    <row r="549" spans="1:7">
      <c r="A549" s="50" t="s">
        <v>467</v>
      </c>
      <c r="B549" s="50" t="s">
        <v>464</v>
      </c>
      <c r="C549" s="50" t="s">
        <v>425</v>
      </c>
      <c r="D549" s="50" t="s">
        <v>427</v>
      </c>
      <c r="E549" s="50">
        <v>2018</v>
      </c>
      <c r="F549" s="50" t="s">
        <v>75</v>
      </c>
      <c r="G549" s="97">
        <v>2</v>
      </c>
    </row>
    <row r="550" spans="1:7">
      <c r="A550" s="50" t="s">
        <v>467</v>
      </c>
      <c r="B550" s="50" t="s">
        <v>464</v>
      </c>
      <c r="C550" s="50" t="s">
        <v>425</v>
      </c>
      <c r="D550" s="50" t="s">
        <v>427</v>
      </c>
      <c r="E550" s="50">
        <v>2019</v>
      </c>
      <c r="F550" s="50" t="s">
        <v>75</v>
      </c>
      <c r="G550" s="97">
        <v>3</v>
      </c>
    </row>
    <row r="551" spans="1:7">
      <c r="A551" s="50" t="s">
        <v>467</v>
      </c>
      <c r="B551" s="50" t="s">
        <v>464</v>
      </c>
      <c r="C551" s="50" t="s">
        <v>425</v>
      </c>
      <c r="D551" s="50" t="s">
        <v>426</v>
      </c>
      <c r="E551" s="50">
        <v>2014</v>
      </c>
      <c r="F551" s="50" t="s">
        <v>75</v>
      </c>
      <c r="G551" s="97">
        <v>134</v>
      </c>
    </row>
    <row r="552" spans="1:7">
      <c r="A552" s="50" t="s">
        <v>467</v>
      </c>
      <c r="B552" s="50" t="s">
        <v>464</v>
      </c>
      <c r="C552" s="50" t="s">
        <v>425</v>
      </c>
      <c r="D552" s="50" t="s">
        <v>426</v>
      </c>
      <c r="E552" s="50">
        <v>2015</v>
      </c>
      <c r="F552" s="50" t="s">
        <v>75</v>
      </c>
      <c r="G552" s="97">
        <v>142</v>
      </c>
    </row>
    <row r="553" spans="1:7">
      <c r="A553" s="50" t="s">
        <v>467</v>
      </c>
      <c r="B553" s="50" t="s">
        <v>464</v>
      </c>
      <c r="C553" s="50" t="s">
        <v>425</v>
      </c>
      <c r="D553" s="50" t="s">
        <v>426</v>
      </c>
      <c r="E553" s="50">
        <v>2016</v>
      </c>
      <c r="F553" s="50" t="s">
        <v>75</v>
      </c>
      <c r="G553" s="97">
        <v>164</v>
      </c>
    </row>
    <row r="554" spans="1:7">
      <c r="A554" s="50" t="s">
        <v>467</v>
      </c>
      <c r="B554" s="50" t="s">
        <v>464</v>
      </c>
      <c r="C554" s="50" t="s">
        <v>425</v>
      </c>
      <c r="D554" s="50" t="s">
        <v>426</v>
      </c>
      <c r="E554" s="50">
        <v>2017</v>
      </c>
      <c r="F554" s="50" t="s">
        <v>75</v>
      </c>
      <c r="G554" s="97">
        <v>156</v>
      </c>
    </row>
    <row r="555" spans="1:7">
      <c r="A555" s="50" t="s">
        <v>467</v>
      </c>
      <c r="B555" s="50" t="s">
        <v>464</v>
      </c>
      <c r="C555" s="50" t="s">
        <v>425</v>
      </c>
      <c r="D555" s="50" t="s">
        <v>426</v>
      </c>
      <c r="E555" s="50">
        <v>2018</v>
      </c>
      <c r="F555" s="50" t="s">
        <v>75</v>
      </c>
      <c r="G555" s="97">
        <v>161</v>
      </c>
    </row>
    <row r="556" spans="1:7" ht="15.75" thickBot="1">
      <c r="A556" s="50" t="s">
        <v>467</v>
      </c>
      <c r="B556" s="50" t="s">
        <v>464</v>
      </c>
      <c r="C556" s="50" t="s">
        <v>425</v>
      </c>
      <c r="D556" s="50" t="s">
        <v>426</v>
      </c>
      <c r="E556" s="50">
        <v>2019</v>
      </c>
      <c r="F556" s="50" t="s">
        <v>75</v>
      </c>
      <c r="G556" s="102">
        <v>152</v>
      </c>
    </row>
    <row r="557" spans="1:7">
      <c r="A557" s="50" t="s">
        <v>467</v>
      </c>
      <c r="B557" s="50" t="s">
        <v>454</v>
      </c>
      <c r="C557" s="50" t="s">
        <v>455</v>
      </c>
      <c r="D557" s="50" t="s">
        <v>454</v>
      </c>
      <c r="E557" s="50">
        <v>2014</v>
      </c>
      <c r="F557" s="50" t="s">
        <v>78</v>
      </c>
      <c r="G557" s="97">
        <v>75</v>
      </c>
    </row>
    <row r="558" spans="1:7">
      <c r="A558" s="50" t="s">
        <v>467</v>
      </c>
      <c r="B558" s="50" t="s">
        <v>454</v>
      </c>
      <c r="C558" s="50" t="s">
        <v>455</v>
      </c>
      <c r="D558" s="50" t="s">
        <v>454</v>
      </c>
      <c r="E558" s="50">
        <v>2015</v>
      </c>
      <c r="F558" s="50" t="s">
        <v>78</v>
      </c>
      <c r="G558" s="97">
        <v>0</v>
      </c>
    </row>
    <row r="559" spans="1:7">
      <c r="A559" s="50" t="s">
        <v>467</v>
      </c>
      <c r="B559" s="50" t="s">
        <v>454</v>
      </c>
      <c r="C559" s="50" t="s">
        <v>455</v>
      </c>
      <c r="D559" s="50" t="s">
        <v>454</v>
      </c>
      <c r="E559" s="50">
        <v>2016</v>
      </c>
      <c r="F559" s="50" t="s">
        <v>78</v>
      </c>
      <c r="G559" s="97">
        <v>0</v>
      </c>
    </row>
    <row r="560" spans="1:7">
      <c r="A560" s="50" t="s">
        <v>467</v>
      </c>
      <c r="B560" s="50" t="s">
        <v>454</v>
      </c>
      <c r="C560" s="50" t="s">
        <v>455</v>
      </c>
      <c r="D560" s="50" t="s">
        <v>454</v>
      </c>
      <c r="E560" s="50">
        <v>2017</v>
      </c>
      <c r="F560" s="50" t="s">
        <v>78</v>
      </c>
      <c r="G560" s="97">
        <v>0</v>
      </c>
    </row>
    <row r="561" spans="1:7">
      <c r="A561" s="50" t="s">
        <v>467</v>
      </c>
      <c r="B561" s="50" t="s">
        <v>454</v>
      </c>
      <c r="C561" s="50" t="s">
        <v>455</v>
      </c>
      <c r="D561" s="50" t="s">
        <v>454</v>
      </c>
      <c r="E561" s="50">
        <v>2018</v>
      </c>
      <c r="F561" s="50" t="s">
        <v>78</v>
      </c>
      <c r="G561" s="97">
        <v>0</v>
      </c>
    </row>
    <row r="562" spans="1:7">
      <c r="A562" s="50" t="s">
        <v>467</v>
      </c>
      <c r="B562" s="50" t="s">
        <v>454</v>
      </c>
      <c r="C562" s="50" t="s">
        <v>455</v>
      </c>
      <c r="D562" s="50" t="s">
        <v>454</v>
      </c>
      <c r="E562" s="50">
        <v>2019</v>
      </c>
      <c r="F562" s="50" t="s">
        <v>78</v>
      </c>
      <c r="G562" s="97">
        <v>0</v>
      </c>
    </row>
    <row r="563" spans="1:7">
      <c r="A563" s="50" t="s">
        <v>467</v>
      </c>
      <c r="B563" s="50" t="s">
        <v>464</v>
      </c>
      <c r="C563" s="50" t="s">
        <v>451</v>
      </c>
      <c r="D563" s="50" t="s">
        <v>453</v>
      </c>
      <c r="E563" s="50">
        <v>2014</v>
      </c>
      <c r="F563" s="50" t="s">
        <v>78</v>
      </c>
      <c r="G563" s="98">
        <v>1187</v>
      </c>
    </row>
    <row r="564" spans="1:7">
      <c r="A564" s="50" t="s">
        <v>467</v>
      </c>
      <c r="B564" s="50" t="s">
        <v>464</v>
      </c>
      <c r="C564" s="50" t="s">
        <v>451</v>
      </c>
      <c r="D564" s="50" t="s">
        <v>453</v>
      </c>
      <c r="E564" s="50">
        <v>2015</v>
      </c>
      <c r="F564" s="50" t="s">
        <v>78</v>
      </c>
      <c r="G564" s="98">
        <v>1781</v>
      </c>
    </row>
    <row r="565" spans="1:7">
      <c r="A565" s="50" t="s">
        <v>467</v>
      </c>
      <c r="B565" s="50" t="s">
        <v>464</v>
      </c>
      <c r="C565" s="50" t="s">
        <v>451</v>
      </c>
      <c r="D565" s="50" t="s">
        <v>453</v>
      </c>
      <c r="E565" s="50">
        <v>2016</v>
      </c>
      <c r="F565" s="50" t="s">
        <v>78</v>
      </c>
      <c r="G565" s="98">
        <v>1713</v>
      </c>
    </row>
    <row r="566" spans="1:7">
      <c r="A566" s="50" t="s">
        <v>467</v>
      </c>
      <c r="B566" s="50" t="s">
        <v>464</v>
      </c>
      <c r="C566" s="50" t="s">
        <v>451</v>
      </c>
      <c r="D566" s="50" t="s">
        <v>453</v>
      </c>
      <c r="E566" s="50">
        <v>2017</v>
      </c>
      <c r="F566" s="50" t="s">
        <v>78</v>
      </c>
      <c r="G566" s="98">
        <v>2189</v>
      </c>
    </row>
    <row r="567" spans="1:7">
      <c r="A567" s="50" t="s">
        <v>467</v>
      </c>
      <c r="B567" s="50" t="s">
        <v>464</v>
      </c>
      <c r="C567" s="50" t="s">
        <v>451</v>
      </c>
      <c r="D567" s="50" t="s">
        <v>453</v>
      </c>
      <c r="E567" s="50">
        <v>2018</v>
      </c>
      <c r="F567" s="50" t="s">
        <v>78</v>
      </c>
      <c r="G567" s="98">
        <v>2630</v>
      </c>
    </row>
    <row r="568" spans="1:7">
      <c r="A568" s="50" t="s">
        <v>467</v>
      </c>
      <c r="B568" s="50" t="s">
        <v>464</v>
      </c>
      <c r="C568" s="50" t="s">
        <v>451</v>
      </c>
      <c r="D568" s="50" t="s">
        <v>453</v>
      </c>
      <c r="E568" s="50">
        <v>2019</v>
      </c>
      <c r="F568" s="50" t="s">
        <v>78</v>
      </c>
      <c r="G568" s="98">
        <v>2779</v>
      </c>
    </row>
    <row r="569" spans="1:7">
      <c r="A569" s="50" t="s">
        <v>467</v>
      </c>
      <c r="B569" s="50" t="s">
        <v>464</v>
      </c>
      <c r="C569" s="50" t="s">
        <v>451</v>
      </c>
      <c r="D569" s="50" t="s">
        <v>452</v>
      </c>
      <c r="E569" s="50">
        <v>2014</v>
      </c>
      <c r="F569" s="50" t="s">
        <v>78</v>
      </c>
      <c r="G569" s="97">
        <v>917</v>
      </c>
    </row>
    <row r="570" spans="1:7">
      <c r="A570" s="50" t="s">
        <v>467</v>
      </c>
      <c r="B570" s="50" t="s">
        <v>464</v>
      </c>
      <c r="C570" s="50" t="s">
        <v>451</v>
      </c>
      <c r="D570" s="50" t="s">
        <v>452</v>
      </c>
      <c r="E570" s="50">
        <v>2015</v>
      </c>
      <c r="F570" s="50" t="s">
        <v>78</v>
      </c>
      <c r="G570" s="98">
        <v>1259</v>
      </c>
    </row>
    <row r="571" spans="1:7">
      <c r="A571" s="50" t="s">
        <v>467</v>
      </c>
      <c r="B571" s="50" t="s">
        <v>464</v>
      </c>
      <c r="C571" s="50" t="s">
        <v>451</v>
      </c>
      <c r="D571" s="50" t="s">
        <v>452</v>
      </c>
      <c r="E571" s="50">
        <v>2016</v>
      </c>
      <c r="F571" s="50" t="s">
        <v>78</v>
      </c>
      <c r="G571" s="98">
        <v>1215</v>
      </c>
    </row>
    <row r="572" spans="1:7">
      <c r="A572" s="50" t="s">
        <v>467</v>
      </c>
      <c r="B572" s="50" t="s">
        <v>464</v>
      </c>
      <c r="C572" s="50" t="s">
        <v>451</v>
      </c>
      <c r="D572" s="50" t="s">
        <v>452</v>
      </c>
      <c r="E572" s="50">
        <v>2017</v>
      </c>
      <c r="F572" s="50" t="s">
        <v>78</v>
      </c>
      <c r="G572" s="98">
        <v>1538</v>
      </c>
    </row>
    <row r="573" spans="1:7">
      <c r="A573" s="50" t="s">
        <v>467</v>
      </c>
      <c r="B573" s="50" t="s">
        <v>464</v>
      </c>
      <c r="C573" s="50" t="s">
        <v>451</v>
      </c>
      <c r="D573" s="50" t="s">
        <v>452</v>
      </c>
      <c r="E573" s="50">
        <v>2018</v>
      </c>
      <c r="F573" s="50" t="s">
        <v>78</v>
      </c>
      <c r="G573" s="98">
        <v>1749</v>
      </c>
    </row>
    <row r="574" spans="1:7">
      <c r="A574" s="50" t="s">
        <v>467</v>
      </c>
      <c r="B574" s="50" t="s">
        <v>464</v>
      </c>
      <c r="C574" s="50" t="s">
        <v>451</v>
      </c>
      <c r="D574" s="50" t="s">
        <v>452</v>
      </c>
      <c r="E574" s="50">
        <v>2019</v>
      </c>
      <c r="F574" s="50" t="s">
        <v>78</v>
      </c>
      <c r="G574" s="98">
        <v>1829</v>
      </c>
    </row>
    <row r="575" spans="1:7">
      <c r="A575" s="50" t="s">
        <v>467</v>
      </c>
      <c r="B575" s="50" t="s">
        <v>464</v>
      </c>
      <c r="C575" s="50" t="s">
        <v>447</v>
      </c>
      <c r="D575" s="50" t="s">
        <v>450</v>
      </c>
      <c r="E575" s="50">
        <v>2014</v>
      </c>
      <c r="F575" s="50" t="s">
        <v>78</v>
      </c>
      <c r="G575" s="97">
        <v>748</v>
      </c>
    </row>
    <row r="576" spans="1:7">
      <c r="A576" s="50" t="s">
        <v>467</v>
      </c>
      <c r="B576" s="50" t="s">
        <v>464</v>
      </c>
      <c r="C576" s="50" t="s">
        <v>447</v>
      </c>
      <c r="D576" s="50" t="s">
        <v>450</v>
      </c>
      <c r="E576" s="50">
        <v>2015</v>
      </c>
      <c r="F576" s="50" t="s">
        <v>78</v>
      </c>
      <c r="G576" s="98">
        <v>1041</v>
      </c>
    </row>
    <row r="577" spans="1:7">
      <c r="A577" s="50" t="s">
        <v>467</v>
      </c>
      <c r="B577" s="50" t="s">
        <v>464</v>
      </c>
      <c r="C577" s="50" t="s">
        <v>447</v>
      </c>
      <c r="D577" s="50" t="s">
        <v>450</v>
      </c>
      <c r="E577" s="50">
        <v>2016</v>
      </c>
      <c r="F577" s="50" t="s">
        <v>78</v>
      </c>
      <c r="G577" s="98">
        <v>1066</v>
      </c>
    </row>
    <row r="578" spans="1:7">
      <c r="A578" s="50" t="s">
        <v>467</v>
      </c>
      <c r="B578" s="50" t="s">
        <v>464</v>
      </c>
      <c r="C578" s="50" t="s">
        <v>447</v>
      </c>
      <c r="D578" s="50" t="s">
        <v>450</v>
      </c>
      <c r="E578" s="50">
        <v>2017</v>
      </c>
      <c r="F578" s="50" t="s">
        <v>78</v>
      </c>
      <c r="G578" s="98">
        <v>1287</v>
      </c>
    </row>
    <row r="579" spans="1:7">
      <c r="A579" s="50" t="s">
        <v>467</v>
      </c>
      <c r="B579" s="50" t="s">
        <v>464</v>
      </c>
      <c r="C579" s="50" t="s">
        <v>447</v>
      </c>
      <c r="D579" s="50" t="s">
        <v>450</v>
      </c>
      <c r="E579" s="50">
        <v>2018</v>
      </c>
      <c r="F579" s="50" t="s">
        <v>78</v>
      </c>
      <c r="G579" s="98">
        <v>1571</v>
      </c>
    </row>
    <row r="580" spans="1:7">
      <c r="A580" s="50" t="s">
        <v>467</v>
      </c>
      <c r="B580" s="50" t="s">
        <v>464</v>
      </c>
      <c r="C580" s="50" t="s">
        <v>447</v>
      </c>
      <c r="D580" s="50" t="s">
        <v>450</v>
      </c>
      <c r="E580" s="50">
        <v>2019</v>
      </c>
      <c r="F580" s="50" t="s">
        <v>78</v>
      </c>
      <c r="G580" s="98">
        <v>1693</v>
      </c>
    </row>
    <row r="581" spans="1:7">
      <c r="A581" s="50" t="s">
        <v>467</v>
      </c>
      <c r="B581" s="50" t="s">
        <v>464</v>
      </c>
      <c r="C581" s="50" t="s">
        <v>447</v>
      </c>
      <c r="D581" s="50" t="s">
        <v>449</v>
      </c>
      <c r="E581" s="50">
        <v>2014</v>
      </c>
      <c r="F581" s="50" t="s">
        <v>78</v>
      </c>
      <c r="G581" s="97">
        <v>399</v>
      </c>
    </row>
    <row r="582" spans="1:7">
      <c r="A582" s="50" t="s">
        <v>467</v>
      </c>
      <c r="B582" s="50" t="s">
        <v>464</v>
      </c>
      <c r="C582" s="50" t="s">
        <v>447</v>
      </c>
      <c r="D582" s="50" t="s">
        <v>449</v>
      </c>
      <c r="E582" s="50">
        <v>2015</v>
      </c>
      <c r="F582" s="50" t="s">
        <v>78</v>
      </c>
      <c r="G582" s="97">
        <v>569</v>
      </c>
    </row>
    <row r="583" spans="1:7">
      <c r="A583" s="50" t="s">
        <v>467</v>
      </c>
      <c r="B583" s="50" t="s">
        <v>464</v>
      </c>
      <c r="C583" s="50" t="s">
        <v>447</v>
      </c>
      <c r="D583" s="50" t="s">
        <v>449</v>
      </c>
      <c r="E583" s="50">
        <v>2016</v>
      </c>
      <c r="F583" s="50" t="s">
        <v>78</v>
      </c>
      <c r="G583" s="97">
        <v>633</v>
      </c>
    </row>
    <row r="584" spans="1:7">
      <c r="A584" s="50" t="s">
        <v>467</v>
      </c>
      <c r="B584" s="50" t="s">
        <v>464</v>
      </c>
      <c r="C584" s="50" t="s">
        <v>447</v>
      </c>
      <c r="D584" s="50" t="s">
        <v>449</v>
      </c>
      <c r="E584" s="50">
        <v>2017</v>
      </c>
      <c r="F584" s="50" t="s">
        <v>78</v>
      </c>
      <c r="G584" s="97">
        <v>730</v>
      </c>
    </row>
    <row r="585" spans="1:7">
      <c r="A585" s="50" t="s">
        <v>467</v>
      </c>
      <c r="B585" s="50" t="s">
        <v>464</v>
      </c>
      <c r="C585" s="50" t="s">
        <v>447</v>
      </c>
      <c r="D585" s="50" t="s">
        <v>449</v>
      </c>
      <c r="E585" s="50">
        <v>2018</v>
      </c>
      <c r="F585" s="50" t="s">
        <v>78</v>
      </c>
      <c r="G585" s="97">
        <v>921</v>
      </c>
    </row>
    <row r="586" spans="1:7">
      <c r="A586" s="50" t="s">
        <v>467</v>
      </c>
      <c r="B586" s="50" t="s">
        <v>464</v>
      </c>
      <c r="C586" s="50" t="s">
        <v>447</v>
      </c>
      <c r="D586" s="50" t="s">
        <v>449</v>
      </c>
      <c r="E586" s="50">
        <v>2019</v>
      </c>
      <c r="F586" s="50" t="s">
        <v>78</v>
      </c>
      <c r="G586" s="98">
        <v>1056</v>
      </c>
    </row>
    <row r="587" spans="1:7">
      <c r="A587" s="50" t="s">
        <v>467</v>
      </c>
      <c r="B587" s="50" t="s">
        <v>464</v>
      </c>
      <c r="C587" s="50" t="s">
        <v>447</v>
      </c>
      <c r="D587" s="50" t="s">
        <v>448</v>
      </c>
      <c r="E587" s="50">
        <v>2014</v>
      </c>
      <c r="F587" s="50" t="s">
        <v>78</v>
      </c>
      <c r="G587" s="97">
        <v>716</v>
      </c>
    </row>
    <row r="588" spans="1:7">
      <c r="A588" s="50" t="s">
        <v>467</v>
      </c>
      <c r="B588" s="50" t="s">
        <v>464</v>
      </c>
      <c r="C588" s="50" t="s">
        <v>447</v>
      </c>
      <c r="D588" s="50" t="s">
        <v>448</v>
      </c>
      <c r="E588" s="50">
        <v>2015</v>
      </c>
      <c r="F588" s="50" t="s">
        <v>78</v>
      </c>
      <c r="G588" s="98">
        <v>1184</v>
      </c>
    </row>
    <row r="589" spans="1:7">
      <c r="A589" s="50" t="s">
        <v>467</v>
      </c>
      <c r="B589" s="50" t="s">
        <v>464</v>
      </c>
      <c r="C589" s="50" t="s">
        <v>447</v>
      </c>
      <c r="D589" s="50" t="s">
        <v>448</v>
      </c>
      <c r="E589" s="50">
        <v>2016</v>
      </c>
      <c r="F589" s="50" t="s">
        <v>78</v>
      </c>
      <c r="G589" s="98">
        <v>1085</v>
      </c>
    </row>
    <row r="590" spans="1:7">
      <c r="A590" s="50" t="s">
        <v>467</v>
      </c>
      <c r="B590" s="50" t="s">
        <v>464</v>
      </c>
      <c r="C590" s="50" t="s">
        <v>447</v>
      </c>
      <c r="D590" s="50" t="s">
        <v>448</v>
      </c>
      <c r="E590" s="50">
        <v>2017</v>
      </c>
      <c r="F590" s="50" t="s">
        <v>78</v>
      </c>
      <c r="G590" s="98">
        <v>1406</v>
      </c>
    </row>
    <row r="591" spans="1:7">
      <c r="A591" s="50" t="s">
        <v>467</v>
      </c>
      <c r="B591" s="50" t="s">
        <v>464</v>
      </c>
      <c r="C591" s="50" t="s">
        <v>447</v>
      </c>
      <c r="D591" s="50" t="s">
        <v>448</v>
      </c>
      <c r="E591" s="50">
        <v>2018</v>
      </c>
      <c r="F591" s="50" t="s">
        <v>78</v>
      </c>
      <c r="G591" s="98">
        <v>1775</v>
      </c>
    </row>
    <row r="592" spans="1:7">
      <c r="A592" s="50" t="s">
        <v>467</v>
      </c>
      <c r="B592" s="50" t="s">
        <v>464</v>
      </c>
      <c r="C592" s="50" t="s">
        <v>447</v>
      </c>
      <c r="D592" s="50" t="s">
        <v>448</v>
      </c>
      <c r="E592" s="50">
        <v>2019</v>
      </c>
      <c r="F592" s="50" t="s">
        <v>78</v>
      </c>
      <c r="G592" s="98">
        <v>1843</v>
      </c>
    </row>
    <row r="593" spans="1:7">
      <c r="A593" s="50" t="s">
        <v>467</v>
      </c>
      <c r="B593" s="50" t="s">
        <v>464</v>
      </c>
      <c r="C593" s="50" t="s">
        <v>445</v>
      </c>
      <c r="D593" s="50" t="s">
        <v>446</v>
      </c>
      <c r="E593" s="50">
        <v>2014</v>
      </c>
      <c r="F593" s="50" t="s">
        <v>78</v>
      </c>
      <c r="G593" s="97">
        <v>3</v>
      </c>
    </row>
    <row r="594" spans="1:7">
      <c r="A594" s="50" t="s">
        <v>467</v>
      </c>
      <c r="B594" s="50" t="s">
        <v>464</v>
      </c>
      <c r="C594" s="50" t="s">
        <v>445</v>
      </c>
      <c r="D594" s="50" t="s">
        <v>446</v>
      </c>
      <c r="E594" s="50">
        <v>2015</v>
      </c>
      <c r="F594" s="50" t="s">
        <v>78</v>
      </c>
      <c r="G594" s="97">
        <v>3</v>
      </c>
    </row>
    <row r="595" spans="1:7">
      <c r="A595" s="50" t="s">
        <v>467</v>
      </c>
      <c r="B595" s="50" t="s">
        <v>464</v>
      </c>
      <c r="C595" s="50" t="s">
        <v>445</v>
      </c>
      <c r="D595" s="50" t="s">
        <v>446</v>
      </c>
      <c r="E595" s="50">
        <v>2016</v>
      </c>
      <c r="F595" s="50" t="s">
        <v>78</v>
      </c>
      <c r="G595" s="97">
        <v>3</v>
      </c>
    </row>
    <row r="596" spans="1:7">
      <c r="A596" s="50" t="s">
        <v>467</v>
      </c>
      <c r="B596" s="50" t="s">
        <v>464</v>
      </c>
      <c r="C596" s="50" t="s">
        <v>445</v>
      </c>
      <c r="D596" s="50" t="s">
        <v>446</v>
      </c>
      <c r="E596" s="50">
        <v>2017</v>
      </c>
      <c r="F596" s="50" t="s">
        <v>78</v>
      </c>
      <c r="G596" s="97">
        <v>4</v>
      </c>
    </row>
    <row r="597" spans="1:7">
      <c r="A597" s="50" t="s">
        <v>467</v>
      </c>
      <c r="B597" s="50" t="s">
        <v>464</v>
      </c>
      <c r="C597" s="50" t="s">
        <v>445</v>
      </c>
      <c r="D597" s="50" t="s">
        <v>446</v>
      </c>
      <c r="E597" s="50">
        <v>2018</v>
      </c>
      <c r="F597" s="50" t="s">
        <v>78</v>
      </c>
      <c r="G597" s="97">
        <v>5</v>
      </c>
    </row>
    <row r="598" spans="1:7">
      <c r="A598" s="50" t="s">
        <v>467</v>
      </c>
      <c r="B598" s="50" t="s">
        <v>464</v>
      </c>
      <c r="C598" s="50" t="s">
        <v>445</v>
      </c>
      <c r="D598" s="50" t="s">
        <v>446</v>
      </c>
      <c r="E598" s="50">
        <v>2019</v>
      </c>
      <c r="F598" s="50" t="s">
        <v>78</v>
      </c>
      <c r="G598" s="97">
        <v>7</v>
      </c>
    </row>
    <row r="599" spans="1:7">
      <c r="A599" s="50" t="s">
        <v>467</v>
      </c>
      <c r="B599" s="50" t="s">
        <v>464</v>
      </c>
      <c r="C599" s="50" t="s">
        <v>441</v>
      </c>
      <c r="D599" s="50" t="s">
        <v>385</v>
      </c>
      <c r="E599" s="50">
        <v>2014</v>
      </c>
      <c r="F599" s="50" t="s">
        <v>78</v>
      </c>
      <c r="G599" s="97">
        <v>162</v>
      </c>
    </row>
    <row r="600" spans="1:7">
      <c r="A600" s="50" t="s">
        <v>467</v>
      </c>
      <c r="B600" s="50" t="s">
        <v>464</v>
      </c>
      <c r="C600" s="50" t="s">
        <v>441</v>
      </c>
      <c r="D600" s="50" t="s">
        <v>385</v>
      </c>
      <c r="E600" s="50">
        <v>2015</v>
      </c>
      <c r="F600" s="50" t="s">
        <v>78</v>
      </c>
      <c r="G600" s="97">
        <v>229</v>
      </c>
    </row>
    <row r="601" spans="1:7">
      <c r="A601" s="50" t="s">
        <v>467</v>
      </c>
      <c r="B601" s="50" t="s">
        <v>464</v>
      </c>
      <c r="C601" s="50" t="s">
        <v>441</v>
      </c>
      <c r="D601" s="50" t="s">
        <v>385</v>
      </c>
      <c r="E601" s="50">
        <v>2016</v>
      </c>
      <c r="F601" s="50" t="s">
        <v>78</v>
      </c>
      <c r="G601" s="97">
        <v>231</v>
      </c>
    </row>
    <row r="602" spans="1:7">
      <c r="A602" s="50" t="s">
        <v>467</v>
      </c>
      <c r="B602" s="50" t="s">
        <v>464</v>
      </c>
      <c r="C602" s="50" t="s">
        <v>441</v>
      </c>
      <c r="D602" s="50" t="s">
        <v>385</v>
      </c>
      <c r="E602" s="50">
        <v>2017</v>
      </c>
      <c r="F602" s="50" t="s">
        <v>78</v>
      </c>
      <c r="G602" s="97">
        <v>275</v>
      </c>
    </row>
    <row r="603" spans="1:7">
      <c r="A603" s="50" t="s">
        <v>467</v>
      </c>
      <c r="B603" s="50" t="s">
        <v>464</v>
      </c>
      <c r="C603" s="50" t="s">
        <v>441</v>
      </c>
      <c r="D603" s="50" t="s">
        <v>385</v>
      </c>
      <c r="E603" s="50">
        <v>2018</v>
      </c>
      <c r="F603" s="50" t="s">
        <v>78</v>
      </c>
      <c r="G603" s="97">
        <v>320</v>
      </c>
    </row>
    <row r="604" spans="1:7">
      <c r="A604" s="50" t="s">
        <v>467</v>
      </c>
      <c r="B604" s="50" t="s">
        <v>464</v>
      </c>
      <c r="C604" s="50" t="s">
        <v>441</v>
      </c>
      <c r="D604" s="50" t="s">
        <v>385</v>
      </c>
      <c r="E604" s="50">
        <v>2019</v>
      </c>
      <c r="F604" s="50" t="s">
        <v>78</v>
      </c>
      <c r="G604" s="97">
        <v>323</v>
      </c>
    </row>
    <row r="605" spans="1:7">
      <c r="A605" s="50" t="s">
        <v>467</v>
      </c>
      <c r="B605" s="50" t="s">
        <v>464</v>
      </c>
      <c r="C605" s="50" t="s">
        <v>441</v>
      </c>
      <c r="D605" s="50" t="s">
        <v>444</v>
      </c>
      <c r="E605" s="50">
        <v>2014</v>
      </c>
      <c r="F605" s="50" t="s">
        <v>78</v>
      </c>
      <c r="G605" s="97">
        <v>13</v>
      </c>
    </row>
    <row r="606" spans="1:7">
      <c r="A606" s="50" t="s">
        <v>467</v>
      </c>
      <c r="B606" s="50" t="s">
        <v>464</v>
      </c>
      <c r="C606" s="50" t="s">
        <v>441</v>
      </c>
      <c r="D606" s="50" t="s">
        <v>444</v>
      </c>
      <c r="E606" s="50">
        <v>2015</v>
      </c>
      <c r="F606" s="50" t="s">
        <v>78</v>
      </c>
      <c r="G606" s="97">
        <v>12</v>
      </c>
    </row>
    <row r="607" spans="1:7">
      <c r="A607" s="50" t="s">
        <v>467</v>
      </c>
      <c r="B607" s="50" t="s">
        <v>464</v>
      </c>
      <c r="C607" s="50" t="s">
        <v>441</v>
      </c>
      <c r="D607" s="50" t="s">
        <v>444</v>
      </c>
      <c r="E607" s="50">
        <v>2016</v>
      </c>
      <c r="F607" s="50" t="s">
        <v>78</v>
      </c>
      <c r="G607" s="97">
        <v>13</v>
      </c>
    </row>
    <row r="608" spans="1:7">
      <c r="A608" s="50" t="s">
        <v>467</v>
      </c>
      <c r="B608" s="50" t="s">
        <v>464</v>
      </c>
      <c r="C608" s="50" t="s">
        <v>441</v>
      </c>
      <c r="D608" s="50" t="s">
        <v>444</v>
      </c>
      <c r="E608" s="50">
        <v>2017</v>
      </c>
      <c r="F608" s="50" t="s">
        <v>78</v>
      </c>
      <c r="G608" s="97">
        <v>18</v>
      </c>
    </row>
    <row r="609" spans="1:7">
      <c r="A609" s="50" t="s">
        <v>467</v>
      </c>
      <c r="B609" s="50" t="s">
        <v>464</v>
      </c>
      <c r="C609" s="50" t="s">
        <v>441</v>
      </c>
      <c r="D609" s="50" t="s">
        <v>444</v>
      </c>
      <c r="E609" s="50">
        <v>2018</v>
      </c>
      <c r="F609" s="50" t="s">
        <v>78</v>
      </c>
      <c r="G609" s="97">
        <v>21</v>
      </c>
    </row>
    <row r="610" spans="1:7">
      <c r="A610" s="50" t="s">
        <v>467</v>
      </c>
      <c r="B610" s="50" t="s">
        <v>464</v>
      </c>
      <c r="C610" s="50" t="s">
        <v>441</v>
      </c>
      <c r="D610" s="50" t="s">
        <v>444</v>
      </c>
      <c r="E610" s="50">
        <v>2019</v>
      </c>
      <c r="F610" s="50" t="s">
        <v>78</v>
      </c>
      <c r="G610" s="97">
        <v>20</v>
      </c>
    </row>
    <row r="611" spans="1:7">
      <c r="A611" s="50" t="s">
        <v>467</v>
      </c>
      <c r="B611" s="50" t="s">
        <v>464</v>
      </c>
      <c r="C611" s="50" t="s">
        <v>441</v>
      </c>
      <c r="D611" s="50" t="s">
        <v>443</v>
      </c>
      <c r="E611" s="50">
        <v>2014</v>
      </c>
      <c r="F611" s="50" t="s">
        <v>78</v>
      </c>
      <c r="G611" s="97">
        <v>0</v>
      </c>
    </row>
    <row r="612" spans="1:7">
      <c r="A612" s="50" t="s">
        <v>467</v>
      </c>
      <c r="B612" s="50" t="s">
        <v>464</v>
      </c>
      <c r="C612" s="50" t="s">
        <v>441</v>
      </c>
      <c r="D612" s="50" t="s">
        <v>443</v>
      </c>
      <c r="E612" s="50">
        <v>2015</v>
      </c>
      <c r="F612" s="50" t="s">
        <v>78</v>
      </c>
      <c r="G612" s="97">
        <v>0</v>
      </c>
    </row>
    <row r="613" spans="1:7">
      <c r="A613" s="50" t="s">
        <v>467</v>
      </c>
      <c r="B613" s="50" t="s">
        <v>464</v>
      </c>
      <c r="C613" s="50" t="s">
        <v>441</v>
      </c>
      <c r="D613" s="50" t="s">
        <v>443</v>
      </c>
      <c r="E613" s="50">
        <v>2016</v>
      </c>
      <c r="F613" s="50" t="s">
        <v>78</v>
      </c>
      <c r="G613" s="97">
        <v>0</v>
      </c>
    </row>
    <row r="614" spans="1:7">
      <c r="A614" s="50" t="s">
        <v>467</v>
      </c>
      <c r="B614" s="50" t="s">
        <v>464</v>
      </c>
      <c r="C614" s="50" t="s">
        <v>441</v>
      </c>
      <c r="D614" s="50" t="s">
        <v>443</v>
      </c>
      <c r="E614" s="50">
        <v>2017</v>
      </c>
      <c r="F614" s="50" t="s">
        <v>78</v>
      </c>
      <c r="G614" s="97">
        <v>0</v>
      </c>
    </row>
    <row r="615" spans="1:7">
      <c r="A615" s="50" t="s">
        <v>467</v>
      </c>
      <c r="B615" s="50" t="s">
        <v>464</v>
      </c>
      <c r="C615" s="50" t="s">
        <v>441</v>
      </c>
      <c r="D615" s="50" t="s">
        <v>443</v>
      </c>
      <c r="E615" s="50">
        <v>2018</v>
      </c>
      <c r="F615" s="50" t="s">
        <v>78</v>
      </c>
      <c r="G615" s="97">
        <v>0</v>
      </c>
    </row>
    <row r="616" spans="1:7">
      <c r="A616" s="50" t="s">
        <v>467</v>
      </c>
      <c r="B616" s="50" t="s">
        <v>464</v>
      </c>
      <c r="C616" s="50" t="s">
        <v>441</v>
      </c>
      <c r="D616" s="50" t="s">
        <v>443</v>
      </c>
      <c r="E616" s="50">
        <v>2019</v>
      </c>
      <c r="F616" s="50" t="s">
        <v>78</v>
      </c>
      <c r="G616" s="97">
        <v>0</v>
      </c>
    </row>
    <row r="617" spans="1:7">
      <c r="A617" s="50" t="s">
        <v>467</v>
      </c>
      <c r="B617" s="50" t="s">
        <v>464</v>
      </c>
      <c r="C617" s="50" t="s">
        <v>441</v>
      </c>
      <c r="D617" s="50" t="s">
        <v>442</v>
      </c>
      <c r="E617" s="50">
        <v>2014</v>
      </c>
      <c r="F617" s="50" t="s">
        <v>78</v>
      </c>
      <c r="G617" s="97">
        <v>2</v>
      </c>
    </row>
    <row r="618" spans="1:7">
      <c r="A618" s="50" t="s">
        <v>467</v>
      </c>
      <c r="B618" s="50" t="s">
        <v>464</v>
      </c>
      <c r="C618" s="50" t="s">
        <v>441</v>
      </c>
      <c r="D618" s="50" t="s">
        <v>442</v>
      </c>
      <c r="E618" s="50">
        <v>2015</v>
      </c>
      <c r="F618" s="50" t="s">
        <v>78</v>
      </c>
      <c r="G618" s="97">
        <v>3</v>
      </c>
    </row>
    <row r="619" spans="1:7">
      <c r="A619" s="50" t="s">
        <v>467</v>
      </c>
      <c r="B619" s="50" t="s">
        <v>464</v>
      </c>
      <c r="C619" s="50" t="s">
        <v>441</v>
      </c>
      <c r="D619" s="50" t="s">
        <v>442</v>
      </c>
      <c r="E619" s="50">
        <v>2016</v>
      </c>
      <c r="F619" s="50" t="s">
        <v>78</v>
      </c>
      <c r="G619" s="97">
        <v>3</v>
      </c>
    </row>
    <row r="620" spans="1:7">
      <c r="A620" s="50" t="s">
        <v>467</v>
      </c>
      <c r="B620" s="50" t="s">
        <v>464</v>
      </c>
      <c r="C620" s="50" t="s">
        <v>441</v>
      </c>
      <c r="D620" s="50" t="s">
        <v>442</v>
      </c>
      <c r="E620" s="50">
        <v>2017</v>
      </c>
      <c r="F620" s="50" t="s">
        <v>78</v>
      </c>
      <c r="G620" s="97">
        <v>4</v>
      </c>
    </row>
    <row r="621" spans="1:7">
      <c r="A621" s="50" t="s">
        <v>467</v>
      </c>
      <c r="B621" s="50" t="s">
        <v>464</v>
      </c>
      <c r="C621" s="50" t="s">
        <v>441</v>
      </c>
      <c r="D621" s="50" t="s">
        <v>442</v>
      </c>
      <c r="E621" s="50">
        <v>2018</v>
      </c>
      <c r="F621" s="50" t="s">
        <v>78</v>
      </c>
      <c r="G621" s="97">
        <v>4</v>
      </c>
    </row>
    <row r="622" spans="1:7">
      <c r="A622" s="50" t="s">
        <v>467</v>
      </c>
      <c r="B622" s="50" t="s">
        <v>464</v>
      </c>
      <c r="C622" s="50" t="s">
        <v>441</v>
      </c>
      <c r="D622" s="50" t="s">
        <v>442</v>
      </c>
      <c r="E622" s="50">
        <v>2019</v>
      </c>
      <c r="F622" s="50" t="s">
        <v>78</v>
      </c>
      <c r="G622" s="97">
        <v>4</v>
      </c>
    </row>
    <row r="623" spans="1:7">
      <c r="A623" s="50" t="s">
        <v>467</v>
      </c>
      <c r="B623" s="50" t="s">
        <v>464</v>
      </c>
      <c r="C623" s="50" t="s">
        <v>438</v>
      </c>
      <c r="D623" s="50" t="s">
        <v>440</v>
      </c>
      <c r="E623" s="50">
        <v>2014</v>
      </c>
      <c r="F623" s="50" t="s">
        <v>78</v>
      </c>
      <c r="G623" s="97">
        <v>53</v>
      </c>
    </row>
    <row r="624" spans="1:7">
      <c r="A624" s="50" t="s">
        <v>467</v>
      </c>
      <c r="B624" s="50" t="s">
        <v>464</v>
      </c>
      <c r="C624" s="50" t="s">
        <v>438</v>
      </c>
      <c r="D624" s="50" t="s">
        <v>440</v>
      </c>
      <c r="E624" s="50">
        <v>2015</v>
      </c>
      <c r="F624" s="50" t="s">
        <v>78</v>
      </c>
      <c r="G624" s="97">
        <v>60</v>
      </c>
    </row>
    <row r="625" spans="1:7">
      <c r="A625" s="50" t="s">
        <v>467</v>
      </c>
      <c r="B625" s="50" t="s">
        <v>464</v>
      </c>
      <c r="C625" s="50" t="s">
        <v>438</v>
      </c>
      <c r="D625" s="50" t="s">
        <v>440</v>
      </c>
      <c r="E625" s="50">
        <v>2016</v>
      </c>
      <c r="F625" s="50" t="s">
        <v>78</v>
      </c>
      <c r="G625" s="97">
        <v>52</v>
      </c>
    </row>
    <row r="626" spans="1:7">
      <c r="A626" s="50" t="s">
        <v>467</v>
      </c>
      <c r="B626" s="50" t="s">
        <v>464</v>
      </c>
      <c r="C626" s="50" t="s">
        <v>438</v>
      </c>
      <c r="D626" s="50" t="s">
        <v>440</v>
      </c>
      <c r="E626" s="50">
        <v>2017</v>
      </c>
      <c r="F626" s="50" t="s">
        <v>78</v>
      </c>
      <c r="G626" s="97">
        <v>67</v>
      </c>
    </row>
    <row r="627" spans="1:7">
      <c r="A627" s="50" t="s">
        <v>467</v>
      </c>
      <c r="B627" s="50" t="s">
        <v>464</v>
      </c>
      <c r="C627" s="50" t="s">
        <v>438</v>
      </c>
      <c r="D627" s="50" t="s">
        <v>440</v>
      </c>
      <c r="E627" s="50">
        <v>2018</v>
      </c>
      <c r="F627" s="50" t="s">
        <v>78</v>
      </c>
      <c r="G627" s="97">
        <v>68</v>
      </c>
    </row>
    <row r="628" spans="1:7">
      <c r="A628" s="50" t="s">
        <v>467</v>
      </c>
      <c r="B628" s="50" t="s">
        <v>464</v>
      </c>
      <c r="C628" s="50" t="s">
        <v>438</v>
      </c>
      <c r="D628" s="50" t="s">
        <v>440</v>
      </c>
      <c r="E628" s="50">
        <v>2019</v>
      </c>
      <c r="F628" s="50" t="s">
        <v>78</v>
      </c>
      <c r="G628" s="97">
        <v>68</v>
      </c>
    </row>
    <row r="629" spans="1:7">
      <c r="A629" s="50" t="s">
        <v>467</v>
      </c>
      <c r="B629" s="50" t="s">
        <v>464</v>
      </c>
      <c r="C629" s="50" t="s">
        <v>438</v>
      </c>
      <c r="D629" s="50" t="s">
        <v>439</v>
      </c>
      <c r="E629" s="50">
        <v>2014</v>
      </c>
      <c r="F629" s="50" t="s">
        <v>78</v>
      </c>
      <c r="G629" s="97">
        <v>1</v>
      </c>
    </row>
    <row r="630" spans="1:7">
      <c r="A630" s="50" t="s">
        <v>467</v>
      </c>
      <c r="B630" s="50" t="s">
        <v>464</v>
      </c>
      <c r="C630" s="50" t="s">
        <v>438</v>
      </c>
      <c r="D630" s="50" t="s">
        <v>439</v>
      </c>
      <c r="E630" s="50">
        <v>2015</v>
      </c>
      <c r="F630" s="50" t="s">
        <v>78</v>
      </c>
      <c r="G630" s="97">
        <v>2</v>
      </c>
    </row>
    <row r="631" spans="1:7">
      <c r="A631" s="50" t="s">
        <v>467</v>
      </c>
      <c r="B631" s="50" t="s">
        <v>464</v>
      </c>
      <c r="C631" s="50" t="s">
        <v>438</v>
      </c>
      <c r="D631" s="50" t="s">
        <v>439</v>
      </c>
      <c r="E631" s="50">
        <v>2016</v>
      </c>
      <c r="F631" s="50" t="s">
        <v>78</v>
      </c>
      <c r="G631" s="97">
        <v>1</v>
      </c>
    </row>
    <row r="632" spans="1:7">
      <c r="A632" s="50" t="s">
        <v>467</v>
      </c>
      <c r="B632" s="50" t="s">
        <v>464</v>
      </c>
      <c r="C632" s="50" t="s">
        <v>438</v>
      </c>
      <c r="D632" s="50" t="s">
        <v>439</v>
      </c>
      <c r="E632" s="50">
        <v>2017</v>
      </c>
      <c r="F632" s="50" t="s">
        <v>78</v>
      </c>
      <c r="G632" s="97">
        <v>1</v>
      </c>
    </row>
    <row r="633" spans="1:7">
      <c r="A633" s="50" t="s">
        <v>467</v>
      </c>
      <c r="B633" s="50" t="s">
        <v>464</v>
      </c>
      <c r="C633" s="50" t="s">
        <v>438</v>
      </c>
      <c r="D633" s="50" t="s">
        <v>439</v>
      </c>
      <c r="E633" s="50">
        <v>2018</v>
      </c>
      <c r="F633" s="50" t="s">
        <v>78</v>
      </c>
      <c r="G633" s="97">
        <v>2</v>
      </c>
    </row>
    <row r="634" spans="1:7">
      <c r="A634" s="50" t="s">
        <v>467</v>
      </c>
      <c r="B634" s="50" t="s">
        <v>464</v>
      </c>
      <c r="C634" s="50" t="s">
        <v>438</v>
      </c>
      <c r="D634" s="50" t="s">
        <v>439</v>
      </c>
      <c r="E634" s="50">
        <v>2019</v>
      </c>
      <c r="F634" s="50" t="s">
        <v>78</v>
      </c>
      <c r="G634" s="97">
        <v>2</v>
      </c>
    </row>
    <row r="635" spans="1:7">
      <c r="A635" s="50" t="s">
        <v>467</v>
      </c>
      <c r="B635" s="50" t="s">
        <v>464</v>
      </c>
      <c r="C635" s="50" t="s">
        <v>433</v>
      </c>
      <c r="D635" s="50" t="s">
        <v>437</v>
      </c>
      <c r="E635" s="50">
        <v>2014</v>
      </c>
      <c r="F635" s="50" t="s">
        <v>78</v>
      </c>
      <c r="G635" s="97">
        <v>40</v>
      </c>
    </row>
    <row r="636" spans="1:7">
      <c r="A636" s="50" t="s">
        <v>467</v>
      </c>
      <c r="B636" s="50" t="s">
        <v>464</v>
      </c>
      <c r="C636" s="50" t="s">
        <v>433</v>
      </c>
      <c r="D636" s="50" t="s">
        <v>437</v>
      </c>
      <c r="E636" s="50">
        <v>2015</v>
      </c>
      <c r="F636" s="50" t="s">
        <v>78</v>
      </c>
      <c r="G636" s="97">
        <v>50</v>
      </c>
    </row>
    <row r="637" spans="1:7">
      <c r="A637" s="50" t="s">
        <v>467</v>
      </c>
      <c r="B637" s="50" t="s">
        <v>464</v>
      </c>
      <c r="C637" s="50" t="s">
        <v>433</v>
      </c>
      <c r="D637" s="50" t="s">
        <v>437</v>
      </c>
      <c r="E637" s="50">
        <v>2016</v>
      </c>
      <c r="F637" s="50" t="s">
        <v>78</v>
      </c>
      <c r="G637" s="97">
        <v>23</v>
      </c>
    </row>
    <row r="638" spans="1:7">
      <c r="A638" s="50" t="s">
        <v>467</v>
      </c>
      <c r="B638" s="50" t="s">
        <v>464</v>
      </c>
      <c r="C638" s="50" t="s">
        <v>433</v>
      </c>
      <c r="D638" s="50" t="s">
        <v>437</v>
      </c>
      <c r="E638" s="50">
        <v>2017</v>
      </c>
      <c r="F638" s="50" t="s">
        <v>78</v>
      </c>
      <c r="G638" s="97">
        <v>20</v>
      </c>
    </row>
    <row r="639" spans="1:7">
      <c r="A639" s="50" t="s">
        <v>467</v>
      </c>
      <c r="B639" s="50" t="s">
        <v>464</v>
      </c>
      <c r="C639" s="50" t="s">
        <v>433</v>
      </c>
      <c r="D639" s="50" t="s">
        <v>437</v>
      </c>
      <c r="E639" s="50">
        <v>2018</v>
      </c>
      <c r="F639" s="50" t="s">
        <v>78</v>
      </c>
      <c r="G639" s="97">
        <v>21</v>
      </c>
    </row>
    <row r="640" spans="1:7">
      <c r="A640" s="50" t="s">
        <v>467</v>
      </c>
      <c r="B640" s="50" t="s">
        <v>464</v>
      </c>
      <c r="C640" s="50" t="s">
        <v>433</v>
      </c>
      <c r="D640" s="50" t="s">
        <v>437</v>
      </c>
      <c r="E640" s="50">
        <v>2019</v>
      </c>
      <c r="F640" s="50" t="s">
        <v>78</v>
      </c>
      <c r="G640" s="97">
        <v>17</v>
      </c>
    </row>
    <row r="641" spans="1:7">
      <c r="A641" s="50" t="s">
        <v>467</v>
      </c>
      <c r="B641" s="50" t="s">
        <v>464</v>
      </c>
      <c r="C641" s="50" t="s">
        <v>433</v>
      </c>
      <c r="D641" s="50" t="s">
        <v>436</v>
      </c>
      <c r="E641" s="50">
        <v>2014</v>
      </c>
      <c r="F641" s="50" t="s">
        <v>78</v>
      </c>
      <c r="G641" s="97">
        <v>96</v>
      </c>
    </row>
    <row r="642" spans="1:7">
      <c r="A642" s="50" t="s">
        <v>467</v>
      </c>
      <c r="B642" s="50" t="s">
        <v>464</v>
      </c>
      <c r="C642" s="50" t="s">
        <v>433</v>
      </c>
      <c r="D642" s="50" t="s">
        <v>436</v>
      </c>
      <c r="E642" s="50">
        <v>2015</v>
      </c>
      <c r="F642" s="50" t="s">
        <v>78</v>
      </c>
      <c r="G642" s="97">
        <v>128</v>
      </c>
    </row>
    <row r="643" spans="1:7">
      <c r="A643" s="50" t="s">
        <v>467</v>
      </c>
      <c r="B643" s="50" t="s">
        <v>464</v>
      </c>
      <c r="C643" s="50" t="s">
        <v>433</v>
      </c>
      <c r="D643" s="50" t="s">
        <v>436</v>
      </c>
      <c r="E643" s="50">
        <v>2016</v>
      </c>
      <c r="F643" s="50" t="s">
        <v>78</v>
      </c>
      <c r="G643" s="97">
        <v>125</v>
      </c>
    </row>
    <row r="644" spans="1:7">
      <c r="A644" s="50" t="s">
        <v>467</v>
      </c>
      <c r="B644" s="50" t="s">
        <v>464</v>
      </c>
      <c r="C644" s="50" t="s">
        <v>433</v>
      </c>
      <c r="D644" s="50" t="s">
        <v>436</v>
      </c>
      <c r="E644" s="50">
        <v>2017</v>
      </c>
      <c r="F644" s="50" t="s">
        <v>78</v>
      </c>
      <c r="G644" s="97">
        <v>143</v>
      </c>
    </row>
    <row r="645" spans="1:7">
      <c r="A645" s="50" t="s">
        <v>467</v>
      </c>
      <c r="B645" s="50" t="s">
        <v>464</v>
      </c>
      <c r="C645" s="50" t="s">
        <v>433</v>
      </c>
      <c r="D645" s="50" t="s">
        <v>436</v>
      </c>
      <c r="E645" s="50">
        <v>2018</v>
      </c>
      <c r="F645" s="50" t="s">
        <v>78</v>
      </c>
      <c r="G645" s="97">
        <v>162</v>
      </c>
    </row>
    <row r="646" spans="1:7">
      <c r="A646" s="50" t="s">
        <v>467</v>
      </c>
      <c r="B646" s="50" t="s">
        <v>464</v>
      </c>
      <c r="C646" s="50" t="s">
        <v>433</v>
      </c>
      <c r="D646" s="50" t="s">
        <v>436</v>
      </c>
      <c r="E646" s="50">
        <v>2019</v>
      </c>
      <c r="F646" s="50" t="s">
        <v>78</v>
      </c>
      <c r="G646" s="97">
        <v>155</v>
      </c>
    </row>
    <row r="647" spans="1:7">
      <c r="A647" s="50" t="s">
        <v>467</v>
      </c>
      <c r="B647" s="50" t="s">
        <v>464</v>
      </c>
      <c r="C647" s="50" t="s">
        <v>433</v>
      </c>
      <c r="D647" s="50" t="s">
        <v>435</v>
      </c>
      <c r="E647" s="50">
        <v>2014</v>
      </c>
      <c r="F647" s="50" t="s">
        <v>78</v>
      </c>
      <c r="G647" s="97">
        <v>630</v>
      </c>
    </row>
    <row r="648" spans="1:7">
      <c r="A648" s="50" t="s">
        <v>467</v>
      </c>
      <c r="B648" s="50" t="s">
        <v>464</v>
      </c>
      <c r="C648" s="50" t="s">
        <v>433</v>
      </c>
      <c r="D648" s="50" t="s">
        <v>435</v>
      </c>
      <c r="E648" s="50">
        <v>2015</v>
      </c>
      <c r="F648" s="50" t="s">
        <v>78</v>
      </c>
      <c r="G648" s="97">
        <v>884</v>
      </c>
    </row>
    <row r="649" spans="1:7">
      <c r="A649" s="50" t="s">
        <v>467</v>
      </c>
      <c r="B649" s="50" t="s">
        <v>464</v>
      </c>
      <c r="C649" s="50" t="s">
        <v>433</v>
      </c>
      <c r="D649" s="50" t="s">
        <v>435</v>
      </c>
      <c r="E649" s="50">
        <v>2016</v>
      </c>
      <c r="F649" s="50" t="s">
        <v>78</v>
      </c>
      <c r="G649" s="97">
        <v>856</v>
      </c>
    </row>
    <row r="650" spans="1:7">
      <c r="A650" s="50" t="s">
        <v>467</v>
      </c>
      <c r="B650" s="50" t="s">
        <v>464</v>
      </c>
      <c r="C650" s="50" t="s">
        <v>433</v>
      </c>
      <c r="D650" s="50" t="s">
        <v>435</v>
      </c>
      <c r="E650" s="50">
        <v>2017</v>
      </c>
      <c r="F650" s="50" t="s">
        <v>78</v>
      </c>
      <c r="G650" s="98">
        <v>1007</v>
      </c>
    </row>
    <row r="651" spans="1:7">
      <c r="A651" s="50" t="s">
        <v>467</v>
      </c>
      <c r="B651" s="50" t="s">
        <v>464</v>
      </c>
      <c r="C651" s="50" t="s">
        <v>433</v>
      </c>
      <c r="D651" s="50" t="s">
        <v>435</v>
      </c>
      <c r="E651" s="50">
        <v>2018</v>
      </c>
      <c r="F651" s="50" t="s">
        <v>78</v>
      </c>
      <c r="G651" s="98">
        <v>1139</v>
      </c>
    </row>
    <row r="652" spans="1:7">
      <c r="A652" s="50" t="s">
        <v>467</v>
      </c>
      <c r="B652" s="50" t="s">
        <v>464</v>
      </c>
      <c r="C652" s="50" t="s">
        <v>433</v>
      </c>
      <c r="D652" s="50" t="s">
        <v>435</v>
      </c>
      <c r="E652" s="50">
        <v>2019</v>
      </c>
      <c r="F652" s="50" t="s">
        <v>78</v>
      </c>
      <c r="G652" s="98">
        <v>1132</v>
      </c>
    </row>
    <row r="653" spans="1:7">
      <c r="A653" s="50" t="s">
        <v>467</v>
      </c>
      <c r="B653" s="50" t="s">
        <v>464</v>
      </c>
      <c r="C653" s="50" t="s">
        <v>433</v>
      </c>
      <c r="D653" s="50" t="s">
        <v>434</v>
      </c>
      <c r="E653" s="50">
        <v>2014</v>
      </c>
      <c r="F653" s="50" t="s">
        <v>78</v>
      </c>
      <c r="G653" s="97">
        <v>25</v>
      </c>
    </row>
    <row r="654" spans="1:7">
      <c r="A654" s="50" t="s">
        <v>467</v>
      </c>
      <c r="B654" s="50" t="s">
        <v>464</v>
      </c>
      <c r="C654" s="50" t="s">
        <v>433</v>
      </c>
      <c r="D654" s="50" t="s">
        <v>434</v>
      </c>
      <c r="E654" s="50">
        <v>2015</v>
      </c>
      <c r="F654" s="50" t="s">
        <v>78</v>
      </c>
      <c r="G654" s="97">
        <v>43</v>
      </c>
    </row>
    <row r="655" spans="1:7">
      <c r="A655" s="50" t="s">
        <v>467</v>
      </c>
      <c r="B655" s="50" t="s">
        <v>464</v>
      </c>
      <c r="C655" s="50" t="s">
        <v>433</v>
      </c>
      <c r="D655" s="50" t="s">
        <v>434</v>
      </c>
      <c r="E655" s="50">
        <v>2016</v>
      </c>
      <c r="F655" s="50" t="s">
        <v>78</v>
      </c>
      <c r="G655" s="97">
        <v>40</v>
      </c>
    </row>
    <row r="656" spans="1:7">
      <c r="A656" s="50" t="s">
        <v>467</v>
      </c>
      <c r="B656" s="50" t="s">
        <v>464</v>
      </c>
      <c r="C656" s="50" t="s">
        <v>433</v>
      </c>
      <c r="D656" s="50" t="s">
        <v>434</v>
      </c>
      <c r="E656" s="50">
        <v>2017</v>
      </c>
      <c r="F656" s="50" t="s">
        <v>78</v>
      </c>
      <c r="G656" s="97">
        <v>48</v>
      </c>
    </row>
    <row r="657" spans="1:7">
      <c r="A657" s="50" t="s">
        <v>467</v>
      </c>
      <c r="B657" s="50" t="s">
        <v>464</v>
      </c>
      <c r="C657" s="50" t="s">
        <v>433</v>
      </c>
      <c r="D657" s="50" t="s">
        <v>434</v>
      </c>
      <c r="E657" s="50">
        <v>2018</v>
      </c>
      <c r="F657" s="50" t="s">
        <v>78</v>
      </c>
      <c r="G657" s="97">
        <v>54</v>
      </c>
    </row>
    <row r="658" spans="1:7">
      <c r="A658" s="50" t="s">
        <v>467</v>
      </c>
      <c r="B658" s="50" t="s">
        <v>464</v>
      </c>
      <c r="C658" s="50" t="s">
        <v>433</v>
      </c>
      <c r="D658" s="50" t="s">
        <v>434</v>
      </c>
      <c r="E658" s="50">
        <v>2019</v>
      </c>
      <c r="F658" s="50" t="s">
        <v>78</v>
      </c>
      <c r="G658" s="97">
        <v>57</v>
      </c>
    </row>
    <row r="659" spans="1:7">
      <c r="A659" s="50" t="s">
        <v>467</v>
      </c>
      <c r="B659" s="50" t="s">
        <v>464</v>
      </c>
      <c r="C659" s="50" t="s">
        <v>428</v>
      </c>
      <c r="D659" s="50" t="s">
        <v>432</v>
      </c>
      <c r="E659" s="50">
        <v>2014</v>
      </c>
      <c r="F659" s="50" t="s">
        <v>78</v>
      </c>
      <c r="G659" s="97">
        <v>1</v>
      </c>
    </row>
    <row r="660" spans="1:7">
      <c r="A660" s="50" t="s">
        <v>467</v>
      </c>
      <c r="B660" s="50" t="s">
        <v>464</v>
      </c>
      <c r="C660" s="50" t="s">
        <v>428</v>
      </c>
      <c r="D660" s="50" t="s">
        <v>432</v>
      </c>
      <c r="E660" s="50">
        <v>2015</v>
      </c>
      <c r="F660" s="50" t="s">
        <v>78</v>
      </c>
      <c r="G660" s="97">
        <v>2</v>
      </c>
    </row>
    <row r="661" spans="1:7">
      <c r="A661" s="50" t="s">
        <v>467</v>
      </c>
      <c r="B661" s="50" t="s">
        <v>464</v>
      </c>
      <c r="C661" s="50" t="s">
        <v>428</v>
      </c>
      <c r="D661" s="50" t="s">
        <v>432</v>
      </c>
      <c r="E661" s="50">
        <v>2016</v>
      </c>
      <c r="F661" s="50" t="s">
        <v>78</v>
      </c>
      <c r="G661" s="97">
        <v>3</v>
      </c>
    </row>
    <row r="662" spans="1:7">
      <c r="A662" s="50" t="s">
        <v>467</v>
      </c>
      <c r="B662" s="50" t="s">
        <v>464</v>
      </c>
      <c r="C662" s="50" t="s">
        <v>428</v>
      </c>
      <c r="D662" s="50" t="s">
        <v>432</v>
      </c>
      <c r="E662" s="50">
        <v>2017</v>
      </c>
      <c r="F662" s="50" t="s">
        <v>78</v>
      </c>
      <c r="G662" s="97">
        <v>2</v>
      </c>
    </row>
    <row r="663" spans="1:7">
      <c r="A663" s="50" t="s">
        <v>467</v>
      </c>
      <c r="B663" s="50" t="s">
        <v>464</v>
      </c>
      <c r="C663" s="50" t="s">
        <v>428</v>
      </c>
      <c r="D663" s="50" t="s">
        <v>432</v>
      </c>
      <c r="E663" s="50">
        <v>2018</v>
      </c>
      <c r="F663" s="50" t="s">
        <v>78</v>
      </c>
      <c r="G663" s="97">
        <v>2</v>
      </c>
    </row>
    <row r="664" spans="1:7">
      <c r="A664" s="50" t="s">
        <v>467</v>
      </c>
      <c r="B664" s="50" t="s">
        <v>464</v>
      </c>
      <c r="C664" s="50" t="s">
        <v>428</v>
      </c>
      <c r="D664" s="50" t="s">
        <v>432</v>
      </c>
      <c r="E664" s="50">
        <v>2019</v>
      </c>
      <c r="F664" s="50" t="s">
        <v>78</v>
      </c>
      <c r="G664" s="97">
        <v>1</v>
      </c>
    </row>
    <row r="665" spans="1:7">
      <c r="A665" s="50" t="s">
        <v>467</v>
      </c>
      <c r="B665" s="50" t="s">
        <v>464</v>
      </c>
      <c r="C665" s="50" t="s">
        <v>428</v>
      </c>
      <c r="D665" s="50" t="s">
        <v>466</v>
      </c>
      <c r="E665" s="50">
        <v>2014</v>
      </c>
      <c r="F665" s="50" t="s">
        <v>78</v>
      </c>
      <c r="G665" s="97">
        <v>0</v>
      </c>
    </row>
    <row r="666" spans="1:7">
      <c r="A666" s="50" t="s">
        <v>467</v>
      </c>
      <c r="B666" s="50" t="s">
        <v>464</v>
      </c>
      <c r="C666" s="50" t="s">
        <v>428</v>
      </c>
      <c r="D666" s="50" t="s">
        <v>466</v>
      </c>
      <c r="E666" s="50">
        <v>2015</v>
      </c>
      <c r="F666" s="50" t="s">
        <v>78</v>
      </c>
      <c r="G666" s="97">
        <v>0</v>
      </c>
    </row>
    <row r="667" spans="1:7">
      <c r="A667" s="50" t="s">
        <v>467</v>
      </c>
      <c r="B667" s="50" t="s">
        <v>464</v>
      </c>
      <c r="C667" s="50" t="s">
        <v>428</v>
      </c>
      <c r="D667" s="50" t="s">
        <v>466</v>
      </c>
      <c r="E667" s="50">
        <v>2016</v>
      </c>
      <c r="F667" s="50" t="s">
        <v>78</v>
      </c>
      <c r="G667" s="97">
        <v>0</v>
      </c>
    </row>
    <row r="668" spans="1:7">
      <c r="A668" s="50" t="s">
        <v>467</v>
      </c>
      <c r="B668" s="50" t="s">
        <v>464</v>
      </c>
      <c r="C668" s="50" t="s">
        <v>428</v>
      </c>
      <c r="D668" s="50" t="s">
        <v>466</v>
      </c>
      <c r="E668" s="50">
        <v>2017</v>
      </c>
      <c r="F668" s="50" t="s">
        <v>78</v>
      </c>
      <c r="G668" s="97">
        <v>0</v>
      </c>
    </row>
    <row r="669" spans="1:7">
      <c r="A669" s="50" t="s">
        <v>467</v>
      </c>
      <c r="B669" s="50" t="s">
        <v>464</v>
      </c>
      <c r="C669" s="50" t="s">
        <v>428</v>
      </c>
      <c r="D669" s="50" t="s">
        <v>466</v>
      </c>
      <c r="E669" s="50">
        <v>2018</v>
      </c>
      <c r="F669" s="50" t="s">
        <v>78</v>
      </c>
      <c r="G669" s="97">
        <v>0</v>
      </c>
    </row>
    <row r="670" spans="1:7">
      <c r="A670" s="50" t="s">
        <v>467</v>
      </c>
      <c r="B670" s="50" t="s">
        <v>464</v>
      </c>
      <c r="C670" s="50" t="s">
        <v>428</v>
      </c>
      <c r="D670" s="50" t="s">
        <v>466</v>
      </c>
      <c r="E670" s="50">
        <v>2019</v>
      </c>
      <c r="F670" s="50" t="s">
        <v>78</v>
      </c>
      <c r="G670" s="97">
        <v>0</v>
      </c>
    </row>
    <row r="671" spans="1:7">
      <c r="A671" s="50" t="s">
        <v>467</v>
      </c>
      <c r="B671" s="50" t="s">
        <v>464</v>
      </c>
      <c r="C671" s="50" t="s">
        <v>428</v>
      </c>
      <c r="D671" s="50" t="s">
        <v>430</v>
      </c>
      <c r="E671" s="50">
        <v>2014</v>
      </c>
      <c r="F671" s="50" t="s">
        <v>78</v>
      </c>
      <c r="G671" s="97">
        <v>0</v>
      </c>
    </row>
    <row r="672" spans="1:7">
      <c r="A672" s="50" t="s">
        <v>467</v>
      </c>
      <c r="B672" s="50" t="s">
        <v>464</v>
      </c>
      <c r="C672" s="50" t="s">
        <v>428</v>
      </c>
      <c r="D672" s="50" t="s">
        <v>430</v>
      </c>
      <c r="E672" s="50">
        <v>2015</v>
      </c>
      <c r="F672" s="50" t="s">
        <v>78</v>
      </c>
      <c r="G672" s="97">
        <v>0</v>
      </c>
    </row>
    <row r="673" spans="1:7">
      <c r="A673" s="50" t="s">
        <v>467</v>
      </c>
      <c r="B673" s="50" t="s">
        <v>464</v>
      </c>
      <c r="C673" s="50" t="s">
        <v>428</v>
      </c>
      <c r="D673" s="50" t="s">
        <v>430</v>
      </c>
      <c r="E673" s="50">
        <v>2016</v>
      </c>
      <c r="F673" s="50" t="s">
        <v>78</v>
      </c>
      <c r="G673" s="97">
        <v>0</v>
      </c>
    </row>
    <row r="674" spans="1:7">
      <c r="A674" s="50" t="s">
        <v>467</v>
      </c>
      <c r="B674" s="50" t="s">
        <v>464</v>
      </c>
      <c r="C674" s="50" t="s">
        <v>428</v>
      </c>
      <c r="D674" s="50" t="s">
        <v>430</v>
      </c>
      <c r="E674" s="50">
        <v>2017</v>
      </c>
      <c r="F674" s="50" t="s">
        <v>78</v>
      </c>
      <c r="G674" s="97">
        <v>0</v>
      </c>
    </row>
    <row r="675" spans="1:7">
      <c r="A675" s="50" t="s">
        <v>467</v>
      </c>
      <c r="B675" s="50" t="s">
        <v>464</v>
      </c>
      <c r="C675" s="50" t="s">
        <v>428</v>
      </c>
      <c r="D675" s="50" t="s">
        <v>430</v>
      </c>
      <c r="E675" s="50">
        <v>2018</v>
      </c>
      <c r="F675" s="50" t="s">
        <v>78</v>
      </c>
      <c r="G675" s="97">
        <v>0</v>
      </c>
    </row>
    <row r="676" spans="1:7">
      <c r="A676" s="50" t="s">
        <v>467</v>
      </c>
      <c r="B676" s="50" t="s">
        <v>464</v>
      </c>
      <c r="C676" s="50" t="s">
        <v>428</v>
      </c>
      <c r="D676" s="50" t="s">
        <v>430</v>
      </c>
      <c r="E676" s="50">
        <v>2019</v>
      </c>
      <c r="F676" s="50" t="s">
        <v>78</v>
      </c>
      <c r="G676" s="97">
        <v>0</v>
      </c>
    </row>
    <row r="677" spans="1:7">
      <c r="A677" s="50" t="s">
        <v>467</v>
      </c>
      <c r="B677" s="50" t="s">
        <v>464</v>
      </c>
      <c r="C677" s="50" t="s">
        <v>428</v>
      </c>
      <c r="D677" s="50" t="s">
        <v>429</v>
      </c>
      <c r="E677" s="50">
        <v>2014</v>
      </c>
      <c r="F677" s="50" t="s">
        <v>78</v>
      </c>
      <c r="G677" s="97">
        <v>1</v>
      </c>
    </row>
    <row r="678" spans="1:7">
      <c r="A678" s="50" t="s">
        <v>467</v>
      </c>
      <c r="B678" s="50" t="s">
        <v>464</v>
      </c>
      <c r="C678" s="50" t="s">
        <v>428</v>
      </c>
      <c r="D678" s="50" t="s">
        <v>429</v>
      </c>
      <c r="E678" s="50">
        <v>2015</v>
      </c>
      <c r="F678" s="50" t="s">
        <v>78</v>
      </c>
      <c r="G678" s="97">
        <v>2</v>
      </c>
    </row>
    <row r="679" spans="1:7">
      <c r="A679" s="50" t="s">
        <v>467</v>
      </c>
      <c r="B679" s="50" t="s">
        <v>464</v>
      </c>
      <c r="C679" s="50" t="s">
        <v>428</v>
      </c>
      <c r="D679" s="50" t="s">
        <v>429</v>
      </c>
      <c r="E679" s="50">
        <v>2016</v>
      </c>
      <c r="F679" s="50" t="s">
        <v>78</v>
      </c>
      <c r="G679" s="97">
        <v>2</v>
      </c>
    </row>
    <row r="680" spans="1:7">
      <c r="A680" s="50" t="s">
        <v>467</v>
      </c>
      <c r="B680" s="50" t="s">
        <v>464</v>
      </c>
      <c r="C680" s="50" t="s">
        <v>428</v>
      </c>
      <c r="D680" s="50" t="s">
        <v>429</v>
      </c>
      <c r="E680" s="50">
        <v>2017</v>
      </c>
      <c r="F680" s="50" t="s">
        <v>78</v>
      </c>
      <c r="G680" s="97">
        <v>1</v>
      </c>
    </row>
    <row r="681" spans="1:7">
      <c r="A681" s="50" t="s">
        <v>467</v>
      </c>
      <c r="B681" s="50" t="s">
        <v>464</v>
      </c>
      <c r="C681" s="50" t="s">
        <v>428</v>
      </c>
      <c r="D681" s="50" t="s">
        <v>429</v>
      </c>
      <c r="E681" s="50">
        <v>2018</v>
      </c>
      <c r="F681" s="50" t="s">
        <v>78</v>
      </c>
      <c r="G681" s="97">
        <v>1</v>
      </c>
    </row>
    <row r="682" spans="1:7">
      <c r="A682" s="50" t="s">
        <v>467</v>
      </c>
      <c r="B682" s="50" t="s">
        <v>464</v>
      </c>
      <c r="C682" s="50" t="s">
        <v>428</v>
      </c>
      <c r="D682" s="50" t="s">
        <v>429</v>
      </c>
      <c r="E682" s="50">
        <v>2019</v>
      </c>
      <c r="F682" s="50" t="s">
        <v>78</v>
      </c>
      <c r="G682" s="97">
        <v>1</v>
      </c>
    </row>
    <row r="683" spans="1:7">
      <c r="A683" s="50" t="s">
        <v>467</v>
      </c>
      <c r="B683" s="50" t="s">
        <v>464</v>
      </c>
      <c r="C683" s="50" t="s">
        <v>425</v>
      </c>
      <c r="D683" s="50" t="s">
        <v>427</v>
      </c>
      <c r="E683" s="50">
        <v>2014</v>
      </c>
      <c r="F683" s="50" t="s">
        <v>78</v>
      </c>
      <c r="G683" s="97">
        <v>2</v>
      </c>
    </row>
    <row r="684" spans="1:7">
      <c r="A684" s="50" t="s">
        <v>467</v>
      </c>
      <c r="B684" s="50" t="s">
        <v>464</v>
      </c>
      <c r="C684" s="50" t="s">
        <v>425</v>
      </c>
      <c r="D684" s="50" t="s">
        <v>427</v>
      </c>
      <c r="E684" s="50">
        <v>2015</v>
      </c>
      <c r="F684" s="50" t="s">
        <v>78</v>
      </c>
      <c r="G684" s="97">
        <v>2</v>
      </c>
    </row>
    <row r="685" spans="1:7">
      <c r="A685" s="50" t="s">
        <v>467</v>
      </c>
      <c r="B685" s="50" t="s">
        <v>464</v>
      </c>
      <c r="C685" s="50" t="s">
        <v>425</v>
      </c>
      <c r="D685" s="50" t="s">
        <v>427</v>
      </c>
      <c r="E685" s="50">
        <v>2016</v>
      </c>
      <c r="F685" s="50" t="s">
        <v>78</v>
      </c>
      <c r="G685" s="97">
        <v>1</v>
      </c>
    </row>
    <row r="686" spans="1:7">
      <c r="A686" s="50" t="s">
        <v>467</v>
      </c>
      <c r="B686" s="50" t="s">
        <v>464</v>
      </c>
      <c r="C686" s="50" t="s">
        <v>425</v>
      </c>
      <c r="D686" s="50" t="s">
        <v>427</v>
      </c>
      <c r="E686" s="50">
        <v>2017</v>
      </c>
      <c r="F686" s="50" t="s">
        <v>78</v>
      </c>
      <c r="G686" s="97">
        <v>2</v>
      </c>
    </row>
    <row r="687" spans="1:7">
      <c r="A687" s="50" t="s">
        <v>467</v>
      </c>
      <c r="B687" s="50" t="s">
        <v>464</v>
      </c>
      <c r="C687" s="50" t="s">
        <v>425</v>
      </c>
      <c r="D687" s="50" t="s">
        <v>427</v>
      </c>
      <c r="E687" s="50">
        <v>2018</v>
      </c>
      <c r="F687" s="50" t="s">
        <v>78</v>
      </c>
      <c r="G687" s="97">
        <v>3</v>
      </c>
    </row>
    <row r="688" spans="1:7">
      <c r="A688" s="50" t="s">
        <v>467</v>
      </c>
      <c r="B688" s="50" t="s">
        <v>464</v>
      </c>
      <c r="C688" s="50" t="s">
        <v>425</v>
      </c>
      <c r="D688" s="50" t="s">
        <v>427</v>
      </c>
      <c r="E688" s="50">
        <v>2019</v>
      </c>
      <c r="F688" s="50" t="s">
        <v>78</v>
      </c>
      <c r="G688" s="97">
        <v>3</v>
      </c>
    </row>
    <row r="689" spans="1:7">
      <c r="A689" s="50" t="s">
        <v>467</v>
      </c>
      <c r="B689" s="50" t="s">
        <v>464</v>
      </c>
      <c r="C689" s="50" t="s">
        <v>425</v>
      </c>
      <c r="D689" s="50" t="s">
        <v>426</v>
      </c>
      <c r="E689" s="50">
        <v>2014</v>
      </c>
      <c r="F689" s="50" t="s">
        <v>78</v>
      </c>
      <c r="G689" s="97">
        <v>26</v>
      </c>
    </row>
    <row r="690" spans="1:7">
      <c r="A690" s="50" t="s">
        <v>467</v>
      </c>
      <c r="B690" s="50" t="s">
        <v>464</v>
      </c>
      <c r="C690" s="50" t="s">
        <v>425</v>
      </c>
      <c r="D690" s="50" t="s">
        <v>426</v>
      </c>
      <c r="E690" s="50">
        <v>2015</v>
      </c>
      <c r="F690" s="50" t="s">
        <v>78</v>
      </c>
      <c r="G690" s="97">
        <v>37</v>
      </c>
    </row>
    <row r="691" spans="1:7">
      <c r="A691" s="50" t="s">
        <v>467</v>
      </c>
      <c r="B691" s="50" t="s">
        <v>464</v>
      </c>
      <c r="C691" s="50" t="s">
        <v>425</v>
      </c>
      <c r="D691" s="50" t="s">
        <v>426</v>
      </c>
      <c r="E691" s="50">
        <v>2016</v>
      </c>
      <c r="F691" s="50" t="s">
        <v>78</v>
      </c>
      <c r="G691" s="97">
        <v>41</v>
      </c>
    </row>
    <row r="692" spans="1:7">
      <c r="A692" s="50" t="s">
        <v>467</v>
      </c>
      <c r="B692" s="50" t="s">
        <v>464</v>
      </c>
      <c r="C692" s="50" t="s">
        <v>425</v>
      </c>
      <c r="D692" s="50" t="s">
        <v>426</v>
      </c>
      <c r="E692" s="50">
        <v>2017</v>
      </c>
      <c r="F692" s="50" t="s">
        <v>78</v>
      </c>
      <c r="G692" s="97">
        <v>51</v>
      </c>
    </row>
    <row r="693" spans="1:7">
      <c r="A693" s="50" t="s">
        <v>467</v>
      </c>
      <c r="B693" s="50" t="s">
        <v>464</v>
      </c>
      <c r="C693" s="50" t="s">
        <v>425</v>
      </c>
      <c r="D693" s="50" t="s">
        <v>426</v>
      </c>
      <c r="E693" s="50">
        <v>2018</v>
      </c>
      <c r="F693" s="50" t="s">
        <v>78</v>
      </c>
      <c r="G693" s="97">
        <v>59</v>
      </c>
    </row>
    <row r="694" spans="1:7" ht="15.75" thickBot="1">
      <c r="A694" s="50" t="s">
        <v>467</v>
      </c>
      <c r="B694" s="50" t="s">
        <v>464</v>
      </c>
      <c r="C694" s="50" t="s">
        <v>425</v>
      </c>
      <c r="D694" s="50" t="s">
        <v>426</v>
      </c>
      <c r="E694" s="50">
        <v>2019</v>
      </c>
      <c r="F694" s="50" t="s">
        <v>78</v>
      </c>
      <c r="G694" s="102">
        <v>68</v>
      </c>
    </row>
    <row r="695" spans="1:7">
      <c r="A695" s="50" t="s">
        <v>467</v>
      </c>
      <c r="B695" s="50" t="s">
        <v>454</v>
      </c>
      <c r="C695" s="50" t="s">
        <v>455</v>
      </c>
      <c r="D695" s="50" t="s">
        <v>454</v>
      </c>
      <c r="E695" s="50">
        <v>2014</v>
      </c>
      <c r="F695" s="50" t="s">
        <v>76</v>
      </c>
      <c r="G695" s="97">
        <v>132</v>
      </c>
    </row>
    <row r="696" spans="1:7">
      <c r="A696" s="50" t="s">
        <v>467</v>
      </c>
      <c r="B696" s="50" t="s">
        <v>454</v>
      </c>
      <c r="C696" s="50" t="s">
        <v>455</v>
      </c>
      <c r="D696" s="50" t="s">
        <v>454</v>
      </c>
      <c r="E696" s="50">
        <v>2015</v>
      </c>
      <c r="F696" s="50" t="s">
        <v>76</v>
      </c>
      <c r="G696" s="99">
        <v>0</v>
      </c>
    </row>
    <row r="697" spans="1:7">
      <c r="A697" s="50" t="s">
        <v>467</v>
      </c>
      <c r="B697" s="50" t="s">
        <v>454</v>
      </c>
      <c r="C697" s="50" t="s">
        <v>455</v>
      </c>
      <c r="D697" s="50" t="s">
        <v>454</v>
      </c>
      <c r="E697" s="50">
        <v>2016</v>
      </c>
      <c r="F697" s="50" t="s">
        <v>76</v>
      </c>
      <c r="G697" s="97">
        <v>0</v>
      </c>
    </row>
    <row r="698" spans="1:7">
      <c r="A698" s="50" t="s">
        <v>467</v>
      </c>
      <c r="B698" s="50" t="s">
        <v>454</v>
      </c>
      <c r="C698" s="50" t="s">
        <v>455</v>
      </c>
      <c r="D698" s="50" t="s">
        <v>454</v>
      </c>
      <c r="E698" s="50">
        <v>2017</v>
      </c>
      <c r="F698" s="50" t="s">
        <v>76</v>
      </c>
      <c r="G698" s="97">
        <v>0</v>
      </c>
    </row>
    <row r="699" spans="1:7">
      <c r="A699" s="50" t="s">
        <v>467</v>
      </c>
      <c r="B699" s="50" t="s">
        <v>454</v>
      </c>
      <c r="C699" s="50" t="s">
        <v>455</v>
      </c>
      <c r="D699" s="50" t="s">
        <v>454</v>
      </c>
      <c r="E699" s="50">
        <v>2018</v>
      </c>
      <c r="F699" s="50" t="s">
        <v>76</v>
      </c>
      <c r="G699" s="97">
        <v>0</v>
      </c>
    </row>
    <row r="700" spans="1:7">
      <c r="A700" s="50" t="s">
        <v>467</v>
      </c>
      <c r="B700" s="50" t="s">
        <v>454</v>
      </c>
      <c r="C700" s="50" t="s">
        <v>455</v>
      </c>
      <c r="D700" s="50" t="s">
        <v>454</v>
      </c>
      <c r="E700" s="50">
        <v>2019</v>
      </c>
      <c r="F700" s="50" t="s">
        <v>76</v>
      </c>
      <c r="G700" s="97">
        <v>0</v>
      </c>
    </row>
    <row r="701" spans="1:7">
      <c r="A701" s="50" t="s">
        <v>467</v>
      </c>
      <c r="B701" s="50" t="s">
        <v>464</v>
      </c>
      <c r="C701" s="50" t="s">
        <v>451</v>
      </c>
      <c r="D701" s="50" t="s">
        <v>453</v>
      </c>
      <c r="E701" s="50">
        <v>2014</v>
      </c>
      <c r="F701" s="50" t="s">
        <v>76</v>
      </c>
      <c r="G701" s="98">
        <v>5205</v>
      </c>
    </row>
    <row r="702" spans="1:7">
      <c r="A702" s="50" t="s">
        <v>467</v>
      </c>
      <c r="B702" s="50" t="s">
        <v>464</v>
      </c>
      <c r="C702" s="50" t="s">
        <v>451</v>
      </c>
      <c r="D702" s="50" t="s">
        <v>453</v>
      </c>
      <c r="E702" s="50">
        <v>2015</v>
      </c>
      <c r="F702" s="50" t="s">
        <v>76</v>
      </c>
      <c r="G702" s="98">
        <v>6863</v>
      </c>
    </row>
    <row r="703" spans="1:7">
      <c r="A703" s="50" t="s">
        <v>467</v>
      </c>
      <c r="B703" s="50" t="s">
        <v>464</v>
      </c>
      <c r="C703" s="50" t="s">
        <v>451</v>
      </c>
      <c r="D703" s="50" t="s">
        <v>453</v>
      </c>
      <c r="E703" s="50">
        <v>2016</v>
      </c>
      <c r="F703" s="50" t="s">
        <v>76</v>
      </c>
      <c r="G703" s="98">
        <v>7077</v>
      </c>
    </row>
    <row r="704" spans="1:7">
      <c r="A704" s="50" t="s">
        <v>467</v>
      </c>
      <c r="B704" s="50" t="s">
        <v>464</v>
      </c>
      <c r="C704" s="50" t="s">
        <v>451</v>
      </c>
      <c r="D704" s="50" t="s">
        <v>453</v>
      </c>
      <c r="E704" s="50">
        <v>2017</v>
      </c>
      <c r="F704" s="50" t="s">
        <v>76</v>
      </c>
      <c r="G704" s="98">
        <v>6593</v>
      </c>
    </row>
    <row r="705" spans="1:7">
      <c r="A705" s="50" t="s">
        <v>467</v>
      </c>
      <c r="B705" s="50" t="s">
        <v>464</v>
      </c>
      <c r="C705" s="50" t="s">
        <v>451</v>
      </c>
      <c r="D705" s="50" t="s">
        <v>453</v>
      </c>
      <c r="E705" s="50">
        <v>2018</v>
      </c>
      <c r="F705" s="50" t="s">
        <v>76</v>
      </c>
      <c r="G705" s="98">
        <v>6589</v>
      </c>
    </row>
    <row r="706" spans="1:7">
      <c r="A706" s="50" t="s">
        <v>467</v>
      </c>
      <c r="B706" s="50" t="s">
        <v>464</v>
      </c>
      <c r="C706" s="50" t="s">
        <v>451</v>
      </c>
      <c r="D706" s="50" t="s">
        <v>453</v>
      </c>
      <c r="E706" s="50">
        <v>2019</v>
      </c>
      <c r="F706" s="50" t="s">
        <v>76</v>
      </c>
      <c r="G706" s="98">
        <v>6156</v>
      </c>
    </row>
    <row r="707" spans="1:7">
      <c r="A707" s="50" t="s">
        <v>467</v>
      </c>
      <c r="B707" s="50" t="s">
        <v>464</v>
      </c>
      <c r="C707" s="50" t="s">
        <v>451</v>
      </c>
      <c r="D707" s="50" t="s">
        <v>452</v>
      </c>
      <c r="E707" s="50">
        <v>2014</v>
      </c>
      <c r="F707" s="50" t="s">
        <v>76</v>
      </c>
      <c r="G707" s="98">
        <v>2312</v>
      </c>
    </row>
    <row r="708" spans="1:7">
      <c r="A708" s="50" t="s">
        <v>467</v>
      </c>
      <c r="B708" s="50" t="s">
        <v>464</v>
      </c>
      <c r="C708" s="50" t="s">
        <v>451</v>
      </c>
      <c r="D708" s="50" t="s">
        <v>452</v>
      </c>
      <c r="E708" s="50">
        <v>2015</v>
      </c>
      <c r="F708" s="50" t="s">
        <v>76</v>
      </c>
      <c r="G708" s="98">
        <v>3228</v>
      </c>
    </row>
    <row r="709" spans="1:7">
      <c r="A709" s="50" t="s">
        <v>467</v>
      </c>
      <c r="B709" s="50" t="s">
        <v>464</v>
      </c>
      <c r="C709" s="50" t="s">
        <v>451</v>
      </c>
      <c r="D709" s="50" t="s">
        <v>452</v>
      </c>
      <c r="E709" s="50">
        <v>2016</v>
      </c>
      <c r="F709" s="50" t="s">
        <v>76</v>
      </c>
      <c r="G709" s="98">
        <v>3643</v>
      </c>
    </row>
    <row r="710" spans="1:7">
      <c r="A710" s="50" t="s">
        <v>467</v>
      </c>
      <c r="B710" s="50" t="s">
        <v>464</v>
      </c>
      <c r="C710" s="50" t="s">
        <v>451</v>
      </c>
      <c r="D710" s="50" t="s">
        <v>452</v>
      </c>
      <c r="E710" s="50">
        <v>2017</v>
      </c>
      <c r="F710" s="50" t="s">
        <v>76</v>
      </c>
      <c r="G710" s="98">
        <v>3511</v>
      </c>
    </row>
    <row r="711" spans="1:7">
      <c r="A711" s="50" t="s">
        <v>467</v>
      </c>
      <c r="B711" s="50" t="s">
        <v>464</v>
      </c>
      <c r="C711" s="50" t="s">
        <v>451</v>
      </c>
      <c r="D711" s="50" t="s">
        <v>452</v>
      </c>
      <c r="E711" s="50">
        <v>2018</v>
      </c>
      <c r="F711" s="50" t="s">
        <v>76</v>
      </c>
      <c r="G711" s="98">
        <v>3583</v>
      </c>
    </row>
    <row r="712" spans="1:7">
      <c r="A712" s="50" t="s">
        <v>467</v>
      </c>
      <c r="B712" s="50" t="s">
        <v>464</v>
      </c>
      <c r="C712" s="50" t="s">
        <v>451</v>
      </c>
      <c r="D712" s="50" t="s">
        <v>452</v>
      </c>
      <c r="E712" s="50">
        <v>2019</v>
      </c>
      <c r="F712" s="50" t="s">
        <v>76</v>
      </c>
      <c r="G712" s="98">
        <v>3506</v>
      </c>
    </row>
    <row r="713" spans="1:7">
      <c r="A713" s="50" t="s">
        <v>467</v>
      </c>
      <c r="B713" s="50" t="s">
        <v>464</v>
      </c>
      <c r="C713" s="50" t="s">
        <v>447</v>
      </c>
      <c r="D713" s="50" t="s">
        <v>450</v>
      </c>
      <c r="E713" s="50">
        <v>2014</v>
      </c>
      <c r="F713" s="50" t="s">
        <v>76</v>
      </c>
      <c r="G713" s="98">
        <v>1540</v>
      </c>
    </row>
    <row r="714" spans="1:7">
      <c r="A714" s="50" t="s">
        <v>467</v>
      </c>
      <c r="B714" s="50" t="s">
        <v>464</v>
      </c>
      <c r="C714" s="50" t="s">
        <v>447</v>
      </c>
      <c r="D714" s="50" t="s">
        <v>450</v>
      </c>
      <c r="E714" s="50">
        <v>2015</v>
      </c>
      <c r="F714" s="50" t="s">
        <v>76</v>
      </c>
      <c r="G714" s="98">
        <v>2050</v>
      </c>
    </row>
    <row r="715" spans="1:7">
      <c r="A715" s="50" t="s">
        <v>467</v>
      </c>
      <c r="B715" s="50" t="s">
        <v>464</v>
      </c>
      <c r="C715" s="50" t="s">
        <v>447</v>
      </c>
      <c r="D715" s="50" t="s">
        <v>450</v>
      </c>
      <c r="E715" s="50">
        <v>2016</v>
      </c>
      <c r="F715" s="50" t="s">
        <v>76</v>
      </c>
      <c r="G715" s="98">
        <v>2174</v>
      </c>
    </row>
    <row r="716" spans="1:7">
      <c r="A716" s="50" t="s">
        <v>467</v>
      </c>
      <c r="B716" s="50" t="s">
        <v>464</v>
      </c>
      <c r="C716" s="50" t="s">
        <v>447</v>
      </c>
      <c r="D716" s="50" t="s">
        <v>450</v>
      </c>
      <c r="E716" s="50">
        <v>2017</v>
      </c>
      <c r="F716" s="50" t="s">
        <v>76</v>
      </c>
      <c r="G716" s="98">
        <v>2214</v>
      </c>
    </row>
    <row r="717" spans="1:7">
      <c r="A717" s="50" t="s">
        <v>467</v>
      </c>
      <c r="B717" s="50" t="s">
        <v>464</v>
      </c>
      <c r="C717" s="50" t="s">
        <v>447</v>
      </c>
      <c r="D717" s="50" t="s">
        <v>450</v>
      </c>
      <c r="E717" s="50">
        <v>2018</v>
      </c>
      <c r="F717" s="50" t="s">
        <v>76</v>
      </c>
      <c r="G717" s="98">
        <v>2377</v>
      </c>
    </row>
    <row r="718" spans="1:7">
      <c r="A718" s="50" t="s">
        <v>467</v>
      </c>
      <c r="B718" s="50" t="s">
        <v>464</v>
      </c>
      <c r="C718" s="50" t="s">
        <v>447</v>
      </c>
      <c r="D718" s="50" t="s">
        <v>450</v>
      </c>
      <c r="E718" s="50">
        <v>2019</v>
      </c>
      <c r="F718" s="50" t="s">
        <v>76</v>
      </c>
      <c r="G718" s="98">
        <v>2230</v>
      </c>
    </row>
    <row r="719" spans="1:7">
      <c r="A719" s="50" t="s">
        <v>467</v>
      </c>
      <c r="B719" s="50" t="s">
        <v>464</v>
      </c>
      <c r="C719" s="50" t="s">
        <v>447</v>
      </c>
      <c r="D719" s="50" t="s">
        <v>449</v>
      </c>
      <c r="E719" s="50">
        <v>2014</v>
      </c>
      <c r="F719" s="50" t="s">
        <v>76</v>
      </c>
      <c r="G719" s="98">
        <v>1010</v>
      </c>
    </row>
    <row r="720" spans="1:7">
      <c r="A720" s="50" t="s">
        <v>467</v>
      </c>
      <c r="B720" s="50" t="s">
        <v>464</v>
      </c>
      <c r="C720" s="50" t="s">
        <v>447</v>
      </c>
      <c r="D720" s="50" t="s">
        <v>449</v>
      </c>
      <c r="E720" s="50">
        <v>2015</v>
      </c>
      <c r="F720" s="50" t="s">
        <v>76</v>
      </c>
      <c r="G720" s="98">
        <v>1529</v>
      </c>
    </row>
    <row r="721" spans="1:7">
      <c r="A721" s="50" t="s">
        <v>467</v>
      </c>
      <c r="B721" s="50" t="s">
        <v>464</v>
      </c>
      <c r="C721" s="50" t="s">
        <v>447</v>
      </c>
      <c r="D721" s="50" t="s">
        <v>449</v>
      </c>
      <c r="E721" s="50">
        <v>2016</v>
      </c>
      <c r="F721" s="50" t="s">
        <v>76</v>
      </c>
      <c r="G721" s="98">
        <v>1815</v>
      </c>
    </row>
    <row r="722" spans="1:7">
      <c r="A722" s="50" t="s">
        <v>467</v>
      </c>
      <c r="B722" s="50" t="s">
        <v>464</v>
      </c>
      <c r="C722" s="50" t="s">
        <v>447</v>
      </c>
      <c r="D722" s="50" t="s">
        <v>449</v>
      </c>
      <c r="E722" s="50">
        <v>2017</v>
      </c>
      <c r="F722" s="50" t="s">
        <v>76</v>
      </c>
      <c r="G722" s="98">
        <v>2252</v>
      </c>
    </row>
    <row r="723" spans="1:7">
      <c r="A723" s="50" t="s">
        <v>467</v>
      </c>
      <c r="B723" s="50" t="s">
        <v>464</v>
      </c>
      <c r="C723" s="50" t="s">
        <v>447</v>
      </c>
      <c r="D723" s="50" t="s">
        <v>449</v>
      </c>
      <c r="E723" s="50">
        <v>2018</v>
      </c>
      <c r="F723" s="50" t="s">
        <v>76</v>
      </c>
      <c r="G723" s="98">
        <v>3256</v>
      </c>
    </row>
    <row r="724" spans="1:7">
      <c r="A724" s="50" t="s">
        <v>467</v>
      </c>
      <c r="B724" s="50" t="s">
        <v>464</v>
      </c>
      <c r="C724" s="50" t="s">
        <v>447</v>
      </c>
      <c r="D724" s="50" t="s">
        <v>449</v>
      </c>
      <c r="E724" s="50">
        <v>2019</v>
      </c>
      <c r="F724" s="50" t="s">
        <v>76</v>
      </c>
      <c r="G724" s="98">
        <v>3584</v>
      </c>
    </row>
    <row r="725" spans="1:7">
      <c r="A725" s="50" t="s">
        <v>467</v>
      </c>
      <c r="B725" s="50" t="s">
        <v>464</v>
      </c>
      <c r="C725" s="50" t="s">
        <v>447</v>
      </c>
      <c r="D725" s="50" t="s">
        <v>448</v>
      </c>
      <c r="E725" s="50">
        <v>2014</v>
      </c>
      <c r="F725" s="50" t="s">
        <v>76</v>
      </c>
      <c r="G725" s="98">
        <v>5220</v>
      </c>
    </row>
    <row r="726" spans="1:7">
      <c r="A726" s="50" t="s">
        <v>467</v>
      </c>
      <c r="B726" s="50" t="s">
        <v>464</v>
      </c>
      <c r="C726" s="50" t="s">
        <v>447</v>
      </c>
      <c r="D726" s="50" t="s">
        <v>448</v>
      </c>
      <c r="E726" s="50">
        <v>2015</v>
      </c>
      <c r="F726" s="50" t="s">
        <v>76</v>
      </c>
      <c r="G726" s="98">
        <v>7433</v>
      </c>
    </row>
    <row r="727" spans="1:7">
      <c r="A727" s="50" t="s">
        <v>467</v>
      </c>
      <c r="B727" s="50" t="s">
        <v>464</v>
      </c>
      <c r="C727" s="50" t="s">
        <v>447</v>
      </c>
      <c r="D727" s="50" t="s">
        <v>448</v>
      </c>
      <c r="E727" s="50">
        <v>2016</v>
      </c>
      <c r="F727" s="50" t="s">
        <v>76</v>
      </c>
      <c r="G727" s="98">
        <v>6981</v>
      </c>
    </row>
    <row r="728" spans="1:7">
      <c r="A728" s="50" t="s">
        <v>467</v>
      </c>
      <c r="B728" s="50" t="s">
        <v>464</v>
      </c>
      <c r="C728" s="50" t="s">
        <v>447</v>
      </c>
      <c r="D728" s="50" t="s">
        <v>448</v>
      </c>
      <c r="E728" s="50">
        <v>2017</v>
      </c>
      <c r="F728" s="50" t="s">
        <v>76</v>
      </c>
      <c r="G728" s="98">
        <v>6949</v>
      </c>
    </row>
    <row r="729" spans="1:7">
      <c r="A729" s="50" t="s">
        <v>467</v>
      </c>
      <c r="B729" s="50" t="s">
        <v>464</v>
      </c>
      <c r="C729" s="50" t="s">
        <v>447</v>
      </c>
      <c r="D729" s="50" t="s">
        <v>448</v>
      </c>
      <c r="E729" s="50">
        <v>2018</v>
      </c>
      <c r="F729" s="50" t="s">
        <v>76</v>
      </c>
      <c r="G729" s="98">
        <v>7973</v>
      </c>
    </row>
    <row r="730" spans="1:7">
      <c r="A730" s="50" t="s">
        <v>467</v>
      </c>
      <c r="B730" s="50" t="s">
        <v>464</v>
      </c>
      <c r="C730" s="50" t="s">
        <v>447</v>
      </c>
      <c r="D730" s="50" t="s">
        <v>448</v>
      </c>
      <c r="E730" s="50">
        <v>2019</v>
      </c>
      <c r="F730" s="50" t="s">
        <v>76</v>
      </c>
      <c r="G730" s="98">
        <v>6556</v>
      </c>
    </row>
    <row r="731" spans="1:7">
      <c r="A731" s="50" t="s">
        <v>467</v>
      </c>
      <c r="B731" s="50" t="s">
        <v>464</v>
      </c>
      <c r="C731" s="50" t="s">
        <v>445</v>
      </c>
      <c r="D731" s="50" t="s">
        <v>446</v>
      </c>
      <c r="E731" s="50">
        <v>2014</v>
      </c>
      <c r="F731" s="50" t="s">
        <v>76</v>
      </c>
      <c r="G731" s="97">
        <v>3</v>
      </c>
    </row>
    <row r="732" spans="1:7">
      <c r="A732" s="50" t="s">
        <v>467</v>
      </c>
      <c r="B732" s="50" t="s">
        <v>464</v>
      </c>
      <c r="C732" s="50" t="s">
        <v>445</v>
      </c>
      <c r="D732" s="50" t="s">
        <v>446</v>
      </c>
      <c r="E732" s="50">
        <v>2015</v>
      </c>
      <c r="F732" s="50" t="s">
        <v>76</v>
      </c>
      <c r="G732" s="97">
        <v>3</v>
      </c>
    </row>
    <row r="733" spans="1:7">
      <c r="A733" s="50" t="s">
        <v>467</v>
      </c>
      <c r="B733" s="50" t="s">
        <v>464</v>
      </c>
      <c r="C733" s="50" t="s">
        <v>445</v>
      </c>
      <c r="D733" s="50" t="s">
        <v>446</v>
      </c>
      <c r="E733" s="50">
        <v>2016</v>
      </c>
      <c r="F733" s="50" t="s">
        <v>76</v>
      </c>
      <c r="G733" s="97">
        <v>4</v>
      </c>
    </row>
    <row r="734" spans="1:7">
      <c r="A734" s="50" t="s">
        <v>467</v>
      </c>
      <c r="B734" s="50" t="s">
        <v>464</v>
      </c>
      <c r="C734" s="50" t="s">
        <v>445</v>
      </c>
      <c r="D734" s="50" t="s">
        <v>446</v>
      </c>
      <c r="E734" s="50">
        <v>2017</v>
      </c>
      <c r="F734" s="50" t="s">
        <v>76</v>
      </c>
      <c r="G734" s="97">
        <v>6</v>
      </c>
    </row>
    <row r="735" spans="1:7">
      <c r="A735" s="50" t="s">
        <v>467</v>
      </c>
      <c r="B735" s="50" t="s">
        <v>464</v>
      </c>
      <c r="C735" s="50" t="s">
        <v>445</v>
      </c>
      <c r="D735" s="50" t="s">
        <v>446</v>
      </c>
      <c r="E735" s="50">
        <v>2018</v>
      </c>
      <c r="F735" s="50" t="s">
        <v>76</v>
      </c>
      <c r="G735" s="97">
        <v>5</v>
      </c>
    </row>
    <row r="736" spans="1:7">
      <c r="A736" s="50" t="s">
        <v>467</v>
      </c>
      <c r="B736" s="50" t="s">
        <v>464</v>
      </c>
      <c r="C736" s="50" t="s">
        <v>445</v>
      </c>
      <c r="D736" s="50" t="s">
        <v>446</v>
      </c>
      <c r="E736" s="50">
        <v>2019</v>
      </c>
      <c r="F736" s="50" t="s">
        <v>76</v>
      </c>
      <c r="G736" s="97">
        <v>4</v>
      </c>
    </row>
    <row r="737" spans="1:7">
      <c r="A737" s="50" t="s">
        <v>467</v>
      </c>
      <c r="B737" s="50" t="s">
        <v>464</v>
      </c>
      <c r="C737" s="50" t="s">
        <v>441</v>
      </c>
      <c r="D737" s="50" t="s">
        <v>385</v>
      </c>
      <c r="E737" s="50">
        <v>2014</v>
      </c>
      <c r="F737" s="50" t="s">
        <v>76</v>
      </c>
      <c r="G737" s="97">
        <v>521</v>
      </c>
    </row>
    <row r="738" spans="1:7">
      <c r="A738" s="50" t="s">
        <v>467</v>
      </c>
      <c r="B738" s="50" t="s">
        <v>464</v>
      </c>
      <c r="C738" s="50" t="s">
        <v>441</v>
      </c>
      <c r="D738" s="50" t="s">
        <v>385</v>
      </c>
      <c r="E738" s="50">
        <v>2015</v>
      </c>
      <c r="F738" s="50" t="s">
        <v>76</v>
      </c>
      <c r="G738" s="97">
        <v>648</v>
      </c>
    </row>
    <row r="739" spans="1:7">
      <c r="A739" s="50" t="s">
        <v>467</v>
      </c>
      <c r="B739" s="50" t="s">
        <v>464</v>
      </c>
      <c r="C739" s="50" t="s">
        <v>441</v>
      </c>
      <c r="D739" s="50" t="s">
        <v>385</v>
      </c>
      <c r="E739" s="50">
        <v>2016</v>
      </c>
      <c r="F739" s="50" t="s">
        <v>76</v>
      </c>
      <c r="G739" s="97">
        <v>714</v>
      </c>
    </row>
    <row r="740" spans="1:7">
      <c r="A740" s="50" t="s">
        <v>467</v>
      </c>
      <c r="B740" s="50" t="s">
        <v>464</v>
      </c>
      <c r="C740" s="50" t="s">
        <v>441</v>
      </c>
      <c r="D740" s="50" t="s">
        <v>385</v>
      </c>
      <c r="E740" s="50">
        <v>2017</v>
      </c>
      <c r="F740" s="50" t="s">
        <v>76</v>
      </c>
      <c r="G740" s="97">
        <v>672</v>
      </c>
    </row>
    <row r="741" spans="1:7">
      <c r="A741" s="50" t="s">
        <v>467</v>
      </c>
      <c r="B741" s="50" t="s">
        <v>464</v>
      </c>
      <c r="C741" s="50" t="s">
        <v>441</v>
      </c>
      <c r="D741" s="50" t="s">
        <v>385</v>
      </c>
      <c r="E741" s="50">
        <v>2018</v>
      </c>
      <c r="F741" s="50" t="s">
        <v>76</v>
      </c>
      <c r="G741" s="97">
        <v>605</v>
      </c>
    </row>
    <row r="742" spans="1:7">
      <c r="A742" s="50" t="s">
        <v>467</v>
      </c>
      <c r="B742" s="50" t="s">
        <v>464</v>
      </c>
      <c r="C742" s="50" t="s">
        <v>441</v>
      </c>
      <c r="D742" s="50" t="s">
        <v>385</v>
      </c>
      <c r="E742" s="50">
        <v>2019</v>
      </c>
      <c r="F742" s="50" t="s">
        <v>76</v>
      </c>
      <c r="G742" s="97">
        <v>605</v>
      </c>
    </row>
    <row r="743" spans="1:7">
      <c r="A743" s="50" t="s">
        <v>467</v>
      </c>
      <c r="B743" s="50" t="s">
        <v>464</v>
      </c>
      <c r="C743" s="50" t="s">
        <v>441</v>
      </c>
      <c r="D743" s="50" t="s">
        <v>444</v>
      </c>
      <c r="E743" s="50">
        <v>2014</v>
      </c>
      <c r="F743" s="50" t="s">
        <v>76</v>
      </c>
      <c r="G743" s="97">
        <v>12</v>
      </c>
    </row>
    <row r="744" spans="1:7">
      <c r="A744" s="50" t="s">
        <v>467</v>
      </c>
      <c r="B744" s="50" t="s">
        <v>464</v>
      </c>
      <c r="C744" s="50" t="s">
        <v>441</v>
      </c>
      <c r="D744" s="50" t="s">
        <v>444</v>
      </c>
      <c r="E744" s="50">
        <v>2015</v>
      </c>
      <c r="F744" s="50" t="s">
        <v>76</v>
      </c>
      <c r="G744" s="97">
        <v>14</v>
      </c>
    </row>
    <row r="745" spans="1:7">
      <c r="A745" s="50" t="s">
        <v>467</v>
      </c>
      <c r="B745" s="50" t="s">
        <v>464</v>
      </c>
      <c r="C745" s="50" t="s">
        <v>441</v>
      </c>
      <c r="D745" s="50" t="s">
        <v>444</v>
      </c>
      <c r="E745" s="50">
        <v>2016</v>
      </c>
      <c r="F745" s="50" t="s">
        <v>76</v>
      </c>
      <c r="G745" s="97">
        <v>18</v>
      </c>
    </row>
    <row r="746" spans="1:7">
      <c r="A746" s="50" t="s">
        <v>467</v>
      </c>
      <c r="B746" s="50" t="s">
        <v>464</v>
      </c>
      <c r="C746" s="50" t="s">
        <v>441</v>
      </c>
      <c r="D746" s="50" t="s">
        <v>444</v>
      </c>
      <c r="E746" s="50">
        <v>2017</v>
      </c>
      <c r="F746" s="50" t="s">
        <v>76</v>
      </c>
      <c r="G746" s="97">
        <v>16</v>
      </c>
    </row>
    <row r="747" spans="1:7">
      <c r="A747" s="50" t="s">
        <v>467</v>
      </c>
      <c r="B747" s="50" t="s">
        <v>464</v>
      </c>
      <c r="C747" s="50" t="s">
        <v>441</v>
      </c>
      <c r="D747" s="50" t="s">
        <v>444</v>
      </c>
      <c r="E747" s="50">
        <v>2018</v>
      </c>
      <c r="F747" s="50" t="s">
        <v>76</v>
      </c>
      <c r="G747" s="97">
        <v>18</v>
      </c>
    </row>
    <row r="748" spans="1:7">
      <c r="A748" s="50" t="s">
        <v>467</v>
      </c>
      <c r="B748" s="50" t="s">
        <v>464</v>
      </c>
      <c r="C748" s="50" t="s">
        <v>441</v>
      </c>
      <c r="D748" s="50" t="s">
        <v>444</v>
      </c>
      <c r="E748" s="50">
        <v>2019</v>
      </c>
      <c r="F748" s="50" t="s">
        <v>76</v>
      </c>
      <c r="G748" s="97">
        <v>15</v>
      </c>
    </row>
    <row r="749" spans="1:7">
      <c r="A749" s="50" t="s">
        <v>467</v>
      </c>
      <c r="B749" s="50" t="s">
        <v>464</v>
      </c>
      <c r="C749" s="50" t="s">
        <v>441</v>
      </c>
      <c r="D749" s="50" t="s">
        <v>443</v>
      </c>
      <c r="E749" s="50">
        <v>2014</v>
      </c>
      <c r="F749" s="50" t="s">
        <v>76</v>
      </c>
      <c r="G749" s="97">
        <v>0</v>
      </c>
    </row>
    <row r="750" spans="1:7">
      <c r="A750" s="50" t="s">
        <v>467</v>
      </c>
      <c r="B750" s="50" t="s">
        <v>464</v>
      </c>
      <c r="C750" s="50" t="s">
        <v>441</v>
      </c>
      <c r="D750" s="50" t="s">
        <v>443</v>
      </c>
      <c r="E750" s="50">
        <v>2015</v>
      </c>
      <c r="F750" s="50" t="s">
        <v>76</v>
      </c>
      <c r="G750" s="97">
        <v>0</v>
      </c>
    </row>
    <row r="751" spans="1:7">
      <c r="A751" s="50" t="s">
        <v>467</v>
      </c>
      <c r="B751" s="50" t="s">
        <v>464</v>
      </c>
      <c r="C751" s="50" t="s">
        <v>441</v>
      </c>
      <c r="D751" s="50" t="s">
        <v>443</v>
      </c>
      <c r="E751" s="50">
        <v>2016</v>
      </c>
      <c r="F751" s="50" t="s">
        <v>76</v>
      </c>
      <c r="G751" s="97">
        <v>0</v>
      </c>
    </row>
    <row r="752" spans="1:7">
      <c r="A752" s="50" t="s">
        <v>467</v>
      </c>
      <c r="B752" s="50" t="s">
        <v>464</v>
      </c>
      <c r="C752" s="50" t="s">
        <v>441</v>
      </c>
      <c r="D752" s="50" t="s">
        <v>443</v>
      </c>
      <c r="E752" s="50">
        <v>2017</v>
      </c>
      <c r="F752" s="50" t="s">
        <v>76</v>
      </c>
      <c r="G752" s="97">
        <v>0</v>
      </c>
    </row>
    <row r="753" spans="1:7">
      <c r="A753" s="50" t="s">
        <v>467</v>
      </c>
      <c r="B753" s="50" t="s">
        <v>464</v>
      </c>
      <c r="C753" s="50" t="s">
        <v>441</v>
      </c>
      <c r="D753" s="50" t="s">
        <v>443</v>
      </c>
      <c r="E753" s="50">
        <v>2018</v>
      </c>
      <c r="F753" s="50" t="s">
        <v>76</v>
      </c>
      <c r="G753" s="97">
        <v>0</v>
      </c>
    </row>
    <row r="754" spans="1:7">
      <c r="A754" s="50" t="s">
        <v>467</v>
      </c>
      <c r="B754" s="50" t="s">
        <v>464</v>
      </c>
      <c r="C754" s="50" t="s">
        <v>441</v>
      </c>
      <c r="D754" s="50" t="s">
        <v>443</v>
      </c>
      <c r="E754" s="50">
        <v>2019</v>
      </c>
      <c r="F754" s="50" t="s">
        <v>76</v>
      </c>
      <c r="G754" s="97">
        <v>0</v>
      </c>
    </row>
    <row r="755" spans="1:7">
      <c r="A755" s="50" t="s">
        <v>467</v>
      </c>
      <c r="B755" s="50" t="s">
        <v>464</v>
      </c>
      <c r="C755" s="50" t="s">
        <v>441</v>
      </c>
      <c r="D755" s="50" t="s">
        <v>442</v>
      </c>
      <c r="E755" s="50">
        <v>2014</v>
      </c>
      <c r="F755" s="50" t="s">
        <v>76</v>
      </c>
      <c r="G755" s="97">
        <v>2</v>
      </c>
    </row>
    <row r="756" spans="1:7">
      <c r="A756" s="50" t="s">
        <v>467</v>
      </c>
      <c r="B756" s="50" t="s">
        <v>464</v>
      </c>
      <c r="C756" s="50" t="s">
        <v>441</v>
      </c>
      <c r="D756" s="50" t="s">
        <v>442</v>
      </c>
      <c r="E756" s="50">
        <v>2015</v>
      </c>
      <c r="F756" s="50" t="s">
        <v>76</v>
      </c>
      <c r="G756" s="97">
        <v>5</v>
      </c>
    </row>
    <row r="757" spans="1:7">
      <c r="A757" s="50" t="s">
        <v>467</v>
      </c>
      <c r="B757" s="50" t="s">
        <v>464</v>
      </c>
      <c r="C757" s="50" t="s">
        <v>441</v>
      </c>
      <c r="D757" s="50" t="s">
        <v>442</v>
      </c>
      <c r="E757" s="50">
        <v>2016</v>
      </c>
      <c r="F757" s="50" t="s">
        <v>76</v>
      </c>
      <c r="G757" s="97">
        <v>5</v>
      </c>
    </row>
    <row r="758" spans="1:7">
      <c r="A758" s="50" t="s">
        <v>467</v>
      </c>
      <c r="B758" s="50" t="s">
        <v>464</v>
      </c>
      <c r="C758" s="50" t="s">
        <v>441</v>
      </c>
      <c r="D758" s="50" t="s">
        <v>442</v>
      </c>
      <c r="E758" s="50">
        <v>2017</v>
      </c>
      <c r="F758" s="50" t="s">
        <v>76</v>
      </c>
      <c r="G758" s="97">
        <v>5</v>
      </c>
    </row>
    <row r="759" spans="1:7">
      <c r="A759" s="50" t="s">
        <v>467</v>
      </c>
      <c r="B759" s="50" t="s">
        <v>464</v>
      </c>
      <c r="C759" s="50" t="s">
        <v>441</v>
      </c>
      <c r="D759" s="50" t="s">
        <v>442</v>
      </c>
      <c r="E759" s="50">
        <v>2018</v>
      </c>
      <c r="F759" s="50" t="s">
        <v>76</v>
      </c>
      <c r="G759" s="97">
        <v>8</v>
      </c>
    </row>
    <row r="760" spans="1:7">
      <c r="A760" s="50" t="s">
        <v>467</v>
      </c>
      <c r="B760" s="50" t="s">
        <v>464</v>
      </c>
      <c r="C760" s="50" t="s">
        <v>441</v>
      </c>
      <c r="D760" s="50" t="s">
        <v>442</v>
      </c>
      <c r="E760" s="50">
        <v>2019</v>
      </c>
      <c r="F760" s="50" t="s">
        <v>76</v>
      </c>
      <c r="G760" s="97">
        <v>6</v>
      </c>
    </row>
    <row r="761" spans="1:7">
      <c r="A761" s="50" t="s">
        <v>467</v>
      </c>
      <c r="B761" s="50" t="s">
        <v>464</v>
      </c>
      <c r="C761" s="50" t="s">
        <v>438</v>
      </c>
      <c r="D761" s="50" t="s">
        <v>440</v>
      </c>
      <c r="E761" s="50">
        <v>2014</v>
      </c>
      <c r="F761" s="50" t="s">
        <v>76</v>
      </c>
      <c r="G761" s="97">
        <v>83</v>
      </c>
    </row>
    <row r="762" spans="1:7">
      <c r="A762" s="50" t="s">
        <v>467</v>
      </c>
      <c r="B762" s="50" t="s">
        <v>464</v>
      </c>
      <c r="C762" s="50" t="s">
        <v>438</v>
      </c>
      <c r="D762" s="50" t="s">
        <v>440</v>
      </c>
      <c r="E762" s="50">
        <v>2015</v>
      </c>
      <c r="F762" s="50" t="s">
        <v>76</v>
      </c>
      <c r="G762" s="97">
        <v>92</v>
      </c>
    </row>
    <row r="763" spans="1:7">
      <c r="A763" s="50" t="s">
        <v>467</v>
      </c>
      <c r="B763" s="50" t="s">
        <v>464</v>
      </c>
      <c r="C763" s="50" t="s">
        <v>438</v>
      </c>
      <c r="D763" s="50" t="s">
        <v>440</v>
      </c>
      <c r="E763" s="50">
        <v>2016</v>
      </c>
      <c r="F763" s="50" t="s">
        <v>76</v>
      </c>
      <c r="G763" s="97">
        <v>117</v>
      </c>
    </row>
    <row r="764" spans="1:7">
      <c r="A764" s="50" t="s">
        <v>467</v>
      </c>
      <c r="B764" s="50" t="s">
        <v>464</v>
      </c>
      <c r="C764" s="50" t="s">
        <v>438</v>
      </c>
      <c r="D764" s="50" t="s">
        <v>440</v>
      </c>
      <c r="E764" s="50">
        <v>2017</v>
      </c>
      <c r="F764" s="50" t="s">
        <v>76</v>
      </c>
      <c r="G764" s="97">
        <v>110</v>
      </c>
    </row>
    <row r="765" spans="1:7">
      <c r="A765" s="50" t="s">
        <v>467</v>
      </c>
      <c r="B765" s="50" t="s">
        <v>464</v>
      </c>
      <c r="C765" s="50" t="s">
        <v>438</v>
      </c>
      <c r="D765" s="50" t="s">
        <v>440</v>
      </c>
      <c r="E765" s="50">
        <v>2018</v>
      </c>
      <c r="F765" s="50" t="s">
        <v>76</v>
      </c>
      <c r="G765" s="97">
        <v>97</v>
      </c>
    </row>
    <row r="766" spans="1:7">
      <c r="A766" s="50" t="s">
        <v>467</v>
      </c>
      <c r="B766" s="50" t="s">
        <v>464</v>
      </c>
      <c r="C766" s="50" t="s">
        <v>438</v>
      </c>
      <c r="D766" s="50" t="s">
        <v>440</v>
      </c>
      <c r="E766" s="50">
        <v>2019</v>
      </c>
      <c r="F766" s="50" t="s">
        <v>76</v>
      </c>
      <c r="G766" s="97">
        <v>81</v>
      </c>
    </row>
    <row r="767" spans="1:7">
      <c r="A767" s="50" t="s">
        <v>467</v>
      </c>
      <c r="B767" s="50" t="s">
        <v>464</v>
      </c>
      <c r="C767" s="50" t="s">
        <v>438</v>
      </c>
      <c r="D767" s="50" t="s">
        <v>439</v>
      </c>
      <c r="E767" s="50">
        <v>2014</v>
      </c>
      <c r="F767" s="50" t="s">
        <v>76</v>
      </c>
      <c r="G767" s="97">
        <v>2</v>
      </c>
    </row>
    <row r="768" spans="1:7">
      <c r="A768" s="50" t="s">
        <v>467</v>
      </c>
      <c r="B768" s="50" t="s">
        <v>464</v>
      </c>
      <c r="C768" s="50" t="s">
        <v>438</v>
      </c>
      <c r="D768" s="50" t="s">
        <v>439</v>
      </c>
      <c r="E768" s="50">
        <v>2015</v>
      </c>
      <c r="F768" s="50" t="s">
        <v>76</v>
      </c>
      <c r="G768" s="97">
        <v>2</v>
      </c>
    </row>
    <row r="769" spans="1:7">
      <c r="A769" s="50" t="s">
        <v>467</v>
      </c>
      <c r="B769" s="50" t="s">
        <v>464</v>
      </c>
      <c r="C769" s="50" t="s">
        <v>438</v>
      </c>
      <c r="D769" s="50" t="s">
        <v>439</v>
      </c>
      <c r="E769" s="50">
        <v>2016</v>
      </c>
      <c r="F769" s="50" t="s">
        <v>76</v>
      </c>
      <c r="G769" s="97">
        <v>3</v>
      </c>
    </row>
    <row r="770" spans="1:7">
      <c r="A770" s="50" t="s">
        <v>467</v>
      </c>
      <c r="B770" s="50" t="s">
        <v>464</v>
      </c>
      <c r="C770" s="50" t="s">
        <v>438</v>
      </c>
      <c r="D770" s="50" t="s">
        <v>439</v>
      </c>
      <c r="E770" s="50">
        <v>2017</v>
      </c>
      <c r="F770" s="50" t="s">
        <v>76</v>
      </c>
      <c r="G770" s="97">
        <v>1</v>
      </c>
    </row>
    <row r="771" spans="1:7">
      <c r="A771" s="50" t="s">
        <v>467</v>
      </c>
      <c r="B771" s="50" t="s">
        <v>464</v>
      </c>
      <c r="C771" s="50" t="s">
        <v>438</v>
      </c>
      <c r="D771" s="50" t="s">
        <v>439</v>
      </c>
      <c r="E771" s="50">
        <v>2018</v>
      </c>
      <c r="F771" s="50" t="s">
        <v>76</v>
      </c>
      <c r="G771" s="97">
        <v>3</v>
      </c>
    </row>
    <row r="772" spans="1:7">
      <c r="A772" s="50" t="s">
        <v>467</v>
      </c>
      <c r="B772" s="50" t="s">
        <v>464</v>
      </c>
      <c r="C772" s="50" t="s">
        <v>438</v>
      </c>
      <c r="D772" s="50" t="s">
        <v>439</v>
      </c>
      <c r="E772" s="50">
        <v>2019</v>
      </c>
      <c r="F772" s="50" t="s">
        <v>76</v>
      </c>
      <c r="G772" s="97">
        <v>2</v>
      </c>
    </row>
    <row r="773" spans="1:7">
      <c r="A773" s="50" t="s">
        <v>467</v>
      </c>
      <c r="B773" s="50" t="s">
        <v>464</v>
      </c>
      <c r="C773" s="50" t="s">
        <v>433</v>
      </c>
      <c r="D773" s="50" t="s">
        <v>437</v>
      </c>
      <c r="E773" s="50">
        <v>2014</v>
      </c>
      <c r="F773" s="50" t="s">
        <v>76</v>
      </c>
      <c r="G773" s="97">
        <v>9</v>
      </c>
    </row>
    <row r="774" spans="1:7">
      <c r="A774" s="50" t="s">
        <v>467</v>
      </c>
      <c r="B774" s="50" t="s">
        <v>464</v>
      </c>
      <c r="C774" s="50" t="s">
        <v>433</v>
      </c>
      <c r="D774" s="50" t="s">
        <v>437</v>
      </c>
      <c r="E774" s="50">
        <v>2015</v>
      </c>
      <c r="F774" s="50" t="s">
        <v>76</v>
      </c>
      <c r="G774" s="97">
        <v>11</v>
      </c>
    </row>
    <row r="775" spans="1:7">
      <c r="A775" s="50" t="s">
        <v>467</v>
      </c>
      <c r="B775" s="50" t="s">
        <v>464</v>
      </c>
      <c r="C775" s="50" t="s">
        <v>433</v>
      </c>
      <c r="D775" s="50" t="s">
        <v>437</v>
      </c>
      <c r="E775" s="50">
        <v>2016</v>
      </c>
      <c r="F775" s="50" t="s">
        <v>76</v>
      </c>
      <c r="G775" s="97">
        <v>11</v>
      </c>
    </row>
    <row r="776" spans="1:7">
      <c r="A776" s="50" t="s">
        <v>467</v>
      </c>
      <c r="B776" s="50" t="s">
        <v>464</v>
      </c>
      <c r="C776" s="50" t="s">
        <v>433</v>
      </c>
      <c r="D776" s="50" t="s">
        <v>437</v>
      </c>
      <c r="E776" s="50">
        <v>2017</v>
      </c>
      <c r="F776" s="50" t="s">
        <v>76</v>
      </c>
      <c r="G776" s="97">
        <v>3</v>
      </c>
    </row>
    <row r="777" spans="1:7">
      <c r="A777" s="50" t="s">
        <v>467</v>
      </c>
      <c r="B777" s="50" t="s">
        <v>464</v>
      </c>
      <c r="C777" s="50" t="s">
        <v>433</v>
      </c>
      <c r="D777" s="50" t="s">
        <v>437</v>
      </c>
      <c r="E777" s="50">
        <v>2018</v>
      </c>
      <c r="F777" s="50" t="s">
        <v>76</v>
      </c>
      <c r="G777" s="97">
        <v>4</v>
      </c>
    </row>
    <row r="778" spans="1:7">
      <c r="A778" s="50" t="s">
        <v>467</v>
      </c>
      <c r="B778" s="50" t="s">
        <v>464</v>
      </c>
      <c r="C778" s="50" t="s">
        <v>433</v>
      </c>
      <c r="D778" s="50" t="s">
        <v>437</v>
      </c>
      <c r="E778" s="50">
        <v>2019</v>
      </c>
      <c r="F778" s="50" t="s">
        <v>76</v>
      </c>
      <c r="G778" s="97">
        <v>3</v>
      </c>
    </row>
    <row r="779" spans="1:7">
      <c r="A779" s="50" t="s">
        <v>467</v>
      </c>
      <c r="B779" s="50" t="s">
        <v>464</v>
      </c>
      <c r="C779" s="50" t="s">
        <v>433</v>
      </c>
      <c r="D779" s="50" t="s">
        <v>436</v>
      </c>
      <c r="E779" s="50">
        <v>2014</v>
      </c>
      <c r="F779" s="50" t="s">
        <v>76</v>
      </c>
      <c r="G779" s="97">
        <v>356</v>
      </c>
    </row>
    <row r="780" spans="1:7">
      <c r="A780" s="50" t="s">
        <v>467</v>
      </c>
      <c r="B780" s="50" t="s">
        <v>464</v>
      </c>
      <c r="C780" s="50" t="s">
        <v>433</v>
      </c>
      <c r="D780" s="50" t="s">
        <v>436</v>
      </c>
      <c r="E780" s="50">
        <v>2015</v>
      </c>
      <c r="F780" s="50" t="s">
        <v>76</v>
      </c>
      <c r="G780" s="97">
        <v>396</v>
      </c>
    </row>
    <row r="781" spans="1:7">
      <c r="A781" s="50" t="s">
        <v>467</v>
      </c>
      <c r="B781" s="50" t="s">
        <v>464</v>
      </c>
      <c r="C781" s="50" t="s">
        <v>433</v>
      </c>
      <c r="D781" s="50" t="s">
        <v>436</v>
      </c>
      <c r="E781" s="50">
        <v>2016</v>
      </c>
      <c r="F781" s="50" t="s">
        <v>76</v>
      </c>
      <c r="G781" s="97">
        <v>419</v>
      </c>
    </row>
    <row r="782" spans="1:7">
      <c r="A782" s="50" t="s">
        <v>467</v>
      </c>
      <c r="B782" s="50" t="s">
        <v>464</v>
      </c>
      <c r="C782" s="50" t="s">
        <v>433</v>
      </c>
      <c r="D782" s="50" t="s">
        <v>436</v>
      </c>
      <c r="E782" s="50">
        <v>2017</v>
      </c>
      <c r="F782" s="50" t="s">
        <v>76</v>
      </c>
      <c r="G782" s="97">
        <v>403</v>
      </c>
    </row>
    <row r="783" spans="1:7">
      <c r="A783" s="50" t="s">
        <v>467</v>
      </c>
      <c r="B783" s="50" t="s">
        <v>464</v>
      </c>
      <c r="C783" s="50" t="s">
        <v>433</v>
      </c>
      <c r="D783" s="50" t="s">
        <v>436</v>
      </c>
      <c r="E783" s="50">
        <v>2018</v>
      </c>
      <c r="F783" s="50" t="s">
        <v>76</v>
      </c>
      <c r="G783" s="97">
        <v>366</v>
      </c>
    </row>
    <row r="784" spans="1:7">
      <c r="A784" s="50" t="s">
        <v>467</v>
      </c>
      <c r="B784" s="50" t="s">
        <v>464</v>
      </c>
      <c r="C784" s="50" t="s">
        <v>433</v>
      </c>
      <c r="D784" s="50" t="s">
        <v>436</v>
      </c>
      <c r="E784" s="50">
        <v>2019</v>
      </c>
      <c r="F784" s="50" t="s">
        <v>76</v>
      </c>
      <c r="G784" s="97">
        <v>337</v>
      </c>
    </row>
    <row r="785" spans="1:7">
      <c r="A785" s="50" t="s">
        <v>467</v>
      </c>
      <c r="B785" s="50" t="s">
        <v>464</v>
      </c>
      <c r="C785" s="50" t="s">
        <v>433</v>
      </c>
      <c r="D785" s="50" t="s">
        <v>435</v>
      </c>
      <c r="E785" s="50">
        <v>2014</v>
      </c>
      <c r="F785" s="50" t="s">
        <v>76</v>
      </c>
      <c r="G785" s="98">
        <v>2349</v>
      </c>
    </row>
    <row r="786" spans="1:7">
      <c r="A786" s="50" t="s">
        <v>467</v>
      </c>
      <c r="B786" s="50" t="s">
        <v>464</v>
      </c>
      <c r="C786" s="50" t="s">
        <v>433</v>
      </c>
      <c r="D786" s="50" t="s">
        <v>435</v>
      </c>
      <c r="E786" s="50">
        <v>2015</v>
      </c>
      <c r="F786" s="50" t="s">
        <v>76</v>
      </c>
      <c r="G786" s="98">
        <v>3176</v>
      </c>
    </row>
    <row r="787" spans="1:7">
      <c r="A787" s="50" t="s">
        <v>467</v>
      </c>
      <c r="B787" s="50" t="s">
        <v>464</v>
      </c>
      <c r="C787" s="50" t="s">
        <v>433</v>
      </c>
      <c r="D787" s="50" t="s">
        <v>435</v>
      </c>
      <c r="E787" s="50">
        <v>2016</v>
      </c>
      <c r="F787" s="50" t="s">
        <v>76</v>
      </c>
      <c r="G787" s="98">
        <v>2953</v>
      </c>
    </row>
    <row r="788" spans="1:7">
      <c r="A788" s="50" t="s">
        <v>467</v>
      </c>
      <c r="B788" s="50" t="s">
        <v>464</v>
      </c>
      <c r="C788" s="50" t="s">
        <v>433</v>
      </c>
      <c r="D788" s="50" t="s">
        <v>435</v>
      </c>
      <c r="E788" s="50">
        <v>2017</v>
      </c>
      <c r="F788" s="50" t="s">
        <v>76</v>
      </c>
      <c r="G788" s="98">
        <v>2555</v>
      </c>
    </row>
    <row r="789" spans="1:7">
      <c r="A789" s="50" t="s">
        <v>467</v>
      </c>
      <c r="B789" s="50" t="s">
        <v>464</v>
      </c>
      <c r="C789" s="50" t="s">
        <v>433</v>
      </c>
      <c r="D789" s="50" t="s">
        <v>435</v>
      </c>
      <c r="E789" s="50">
        <v>2018</v>
      </c>
      <c r="F789" s="50" t="s">
        <v>76</v>
      </c>
      <c r="G789" s="98">
        <v>2295</v>
      </c>
    </row>
    <row r="790" spans="1:7">
      <c r="A790" s="50" t="s">
        <v>467</v>
      </c>
      <c r="B790" s="50" t="s">
        <v>464</v>
      </c>
      <c r="C790" s="50" t="s">
        <v>433</v>
      </c>
      <c r="D790" s="50" t="s">
        <v>435</v>
      </c>
      <c r="E790" s="50">
        <v>2019</v>
      </c>
      <c r="F790" s="50" t="s">
        <v>76</v>
      </c>
      <c r="G790" s="98">
        <v>2056</v>
      </c>
    </row>
    <row r="791" spans="1:7">
      <c r="A791" s="50" t="s">
        <v>467</v>
      </c>
      <c r="B791" s="50" t="s">
        <v>464</v>
      </c>
      <c r="C791" s="50" t="s">
        <v>433</v>
      </c>
      <c r="D791" s="50" t="s">
        <v>434</v>
      </c>
      <c r="E791" s="50">
        <v>2014</v>
      </c>
      <c r="F791" s="50" t="s">
        <v>76</v>
      </c>
      <c r="G791" s="97">
        <v>396</v>
      </c>
    </row>
    <row r="792" spans="1:7">
      <c r="A792" s="50" t="s">
        <v>467</v>
      </c>
      <c r="B792" s="50" t="s">
        <v>464</v>
      </c>
      <c r="C792" s="50" t="s">
        <v>433</v>
      </c>
      <c r="D792" s="50" t="s">
        <v>434</v>
      </c>
      <c r="E792" s="50">
        <v>2015</v>
      </c>
      <c r="F792" s="50" t="s">
        <v>76</v>
      </c>
      <c r="G792" s="97">
        <v>557</v>
      </c>
    </row>
    <row r="793" spans="1:7">
      <c r="A793" s="50" t="s">
        <v>467</v>
      </c>
      <c r="B793" s="50" t="s">
        <v>464</v>
      </c>
      <c r="C793" s="50" t="s">
        <v>433</v>
      </c>
      <c r="D793" s="50" t="s">
        <v>434</v>
      </c>
      <c r="E793" s="50">
        <v>2016</v>
      </c>
      <c r="F793" s="50" t="s">
        <v>76</v>
      </c>
      <c r="G793" s="97">
        <v>557</v>
      </c>
    </row>
    <row r="794" spans="1:7">
      <c r="A794" s="50" t="s">
        <v>467</v>
      </c>
      <c r="B794" s="50" t="s">
        <v>464</v>
      </c>
      <c r="C794" s="50" t="s">
        <v>433</v>
      </c>
      <c r="D794" s="50" t="s">
        <v>434</v>
      </c>
      <c r="E794" s="50">
        <v>2017</v>
      </c>
      <c r="F794" s="50" t="s">
        <v>76</v>
      </c>
      <c r="G794" s="97">
        <v>495</v>
      </c>
    </row>
    <row r="795" spans="1:7">
      <c r="A795" s="50" t="s">
        <v>467</v>
      </c>
      <c r="B795" s="50" t="s">
        <v>464</v>
      </c>
      <c r="C795" s="50" t="s">
        <v>433</v>
      </c>
      <c r="D795" s="50" t="s">
        <v>434</v>
      </c>
      <c r="E795" s="50">
        <v>2018</v>
      </c>
      <c r="F795" s="50" t="s">
        <v>76</v>
      </c>
      <c r="G795" s="97">
        <v>480</v>
      </c>
    </row>
    <row r="796" spans="1:7">
      <c r="A796" s="50" t="s">
        <v>467</v>
      </c>
      <c r="B796" s="50" t="s">
        <v>464</v>
      </c>
      <c r="C796" s="50" t="s">
        <v>433</v>
      </c>
      <c r="D796" s="50" t="s">
        <v>434</v>
      </c>
      <c r="E796" s="50">
        <v>2019</v>
      </c>
      <c r="F796" s="50" t="s">
        <v>76</v>
      </c>
      <c r="G796" s="97">
        <v>442</v>
      </c>
    </row>
    <row r="797" spans="1:7">
      <c r="A797" s="50" t="s">
        <v>467</v>
      </c>
      <c r="B797" s="50" t="s">
        <v>464</v>
      </c>
      <c r="C797" s="50" t="s">
        <v>428</v>
      </c>
      <c r="D797" s="50" t="s">
        <v>432</v>
      </c>
      <c r="E797" s="50">
        <v>2014</v>
      </c>
      <c r="F797" s="50" t="s">
        <v>76</v>
      </c>
      <c r="G797" s="97">
        <v>4</v>
      </c>
    </row>
    <row r="798" spans="1:7">
      <c r="A798" s="50" t="s">
        <v>467</v>
      </c>
      <c r="B798" s="50" t="s">
        <v>464</v>
      </c>
      <c r="C798" s="50" t="s">
        <v>428</v>
      </c>
      <c r="D798" s="50" t="s">
        <v>432</v>
      </c>
      <c r="E798" s="50">
        <v>2015</v>
      </c>
      <c r="F798" s="50" t="s">
        <v>76</v>
      </c>
      <c r="G798" s="97">
        <v>1</v>
      </c>
    </row>
    <row r="799" spans="1:7">
      <c r="A799" s="50" t="s">
        <v>467</v>
      </c>
      <c r="B799" s="50" t="s">
        <v>464</v>
      </c>
      <c r="C799" s="50" t="s">
        <v>428</v>
      </c>
      <c r="D799" s="50" t="s">
        <v>432</v>
      </c>
      <c r="E799" s="50">
        <v>2016</v>
      </c>
      <c r="F799" s="50" t="s">
        <v>76</v>
      </c>
      <c r="G799" s="97">
        <v>6</v>
      </c>
    </row>
    <row r="800" spans="1:7">
      <c r="A800" s="50" t="s">
        <v>467</v>
      </c>
      <c r="B800" s="50" t="s">
        <v>464</v>
      </c>
      <c r="C800" s="50" t="s">
        <v>428</v>
      </c>
      <c r="D800" s="50" t="s">
        <v>432</v>
      </c>
      <c r="E800" s="50">
        <v>2017</v>
      </c>
      <c r="F800" s="50" t="s">
        <v>76</v>
      </c>
      <c r="G800" s="97">
        <v>3</v>
      </c>
    </row>
    <row r="801" spans="1:7">
      <c r="A801" s="50" t="s">
        <v>467</v>
      </c>
      <c r="B801" s="50" t="s">
        <v>464</v>
      </c>
      <c r="C801" s="50" t="s">
        <v>428</v>
      </c>
      <c r="D801" s="50" t="s">
        <v>432</v>
      </c>
      <c r="E801" s="50">
        <v>2018</v>
      </c>
      <c r="F801" s="50" t="s">
        <v>76</v>
      </c>
      <c r="G801" s="97">
        <v>4</v>
      </c>
    </row>
    <row r="802" spans="1:7">
      <c r="A802" s="50" t="s">
        <v>467</v>
      </c>
      <c r="B802" s="50" t="s">
        <v>464</v>
      </c>
      <c r="C802" s="50" t="s">
        <v>428</v>
      </c>
      <c r="D802" s="50" t="s">
        <v>432</v>
      </c>
      <c r="E802" s="50">
        <v>2019</v>
      </c>
      <c r="F802" s="50" t="s">
        <v>76</v>
      </c>
      <c r="G802" s="97">
        <v>3</v>
      </c>
    </row>
    <row r="803" spans="1:7">
      <c r="A803" s="50" t="s">
        <v>467</v>
      </c>
      <c r="B803" s="50" t="s">
        <v>464</v>
      </c>
      <c r="C803" s="50" t="s">
        <v>428</v>
      </c>
      <c r="D803" s="50" t="s">
        <v>466</v>
      </c>
      <c r="E803" s="50">
        <v>2014</v>
      </c>
      <c r="F803" s="50" t="s">
        <v>76</v>
      </c>
      <c r="G803" s="97">
        <v>0</v>
      </c>
    </row>
    <row r="804" spans="1:7">
      <c r="A804" s="50" t="s">
        <v>467</v>
      </c>
      <c r="B804" s="50" t="s">
        <v>464</v>
      </c>
      <c r="C804" s="50" t="s">
        <v>428</v>
      </c>
      <c r="D804" s="50" t="s">
        <v>466</v>
      </c>
      <c r="E804" s="50">
        <v>2015</v>
      </c>
      <c r="F804" s="50" t="s">
        <v>76</v>
      </c>
      <c r="G804" s="97">
        <v>0</v>
      </c>
    </row>
    <row r="805" spans="1:7">
      <c r="A805" s="50" t="s">
        <v>467</v>
      </c>
      <c r="B805" s="50" t="s">
        <v>464</v>
      </c>
      <c r="C805" s="50" t="s">
        <v>428</v>
      </c>
      <c r="D805" s="50" t="s">
        <v>466</v>
      </c>
      <c r="E805" s="50">
        <v>2016</v>
      </c>
      <c r="F805" s="50" t="s">
        <v>76</v>
      </c>
      <c r="G805" s="97">
        <v>0</v>
      </c>
    </row>
    <row r="806" spans="1:7">
      <c r="A806" s="50" t="s">
        <v>467</v>
      </c>
      <c r="B806" s="50" t="s">
        <v>464</v>
      </c>
      <c r="C806" s="50" t="s">
        <v>428</v>
      </c>
      <c r="D806" s="50" t="s">
        <v>466</v>
      </c>
      <c r="E806" s="50">
        <v>2017</v>
      </c>
      <c r="F806" s="50" t="s">
        <v>76</v>
      </c>
      <c r="G806" s="97">
        <v>0</v>
      </c>
    </row>
    <row r="807" spans="1:7">
      <c r="A807" s="50" t="s">
        <v>467</v>
      </c>
      <c r="B807" s="50" t="s">
        <v>464</v>
      </c>
      <c r="C807" s="50" t="s">
        <v>428</v>
      </c>
      <c r="D807" s="50" t="s">
        <v>466</v>
      </c>
      <c r="E807" s="50">
        <v>2018</v>
      </c>
      <c r="F807" s="50" t="s">
        <v>76</v>
      </c>
      <c r="G807" s="97">
        <v>1</v>
      </c>
    </row>
    <row r="808" spans="1:7">
      <c r="A808" s="50" t="s">
        <v>467</v>
      </c>
      <c r="B808" s="50" t="s">
        <v>464</v>
      </c>
      <c r="C808" s="50" t="s">
        <v>428</v>
      </c>
      <c r="D808" s="50" t="s">
        <v>466</v>
      </c>
      <c r="E808" s="50">
        <v>2019</v>
      </c>
      <c r="F808" s="50" t="s">
        <v>76</v>
      </c>
      <c r="G808" s="97">
        <v>1</v>
      </c>
    </row>
    <row r="809" spans="1:7">
      <c r="A809" s="50" t="s">
        <v>467</v>
      </c>
      <c r="B809" s="50" t="s">
        <v>464</v>
      </c>
      <c r="C809" s="50" t="s">
        <v>428</v>
      </c>
      <c r="D809" s="50" t="s">
        <v>430</v>
      </c>
      <c r="E809" s="50">
        <v>2014</v>
      </c>
      <c r="F809" s="50" t="s">
        <v>76</v>
      </c>
      <c r="G809" s="97">
        <v>0</v>
      </c>
    </row>
    <row r="810" spans="1:7">
      <c r="A810" s="50" t="s">
        <v>467</v>
      </c>
      <c r="B810" s="50" t="s">
        <v>464</v>
      </c>
      <c r="C810" s="50" t="s">
        <v>428</v>
      </c>
      <c r="D810" s="50" t="s">
        <v>430</v>
      </c>
      <c r="E810" s="50">
        <v>2015</v>
      </c>
      <c r="F810" s="50" t="s">
        <v>76</v>
      </c>
      <c r="G810" s="97">
        <v>0</v>
      </c>
    </row>
    <row r="811" spans="1:7">
      <c r="A811" s="50" t="s">
        <v>467</v>
      </c>
      <c r="B811" s="50" t="s">
        <v>464</v>
      </c>
      <c r="C811" s="50" t="s">
        <v>428</v>
      </c>
      <c r="D811" s="50" t="s">
        <v>430</v>
      </c>
      <c r="E811" s="50">
        <v>2016</v>
      </c>
      <c r="F811" s="50" t="s">
        <v>76</v>
      </c>
      <c r="G811" s="97">
        <v>0</v>
      </c>
    </row>
    <row r="812" spans="1:7">
      <c r="A812" s="50" t="s">
        <v>467</v>
      </c>
      <c r="B812" s="50" t="s">
        <v>464</v>
      </c>
      <c r="C812" s="50" t="s">
        <v>428</v>
      </c>
      <c r="D812" s="50" t="s">
        <v>430</v>
      </c>
      <c r="E812" s="50">
        <v>2017</v>
      </c>
      <c r="F812" s="50" t="s">
        <v>76</v>
      </c>
      <c r="G812" s="97">
        <v>0</v>
      </c>
    </row>
    <row r="813" spans="1:7">
      <c r="A813" s="50" t="s">
        <v>467</v>
      </c>
      <c r="B813" s="50" t="s">
        <v>464</v>
      </c>
      <c r="C813" s="50" t="s">
        <v>428</v>
      </c>
      <c r="D813" s="50" t="s">
        <v>430</v>
      </c>
      <c r="E813" s="50">
        <v>2018</v>
      </c>
      <c r="F813" s="50" t="s">
        <v>76</v>
      </c>
      <c r="G813" s="97">
        <v>0</v>
      </c>
    </row>
    <row r="814" spans="1:7">
      <c r="A814" s="50" t="s">
        <v>467</v>
      </c>
      <c r="B814" s="50" t="s">
        <v>464</v>
      </c>
      <c r="C814" s="50" t="s">
        <v>428</v>
      </c>
      <c r="D814" s="50" t="s">
        <v>430</v>
      </c>
      <c r="E814" s="50">
        <v>2019</v>
      </c>
      <c r="F814" s="50" t="s">
        <v>76</v>
      </c>
      <c r="G814" s="97">
        <v>0</v>
      </c>
    </row>
    <row r="815" spans="1:7">
      <c r="A815" s="50" t="s">
        <v>467</v>
      </c>
      <c r="B815" s="50" t="s">
        <v>464</v>
      </c>
      <c r="C815" s="50" t="s">
        <v>428</v>
      </c>
      <c r="D815" s="50" t="s">
        <v>429</v>
      </c>
      <c r="E815" s="50">
        <v>2014</v>
      </c>
      <c r="F815" s="50" t="s">
        <v>76</v>
      </c>
      <c r="G815" s="97">
        <v>2</v>
      </c>
    </row>
    <row r="816" spans="1:7">
      <c r="A816" s="50" t="s">
        <v>467</v>
      </c>
      <c r="B816" s="50" t="s">
        <v>464</v>
      </c>
      <c r="C816" s="50" t="s">
        <v>428</v>
      </c>
      <c r="D816" s="50" t="s">
        <v>429</v>
      </c>
      <c r="E816" s="50">
        <v>2015</v>
      </c>
      <c r="F816" s="50" t="s">
        <v>76</v>
      </c>
      <c r="G816" s="97">
        <v>2</v>
      </c>
    </row>
    <row r="817" spans="1:7">
      <c r="A817" s="50" t="s">
        <v>467</v>
      </c>
      <c r="B817" s="50" t="s">
        <v>464</v>
      </c>
      <c r="C817" s="50" t="s">
        <v>428</v>
      </c>
      <c r="D817" s="50" t="s">
        <v>429</v>
      </c>
      <c r="E817" s="50">
        <v>2016</v>
      </c>
      <c r="F817" s="50" t="s">
        <v>76</v>
      </c>
      <c r="G817" s="97">
        <v>3</v>
      </c>
    </row>
    <row r="818" spans="1:7">
      <c r="A818" s="50" t="s">
        <v>467</v>
      </c>
      <c r="B818" s="50" t="s">
        <v>464</v>
      </c>
      <c r="C818" s="50" t="s">
        <v>428</v>
      </c>
      <c r="D818" s="50" t="s">
        <v>429</v>
      </c>
      <c r="E818" s="50">
        <v>2017</v>
      </c>
      <c r="F818" s="50" t="s">
        <v>76</v>
      </c>
      <c r="G818" s="97">
        <v>4</v>
      </c>
    </row>
    <row r="819" spans="1:7">
      <c r="A819" s="50" t="s">
        <v>467</v>
      </c>
      <c r="B819" s="50" t="s">
        <v>464</v>
      </c>
      <c r="C819" s="50" t="s">
        <v>428</v>
      </c>
      <c r="D819" s="50" t="s">
        <v>429</v>
      </c>
      <c r="E819" s="50">
        <v>2018</v>
      </c>
      <c r="F819" s="50" t="s">
        <v>76</v>
      </c>
      <c r="G819" s="97">
        <v>2</v>
      </c>
    </row>
    <row r="820" spans="1:7">
      <c r="A820" s="50" t="s">
        <v>467</v>
      </c>
      <c r="B820" s="50" t="s">
        <v>464</v>
      </c>
      <c r="C820" s="50" t="s">
        <v>428</v>
      </c>
      <c r="D820" s="50" t="s">
        <v>429</v>
      </c>
      <c r="E820" s="50">
        <v>2019</v>
      </c>
      <c r="F820" s="50" t="s">
        <v>76</v>
      </c>
      <c r="G820" s="97">
        <v>1</v>
      </c>
    </row>
    <row r="821" spans="1:7">
      <c r="A821" s="50" t="s">
        <v>467</v>
      </c>
      <c r="B821" s="50" t="s">
        <v>464</v>
      </c>
      <c r="C821" s="50" t="s">
        <v>425</v>
      </c>
      <c r="D821" s="50" t="s">
        <v>427</v>
      </c>
      <c r="E821" s="50">
        <v>2014</v>
      </c>
      <c r="F821" s="50" t="s">
        <v>76</v>
      </c>
      <c r="G821" s="97">
        <v>3</v>
      </c>
    </row>
    <row r="822" spans="1:7">
      <c r="A822" s="50" t="s">
        <v>467</v>
      </c>
      <c r="B822" s="50" t="s">
        <v>464</v>
      </c>
      <c r="C822" s="50" t="s">
        <v>425</v>
      </c>
      <c r="D822" s="50" t="s">
        <v>427</v>
      </c>
      <c r="E822" s="50">
        <v>2015</v>
      </c>
      <c r="F822" s="50" t="s">
        <v>76</v>
      </c>
      <c r="G822" s="97">
        <v>5</v>
      </c>
    </row>
    <row r="823" spans="1:7">
      <c r="A823" s="50" t="s">
        <v>467</v>
      </c>
      <c r="B823" s="50" t="s">
        <v>464</v>
      </c>
      <c r="C823" s="50" t="s">
        <v>425</v>
      </c>
      <c r="D823" s="50" t="s">
        <v>427</v>
      </c>
      <c r="E823" s="50">
        <v>2016</v>
      </c>
      <c r="F823" s="50" t="s">
        <v>76</v>
      </c>
      <c r="G823" s="97">
        <v>8</v>
      </c>
    </row>
    <row r="824" spans="1:7">
      <c r="A824" s="50" t="s">
        <v>467</v>
      </c>
      <c r="B824" s="50" t="s">
        <v>464</v>
      </c>
      <c r="C824" s="50" t="s">
        <v>425</v>
      </c>
      <c r="D824" s="50" t="s">
        <v>427</v>
      </c>
      <c r="E824" s="50">
        <v>2017</v>
      </c>
      <c r="F824" s="50" t="s">
        <v>76</v>
      </c>
      <c r="G824" s="97">
        <v>4</v>
      </c>
    </row>
    <row r="825" spans="1:7">
      <c r="A825" s="50" t="s">
        <v>467</v>
      </c>
      <c r="B825" s="50" t="s">
        <v>464</v>
      </c>
      <c r="C825" s="50" t="s">
        <v>425</v>
      </c>
      <c r="D825" s="50" t="s">
        <v>427</v>
      </c>
      <c r="E825" s="50">
        <v>2018</v>
      </c>
      <c r="F825" s="50" t="s">
        <v>76</v>
      </c>
      <c r="G825" s="97">
        <v>3</v>
      </c>
    </row>
    <row r="826" spans="1:7">
      <c r="A826" s="50" t="s">
        <v>467</v>
      </c>
      <c r="B826" s="50" t="s">
        <v>464</v>
      </c>
      <c r="C826" s="50" t="s">
        <v>425</v>
      </c>
      <c r="D826" s="50" t="s">
        <v>427</v>
      </c>
      <c r="E826" s="50">
        <v>2019</v>
      </c>
      <c r="F826" s="50" t="s">
        <v>76</v>
      </c>
      <c r="G826" s="97">
        <v>4</v>
      </c>
    </row>
    <row r="827" spans="1:7">
      <c r="A827" s="50" t="s">
        <v>467</v>
      </c>
      <c r="B827" s="50" t="s">
        <v>464</v>
      </c>
      <c r="C827" s="50" t="s">
        <v>425</v>
      </c>
      <c r="D827" s="50" t="s">
        <v>426</v>
      </c>
      <c r="E827" s="50">
        <v>2014</v>
      </c>
      <c r="F827" s="50" t="s">
        <v>76</v>
      </c>
      <c r="G827" s="97">
        <v>22</v>
      </c>
    </row>
    <row r="828" spans="1:7">
      <c r="A828" s="50" t="s">
        <v>467</v>
      </c>
      <c r="B828" s="50" t="s">
        <v>464</v>
      </c>
      <c r="C828" s="50" t="s">
        <v>425</v>
      </c>
      <c r="D828" s="50" t="s">
        <v>426</v>
      </c>
      <c r="E828" s="50">
        <v>2015</v>
      </c>
      <c r="F828" s="50" t="s">
        <v>76</v>
      </c>
      <c r="G828" s="97">
        <v>28</v>
      </c>
    </row>
    <row r="829" spans="1:7">
      <c r="A829" s="50" t="s">
        <v>467</v>
      </c>
      <c r="B829" s="50" t="s">
        <v>464</v>
      </c>
      <c r="C829" s="50" t="s">
        <v>425</v>
      </c>
      <c r="D829" s="50" t="s">
        <v>426</v>
      </c>
      <c r="E829" s="50">
        <v>2016</v>
      </c>
      <c r="F829" s="50" t="s">
        <v>76</v>
      </c>
      <c r="G829" s="97">
        <v>35</v>
      </c>
    </row>
    <row r="830" spans="1:7">
      <c r="A830" s="50" t="s">
        <v>467</v>
      </c>
      <c r="B830" s="50" t="s">
        <v>464</v>
      </c>
      <c r="C830" s="50" t="s">
        <v>425</v>
      </c>
      <c r="D830" s="50" t="s">
        <v>426</v>
      </c>
      <c r="E830" s="50">
        <v>2017</v>
      </c>
      <c r="F830" s="50" t="s">
        <v>76</v>
      </c>
      <c r="G830" s="97">
        <v>34</v>
      </c>
    </row>
    <row r="831" spans="1:7">
      <c r="A831" s="50" t="s">
        <v>467</v>
      </c>
      <c r="B831" s="50" t="s">
        <v>464</v>
      </c>
      <c r="C831" s="50" t="s">
        <v>425</v>
      </c>
      <c r="D831" s="50" t="s">
        <v>426</v>
      </c>
      <c r="E831" s="50">
        <v>2018</v>
      </c>
      <c r="F831" s="50" t="s">
        <v>76</v>
      </c>
      <c r="G831" s="97">
        <v>33</v>
      </c>
    </row>
    <row r="832" spans="1:7" ht="15.75" thickBot="1">
      <c r="A832" s="50" t="s">
        <v>467</v>
      </c>
      <c r="B832" s="50" t="s">
        <v>464</v>
      </c>
      <c r="C832" s="50" t="s">
        <v>425</v>
      </c>
      <c r="D832" s="50" t="s">
        <v>426</v>
      </c>
      <c r="E832" s="50">
        <v>2019</v>
      </c>
      <c r="F832" s="50" t="s">
        <v>76</v>
      </c>
      <c r="G832" s="102">
        <v>41</v>
      </c>
    </row>
    <row r="833" spans="1:7">
      <c r="A833" s="50" t="s">
        <v>467</v>
      </c>
      <c r="B833" s="50" t="s">
        <v>454</v>
      </c>
      <c r="C833" s="50" t="s">
        <v>455</v>
      </c>
      <c r="D833" s="50" t="s">
        <v>454</v>
      </c>
      <c r="E833" s="50">
        <v>2014</v>
      </c>
      <c r="F833" s="50" t="s">
        <v>71</v>
      </c>
      <c r="G833" s="97">
        <v>42</v>
      </c>
    </row>
    <row r="834" spans="1:7">
      <c r="A834" s="50" t="s">
        <v>467</v>
      </c>
      <c r="B834" s="50" t="s">
        <v>454</v>
      </c>
      <c r="C834" s="50" t="s">
        <v>455</v>
      </c>
      <c r="D834" s="50" t="s">
        <v>454</v>
      </c>
      <c r="E834" s="50">
        <v>2015</v>
      </c>
      <c r="F834" s="50" t="s">
        <v>71</v>
      </c>
      <c r="G834" s="97">
        <v>0</v>
      </c>
    </row>
    <row r="835" spans="1:7">
      <c r="A835" s="50" t="s">
        <v>467</v>
      </c>
      <c r="B835" s="50" t="s">
        <v>454</v>
      </c>
      <c r="C835" s="50" t="s">
        <v>455</v>
      </c>
      <c r="D835" s="50" t="s">
        <v>454</v>
      </c>
      <c r="E835" s="50">
        <v>2016</v>
      </c>
      <c r="F835" s="50" t="s">
        <v>71</v>
      </c>
      <c r="G835" s="97">
        <v>0</v>
      </c>
    </row>
    <row r="836" spans="1:7">
      <c r="A836" s="50" t="s">
        <v>467</v>
      </c>
      <c r="B836" s="50" t="s">
        <v>454</v>
      </c>
      <c r="C836" s="50" t="s">
        <v>455</v>
      </c>
      <c r="D836" s="50" t="s">
        <v>454</v>
      </c>
      <c r="E836" s="50">
        <v>2017</v>
      </c>
      <c r="F836" s="50" t="s">
        <v>71</v>
      </c>
      <c r="G836" s="97">
        <v>0</v>
      </c>
    </row>
    <row r="837" spans="1:7">
      <c r="A837" s="50" t="s">
        <v>467</v>
      </c>
      <c r="B837" s="50" t="s">
        <v>454</v>
      </c>
      <c r="C837" s="50" t="s">
        <v>455</v>
      </c>
      <c r="D837" s="50" t="s">
        <v>454</v>
      </c>
      <c r="E837" s="50">
        <v>2018</v>
      </c>
      <c r="F837" s="50" t="s">
        <v>71</v>
      </c>
      <c r="G837" s="97">
        <v>0</v>
      </c>
    </row>
    <row r="838" spans="1:7">
      <c r="A838" s="50" t="s">
        <v>467</v>
      </c>
      <c r="B838" s="50" t="s">
        <v>454</v>
      </c>
      <c r="C838" s="50" t="s">
        <v>455</v>
      </c>
      <c r="D838" s="50" t="s">
        <v>454</v>
      </c>
      <c r="E838" s="50">
        <v>2019</v>
      </c>
      <c r="F838" s="50" t="s">
        <v>71</v>
      </c>
      <c r="G838" s="97">
        <v>0</v>
      </c>
    </row>
    <row r="839" spans="1:7">
      <c r="A839" s="50" t="s">
        <v>467</v>
      </c>
      <c r="B839" s="50" t="s">
        <v>464</v>
      </c>
      <c r="C839" s="50" t="s">
        <v>451</v>
      </c>
      <c r="D839" s="50" t="s">
        <v>453</v>
      </c>
      <c r="E839" s="50">
        <v>2014</v>
      </c>
      <c r="F839" s="50" t="s">
        <v>71</v>
      </c>
      <c r="G839" s="98">
        <v>2003</v>
      </c>
    </row>
    <row r="840" spans="1:7">
      <c r="A840" s="50" t="s">
        <v>467</v>
      </c>
      <c r="B840" s="50" t="s">
        <v>464</v>
      </c>
      <c r="C840" s="50" t="s">
        <v>451</v>
      </c>
      <c r="D840" s="50" t="s">
        <v>453</v>
      </c>
      <c r="E840" s="50">
        <v>2015</v>
      </c>
      <c r="F840" s="50" t="s">
        <v>71</v>
      </c>
      <c r="G840" s="98">
        <v>2323</v>
      </c>
    </row>
    <row r="841" spans="1:7">
      <c r="A841" s="50" t="s">
        <v>467</v>
      </c>
      <c r="B841" s="50" t="s">
        <v>464</v>
      </c>
      <c r="C841" s="50" t="s">
        <v>451</v>
      </c>
      <c r="D841" s="50" t="s">
        <v>453</v>
      </c>
      <c r="E841" s="50">
        <v>2016</v>
      </c>
      <c r="F841" s="50" t="s">
        <v>71</v>
      </c>
      <c r="G841" s="98">
        <v>2320</v>
      </c>
    </row>
    <row r="842" spans="1:7">
      <c r="A842" s="50" t="s">
        <v>467</v>
      </c>
      <c r="B842" s="50" t="s">
        <v>464</v>
      </c>
      <c r="C842" s="50" t="s">
        <v>451</v>
      </c>
      <c r="D842" s="50" t="s">
        <v>453</v>
      </c>
      <c r="E842" s="50">
        <v>2017</v>
      </c>
      <c r="F842" s="50" t="s">
        <v>71</v>
      </c>
      <c r="G842" s="98">
        <v>2266</v>
      </c>
    </row>
    <row r="843" spans="1:7">
      <c r="A843" s="50" t="s">
        <v>467</v>
      </c>
      <c r="B843" s="50" t="s">
        <v>464</v>
      </c>
      <c r="C843" s="50" t="s">
        <v>451</v>
      </c>
      <c r="D843" s="50" t="s">
        <v>453</v>
      </c>
      <c r="E843" s="50">
        <v>2018</v>
      </c>
      <c r="F843" s="50" t="s">
        <v>71</v>
      </c>
      <c r="G843" s="98">
        <v>2382</v>
      </c>
    </row>
    <row r="844" spans="1:7">
      <c r="A844" s="50" t="s">
        <v>467</v>
      </c>
      <c r="B844" s="50" t="s">
        <v>464</v>
      </c>
      <c r="C844" s="50" t="s">
        <v>451</v>
      </c>
      <c r="D844" s="50" t="s">
        <v>453</v>
      </c>
      <c r="E844" s="50">
        <v>2019</v>
      </c>
      <c r="F844" s="50" t="s">
        <v>71</v>
      </c>
      <c r="G844" s="98">
        <v>2349</v>
      </c>
    </row>
    <row r="845" spans="1:7">
      <c r="A845" s="50" t="s">
        <v>467</v>
      </c>
      <c r="B845" s="50" t="s">
        <v>464</v>
      </c>
      <c r="C845" s="50" t="s">
        <v>451</v>
      </c>
      <c r="D845" s="50" t="s">
        <v>452</v>
      </c>
      <c r="E845" s="50">
        <v>2014</v>
      </c>
      <c r="F845" s="50" t="s">
        <v>71</v>
      </c>
      <c r="G845" s="98">
        <v>1266</v>
      </c>
    </row>
    <row r="846" spans="1:7">
      <c r="A846" s="50" t="s">
        <v>467</v>
      </c>
      <c r="B846" s="50" t="s">
        <v>464</v>
      </c>
      <c r="C846" s="50" t="s">
        <v>451</v>
      </c>
      <c r="D846" s="50" t="s">
        <v>452</v>
      </c>
      <c r="E846" s="50">
        <v>2015</v>
      </c>
      <c r="F846" s="50" t="s">
        <v>71</v>
      </c>
      <c r="G846" s="98">
        <v>1235</v>
      </c>
    </row>
    <row r="847" spans="1:7">
      <c r="A847" s="50" t="s">
        <v>467</v>
      </c>
      <c r="B847" s="50" t="s">
        <v>464</v>
      </c>
      <c r="C847" s="50" t="s">
        <v>451</v>
      </c>
      <c r="D847" s="50" t="s">
        <v>452</v>
      </c>
      <c r="E847" s="50">
        <v>2016</v>
      </c>
      <c r="F847" s="50" t="s">
        <v>71</v>
      </c>
      <c r="G847" s="98">
        <v>1394</v>
      </c>
    </row>
    <row r="848" spans="1:7">
      <c r="A848" s="50" t="s">
        <v>467</v>
      </c>
      <c r="B848" s="50" t="s">
        <v>464</v>
      </c>
      <c r="C848" s="50" t="s">
        <v>451</v>
      </c>
      <c r="D848" s="50" t="s">
        <v>452</v>
      </c>
      <c r="E848" s="50">
        <v>2017</v>
      </c>
      <c r="F848" s="50" t="s">
        <v>71</v>
      </c>
      <c r="G848" s="98">
        <v>1281</v>
      </c>
    </row>
    <row r="849" spans="1:7">
      <c r="A849" s="50" t="s">
        <v>467</v>
      </c>
      <c r="B849" s="50" t="s">
        <v>464</v>
      </c>
      <c r="C849" s="50" t="s">
        <v>451</v>
      </c>
      <c r="D849" s="50" t="s">
        <v>452</v>
      </c>
      <c r="E849" s="50">
        <v>2018</v>
      </c>
      <c r="F849" s="50" t="s">
        <v>71</v>
      </c>
      <c r="G849" s="98">
        <v>1251</v>
      </c>
    </row>
    <row r="850" spans="1:7">
      <c r="A850" s="50" t="s">
        <v>467</v>
      </c>
      <c r="B850" s="50" t="s">
        <v>464</v>
      </c>
      <c r="C850" s="50" t="s">
        <v>451</v>
      </c>
      <c r="D850" s="50" t="s">
        <v>452</v>
      </c>
      <c r="E850" s="50">
        <v>2019</v>
      </c>
      <c r="F850" s="50" t="s">
        <v>71</v>
      </c>
      <c r="G850" s="98">
        <v>1152</v>
      </c>
    </row>
    <row r="851" spans="1:7">
      <c r="A851" s="50" t="s">
        <v>467</v>
      </c>
      <c r="B851" s="50" t="s">
        <v>464</v>
      </c>
      <c r="C851" s="50" t="s">
        <v>447</v>
      </c>
      <c r="D851" s="50" t="s">
        <v>450</v>
      </c>
      <c r="E851" s="50">
        <v>2014</v>
      </c>
      <c r="F851" s="50" t="s">
        <v>71</v>
      </c>
      <c r="G851" s="98">
        <v>1217</v>
      </c>
    </row>
    <row r="852" spans="1:7">
      <c r="A852" s="50" t="s">
        <v>467</v>
      </c>
      <c r="B852" s="50" t="s">
        <v>464</v>
      </c>
      <c r="C852" s="50" t="s">
        <v>447</v>
      </c>
      <c r="D852" s="50" t="s">
        <v>450</v>
      </c>
      <c r="E852" s="50">
        <v>2015</v>
      </c>
      <c r="F852" s="50" t="s">
        <v>71</v>
      </c>
      <c r="G852" s="98">
        <v>1487</v>
      </c>
    </row>
    <row r="853" spans="1:7">
      <c r="A853" s="50" t="s">
        <v>467</v>
      </c>
      <c r="B853" s="50" t="s">
        <v>464</v>
      </c>
      <c r="C853" s="50" t="s">
        <v>447</v>
      </c>
      <c r="D853" s="50" t="s">
        <v>450</v>
      </c>
      <c r="E853" s="50">
        <v>2016</v>
      </c>
      <c r="F853" s="50" t="s">
        <v>71</v>
      </c>
      <c r="G853" s="98">
        <v>1564</v>
      </c>
    </row>
    <row r="854" spans="1:7">
      <c r="A854" s="50" t="s">
        <v>467</v>
      </c>
      <c r="B854" s="50" t="s">
        <v>464</v>
      </c>
      <c r="C854" s="50" t="s">
        <v>447</v>
      </c>
      <c r="D854" s="50" t="s">
        <v>450</v>
      </c>
      <c r="E854" s="50">
        <v>2017</v>
      </c>
      <c r="F854" s="50" t="s">
        <v>71</v>
      </c>
      <c r="G854" s="98">
        <v>1598</v>
      </c>
    </row>
    <row r="855" spans="1:7">
      <c r="A855" s="50" t="s">
        <v>467</v>
      </c>
      <c r="B855" s="50" t="s">
        <v>464</v>
      </c>
      <c r="C855" s="50" t="s">
        <v>447</v>
      </c>
      <c r="D855" s="50" t="s">
        <v>450</v>
      </c>
      <c r="E855" s="50">
        <v>2018</v>
      </c>
      <c r="F855" s="50" t="s">
        <v>71</v>
      </c>
      <c r="G855" s="98">
        <v>1708</v>
      </c>
    </row>
    <row r="856" spans="1:7">
      <c r="A856" s="50" t="s">
        <v>467</v>
      </c>
      <c r="B856" s="50" t="s">
        <v>464</v>
      </c>
      <c r="C856" s="50" t="s">
        <v>447</v>
      </c>
      <c r="D856" s="50" t="s">
        <v>450</v>
      </c>
      <c r="E856" s="50">
        <v>2019</v>
      </c>
      <c r="F856" s="50" t="s">
        <v>71</v>
      </c>
      <c r="G856" s="98">
        <v>1727</v>
      </c>
    </row>
    <row r="857" spans="1:7">
      <c r="A857" s="50" t="s">
        <v>467</v>
      </c>
      <c r="B857" s="50" t="s">
        <v>464</v>
      </c>
      <c r="C857" s="50" t="s">
        <v>447</v>
      </c>
      <c r="D857" s="50" t="s">
        <v>449</v>
      </c>
      <c r="E857" s="50">
        <v>2014</v>
      </c>
      <c r="F857" s="50" t="s">
        <v>71</v>
      </c>
      <c r="G857" s="97">
        <v>773</v>
      </c>
    </row>
    <row r="858" spans="1:7">
      <c r="A858" s="50" t="s">
        <v>467</v>
      </c>
      <c r="B858" s="50" t="s">
        <v>464</v>
      </c>
      <c r="C858" s="50" t="s">
        <v>447</v>
      </c>
      <c r="D858" s="50" t="s">
        <v>449</v>
      </c>
      <c r="E858" s="50">
        <v>2015</v>
      </c>
      <c r="F858" s="50" t="s">
        <v>71</v>
      </c>
      <c r="G858" s="97">
        <v>991</v>
      </c>
    </row>
    <row r="859" spans="1:7">
      <c r="A859" s="50" t="s">
        <v>467</v>
      </c>
      <c r="B859" s="50" t="s">
        <v>464</v>
      </c>
      <c r="C859" s="50" t="s">
        <v>447</v>
      </c>
      <c r="D859" s="50" t="s">
        <v>449</v>
      </c>
      <c r="E859" s="50">
        <v>2016</v>
      </c>
      <c r="F859" s="50" t="s">
        <v>71</v>
      </c>
      <c r="G859" s="98">
        <v>1156</v>
      </c>
    </row>
    <row r="860" spans="1:7">
      <c r="A860" s="50" t="s">
        <v>467</v>
      </c>
      <c r="B860" s="50" t="s">
        <v>464</v>
      </c>
      <c r="C860" s="50" t="s">
        <v>447</v>
      </c>
      <c r="D860" s="50" t="s">
        <v>449</v>
      </c>
      <c r="E860" s="50">
        <v>2017</v>
      </c>
      <c r="F860" s="50" t="s">
        <v>71</v>
      </c>
      <c r="G860" s="98">
        <v>1238</v>
      </c>
    </row>
    <row r="861" spans="1:7">
      <c r="A861" s="50" t="s">
        <v>467</v>
      </c>
      <c r="B861" s="50" t="s">
        <v>464</v>
      </c>
      <c r="C861" s="50" t="s">
        <v>447</v>
      </c>
      <c r="D861" s="50" t="s">
        <v>449</v>
      </c>
      <c r="E861" s="50">
        <v>2018</v>
      </c>
      <c r="F861" s="50" t="s">
        <v>71</v>
      </c>
      <c r="G861" s="98">
        <v>1393</v>
      </c>
    </row>
    <row r="862" spans="1:7">
      <c r="A862" s="50" t="s">
        <v>467</v>
      </c>
      <c r="B862" s="50" t="s">
        <v>464</v>
      </c>
      <c r="C862" s="50" t="s">
        <v>447</v>
      </c>
      <c r="D862" s="50" t="s">
        <v>449</v>
      </c>
      <c r="E862" s="50">
        <v>2019</v>
      </c>
      <c r="F862" s="50" t="s">
        <v>71</v>
      </c>
      <c r="G862" s="98">
        <v>1413</v>
      </c>
    </row>
    <row r="863" spans="1:7">
      <c r="A863" s="50" t="s">
        <v>467</v>
      </c>
      <c r="B863" s="50" t="s">
        <v>464</v>
      </c>
      <c r="C863" s="50" t="s">
        <v>447</v>
      </c>
      <c r="D863" s="50" t="s">
        <v>448</v>
      </c>
      <c r="E863" s="50">
        <v>2014</v>
      </c>
      <c r="F863" s="50" t="s">
        <v>71</v>
      </c>
      <c r="G863" s="98">
        <v>1921</v>
      </c>
    </row>
    <row r="864" spans="1:7">
      <c r="A864" s="50" t="s">
        <v>467</v>
      </c>
      <c r="B864" s="50" t="s">
        <v>464</v>
      </c>
      <c r="C864" s="50" t="s">
        <v>447</v>
      </c>
      <c r="D864" s="50" t="s">
        <v>448</v>
      </c>
      <c r="E864" s="50">
        <v>2015</v>
      </c>
      <c r="F864" s="50" t="s">
        <v>71</v>
      </c>
      <c r="G864" s="98">
        <v>1685</v>
      </c>
    </row>
    <row r="865" spans="1:7">
      <c r="A865" s="50" t="s">
        <v>467</v>
      </c>
      <c r="B865" s="50" t="s">
        <v>464</v>
      </c>
      <c r="C865" s="50" t="s">
        <v>447</v>
      </c>
      <c r="D865" s="50" t="s">
        <v>448</v>
      </c>
      <c r="E865" s="50">
        <v>2016</v>
      </c>
      <c r="F865" s="50" t="s">
        <v>71</v>
      </c>
      <c r="G865" s="98">
        <v>1692</v>
      </c>
    </row>
    <row r="866" spans="1:7">
      <c r="A866" s="50" t="s">
        <v>467</v>
      </c>
      <c r="B866" s="50" t="s">
        <v>464</v>
      </c>
      <c r="C866" s="50" t="s">
        <v>447</v>
      </c>
      <c r="D866" s="50" t="s">
        <v>448</v>
      </c>
      <c r="E866" s="50">
        <v>2017</v>
      </c>
      <c r="F866" s="50" t="s">
        <v>71</v>
      </c>
      <c r="G866" s="98">
        <v>1499</v>
      </c>
    </row>
    <row r="867" spans="1:7">
      <c r="A867" s="50" t="s">
        <v>467</v>
      </c>
      <c r="B867" s="50" t="s">
        <v>464</v>
      </c>
      <c r="C867" s="50" t="s">
        <v>447</v>
      </c>
      <c r="D867" s="50" t="s">
        <v>448</v>
      </c>
      <c r="E867" s="50">
        <v>2018</v>
      </c>
      <c r="F867" s="50" t="s">
        <v>71</v>
      </c>
      <c r="G867" s="98">
        <v>1249</v>
      </c>
    </row>
    <row r="868" spans="1:7">
      <c r="A868" s="50" t="s">
        <v>467</v>
      </c>
      <c r="B868" s="50" t="s">
        <v>464</v>
      </c>
      <c r="C868" s="50" t="s">
        <v>447</v>
      </c>
      <c r="D868" s="50" t="s">
        <v>448</v>
      </c>
      <c r="E868" s="50">
        <v>2019</v>
      </c>
      <c r="F868" s="50" t="s">
        <v>71</v>
      </c>
      <c r="G868" s="98">
        <v>1106</v>
      </c>
    </row>
    <row r="869" spans="1:7">
      <c r="A869" s="50" t="s">
        <v>467</v>
      </c>
      <c r="B869" s="50" t="s">
        <v>464</v>
      </c>
      <c r="C869" s="50" t="s">
        <v>445</v>
      </c>
      <c r="D869" s="50" t="s">
        <v>446</v>
      </c>
      <c r="E869" s="50">
        <v>2014</v>
      </c>
      <c r="F869" s="50" t="s">
        <v>71</v>
      </c>
      <c r="G869" s="97">
        <v>12</v>
      </c>
    </row>
    <row r="870" spans="1:7">
      <c r="A870" s="50" t="s">
        <v>467</v>
      </c>
      <c r="B870" s="50" t="s">
        <v>464</v>
      </c>
      <c r="C870" s="50" t="s">
        <v>445</v>
      </c>
      <c r="D870" s="50" t="s">
        <v>446</v>
      </c>
      <c r="E870" s="50">
        <v>2015</v>
      </c>
      <c r="F870" s="50" t="s">
        <v>71</v>
      </c>
      <c r="G870" s="97">
        <v>9</v>
      </c>
    </row>
    <row r="871" spans="1:7">
      <c r="A871" s="50" t="s">
        <v>467</v>
      </c>
      <c r="B871" s="50" t="s">
        <v>464</v>
      </c>
      <c r="C871" s="50" t="s">
        <v>445</v>
      </c>
      <c r="D871" s="50" t="s">
        <v>446</v>
      </c>
      <c r="E871" s="50">
        <v>2016</v>
      </c>
      <c r="F871" s="50" t="s">
        <v>71</v>
      </c>
      <c r="G871" s="97">
        <v>8</v>
      </c>
    </row>
    <row r="872" spans="1:7">
      <c r="A872" s="50" t="s">
        <v>467</v>
      </c>
      <c r="B872" s="50" t="s">
        <v>464</v>
      </c>
      <c r="C872" s="50" t="s">
        <v>445</v>
      </c>
      <c r="D872" s="50" t="s">
        <v>446</v>
      </c>
      <c r="E872" s="50">
        <v>2017</v>
      </c>
      <c r="F872" s="50" t="s">
        <v>71</v>
      </c>
      <c r="G872" s="97">
        <v>9</v>
      </c>
    </row>
    <row r="873" spans="1:7">
      <c r="A873" s="50" t="s">
        <v>467</v>
      </c>
      <c r="B873" s="50" t="s">
        <v>464</v>
      </c>
      <c r="C873" s="50" t="s">
        <v>445</v>
      </c>
      <c r="D873" s="50" t="s">
        <v>446</v>
      </c>
      <c r="E873" s="50">
        <v>2018</v>
      </c>
      <c r="F873" s="50" t="s">
        <v>71</v>
      </c>
      <c r="G873" s="97">
        <v>13</v>
      </c>
    </row>
    <row r="874" spans="1:7">
      <c r="A874" s="50" t="s">
        <v>467</v>
      </c>
      <c r="B874" s="50" t="s">
        <v>464</v>
      </c>
      <c r="C874" s="50" t="s">
        <v>445</v>
      </c>
      <c r="D874" s="50" t="s">
        <v>446</v>
      </c>
      <c r="E874" s="50">
        <v>2019</v>
      </c>
      <c r="F874" s="50" t="s">
        <v>71</v>
      </c>
      <c r="G874" s="97">
        <v>39</v>
      </c>
    </row>
    <row r="875" spans="1:7">
      <c r="A875" s="50" t="s">
        <v>467</v>
      </c>
      <c r="B875" s="50" t="s">
        <v>464</v>
      </c>
      <c r="C875" s="50" t="s">
        <v>441</v>
      </c>
      <c r="D875" s="50" t="s">
        <v>385</v>
      </c>
      <c r="E875" s="50">
        <v>2014</v>
      </c>
      <c r="F875" s="50" t="s">
        <v>71</v>
      </c>
      <c r="G875" s="97">
        <v>230</v>
      </c>
    </row>
    <row r="876" spans="1:7">
      <c r="A876" s="50" t="s">
        <v>467</v>
      </c>
      <c r="B876" s="50" t="s">
        <v>464</v>
      </c>
      <c r="C876" s="50" t="s">
        <v>441</v>
      </c>
      <c r="D876" s="50" t="s">
        <v>385</v>
      </c>
      <c r="E876" s="50">
        <v>2015</v>
      </c>
      <c r="F876" s="50" t="s">
        <v>71</v>
      </c>
      <c r="G876" s="97">
        <v>280</v>
      </c>
    </row>
    <row r="877" spans="1:7">
      <c r="A877" s="50" t="s">
        <v>467</v>
      </c>
      <c r="B877" s="50" t="s">
        <v>464</v>
      </c>
      <c r="C877" s="50" t="s">
        <v>441</v>
      </c>
      <c r="D877" s="50" t="s">
        <v>385</v>
      </c>
      <c r="E877" s="50">
        <v>2016</v>
      </c>
      <c r="F877" s="50" t="s">
        <v>71</v>
      </c>
      <c r="G877" s="97">
        <v>303</v>
      </c>
    </row>
    <row r="878" spans="1:7">
      <c r="A878" s="50" t="s">
        <v>467</v>
      </c>
      <c r="B878" s="50" t="s">
        <v>464</v>
      </c>
      <c r="C878" s="50" t="s">
        <v>441</v>
      </c>
      <c r="D878" s="50" t="s">
        <v>385</v>
      </c>
      <c r="E878" s="50">
        <v>2017</v>
      </c>
      <c r="F878" s="50" t="s">
        <v>71</v>
      </c>
      <c r="G878" s="97">
        <v>267</v>
      </c>
    </row>
    <row r="879" spans="1:7">
      <c r="A879" s="50" t="s">
        <v>467</v>
      </c>
      <c r="B879" s="50" t="s">
        <v>464</v>
      </c>
      <c r="C879" s="50" t="s">
        <v>441</v>
      </c>
      <c r="D879" s="50" t="s">
        <v>385</v>
      </c>
      <c r="E879" s="50">
        <v>2018</v>
      </c>
      <c r="F879" s="50" t="s">
        <v>71</v>
      </c>
      <c r="G879" s="97">
        <v>277</v>
      </c>
    </row>
    <row r="880" spans="1:7">
      <c r="A880" s="50" t="s">
        <v>467</v>
      </c>
      <c r="B880" s="50" t="s">
        <v>464</v>
      </c>
      <c r="C880" s="50" t="s">
        <v>441</v>
      </c>
      <c r="D880" s="50" t="s">
        <v>385</v>
      </c>
      <c r="E880" s="50">
        <v>2019</v>
      </c>
      <c r="F880" s="50" t="s">
        <v>71</v>
      </c>
      <c r="G880" s="97">
        <v>268</v>
      </c>
    </row>
    <row r="881" spans="1:7">
      <c r="A881" s="50" t="s">
        <v>467</v>
      </c>
      <c r="B881" s="50" t="s">
        <v>464</v>
      </c>
      <c r="C881" s="50" t="s">
        <v>441</v>
      </c>
      <c r="D881" s="50" t="s">
        <v>444</v>
      </c>
      <c r="E881" s="50">
        <v>2014</v>
      </c>
      <c r="F881" s="50" t="s">
        <v>71</v>
      </c>
      <c r="G881" s="97">
        <v>6</v>
      </c>
    </row>
    <row r="882" spans="1:7">
      <c r="A882" s="50" t="s">
        <v>467</v>
      </c>
      <c r="B882" s="50" t="s">
        <v>464</v>
      </c>
      <c r="C882" s="50" t="s">
        <v>441</v>
      </c>
      <c r="D882" s="50" t="s">
        <v>444</v>
      </c>
      <c r="E882" s="50">
        <v>2015</v>
      </c>
      <c r="F882" s="50" t="s">
        <v>71</v>
      </c>
      <c r="G882" s="97">
        <v>9</v>
      </c>
    </row>
    <row r="883" spans="1:7">
      <c r="A883" s="50" t="s">
        <v>467</v>
      </c>
      <c r="B883" s="50" t="s">
        <v>464</v>
      </c>
      <c r="C883" s="50" t="s">
        <v>441</v>
      </c>
      <c r="D883" s="50" t="s">
        <v>444</v>
      </c>
      <c r="E883" s="50">
        <v>2016</v>
      </c>
      <c r="F883" s="50" t="s">
        <v>71</v>
      </c>
      <c r="G883" s="97">
        <v>11</v>
      </c>
    </row>
    <row r="884" spans="1:7">
      <c r="A884" s="50" t="s">
        <v>467</v>
      </c>
      <c r="B884" s="50" t="s">
        <v>464</v>
      </c>
      <c r="C884" s="50" t="s">
        <v>441</v>
      </c>
      <c r="D884" s="50" t="s">
        <v>444</v>
      </c>
      <c r="E884" s="50">
        <v>2017</v>
      </c>
      <c r="F884" s="50" t="s">
        <v>71</v>
      </c>
      <c r="G884" s="97">
        <v>10</v>
      </c>
    </row>
    <row r="885" spans="1:7">
      <c r="A885" s="50" t="s">
        <v>467</v>
      </c>
      <c r="B885" s="50" t="s">
        <v>464</v>
      </c>
      <c r="C885" s="50" t="s">
        <v>441</v>
      </c>
      <c r="D885" s="50" t="s">
        <v>444</v>
      </c>
      <c r="E885" s="50">
        <v>2018</v>
      </c>
      <c r="F885" s="50" t="s">
        <v>71</v>
      </c>
      <c r="G885" s="97">
        <v>8</v>
      </c>
    </row>
    <row r="886" spans="1:7">
      <c r="A886" s="50" t="s">
        <v>467</v>
      </c>
      <c r="B886" s="50" t="s">
        <v>464</v>
      </c>
      <c r="C886" s="50" t="s">
        <v>441</v>
      </c>
      <c r="D886" s="50" t="s">
        <v>444</v>
      </c>
      <c r="E886" s="50">
        <v>2019</v>
      </c>
      <c r="F886" s="50" t="s">
        <v>71</v>
      </c>
      <c r="G886" s="97">
        <v>10</v>
      </c>
    </row>
    <row r="887" spans="1:7">
      <c r="A887" s="50" t="s">
        <v>467</v>
      </c>
      <c r="B887" s="50" t="s">
        <v>464</v>
      </c>
      <c r="C887" s="50" t="s">
        <v>441</v>
      </c>
      <c r="D887" s="50" t="s">
        <v>443</v>
      </c>
      <c r="E887" s="50">
        <v>2014</v>
      </c>
      <c r="F887" s="50" t="s">
        <v>71</v>
      </c>
      <c r="G887" s="97">
        <v>0</v>
      </c>
    </row>
    <row r="888" spans="1:7">
      <c r="A888" s="50" t="s">
        <v>467</v>
      </c>
      <c r="B888" s="50" t="s">
        <v>464</v>
      </c>
      <c r="C888" s="50" t="s">
        <v>441</v>
      </c>
      <c r="D888" s="50" t="s">
        <v>443</v>
      </c>
      <c r="E888" s="50">
        <v>2015</v>
      </c>
      <c r="F888" s="50" t="s">
        <v>71</v>
      </c>
      <c r="G888" s="97">
        <v>0</v>
      </c>
    </row>
    <row r="889" spans="1:7">
      <c r="A889" s="50" t="s">
        <v>467</v>
      </c>
      <c r="B889" s="50" t="s">
        <v>464</v>
      </c>
      <c r="C889" s="50" t="s">
        <v>441</v>
      </c>
      <c r="D889" s="50" t="s">
        <v>443</v>
      </c>
      <c r="E889" s="50">
        <v>2016</v>
      </c>
      <c r="F889" s="50" t="s">
        <v>71</v>
      </c>
      <c r="G889" s="97">
        <v>1</v>
      </c>
    </row>
    <row r="890" spans="1:7">
      <c r="A890" s="50" t="s">
        <v>467</v>
      </c>
      <c r="B890" s="50" t="s">
        <v>464</v>
      </c>
      <c r="C890" s="50" t="s">
        <v>441</v>
      </c>
      <c r="D890" s="50" t="s">
        <v>443</v>
      </c>
      <c r="E890" s="50">
        <v>2017</v>
      </c>
      <c r="F890" s="50" t="s">
        <v>71</v>
      </c>
      <c r="G890" s="97">
        <v>0</v>
      </c>
    </row>
    <row r="891" spans="1:7">
      <c r="A891" s="50" t="s">
        <v>467</v>
      </c>
      <c r="B891" s="50" t="s">
        <v>464</v>
      </c>
      <c r="C891" s="50" t="s">
        <v>441</v>
      </c>
      <c r="D891" s="50" t="s">
        <v>443</v>
      </c>
      <c r="E891" s="50">
        <v>2018</v>
      </c>
      <c r="F891" s="50" t="s">
        <v>71</v>
      </c>
      <c r="G891" s="97">
        <v>0</v>
      </c>
    </row>
    <row r="892" spans="1:7">
      <c r="A892" s="50" t="s">
        <v>467</v>
      </c>
      <c r="B892" s="50" t="s">
        <v>464</v>
      </c>
      <c r="C892" s="50" t="s">
        <v>441</v>
      </c>
      <c r="D892" s="50" t="s">
        <v>443</v>
      </c>
      <c r="E892" s="50">
        <v>2019</v>
      </c>
      <c r="F892" s="50" t="s">
        <v>71</v>
      </c>
      <c r="G892" s="97">
        <v>0</v>
      </c>
    </row>
    <row r="893" spans="1:7">
      <c r="A893" s="50" t="s">
        <v>467</v>
      </c>
      <c r="B893" s="50" t="s">
        <v>464</v>
      </c>
      <c r="C893" s="50" t="s">
        <v>441</v>
      </c>
      <c r="D893" s="50" t="s">
        <v>442</v>
      </c>
      <c r="E893" s="50">
        <v>2014</v>
      </c>
      <c r="F893" s="50" t="s">
        <v>71</v>
      </c>
      <c r="G893" s="97">
        <v>1</v>
      </c>
    </row>
    <row r="894" spans="1:7">
      <c r="A894" s="50" t="s">
        <v>467</v>
      </c>
      <c r="B894" s="50" t="s">
        <v>464</v>
      </c>
      <c r="C894" s="50" t="s">
        <v>441</v>
      </c>
      <c r="D894" s="50" t="s">
        <v>442</v>
      </c>
      <c r="E894" s="50">
        <v>2015</v>
      </c>
      <c r="F894" s="50" t="s">
        <v>71</v>
      </c>
      <c r="G894" s="97">
        <v>2</v>
      </c>
    </row>
    <row r="895" spans="1:7">
      <c r="A895" s="50" t="s">
        <v>467</v>
      </c>
      <c r="B895" s="50" t="s">
        <v>464</v>
      </c>
      <c r="C895" s="50" t="s">
        <v>441</v>
      </c>
      <c r="D895" s="50" t="s">
        <v>442</v>
      </c>
      <c r="E895" s="50">
        <v>2016</v>
      </c>
      <c r="F895" s="50" t="s">
        <v>71</v>
      </c>
      <c r="G895" s="97">
        <v>5</v>
      </c>
    </row>
    <row r="896" spans="1:7">
      <c r="A896" s="50" t="s">
        <v>467</v>
      </c>
      <c r="B896" s="50" t="s">
        <v>464</v>
      </c>
      <c r="C896" s="50" t="s">
        <v>441</v>
      </c>
      <c r="D896" s="50" t="s">
        <v>442</v>
      </c>
      <c r="E896" s="50">
        <v>2017</v>
      </c>
      <c r="F896" s="50" t="s">
        <v>71</v>
      </c>
      <c r="G896" s="97">
        <v>2</v>
      </c>
    </row>
    <row r="897" spans="1:7">
      <c r="A897" s="50" t="s">
        <v>467</v>
      </c>
      <c r="B897" s="50" t="s">
        <v>464</v>
      </c>
      <c r="C897" s="50" t="s">
        <v>441</v>
      </c>
      <c r="D897" s="50" t="s">
        <v>442</v>
      </c>
      <c r="E897" s="50">
        <v>2018</v>
      </c>
      <c r="F897" s="50" t="s">
        <v>71</v>
      </c>
      <c r="G897" s="97">
        <v>3</v>
      </c>
    </row>
    <row r="898" spans="1:7">
      <c r="A898" s="50" t="s">
        <v>467</v>
      </c>
      <c r="B898" s="50" t="s">
        <v>464</v>
      </c>
      <c r="C898" s="50" t="s">
        <v>441</v>
      </c>
      <c r="D898" s="50" t="s">
        <v>442</v>
      </c>
      <c r="E898" s="50">
        <v>2019</v>
      </c>
      <c r="F898" s="50" t="s">
        <v>71</v>
      </c>
      <c r="G898" s="97">
        <v>6</v>
      </c>
    </row>
    <row r="899" spans="1:7">
      <c r="A899" s="50" t="s">
        <v>467</v>
      </c>
      <c r="B899" s="50" t="s">
        <v>464</v>
      </c>
      <c r="C899" s="50" t="s">
        <v>438</v>
      </c>
      <c r="D899" s="50" t="s">
        <v>440</v>
      </c>
      <c r="E899" s="50">
        <v>2014</v>
      </c>
      <c r="F899" s="50" t="s">
        <v>71</v>
      </c>
      <c r="G899" s="97">
        <v>61</v>
      </c>
    </row>
    <row r="900" spans="1:7">
      <c r="A900" s="50" t="s">
        <v>467</v>
      </c>
      <c r="B900" s="50" t="s">
        <v>464</v>
      </c>
      <c r="C900" s="50" t="s">
        <v>438</v>
      </c>
      <c r="D900" s="50" t="s">
        <v>440</v>
      </c>
      <c r="E900" s="50">
        <v>2015</v>
      </c>
      <c r="F900" s="50" t="s">
        <v>71</v>
      </c>
      <c r="G900" s="97">
        <v>62</v>
      </c>
    </row>
    <row r="901" spans="1:7">
      <c r="A901" s="50" t="s">
        <v>467</v>
      </c>
      <c r="B901" s="50" t="s">
        <v>464</v>
      </c>
      <c r="C901" s="50" t="s">
        <v>438</v>
      </c>
      <c r="D901" s="50" t="s">
        <v>440</v>
      </c>
      <c r="E901" s="50">
        <v>2016</v>
      </c>
      <c r="F901" s="50" t="s">
        <v>71</v>
      </c>
      <c r="G901" s="97">
        <v>50</v>
      </c>
    </row>
    <row r="902" spans="1:7">
      <c r="A902" s="50" t="s">
        <v>467</v>
      </c>
      <c r="B902" s="50" t="s">
        <v>464</v>
      </c>
      <c r="C902" s="50" t="s">
        <v>438</v>
      </c>
      <c r="D902" s="50" t="s">
        <v>440</v>
      </c>
      <c r="E902" s="50">
        <v>2017</v>
      </c>
      <c r="F902" s="50" t="s">
        <v>71</v>
      </c>
      <c r="G902" s="97">
        <v>42</v>
      </c>
    </row>
    <row r="903" spans="1:7">
      <c r="A903" s="50" t="s">
        <v>467</v>
      </c>
      <c r="B903" s="50" t="s">
        <v>464</v>
      </c>
      <c r="C903" s="50" t="s">
        <v>438</v>
      </c>
      <c r="D903" s="50" t="s">
        <v>440</v>
      </c>
      <c r="E903" s="50">
        <v>2018</v>
      </c>
      <c r="F903" s="50" t="s">
        <v>71</v>
      </c>
      <c r="G903" s="97">
        <v>53</v>
      </c>
    </row>
    <row r="904" spans="1:7">
      <c r="A904" s="50" t="s">
        <v>467</v>
      </c>
      <c r="B904" s="50" t="s">
        <v>464</v>
      </c>
      <c r="C904" s="50" t="s">
        <v>438</v>
      </c>
      <c r="D904" s="50" t="s">
        <v>440</v>
      </c>
      <c r="E904" s="50">
        <v>2019</v>
      </c>
      <c r="F904" s="50" t="s">
        <v>71</v>
      </c>
      <c r="G904" s="97">
        <v>44</v>
      </c>
    </row>
    <row r="905" spans="1:7">
      <c r="A905" s="50" t="s">
        <v>467</v>
      </c>
      <c r="B905" s="50" t="s">
        <v>464</v>
      </c>
      <c r="C905" s="50" t="s">
        <v>438</v>
      </c>
      <c r="D905" s="50" t="s">
        <v>439</v>
      </c>
      <c r="E905" s="50">
        <v>2014</v>
      </c>
      <c r="F905" s="50" t="s">
        <v>71</v>
      </c>
      <c r="G905" s="97">
        <v>1</v>
      </c>
    </row>
    <row r="906" spans="1:7">
      <c r="A906" s="50" t="s">
        <v>467</v>
      </c>
      <c r="B906" s="50" t="s">
        <v>464</v>
      </c>
      <c r="C906" s="50" t="s">
        <v>438</v>
      </c>
      <c r="D906" s="50" t="s">
        <v>439</v>
      </c>
      <c r="E906" s="50">
        <v>2015</v>
      </c>
      <c r="F906" s="50" t="s">
        <v>71</v>
      </c>
      <c r="G906" s="97">
        <v>2</v>
      </c>
    </row>
    <row r="907" spans="1:7">
      <c r="A907" s="50" t="s">
        <v>467</v>
      </c>
      <c r="B907" s="50" t="s">
        <v>464</v>
      </c>
      <c r="C907" s="50" t="s">
        <v>438</v>
      </c>
      <c r="D907" s="50" t="s">
        <v>439</v>
      </c>
      <c r="E907" s="50">
        <v>2016</v>
      </c>
      <c r="F907" s="50" t="s">
        <v>71</v>
      </c>
      <c r="G907" s="97">
        <v>1</v>
      </c>
    </row>
    <row r="908" spans="1:7">
      <c r="A908" s="50" t="s">
        <v>467</v>
      </c>
      <c r="B908" s="50" t="s">
        <v>464</v>
      </c>
      <c r="C908" s="50" t="s">
        <v>438</v>
      </c>
      <c r="D908" s="50" t="s">
        <v>439</v>
      </c>
      <c r="E908" s="50">
        <v>2017</v>
      </c>
      <c r="F908" s="50" t="s">
        <v>71</v>
      </c>
      <c r="G908" s="97">
        <v>2</v>
      </c>
    </row>
    <row r="909" spans="1:7">
      <c r="A909" s="50" t="s">
        <v>467</v>
      </c>
      <c r="B909" s="50" t="s">
        <v>464</v>
      </c>
      <c r="C909" s="50" t="s">
        <v>438</v>
      </c>
      <c r="D909" s="50" t="s">
        <v>439</v>
      </c>
      <c r="E909" s="50">
        <v>2018</v>
      </c>
      <c r="F909" s="50" t="s">
        <v>71</v>
      </c>
      <c r="G909" s="97">
        <v>1</v>
      </c>
    </row>
    <row r="910" spans="1:7">
      <c r="A910" s="50" t="s">
        <v>467</v>
      </c>
      <c r="B910" s="50" t="s">
        <v>464</v>
      </c>
      <c r="C910" s="50" t="s">
        <v>438</v>
      </c>
      <c r="D910" s="50" t="s">
        <v>439</v>
      </c>
      <c r="E910" s="50">
        <v>2019</v>
      </c>
      <c r="F910" s="50" t="s">
        <v>71</v>
      </c>
      <c r="G910" s="97">
        <v>1</v>
      </c>
    </row>
    <row r="911" spans="1:7">
      <c r="A911" s="50" t="s">
        <v>467</v>
      </c>
      <c r="B911" s="50" t="s">
        <v>464</v>
      </c>
      <c r="C911" s="50" t="s">
        <v>433</v>
      </c>
      <c r="D911" s="50" t="s">
        <v>437</v>
      </c>
      <c r="E911" s="50">
        <v>2014</v>
      </c>
      <c r="F911" s="50" t="s">
        <v>71</v>
      </c>
      <c r="G911" s="97">
        <v>3</v>
      </c>
    </row>
    <row r="912" spans="1:7">
      <c r="A912" s="50" t="s">
        <v>467</v>
      </c>
      <c r="B912" s="50" t="s">
        <v>464</v>
      </c>
      <c r="C912" s="50" t="s">
        <v>433</v>
      </c>
      <c r="D912" s="50" t="s">
        <v>437</v>
      </c>
      <c r="E912" s="50">
        <v>2015</v>
      </c>
      <c r="F912" s="50" t="s">
        <v>71</v>
      </c>
      <c r="G912" s="97">
        <v>5</v>
      </c>
    </row>
    <row r="913" spans="1:7">
      <c r="A913" s="50" t="s">
        <v>467</v>
      </c>
      <c r="B913" s="50" t="s">
        <v>464</v>
      </c>
      <c r="C913" s="50" t="s">
        <v>433</v>
      </c>
      <c r="D913" s="50" t="s">
        <v>437</v>
      </c>
      <c r="E913" s="50">
        <v>2016</v>
      </c>
      <c r="F913" s="50" t="s">
        <v>71</v>
      </c>
      <c r="G913" s="97">
        <v>5</v>
      </c>
    </row>
    <row r="914" spans="1:7">
      <c r="A914" s="50" t="s">
        <v>467</v>
      </c>
      <c r="B914" s="50" t="s">
        <v>464</v>
      </c>
      <c r="C914" s="50" t="s">
        <v>433</v>
      </c>
      <c r="D914" s="50" t="s">
        <v>437</v>
      </c>
      <c r="E914" s="50">
        <v>2017</v>
      </c>
      <c r="F914" s="50" t="s">
        <v>71</v>
      </c>
      <c r="G914" s="97">
        <v>9</v>
      </c>
    </row>
    <row r="915" spans="1:7">
      <c r="A915" s="50" t="s">
        <v>467</v>
      </c>
      <c r="B915" s="50" t="s">
        <v>464</v>
      </c>
      <c r="C915" s="50" t="s">
        <v>433</v>
      </c>
      <c r="D915" s="50" t="s">
        <v>437</v>
      </c>
      <c r="E915" s="50">
        <v>2018</v>
      </c>
      <c r="F915" s="50" t="s">
        <v>71</v>
      </c>
      <c r="G915" s="97">
        <v>2</v>
      </c>
    </row>
    <row r="916" spans="1:7">
      <c r="A916" s="50" t="s">
        <v>467</v>
      </c>
      <c r="B916" s="50" t="s">
        <v>464</v>
      </c>
      <c r="C916" s="50" t="s">
        <v>433</v>
      </c>
      <c r="D916" s="50" t="s">
        <v>437</v>
      </c>
      <c r="E916" s="50">
        <v>2019</v>
      </c>
      <c r="F916" s="50" t="s">
        <v>71</v>
      </c>
      <c r="G916" s="97">
        <v>3</v>
      </c>
    </row>
    <row r="917" spans="1:7">
      <c r="A917" s="50" t="s">
        <v>467</v>
      </c>
      <c r="B917" s="50" t="s">
        <v>464</v>
      </c>
      <c r="C917" s="50" t="s">
        <v>433</v>
      </c>
      <c r="D917" s="50" t="s">
        <v>436</v>
      </c>
      <c r="E917" s="50">
        <v>2014</v>
      </c>
      <c r="F917" s="50" t="s">
        <v>71</v>
      </c>
      <c r="G917" s="97">
        <v>117</v>
      </c>
    </row>
    <row r="918" spans="1:7">
      <c r="A918" s="50" t="s">
        <v>467</v>
      </c>
      <c r="B918" s="50" t="s">
        <v>464</v>
      </c>
      <c r="C918" s="50" t="s">
        <v>433</v>
      </c>
      <c r="D918" s="50" t="s">
        <v>436</v>
      </c>
      <c r="E918" s="50">
        <v>2015</v>
      </c>
      <c r="F918" s="50" t="s">
        <v>71</v>
      </c>
      <c r="G918" s="97">
        <v>150</v>
      </c>
    </row>
    <row r="919" spans="1:7">
      <c r="A919" s="50" t="s">
        <v>467</v>
      </c>
      <c r="B919" s="50" t="s">
        <v>464</v>
      </c>
      <c r="C919" s="50" t="s">
        <v>433</v>
      </c>
      <c r="D919" s="50" t="s">
        <v>436</v>
      </c>
      <c r="E919" s="50">
        <v>2016</v>
      </c>
      <c r="F919" s="50" t="s">
        <v>71</v>
      </c>
      <c r="G919" s="97">
        <v>118</v>
      </c>
    </row>
    <row r="920" spans="1:7">
      <c r="A920" s="50" t="s">
        <v>467</v>
      </c>
      <c r="B920" s="50" t="s">
        <v>464</v>
      </c>
      <c r="C920" s="50" t="s">
        <v>433</v>
      </c>
      <c r="D920" s="50" t="s">
        <v>436</v>
      </c>
      <c r="E920" s="50">
        <v>2017</v>
      </c>
      <c r="F920" s="50" t="s">
        <v>71</v>
      </c>
      <c r="G920" s="97">
        <v>119</v>
      </c>
    </row>
    <row r="921" spans="1:7">
      <c r="A921" s="50" t="s">
        <v>467</v>
      </c>
      <c r="B921" s="50" t="s">
        <v>464</v>
      </c>
      <c r="C921" s="50" t="s">
        <v>433</v>
      </c>
      <c r="D921" s="50" t="s">
        <v>436</v>
      </c>
      <c r="E921" s="50">
        <v>2018</v>
      </c>
      <c r="F921" s="50" t="s">
        <v>71</v>
      </c>
      <c r="G921" s="97">
        <v>127</v>
      </c>
    </row>
    <row r="922" spans="1:7">
      <c r="A922" s="50" t="s">
        <v>467</v>
      </c>
      <c r="B922" s="50" t="s">
        <v>464</v>
      </c>
      <c r="C922" s="50" t="s">
        <v>433</v>
      </c>
      <c r="D922" s="50" t="s">
        <v>436</v>
      </c>
      <c r="E922" s="50">
        <v>2019</v>
      </c>
      <c r="F922" s="50" t="s">
        <v>71</v>
      </c>
      <c r="G922" s="97">
        <v>116</v>
      </c>
    </row>
    <row r="923" spans="1:7">
      <c r="A923" s="50" t="s">
        <v>467</v>
      </c>
      <c r="B923" s="50" t="s">
        <v>464</v>
      </c>
      <c r="C923" s="50" t="s">
        <v>433</v>
      </c>
      <c r="D923" s="50" t="s">
        <v>435</v>
      </c>
      <c r="E923" s="50">
        <v>2014</v>
      </c>
      <c r="F923" s="50" t="s">
        <v>71</v>
      </c>
      <c r="G923" s="97">
        <v>981</v>
      </c>
    </row>
    <row r="924" spans="1:7">
      <c r="A924" s="50" t="s">
        <v>467</v>
      </c>
      <c r="B924" s="50" t="s">
        <v>464</v>
      </c>
      <c r="C924" s="50" t="s">
        <v>433</v>
      </c>
      <c r="D924" s="50" t="s">
        <v>435</v>
      </c>
      <c r="E924" s="50">
        <v>2015</v>
      </c>
      <c r="F924" s="50" t="s">
        <v>71</v>
      </c>
      <c r="G924" s="97">
        <v>935</v>
      </c>
    </row>
    <row r="925" spans="1:7">
      <c r="A925" s="50" t="s">
        <v>467</v>
      </c>
      <c r="B925" s="50" t="s">
        <v>464</v>
      </c>
      <c r="C925" s="50" t="s">
        <v>433</v>
      </c>
      <c r="D925" s="50" t="s">
        <v>435</v>
      </c>
      <c r="E925" s="50">
        <v>2016</v>
      </c>
      <c r="F925" s="50" t="s">
        <v>71</v>
      </c>
      <c r="G925" s="97">
        <v>943</v>
      </c>
    </row>
    <row r="926" spans="1:7">
      <c r="A926" s="50" t="s">
        <v>467</v>
      </c>
      <c r="B926" s="50" t="s">
        <v>464</v>
      </c>
      <c r="C926" s="50" t="s">
        <v>433</v>
      </c>
      <c r="D926" s="50" t="s">
        <v>435</v>
      </c>
      <c r="E926" s="50">
        <v>2017</v>
      </c>
      <c r="F926" s="50" t="s">
        <v>71</v>
      </c>
      <c r="G926" s="97">
        <v>871</v>
      </c>
    </row>
    <row r="927" spans="1:7">
      <c r="A927" s="50" t="s">
        <v>467</v>
      </c>
      <c r="B927" s="50" t="s">
        <v>464</v>
      </c>
      <c r="C927" s="50" t="s">
        <v>433</v>
      </c>
      <c r="D927" s="50" t="s">
        <v>435</v>
      </c>
      <c r="E927" s="50">
        <v>2018</v>
      </c>
      <c r="F927" s="50" t="s">
        <v>71</v>
      </c>
      <c r="G927" s="97">
        <v>867</v>
      </c>
    </row>
    <row r="928" spans="1:7">
      <c r="A928" s="50" t="s">
        <v>467</v>
      </c>
      <c r="B928" s="50" t="s">
        <v>464</v>
      </c>
      <c r="C928" s="50" t="s">
        <v>433</v>
      </c>
      <c r="D928" s="50" t="s">
        <v>435</v>
      </c>
      <c r="E928" s="50">
        <v>2019</v>
      </c>
      <c r="F928" s="50" t="s">
        <v>71</v>
      </c>
      <c r="G928" s="97">
        <v>793</v>
      </c>
    </row>
    <row r="929" spans="1:7">
      <c r="A929" s="50" t="s">
        <v>467</v>
      </c>
      <c r="B929" s="50" t="s">
        <v>464</v>
      </c>
      <c r="C929" s="50" t="s">
        <v>433</v>
      </c>
      <c r="D929" s="50" t="s">
        <v>434</v>
      </c>
      <c r="E929" s="50">
        <v>2014</v>
      </c>
      <c r="F929" s="50" t="s">
        <v>71</v>
      </c>
      <c r="G929" s="97">
        <v>54</v>
      </c>
    </row>
    <row r="930" spans="1:7">
      <c r="A930" s="50" t="s">
        <v>467</v>
      </c>
      <c r="B930" s="50" t="s">
        <v>464</v>
      </c>
      <c r="C930" s="50" t="s">
        <v>433</v>
      </c>
      <c r="D930" s="50" t="s">
        <v>434</v>
      </c>
      <c r="E930" s="50">
        <v>2015</v>
      </c>
      <c r="F930" s="50" t="s">
        <v>71</v>
      </c>
      <c r="G930" s="97">
        <v>41</v>
      </c>
    </row>
    <row r="931" spans="1:7">
      <c r="A931" s="50" t="s">
        <v>467</v>
      </c>
      <c r="B931" s="50" t="s">
        <v>464</v>
      </c>
      <c r="C931" s="50" t="s">
        <v>433</v>
      </c>
      <c r="D931" s="50" t="s">
        <v>434</v>
      </c>
      <c r="E931" s="50">
        <v>2016</v>
      </c>
      <c r="F931" s="50" t="s">
        <v>71</v>
      </c>
      <c r="G931" s="97">
        <v>30</v>
      </c>
    </row>
    <row r="932" spans="1:7">
      <c r="A932" s="50" t="s">
        <v>467</v>
      </c>
      <c r="B932" s="50" t="s">
        <v>464</v>
      </c>
      <c r="C932" s="50" t="s">
        <v>433</v>
      </c>
      <c r="D932" s="50" t="s">
        <v>434</v>
      </c>
      <c r="E932" s="50">
        <v>2017</v>
      </c>
      <c r="F932" s="50" t="s">
        <v>71</v>
      </c>
      <c r="G932" s="97">
        <v>28</v>
      </c>
    </row>
    <row r="933" spans="1:7">
      <c r="A933" s="50" t="s">
        <v>467</v>
      </c>
      <c r="B933" s="50" t="s">
        <v>464</v>
      </c>
      <c r="C933" s="50" t="s">
        <v>433</v>
      </c>
      <c r="D933" s="50" t="s">
        <v>434</v>
      </c>
      <c r="E933" s="50">
        <v>2018</v>
      </c>
      <c r="F933" s="50" t="s">
        <v>71</v>
      </c>
      <c r="G933" s="97">
        <v>36</v>
      </c>
    </row>
    <row r="934" spans="1:7">
      <c r="A934" s="50" t="s">
        <v>467</v>
      </c>
      <c r="B934" s="50" t="s">
        <v>464</v>
      </c>
      <c r="C934" s="50" t="s">
        <v>433</v>
      </c>
      <c r="D934" s="50" t="s">
        <v>434</v>
      </c>
      <c r="E934" s="50">
        <v>2019</v>
      </c>
      <c r="F934" s="50" t="s">
        <v>71</v>
      </c>
      <c r="G934" s="97">
        <v>35</v>
      </c>
    </row>
    <row r="935" spans="1:7">
      <c r="A935" s="50" t="s">
        <v>467</v>
      </c>
      <c r="B935" s="50" t="s">
        <v>464</v>
      </c>
      <c r="C935" s="50" t="s">
        <v>428</v>
      </c>
      <c r="D935" s="50" t="s">
        <v>432</v>
      </c>
      <c r="E935" s="50">
        <v>2014</v>
      </c>
      <c r="F935" s="50" t="s">
        <v>71</v>
      </c>
      <c r="G935" s="97">
        <v>2</v>
      </c>
    </row>
    <row r="936" spans="1:7">
      <c r="A936" s="50" t="s">
        <v>467</v>
      </c>
      <c r="B936" s="50" t="s">
        <v>464</v>
      </c>
      <c r="C936" s="50" t="s">
        <v>428</v>
      </c>
      <c r="D936" s="50" t="s">
        <v>432</v>
      </c>
      <c r="E936" s="50">
        <v>2015</v>
      </c>
      <c r="F936" s="50" t="s">
        <v>71</v>
      </c>
      <c r="G936" s="97">
        <v>1</v>
      </c>
    </row>
    <row r="937" spans="1:7">
      <c r="A937" s="50" t="s">
        <v>467</v>
      </c>
      <c r="B937" s="50" t="s">
        <v>464</v>
      </c>
      <c r="C937" s="50" t="s">
        <v>428</v>
      </c>
      <c r="D937" s="50" t="s">
        <v>432</v>
      </c>
      <c r="E937" s="50">
        <v>2016</v>
      </c>
      <c r="F937" s="50" t="s">
        <v>71</v>
      </c>
      <c r="G937" s="97">
        <v>2</v>
      </c>
    </row>
    <row r="938" spans="1:7">
      <c r="A938" s="50" t="s">
        <v>467</v>
      </c>
      <c r="B938" s="50" t="s">
        <v>464</v>
      </c>
      <c r="C938" s="50" t="s">
        <v>428</v>
      </c>
      <c r="D938" s="50" t="s">
        <v>432</v>
      </c>
      <c r="E938" s="50">
        <v>2017</v>
      </c>
      <c r="F938" s="50" t="s">
        <v>71</v>
      </c>
      <c r="G938" s="97">
        <v>2</v>
      </c>
    </row>
    <row r="939" spans="1:7">
      <c r="A939" s="50" t="s">
        <v>467</v>
      </c>
      <c r="B939" s="50" t="s">
        <v>464</v>
      </c>
      <c r="C939" s="50" t="s">
        <v>428</v>
      </c>
      <c r="D939" s="50" t="s">
        <v>432</v>
      </c>
      <c r="E939" s="50">
        <v>2018</v>
      </c>
      <c r="F939" s="50" t="s">
        <v>71</v>
      </c>
      <c r="G939" s="97">
        <v>1</v>
      </c>
    </row>
    <row r="940" spans="1:7">
      <c r="A940" s="50" t="s">
        <v>467</v>
      </c>
      <c r="B940" s="50" t="s">
        <v>464</v>
      </c>
      <c r="C940" s="50" t="s">
        <v>428</v>
      </c>
      <c r="D940" s="50" t="s">
        <v>432</v>
      </c>
      <c r="E940" s="50">
        <v>2019</v>
      </c>
      <c r="F940" s="50" t="s">
        <v>71</v>
      </c>
      <c r="G940" s="97">
        <v>3</v>
      </c>
    </row>
    <row r="941" spans="1:7">
      <c r="A941" s="50" t="s">
        <v>467</v>
      </c>
      <c r="B941" s="50" t="s">
        <v>464</v>
      </c>
      <c r="C941" s="50" t="s">
        <v>428</v>
      </c>
      <c r="D941" s="50" t="s">
        <v>466</v>
      </c>
      <c r="E941" s="50">
        <v>2014</v>
      </c>
      <c r="F941" s="50" t="s">
        <v>71</v>
      </c>
      <c r="G941" s="97">
        <v>0</v>
      </c>
    </row>
    <row r="942" spans="1:7">
      <c r="A942" s="50" t="s">
        <v>467</v>
      </c>
      <c r="B942" s="50" t="s">
        <v>464</v>
      </c>
      <c r="C942" s="50" t="s">
        <v>428</v>
      </c>
      <c r="D942" s="50" t="s">
        <v>466</v>
      </c>
      <c r="E942" s="50">
        <v>2015</v>
      </c>
      <c r="F942" s="50" t="s">
        <v>71</v>
      </c>
      <c r="G942" s="97">
        <v>0</v>
      </c>
    </row>
    <row r="943" spans="1:7">
      <c r="A943" s="50" t="s">
        <v>467</v>
      </c>
      <c r="B943" s="50" t="s">
        <v>464</v>
      </c>
      <c r="C943" s="50" t="s">
        <v>428</v>
      </c>
      <c r="D943" s="50" t="s">
        <v>466</v>
      </c>
      <c r="E943" s="50">
        <v>2016</v>
      </c>
      <c r="F943" s="50" t="s">
        <v>71</v>
      </c>
      <c r="G943" s="97">
        <v>0</v>
      </c>
    </row>
    <row r="944" spans="1:7">
      <c r="A944" s="50" t="s">
        <v>467</v>
      </c>
      <c r="B944" s="50" t="s">
        <v>464</v>
      </c>
      <c r="C944" s="50" t="s">
        <v>428</v>
      </c>
      <c r="D944" s="50" t="s">
        <v>466</v>
      </c>
      <c r="E944" s="50">
        <v>2017</v>
      </c>
      <c r="F944" s="50" t="s">
        <v>71</v>
      </c>
      <c r="G944" s="97">
        <v>0</v>
      </c>
    </row>
    <row r="945" spans="1:7">
      <c r="A945" s="50" t="s">
        <v>467</v>
      </c>
      <c r="B945" s="50" t="s">
        <v>464</v>
      </c>
      <c r="C945" s="50" t="s">
        <v>428</v>
      </c>
      <c r="D945" s="50" t="s">
        <v>466</v>
      </c>
      <c r="E945" s="50">
        <v>2018</v>
      </c>
      <c r="F945" s="50" t="s">
        <v>71</v>
      </c>
      <c r="G945" s="97">
        <v>0</v>
      </c>
    </row>
    <row r="946" spans="1:7">
      <c r="A946" s="50" t="s">
        <v>467</v>
      </c>
      <c r="B946" s="50" t="s">
        <v>464</v>
      </c>
      <c r="C946" s="50" t="s">
        <v>428</v>
      </c>
      <c r="D946" s="50" t="s">
        <v>466</v>
      </c>
      <c r="E946" s="50">
        <v>2019</v>
      </c>
      <c r="F946" s="50" t="s">
        <v>71</v>
      </c>
      <c r="G946" s="97">
        <v>0</v>
      </c>
    </row>
    <row r="947" spans="1:7">
      <c r="A947" s="50" t="s">
        <v>467</v>
      </c>
      <c r="B947" s="50" t="s">
        <v>464</v>
      </c>
      <c r="C947" s="50" t="s">
        <v>428</v>
      </c>
      <c r="D947" s="50" t="s">
        <v>430</v>
      </c>
      <c r="E947" s="50">
        <v>2014</v>
      </c>
      <c r="F947" s="50" t="s">
        <v>71</v>
      </c>
      <c r="G947" s="97">
        <v>1</v>
      </c>
    </row>
    <row r="948" spans="1:7">
      <c r="A948" s="50" t="s">
        <v>467</v>
      </c>
      <c r="B948" s="50" t="s">
        <v>464</v>
      </c>
      <c r="C948" s="50" t="s">
        <v>428</v>
      </c>
      <c r="D948" s="50" t="s">
        <v>430</v>
      </c>
      <c r="E948" s="50">
        <v>2015</v>
      </c>
      <c r="F948" s="50" t="s">
        <v>71</v>
      </c>
      <c r="G948" s="97">
        <v>0</v>
      </c>
    </row>
    <row r="949" spans="1:7">
      <c r="A949" s="50" t="s">
        <v>467</v>
      </c>
      <c r="B949" s="50" t="s">
        <v>464</v>
      </c>
      <c r="C949" s="50" t="s">
        <v>428</v>
      </c>
      <c r="D949" s="50" t="s">
        <v>430</v>
      </c>
      <c r="E949" s="50">
        <v>2016</v>
      </c>
      <c r="F949" s="50" t="s">
        <v>71</v>
      </c>
      <c r="G949" s="97">
        <v>0</v>
      </c>
    </row>
    <row r="950" spans="1:7">
      <c r="A950" s="50" t="s">
        <v>467</v>
      </c>
      <c r="B950" s="50" t="s">
        <v>464</v>
      </c>
      <c r="C950" s="50" t="s">
        <v>428</v>
      </c>
      <c r="D950" s="50" t="s">
        <v>430</v>
      </c>
      <c r="E950" s="50">
        <v>2017</v>
      </c>
      <c r="F950" s="50" t="s">
        <v>71</v>
      </c>
      <c r="G950" s="97">
        <v>0</v>
      </c>
    </row>
    <row r="951" spans="1:7">
      <c r="A951" s="50" t="s">
        <v>467</v>
      </c>
      <c r="B951" s="50" t="s">
        <v>464</v>
      </c>
      <c r="C951" s="50" t="s">
        <v>428</v>
      </c>
      <c r="D951" s="50" t="s">
        <v>430</v>
      </c>
      <c r="E951" s="50">
        <v>2018</v>
      </c>
      <c r="F951" s="50" t="s">
        <v>71</v>
      </c>
      <c r="G951" s="97">
        <v>0</v>
      </c>
    </row>
    <row r="952" spans="1:7">
      <c r="A952" s="50" t="s">
        <v>467</v>
      </c>
      <c r="B952" s="50" t="s">
        <v>464</v>
      </c>
      <c r="C952" s="50" t="s">
        <v>428</v>
      </c>
      <c r="D952" s="50" t="s">
        <v>430</v>
      </c>
      <c r="E952" s="50">
        <v>2019</v>
      </c>
      <c r="F952" s="50" t="s">
        <v>71</v>
      </c>
      <c r="G952" s="97">
        <v>0</v>
      </c>
    </row>
    <row r="953" spans="1:7">
      <c r="A953" s="50" t="s">
        <v>467</v>
      </c>
      <c r="B953" s="50" t="s">
        <v>464</v>
      </c>
      <c r="C953" s="50" t="s">
        <v>428</v>
      </c>
      <c r="D953" s="50" t="s">
        <v>429</v>
      </c>
      <c r="E953" s="50">
        <v>2014</v>
      </c>
      <c r="F953" s="50" t="s">
        <v>71</v>
      </c>
      <c r="G953" s="97">
        <v>4</v>
      </c>
    </row>
    <row r="954" spans="1:7">
      <c r="A954" s="50" t="s">
        <v>467</v>
      </c>
      <c r="B954" s="50" t="s">
        <v>464</v>
      </c>
      <c r="C954" s="50" t="s">
        <v>428</v>
      </c>
      <c r="D954" s="50" t="s">
        <v>429</v>
      </c>
      <c r="E954" s="50">
        <v>2015</v>
      </c>
      <c r="F954" s="50" t="s">
        <v>71</v>
      </c>
      <c r="G954" s="97">
        <v>2</v>
      </c>
    </row>
    <row r="955" spans="1:7">
      <c r="A955" s="50" t="s">
        <v>467</v>
      </c>
      <c r="B955" s="50" t="s">
        <v>464</v>
      </c>
      <c r="C955" s="50" t="s">
        <v>428</v>
      </c>
      <c r="D955" s="50" t="s">
        <v>429</v>
      </c>
      <c r="E955" s="50">
        <v>2016</v>
      </c>
      <c r="F955" s="50" t="s">
        <v>71</v>
      </c>
      <c r="G955" s="97">
        <v>3</v>
      </c>
    </row>
    <row r="956" spans="1:7">
      <c r="A956" s="50" t="s">
        <v>467</v>
      </c>
      <c r="B956" s="50" t="s">
        <v>464</v>
      </c>
      <c r="C956" s="50" t="s">
        <v>428</v>
      </c>
      <c r="D956" s="50" t="s">
        <v>429</v>
      </c>
      <c r="E956" s="50">
        <v>2017</v>
      </c>
      <c r="F956" s="50" t="s">
        <v>71</v>
      </c>
      <c r="G956" s="97">
        <v>2</v>
      </c>
    </row>
    <row r="957" spans="1:7">
      <c r="A957" s="50" t="s">
        <v>467</v>
      </c>
      <c r="B957" s="50" t="s">
        <v>464</v>
      </c>
      <c r="C957" s="50" t="s">
        <v>428</v>
      </c>
      <c r="D957" s="50" t="s">
        <v>429</v>
      </c>
      <c r="E957" s="50">
        <v>2018</v>
      </c>
      <c r="F957" s="50" t="s">
        <v>71</v>
      </c>
      <c r="G957" s="97">
        <v>3</v>
      </c>
    </row>
    <row r="958" spans="1:7">
      <c r="A958" s="50" t="s">
        <v>467</v>
      </c>
      <c r="B958" s="50" t="s">
        <v>464</v>
      </c>
      <c r="C958" s="50" t="s">
        <v>428</v>
      </c>
      <c r="D958" s="50" t="s">
        <v>429</v>
      </c>
      <c r="E958" s="50">
        <v>2019</v>
      </c>
      <c r="F958" s="50" t="s">
        <v>71</v>
      </c>
      <c r="G958" s="97">
        <v>5</v>
      </c>
    </row>
    <row r="959" spans="1:7">
      <c r="A959" s="50" t="s">
        <v>467</v>
      </c>
      <c r="B959" s="50" t="s">
        <v>464</v>
      </c>
      <c r="C959" s="50" t="s">
        <v>425</v>
      </c>
      <c r="D959" s="50" t="s">
        <v>427</v>
      </c>
      <c r="E959" s="50">
        <v>2014</v>
      </c>
      <c r="F959" s="50" t="s">
        <v>71</v>
      </c>
      <c r="G959" s="97">
        <v>1</v>
      </c>
    </row>
    <row r="960" spans="1:7">
      <c r="A960" s="50" t="s">
        <v>467</v>
      </c>
      <c r="B960" s="50" t="s">
        <v>464</v>
      </c>
      <c r="C960" s="50" t="s">
        <v>425</v>
      </c>
      <c r="D960" s="50" t="s">
        <v>427</v>
      </c>
      <c r="E960" s="50">
        <v>2015</v>
      </c>
      <c r="F960" s="50" t="s">
        <v>71</v>
      </c>
      <c r="G960" s="97">
        <v>1</v>
      </c>
    </row>
    <row r="961" spans="1:7">
      <c r="A961" s="50" t="s">
        <v>467</v>
      </c>
      <c r="B961" s="50" t="s">
        <v>464</v>
      </c>
      <c r="C961" s="50" t="s">
        <v>425</v>
      </c>
      <c r="D961" s="50" t="s">
        <v>427</v>
      </c>
      <c r="E961" s="50">
        <v>2016</v>
      </c>
      <c r="F961" s="50" t="s">
        <v>71</v>
      </c>
      <c r="G961" s="97">
        <v>0</v>
      </c>
    </row>
    <row r="962" spans="1:7">
      <c r="A962" s="50" t="s">
        <v>467</v>
      </c>
      <c r="B962" s="50" t="s">
        <v>464</v>
      </c>
      <c r="C962" s="50" t="s">
        <v>425</v>
      </c>
      <c r="D962" s="50" t="s">
        <v>427</v>
      </c>
      <c r="E962" s="50">
        <v>2017</v>
      </c>
      <c r="F962" s="50" t="s">
        <v>71</v>
      </c>
      <c r="G962" s="97">
        <v>0</v>
      </c>
    </row>
    <row r="963" spans="1:7">
      <c r="A963" s="50" t="s">
        <v>467</v>
      </c>
      <c r="B963" s="50" t="s">
        <v>464</v>
      </c>
      <c r="C963" s="50" t="s">
        <v>425</v>
      </c>
      <c r="D963" s="50" t="s">
        <v>427</v>
      </c>
      <c r="E963" s="50">
        <v>2018</v>
      </c>
      <c r="F963" s="50" t="s">
        <v>71</v>
      </c>
      <c r="G963" s="97">
        <v>0</v>
      </c>
    </row>
    <row r="964" spans="1:7">
      <c r="A964" s="50" t="s">
        <v>467</v>
      </c>
      <c r="B964" s="50" t="s">
        <v>464</v>
      </c>
      <c r="C964" s="50" t="s">
        <v>425</v>
      </c>
      <c r="D964" s="50" t="s">
        <v>427</v>
      </c>
      <c r="E964" s="50">
        <v>2019</v>
      </c>
      <c r="F964" s="50" t="s">
        <v>71</v>
      </c>
      <c r="G964" s="97">
        <v>3</v>
      </c>
    </row>
    <row r="965" spans="1:7">
      <c r="A965" s="50" t="s">
        <v>467</v>
      </c>
      <c r="B965" s="50" t="s">
        <v>464</v>
      </c>
      <c r="C965" s="50" t="s">
        <v>425</v>
      </c>
      <c r="D965" s="50" t="s">
        <v>426</v>
      </c>
      <c r="E965" s="50">
        <v>2014</v>
      </c>
      <c r="F965" s="50" t="s">
        <v>71</v>
      </c>
      <c r="G965" s="97">
        <v>17</v>
      </c>
    </row>
    <row r="966" spans="1:7">
      <c r="A966" s="50" t="s">
        <v>467</v>
      </c>
      <c r="B966" s="50" t="s">
        <v>464</v>
      </c>
      <c r="C966" s="50" t="s">
        <v>425</v>
      </c>
      <c r="D966" s="50" t="s">
        <v>426</v>
      </c>
      <c r="E966" s="50">
        <v>2015</v>
      </c>
      <c r="F966" s="50" t="s">
        <v>71</v>
      </c>
      <c r="G966" s="97">
        <v>19</v>
      </c>
    </row>
    <row r="967" spans="1:7">
      <c r="A967" s="50" t="s">
        <v>467</v>
      </c>
      <c r="B967" s="50" t="s">
        <v>464</v>
      </c>
      <c r="C967" s="50" t="s">
        <v>425</v>
      </c>
      <c r="D967" s="50" t="s">
        <v>426</v>
      </c>
      <c r="E967" s="50">
        <v>2016</v>
      </c>
      <c r="F967" s="50" t="s">
        <v>71</v>
      </c>
      <c r="G967" s="97">
        <v>31</v>
      </c>
    </row>
    <row r="968" spans="1:7">
      <c r="A968" s="50" t="s">
        <v>467</v>
      </c>
      <c r="B968" s="50" t="s">
        <v>464</v>
      </c>
      <c r="C968" s="50" t="s">
        <v>425</v>
      </c>
      <c r="D968" s="50" t="s">
        <v>426</v>
      </c>
      <c r="E968" s="50">
        <v>2017</v>
      </c>
      <c r="F968" s="50" t="s">
        <v>71</v>
      </c>
      <c r="G968" s="97">
        <v>22</v>
      </c>
    </row>
    <row r="969" spans="1:7">
      <c r="A969" s="50" t="s">
        <v>467</v>
      </c>
      <c r="B969" s="50" t="s">
        <v>464</v>
      </c>
      <c r="C969" s="50" t="s">
        <v>425</v>
      </c>
      <c r="D969" s="50" t="s">
        <v>426</v>
      </c>
      <c r="E969" s="50">
        <v>2018</v>
      </c>
      <c r="F969" s="50" t="s">
        <v>71</v>
      </c>
      <c r="G969" s="97">
        <v>18</v>
      </c>
    </row>
    <row r="970" spans="1:7" ht="15.75" thickBot="1">
      <c r="A970" s="50" t="s">
        <v>467</v>
      </c>
      <c r="B970" s="50" t="s">
        <v>464</v>
      </c>
      <c r="C970" s="50" t="s">
        <v>425</v>
      </c>
      <c r="D970" s="50" t="s">
        <v>426</v>
      </c>
      <c r="E970" s="50">
        <v>2019</v>
      </c>
      <c r="F970" s="50" t="s">
        <v>71</v>
      </c>
      <c r="G970" s="102">
        <v>23</v>
      </c>
    </row>
    <row r="971" spans="1:7">
      <c r="A971" s="50" t="s">
        <v>467</v>
      </c>
      <c r="B971" s="50" t="s">
        <v>454</v>
      </c>
      <c r="C971" s="50" t="s">
        <v>455</v>
      </c>
      <c r="D971" s="50" t="s">
        <v>454</v>
      </c>
      <c r="E971" s="50">
        <v>2014</v>
      </c>
      <c r="F971" s="50" t="s">
        <v>73</v>
      </c>
      <c r="G971" s="97">
        <v>34</v>
      </c>
    </row>
    <row r="972" spans="1:7">
      <c r="A972" s="50" t="s">
        <v>467</v>
      </c>
      <c r="B972" s="50" t="s">
        <v>454</v>
      </c>
      <c r="C972" s="50" t="s">
        <v>455</v>
      </c>
      <c r="D972" s="50" t="s">
        <v>454</v>
      </c>
      <c r="E972" s="50">
        <v>2015</v>
      </c>
      <c r="F972" s="50" t="s">
        <v>73</v>
      </c>
      <c r="G972" s="97">
        <v>0</v>
      </c>
    </row>
    <row r="973" spans="1:7">
      <c r="A973" s="50" t="s">
        <v>467</v>
      </c>
      <c r="B973" s="50" t="s">
        <v>454</v>
      </c>
      <c r="C973" s="50" t="s">
        <v>455</v>
      </c>
      <c r="D973" s="50" t="s">
        <v>454</v>
      </c>
      <c r="E973" s="50">
        <v>2016</v>
      </c>
      <c r="F973" s="50" t="s">
        <v>73</v>
      </c>
      <c r="G973" s="97">
        <v>0</v>
      </c>
    </row>
    <row r="974" spans="1:7">
      <c r="A974" s="50" t="s">
        <v>467</v>
      </c>
      <c r="B974" s="50" t="s">
        <v>454</v>
      </c>
      <c r="C974" s="50" t="s">
        <v>455</v>
      </c>
      <c r="D974" s="50" t="s">
        <v>454</v>
      </c>
      <c r="E974" s="50">
        <v>2017</v>
      </c>
      <c r="F974" s="50" t="s">
        <v>73</v>
      </c>
      <c r="G974" s="97">
        <v>0</v>
      </c>
    </row>
    <row r="975" spans="1:7">
      <c r="A975" s="50" t="s">
        <v>467</v>
      </c>
      <c r="B975" s="50" t="s">
        <v>454</v>
      </c>
      <c r="C975" s="50" t="s">
        <v>455</v>
      </c>
      <c r="D975" s="50" t="s">
        <v>454</v>
      </c>
      <c r="E975" s="50">
        <v>2018</v>
      </c>
      <c r="F975" s="50" t="s">
        <v>73</v>
      </c>
      <c r="G975" s="97">
        <v>0</v>
      </c>
    </row>
    <row r="976" spans="1:7">
      <c r="A976" s="50" t="s">
        <v>467</v>
      </c>
      <c r="B976" s="50" t="s">
        <v>454</v>
      </c>
      <c r="C976" s="50" t="s">
        <v>455</v>
      </c>
      <c r="D976" s="50" t="s">
        <v>454</v>
      </c>
      <c r="E976" s="50">
        <v>2019</v>
      </c>
      <c r="F976" s="50" t="s">
        <v>73</v>
      </c>
      <c r="G976" s="97">
        <v>0</v>
      </c>
    </row>
    <row r="977" spans="1:7">
      <c r="A977" s="50" t="s">
        <v>467</v>
      </c>
      <c r="B977" s="50" t="s">
        <v>464</v>
      </c>
      <c r="C977" s="50" t="s">
        <v>451</v>
      </c>
      <c r="D977" s="50" t="s">
        <v>453</v>
      </c>
      <c r="E977" s="50">
        <v>2014</v>
      </c>
      <c r="F977" s="50" t="s">
        <v>73</v>
      </c>
      <c r="G977" s="97">
        <v>917</v>
      </c>
    </row>
    <row r="978" spans="1:7">
      <c r="A978" s="50" t="s">
        <v>467</v>
      </c>
      <c r="B978" s="50" t="s">
        <v>464</v>
      </c>
      <c r="C978" s="50" t="s">
        <v>451</v>
      </c>
      <c r="D978" s="50" t="s">
        <v>453</v>
      </c>
      <c r="E978" s="50">
        <v>2015</v>
      </c>
      <c r="F978" s="50" t="s">
        <v>73</v>
      </c>
      <c r="G978" s="98">
        <v>1296</v>
      </c>
    </row>
    <row r="979" spans="1:7">
      <c r="A979" s="50" t="s">
        <v>467</v>
      </c>
      <c r="B979" s="50" t="s">
        <v>464</v>
      </c>
      <c r="C979" s="50" t="s">
        <v>451</v>
      </c>
      <c r="D979" s="50" t="s">
        <v>453</v>
      </c>
      <c r="E979" s="50">
        <v>2016</v>
      </c>
      <c r="F979" s="50" t="s">
        <v>73</v>
      </c>
      <c r="G979" s="98">
        <v>1271</v>
      </c>
    </row>
    <row r="980" spans="1:7">
      <c r="A980" s="50" t="s">
        <v>467</v>
      </c>
      <c r="B980" s="50" t="s">
        <v>464</v>
      </c>
      <c r="C980" s="50" t="s">
        <v>451</v>
      </c>
      <c r="D980" s="50" t="s">
        <v>453</v>
      </c>
      <c r="E980" s="50">
        <v>2017</v>
      </c>
      <c r="F980" s="50" t="s">
        <v>73</v>
      </c>
      <c r="G980" s="98">
        <v>2561</v>
      </c>
    </row>
    <row r="981" spans="1:7">
      <c r="A981" s="50" t="s">
        <v>467</v>
      </c>
      <c r="B981" s="50" t="s">
        <v>464</v>
      </c>
      <c r="C981" s="50" t="s">
        <v>451</v>
      </c>
      <c r="D981" s="50" t="s">
        <v>453</v>
      </c>
      <c r="E981" s="50">
        <v>2018</v>
      </c>
      <c r="F981" s="50" t="s">
        <v>73</v>
      </c>
      <c r="G981" s="98">
        <v>2453</v>
      </c>
    </row>
    <row r="982" spans="1:7">
      <c r="A982" s="50" t="s">
        <v>467</v>
      </c>
      <c r="B982" s="50" t="s">
        <v>464</v>
      </c>
      <c r="C982" s="50" t="s">
        <v>451</v>
      </c>
      <c r="D982" s="50" t="s">
        <v>453</v>
      </c>
      <c r="E982" s="50">
        <v>2019</v>
      </c>
      <c r="F982" s="50" t="s">
        <v>73</v>
      </c>
      <c r="G982" s="98">
        <v>2765</v>
      </c>
    </row>
    <row r="983" spans="1:7">
      <c r="A983" s="50" t="s">
        <v>467</v>
      </c>
      <c r="B983" s="50" t="s">
        <v>464</v>
      </c>
      <c r="C983" s="50" t="s">
        <v>451</v>
      </c>
      <c r="D983" s="50" t="s">
        <v>452</v>
      </c>
      <c r="E983" s="50">
        <v>2014</v>
      </c>
      <c r="F983" s="50" t="s">
        <v>73</v>
      </c>
      <c r="G983" s="97">
        <v>590</v>
      </c>
    </row>
    <row r="984" spans="1:7">
      <c r="A984" s="50" t="s">
        <v>467</v>
      </c>
      <c r="B984" s="50" t="s">
        <v>464</v>
      </c>
      <c r="C984" s="50" t="s">
        <v>451</v>
      </c>
      <c r="D984" s="50" t="s">
        <v>452</v>
      </c>
      <c r="E984" s="50">
        <v>2015</v>
      </c>
      <c r="F984" s="50" t="s">
        <v>73</v>
      </c>
      <c r="G984" s="97">
        <v>666</v>
      </c>
    </row>
    <row r="985" spans="1:7">
      <c r="A985" s="50" t="s">
        <v>467</v>
      </c>
      <c r="B985" s="50" t="s">
        <v>464</v>
      </c>
      <c r="C985" s="50" t="s">
        <v>451</v>
      </c>
      <c r="D985" s="50" t="s">
        <v>452</v>
      </c>
      <c r="E985" s="50">
        <v>2016</v>
      </c>
      <c r="F985" s="50" t="s">
        <v>73</v>
      </c>
      <c r="G985" s="97">
        <v>718</v>
      </c>
    </row>
    <row r="986" spans="1:7">
      <c r="A986" s="50" t="s">
        <v>467</v>
      </c>
      <c r="B986" s="50" t="s">
        <v>464</v>
      </c>
      <c r="C986" s="50" t="s">
        <v>451</v>
      </c>
      <c r="D986" s="50" t="s">
        <v>452</v>
      </c>
      <c r="E986" s="50">
        <v>2017</v>
      </c>
      <c r="F986" s="50" t="s">
        <v>73</v>
      </c>
      <c r="G986" s="98">
        <v>1415</v>
      </c>
    </row>
    <row r="987" spans="1:7">
      <c r="A987" s="50" t="s">
        <v>467</v>
      </c>
      <c r="B987" s="50" t="s">
        <v>464</v>
      </c>
      <c r="C987" s="50" t="s">
        <v>451</v>
      </c>
      <c r="D987" s="50" t="s">
        <v>452</v>
      </c>
      <c r="E987" s="50">
        <v>2018</v>
      </c>
      <c r="F987" s="50" t="s">
        <v>73</v>
      </c>
      <c r="G987" s="98">
        <v>1134</v>
      </c>
    </row>
    <row r="988" spans="1:7">
      <c r="A988" s="50" t="s">
        <v>467</v>
      </c>
      <c r="B988" s="50" t="s">
        <v>464</v>
      </c>
      <c r="C988" s="50" t="s">
        <v>451</v>
      </c>
      <c r="D988" s="50" t="s">
        <v>452</v>
      </c>
      <c r="E988" s="50">
        <v>2019</v>
      </c>
      <c r="F988" s="50" t="s">
        <v>73</v>
      </c>
      <c r="G988" s="98">
        <v>1206</v>
      </c>
    </row>
    <row r="989" spans="1:7">
      <c r="A989" s="50" t="s">
        <v>467</v>
      </c>
      <c r="B989" s="50" t="s">
        <v>464</v>
      </c>
      <c r="C989" s="50" t="s">
        <v>447</v>
      </c>
      <c r="D989" s="50" t="s">
        <v>450</v>
      </c>
      <c r="E989" s="50">
        <v>2014</v>
      </c>
      <c r="F989" s="50" t="s">
        <v>73</v>
      </c>
      <c r="G989" s="97">
        <v>446</v>
      </c>
    </row>
    <row r="990" spans="1:7">
      <c r="A990" s="50" t="s">
        <v>467</v>
      </c>
      <c r="B990" s="50" t="s">
        <v>464</v>
      </c>
      <c r="C990" s="50" t="s">
        <v>447</v>
      </c>
      <c r="D990" s="50" t="s">
        <v>450</v>
      </c>
      <c r="E990" s="50">
        <v>2015</v>
      </c>
      <c r="F990" s="50" t="s">
        <v>73</v>
      </c>
      <c r="G990" s="97">
        <v>640</v>
      </c>
    </row>
    <row r="991" spans="1:7">
      <c r="A991" s="50" t="s">
        <v>467</v>
      </c>
      <c r="B991" s="50" t="s">
        <v>464</v>
      </c>
      <c r="C991" s="50" t="s">
        <v>447</v>
      </c>
      <c r="D991" s="50" t="s">
        <v>450</v>
      </c>
      <c r="E991" s="50">
        <v>2016</v>
      </c>
      <c r="F991" s="50" t="s">
        <v>73</v>
      </c>
      <c r="G991" s="97">
        <v>527</v>
      </c>
    </row>
    <row r="992" spans="1:7">
      <c r="A992" s="50" t="s">
        <v>467</v>
      </c>
      <c r="B992" s="50" t="s">
        <v>464</v>
      </c>
      <c r="C992" s="50" t="s">
        <v>447</v>
      </c>
      <c r="D992" s="50" t="s">
        <v>450</v>
      </c>
      <c r="E992" s="50">
        <v>2017</v>
      </c>
      <c r="F992" s="50" t="s">
        <v>73</v>
      </c>
      <c r="G992" s="97">
        <v>868</v>
      </c>
    </row>
    <row r="993" spans="1:7">
      <c r="A993" s="50" t="s">
        <v>467</v>
      </c>
      <c r="B993" s="50" t="s">
        <v>464</v>
      </c>
      <c r="C993" s="50" t="s">
        <v>447</v>
      </c>
      <c r="D993" s="50" t="s">
        <v>450</v>
      </c>
      <c r="E993" s="50">
        <v>2018</v>
      </c>
      <c r="F993" s="50" t="s">
        <v>73</v>
      </c>
      <c r="G993" s="97">
        <v>882</v>
      </c>
    </row>
    <row r="994" spans="1:7">
      <c r="A994" s="50" t="s">
        <v>467</v>
      </c>
      <c r="B994" s="50" t="s">
        <v>464</v>
      </c>
      <c r="C994" s="50" t="s">
        <v>447</v>
      </c>
      <c r="D994" s="50" t="s">
        <v>450</v>
      </c>
      <c r="E994" s="50">
        <v>2019</v>
      </c>
      <c r="F994" s="50" t="s">
        <v>73</v>
      </c>
      <c r="G994" s="98">
        <v>1067</v>
      </c>
    </row>
    <row r="995" spans="1:7">
      <c r="A995" s="50" t="s">
        <v>467</v>
      </c>
      <c r="B995" s="50" t="s">
        <v>464</v>
      </c>
      <c r="C995" s="50" t="s">
        <v>447</v>
      </c>
      <c r="D995" s="50" t="s">
        <v>449</v>
      </c>
      <c r="E995" s="50">
        <v>2014</v>
      </c>
      <c r="F995" s="50" t="s">
        <v>73</v>
      </c>
      <c r="G995" s="97">
        <v>361</v>
      </c>
    </row>
    <row r="996" spans="1:7">
      <c r="A996" s="50" t="s">
        <v>467</v>
      </c>
      <c r="B996" s="50" t="s">
        <v>464</v>
      </c>
      <c r="C996" s="50" t="s">
        <v>447</v>
      </c>
      <c r="D996" s="50" t="s">
        <v>449</v>
      </c>
      <c r="E996" s="50">
        <v>2015</v>
      </c>
      <c r="F996" s="50" t="s">
        <v>73</v>
      </c>
      <c r="G996" s="97">
        <v>499</v>
      </c>
    </row>
    <row r="997" spans="1:7">
      <c r="A997" s="50" t="s">
        <v>467</v>
      </c>
      <c r="B997" s="50" t="s">
        <v>464</v>
      </c>
      <c r="C997" s="50" t="s">
        <v>447</v>
      </c>
      <c r="D997" s="50" t="s">
        <v>449</v>
      </c>
      <c r="E997" s="50">
        <v>2016</v>
      </c>
      <c r="F997" s="50" t="s">
        <v>73</v>
      </c>
      <c r="G997" s="97">
        <v>567</v>
      </c>
    </row>
    <row r="998" spans="1:7">
      <c r="A998" s="50" t="s">
        <v>467</v>
      </c>
      <c r="B998" s="50" t="s">
        <v>464</v>
      </c>
      <c r="C998" s="50" t="s">
        <v>447</v>
      </c>
      <c r="D998" s="50" t="s">
        <v>449</v>
      </c>
      <c r="E998" s="50">
        <v>2017</v>
      </c>
      <c r="F998" s="50" t="s">
        <v>73</v>
      </c>
      <c r="G998" s="98">
        <v>1393</v>
      </c>
    </row>
    <row r="999" spans="1:7">
      <c r="A999" s="50" t="s">
        <v>467</v>
      </c>
      <c r="B999" s="50" t="s">
        <v>464</v>
      </c>
      <c r="C999" s="50" t="s">
        <v>447</v>
      </c>
      <c r="D999" s="50" t="s">
        <v>449</v>
      </c>
      <c r="E999" s="50">
        <v>2018</v>
      </c>
      <c r="F999" s="50" t="s">
        <v>73</v>
      </c>
      <c r="G999" s="98">
        <v>1605</v>
      </c>
    </row>
    <row r="1000" spans="1:7">
      <c r="A1000" s="50" t="s">
        <v>467</v>
      </c>
      <c r="B1000" s="50" t="s">
        <v>464</v>
      </c>
      <c r="C1000" s="50" t="s">
        <v>447</v>
      </c>
      <c r="D1000" s="50" t="s">
        <v>449</v>
      </c>
      <c r="E1000" s="50">
        <v>2019</v>
      </c>
      <c r="F1000" s="50" t="s">
        <v>73</v>
      </c>
      <c r="G1000" s="98">
        <v>1924</v>
      </c>
    </row>
    <row r="1001" spans="1:7">
      <c r="A1001" s="50" t="s">
        <v>467</v>
      </c>
      <c r="B1001" s="50" t="s">
        <v>464</v>
      </c>
      <c r="C1001" s="50" t="s">
        <v>447</v>
      </c>
      <c r="D1001" s="50" t="s">
        <v>448</v>
      </c>
      <c r="E1001" s="50">
        <v>2014</v>
      </c>
      <c r="F1001" s="50" t="s">
        <v>73</v>
      </c>
      <c r="G1001" s="97">
        <v>682</v>
      </c>
    </row>
    <row r="1002" spans="1:7">
      <c r="A1002" s="50" t="s">
        <v>467</v>
      </c>
      <c r="B1002" s="50" t="s">
        <v>464</v>
      </c>
      <c r="C1002" s="50" t="s">
        <v>447</v>
      </c>
      <c r="D1002" s="50" t="s">
        <v>448</v>
      </c>
      <c r="E1002" s="50">
        <v>2015</v>
      </c>
      <c r="F1002" s="50" t="s">
        <v>73</v>
      </c>
      <c r="G1002" s="98">
        <v>1055</v>
      </c>
    </row>
    <row r="1003" spans="1:7">
      <c r="A1003" s="50" t="s">
        <v>467</v>
      </c>
      <c r="B1003" s="50" t="s">
        <v>464</v>
      </c>
      <c r="C1003" s="50" t="s">
        <v>447</v>
      </c>
      <c r="D1003" s="50" t="s">
        <v>448</v>
      </c>
      <c r="E1003" s="50">
        <v>2016</v>
      </c>
      <c r="F1003" s="50" t="s">
        <v>73</v>
      </c>
      <c r="G1003" s="97">
        <v>937</v>
      </c>
    </row>
    <row r="1004" spans="1:7">
      <c r="A1004" s="50" t="s">
        <v>467</v>
      </c>
      <c r="B1004" s="50" t="s">
        <v>464</v>
      </c>
      <c r="C1004" s="50" t="s">
        <v>447</v>
      </c>
      <c r="D1004" s="50" t="s">
        <v>448</v>
      </c>
      <c r="E1004" s="50">
        <v>2017</v>
      </c>
      <c r="F1004" s="50" t="s">
        <v>73</v>
      </c>
      <c r="G1004" s="98">
        <v>2162</v>
      </c>
    </row>
    <row r="1005" spans="1:7">
      <c r="A1005" s="50" t="s">
        <v>467</v>
      </c>
      <c r="B1005" s="50" t="s">
        <v>464</v>
      </c>
      <c r="C1005" s="50" t="s">
        <v>447</v>
      </c>
      <c r="D1005" s="50" t="s">
        <v>448</v>
      </c>
      <c r="E1005" s="50">
        <v>2018</v>
      </c>
      <c r="F1005" s="50" t="s">
        <v>73</v>
      </c>
      <c r="G1005" s="98">
        <v>2053</v>
      </c>
    </row>
    <row r="1006" spans="1:7">
      <c r="A1006" s="50" t="s">
        <v>467</v>
      </c>
      <c r="B1006" s="50" t="s">
        <v>464</v>
      </c>
      <c r="C1006" s="50" t="s">
        <v>447</v>
      </c>
      <c r="D1006" s="50" t="s">
        <v>448</v>
      </c>
      <c r="E1006" s="50">
        <v>2019</v>
      </c>
      <c r="F1006" s="50" t="s">
        <v>73</v>
      </c>
      <c r="G1006" s="98">
        <v>2318</v>
      </c>
    </row>
    <row r="1007" spans="1:7">
      <c r="A1007" s="50" t="s">
        <v>467</v>
      </c>
      <c r="B1007" s="50" t="s">
        <v>464</v>
      </c>
      <c r="C1007" s="50" t="s">
        <v>445</v>
      </c>
      <c r="D1007" s="50" t="s">
        <v>446</v>
      </c>
      <c r="E1007" s="50">
        <v>2014</v>
      </c>
      <c r="F1007" s="50" t="s">
        <v>73</v>
      </c>
      <c r="G1007" s="97">
        <v>2</v>
      </c>
    </row>
    <row r="1008" spans="1:7">
      <c r="A1008" s="50" t="s">
        <v>467</v>
      </c>
      <c r="B1008" s="50" t="s">
        <v>464</v>
      </c>
      <c r="C1008" s="50" t="s">
        <v>445</v>
      </c>
      <c r="D1008" s="50" t="s">
        <v>446</v>
      </c>
      <c r="E1008" s="50">
        <v>2015</v>
      </c>
      <c r="F1008" s="50" t="s">
        <v>73</v>
      </c>
      <c r="G1008" s="97">
        <v>3</v>
      </c>
    </row>
    <row r="1009" spans="1:7">
      <c r="A1009" s="50" t="s">
        <v>467</v>
      </c>
      <c r="B1009" s="50" t="s">
        <v>464</v>
      </c>
      <c r="C1009" s="50" t="s">
        <v>445</v>
      </c>
      <c r="D1009" s="50" t="s">
        <v>446</v>
      </c>
      <c r="E1009" s="50">
        <v>2016</v>
      </c>
      <c r="F1009" s="50" t="s">
        <v>73</v>
      </c>
      <c r="G1009" s="97">
        <v>2</v>
      </c>
    </row>
    <row r="1010" spans="1:7">
      <c r="A1010" s="50" t="s">
        <v>467</v>
      </c>
      <c r="B1010" s="50" t="s">
        <v>464</v>
      </c>
      <c r="C1010" s="50" t="s">
        <v>445</v>
      </c>
      <c r="D1010" s="50" t="s">
        <v>446</v>
      </c>
      <c r="E1010" s="50">
        <v>2017</v>
      </c>
      <c r="F1010" s="50" t="s">
        <v>73</v>
      </c>
      <c r="G1010" s="97">
        <v>2</v>
      </c>
    </row>
    <row r="1011" spans="1:7">
      <c r="A1011" s="50" t="s">
        <v>467</v>
      </c>
      <c r="B1011" s="50" t="s">
        <v>464</v>
      </c>
      <c r="C1011" s="50" t="s">
        <v>445</v>
      </c>
      <c r="D1011" s="50" t="s">
        <v>446</v>
      </c>
      <c r="E1011" s="50">
        <v>2018</v>
      </c>
      <c r="F1011" s="50" t="s">
        <v>73</v>
      </c>
      <c r="G1011" s="97">
        <v>2</v>
      </c>
    </row>
    <row r="1012" spans="1:7">
      <c r="A1012" s="50" t="s">
        <v>467</v>
      </c>
      <c r="B1012" s="50" t="s">
        <v>464</v>
      </c>
      <c r="C1012" s="50" t="s">
        <v>445</v>
      </c>
      <c r="D1012" s="50" t="s">
        <v>446</v>
      </c>
      <c r="E1012" s="50">
        <v>2019</v>
      </c>
      <c r="F1012" s="50" t="s">
        <v>73</v>
      </c>
      <c r="G1012" s="97">
        <v>2</v>
      </c>
    </row>
    <row r="1013" spans="1:7">
      <c r="A1013" s="50" t="s">
        <v>467</v>
      </c>
      <c r="B1013" s="50" t="s">
        <v>464</v>
      </c>
      <c r="C1013" s="50" t="s">
        <v>441</v>
      </c>
      <c r="D1013" s="50" t="s">
        <v>385</v>
      </c>
      <c r="E1013" s="50">
        <v>2014</v>
      </c>
      <c r="F1013" s="50" t="s">
        <v>73</v>
      </c>
      <c r="G1013" s="97">
        <v>124</v>
      </c>
    </row>
    <row r="1014" spans="1:7">
      <c r="A1014" s="50" t="s">
        <v>467</v>
      </c>
      <c r="B1014" s="50" t="s">
        <v>464</v>
      </c>
      <c r="C1014" s="50" t="s">
        <v>441</v>
      </c>
      <c r="D1014" s="50" t="s">
        <v>385</v>
      </c>
      <c r="E1014" s="50">
        <v>2015</v>
      </c>
      <c r="F1014" s="50" t="s">
        <v>73</v>
      </c>
      <c r="G1014" s="97">
        <v>147</v>
      </c>
    </row>
    <row r="1015" spans="1:7">
      <c r="A1015" s="50" t="s">
        <v>467</v>
      </c>
      <c r="B1015" s="50" t="s">
        <v>464</v>
      </c>
      <c r="C1015" s="50" t="s">
        <v>441</v>
      </c>
      <c r="D1015" s="50" t="s">
        <v>385</v>
      </c>
      <c r="E1015" s="50">
        <v>2016</v>
      </c>
      <c r="F1015" s="50" t="s">
        <v>73</v>
      </c>
      <c r="G1015" s="97">
        <v>159</v>
      </c>
    </row>
    <row r="1016" spans="1:7">
      <c r="A1016" s="50" t="s">
        <v>467</v>
      </c>
      <c r="B1016" s="50" t="s">
        <v>464</v>
      </c>
      <c r="C1016" s="50" t="s">
        <v>441</v>
      </c>
      <c r="D1016" s="50" t="s">
        <v>385</v>
      </c>
      <c r="E1016" s="50">
        <v>2017</v>
      </c>
      <c r="F1016" s="50" t="s">
        <v>73</v>
      </c>
      <c r="G1016" s="97">
        <v>354</v>
      </c>
    </row>
    <row r="1017" spans="1:7">
      <c r="A1017" s="50" t="s">
        <v>467</v>
      </c>
      <c r="B1017" s="50" t="s">
        <v>464</v>
      </c>
      <c r="C1017" s="50" t="s">
        <v>441</v>
      </c>
      <c r="D1017" s="50" t="s">
        <v>385</v>
      </c>
      <c r="E1017" s="50">
        <v>2018</v>
      </c>
      <c r="F1017" s="50" t="s">
        <v>73</v>
      </c>
      <c r="G1017" s="97">
        <v>236</v>
      </c>
    </row>
    <row r="1018" spans="1:7">
      <c r="A1018" s="50" t="s">
        <v>467</v>
      </c>
      <c r="B1018" s="50" t="s">
        <v>464</v>
      </c>
      <c r="C1018" s="50" t="s">
        <v>441</v>
      </c>
      <c r="D1018" s="50" t="s">
        <v>385</v>
      </c>
      <c r="E1018" s="50">
        <v>2019</v>
      </c>
      <c r="F1018" s="50" t="s">
        <v>73</v>
      </c>
      <c r="G1018" s="97">
        <v>263</v>
      </c>
    </row>
    <row r="1019" spans="1:7">
      <c r="A1019" s="50" t="s">
        <v>467</v>
      </c>
      <c r="B1019" s="50" t="s">
        <v>464</v>
      </c>
      <c r="C1019" s="50" t="s">
        <v>441</v>
      </c>
      <c r="D1019" s="50" t="s">
        <v>444</v>
      </c>
      <c r="E1019" s="50">
        <v>2014</v>
      </c>
      <c r="F1019" s="50" t="s">
        <v>73</v>
      </c>
      <c r="G1019" s="97">
        <v>5</v>
      </c>
    </row>
    <row r="1020" spans="1:7">
      <c r="A1020" s="50" t="s">
        <v>467</v>
      </c>
      <c r="B1020" s="50" t="s">
        <v>464</v>
      </c>
      <c r="C1020" s="50" t="s">
        <v>441</v>
      </c>
      <c r="D1020" s="50" t="s">
        <v>444</v>
      </c>
      <c r="E1020" s="50">
        <v>2015</v>
      </c>
      <c r="F1020" s="50" t="s">
        <v>73</v>
      </c>
      <c r="G1020" s="97">
        <v>8</v>
      </c>
    </row>
    <row r="1021" spans="1:7">
      <c r="A1021" s="50" t="s">
        <v>467</v>
      </c>
      <c r="B1021" s="50" t="s">
        <v>464</v>
      </c>
      <c r="C1021" s="50" t="s">
        <v>441</v>
      </c>
      <c r="D1021" s="50" t="s">
        <v>444</v>
      </c>
      <c r="E1021" s="50">
        <v>2016</v>
      </c>
      <c r="F1021" s="50" t="s">
        <v>73</v>
      </c>
      <c r="G1021" s="97">
        <v>3</v>
      </c>
    </row>
    <row r="1022" spans="1:7">
      <c r="A1022" s="50" t="s">
        <v>467</v>
      </c>
      <c r="B1022" s="50" t="s">
        <v>464</v>
      </c>
      <c r="C1022" s="50" t="s">
        <v>441</v>
      </c>
      <c r="D1022" s="50" t="s">
        <v>444</v>
      </c>
      <c r="E1022" s="50">
        <v>2017</v>
      </c>
      <c r="F1022" s="50" t="s">
        <v>73</v>
      </c>
      <c r="G1022" s="97">
        <v>7</v>
      </c>
    </row>
    <row r="1023" spans="1:7">
      <c r="A1023" s="50" t="s">
        <v>467</v>
      </c>
      <c r="B1023" s="50" t="s">
        <v>464</v>
      </c>
      <c r="C1023" s="50" t="s">
        <v>441</v>
      </c>
      <c r="D1023" s="50" t="s">
        <v>444</v>
      </c>
      <c r="E1023" s="50">
        <v>2018</v>
      </c>
      <c r="F1023" s="50" t="s">
        <v>73</v>
      </c>
      <c r="G1023" s="97">
        <v>5</v>
      </c>
    </row>
    <row r="1024" spans="1:7">
      <c r="A1024" s="50" t="s">
        <v>467</v>
      </c>
      <c r="B1024" s="50" t="s">
        <v>464</v>
      </c>
      <c r="C1024" s="50" t="s">
        <v>441</v>
      </c>
      <c r="D1024" s="50" t="s">
        <v>444</v>
      </c>
      <c r="E1024" s="50">
        <v>2019</v>
      </c>
      <c r="F1024" s="50" t="s">
        <v>73</v>
      </c>
      <c r="G1024" s="97">
        <v>5</v>
      </c>
    </row>
    <row r="1025" spans="1:7">
      <c r="A1025" s="50" t="s">
        <v>467</v>
      </c>
      <c r="B1025" s="50" t="s">
        <v>464</v>
      </c>
      <c r="C1025" s="50" t="s">
        <v>441</v>
      </c>
      <c r="D1025" s="50" t="s">
        <v>443</v>
      </c>
      <c r="E1025" s="50">
        <v>2014</v>
      </c>
      <c r="F1025" s="50" t="s">
        <v>73</v>
      </c>
      <c r="G1025" s="97">
        <v>0</v>
      </c>
    </row>
    <row r="1026" spans="1:7">
      <c r="A1026" s="50" t="s">
        <v>467</v>
      </c>
      <c r="B1026" s="50" t="s">
        <v>464</v>
      </c>
      <c r="C1026" s="50" t="s">
        <v>441</v>
      </c>
      <c r="D1026" s="50" t="s">
        <v>443</v>
      </c>
      <c r="E1026" s="50">
        <v>2015</v>
      </c>
      <c r="F1026" s="50" t="s">
        <v>73</v>
      </c>
      <c r="G1026" s="97">
        <v>0</v>
      </c>
    </row>
    <row r="1027" spans="1:7">
      <c r="A1027" s="50" t="s">
        <v>467</v>
      </c>
      <c r="B1027" s="50" t="s">
        <v>464</v>
      </c>
      <c r="C1027" s="50" t="s">
        <v>441</v>
      </c>
      <c r="D1027" s="50" t="s">
        <v>443</v>
      </c>
      <c r="E1027" s="50">
        <v>2016</v>
      </c>
      <c r="F1027" s="50" t="s">
        <v>73</v>
      </c>
      <c r="G1027" s="97">
        <v>0</v>
      </c>
    </row>
    <row r="1028" spans="1:7">
      <c r="A1028" s="50" t="s">
        <v>467</v>
      </c>
      <c r="B1028" s="50" t="s">
        <v>464</v>
      </c>
      <c r="C1028" s="50" t="s">
        <v>441</v>
      </c>
      <c r="D1028" s="50" t="s">
        <v>443</v>
      </c>
      <c r="E1028" s="50">
        <v>2017</v>
      </c>
      <c r="F1028" s="50" t="s">
        <v>73</v>
      </c>
      <c r="G1028" s="97">
        <v>0</v>
      </c>
    </row>
    <row r="1029" spans="1:7">
      <c r="A1029" s="50" t="s">
        <v>467</v>
      </c>
      <c r="B1029" s="50" t="s">
        <v>464</v>
      </c>
      <c r="C1029" s="50" t="s">
        <v>441</v>
      </c>
      <c r="D1029" s="50" t="s">
        <v>443</v>
      </c>
      <c r="E1029" s="50">
        <v>2018</v>
      </c>
      <c r="F1029" s="50" t="s">
        <v>73</v>
      </c>
      <c r="G1029" s="97">
        <v>0</v>
      </c>
    </row>
    <row r="1030" spans="1:7">
      <c r="A1030" s="50" t="s">
        <v>467</v>
      </c>
      <c r="B1030" s="50" t="s">
        <v>464</v>
      </c>
      <c r="C1030" s="50" t="s">
        <v>441</v>
      </c>
      <c r="D1030" s="50" t="s">
        <v>443</v>
      </c>
      <c r="E1030" s="50">
        <v>2019</v>
      </c>
      <c r="F1030" s="50" t="s">
        <v>73</v>
      </c>
      <c r="G1030" s="97">
        <v>0</v>
      </c>
    </row>
    <row r="1031" spans="1:7">
      <c r="A1031" s="50" t="s">
        <v>467</v>
      </c>
      <c r="B1031" s="50" t="s">
        <v>464</v>
      </c>
      <c r="C1031" s="50" t="s">
        <v>441</v>
      </c>
      <c r="D1031" s="50" t="s">
        <v>442</v>
      </c>
      <c r="E1031" s="50">
        <v>2014</v>
      </c>
      <c r="F1031" s="50" t="s">
        <v>73</v>
      </c>
      <c r="G1031" s="97">
        <v>0</v>
      </c>
    </row>
    <row r="1032" spans="1:7">
      <c r="A1032" s="50" t="s">
        <v>467</v>
      </c>
      <c r="B1032" s="50" t="s">
        <v>464</v>
      </c>
      <c r="C1032" s="50" t="s">
        <v>441</v>
      </c>
      <c r="D1032" s="50" t="s">
        <v>442</v>
      </c>
      <c r="E1032" s="50">
        <v>2015</v>
      </c>
      <c r="F1032" s="50" t="s">
        <v>73</v>
      </c>
      <c r="G1032" s="97">
        <v>1</v>
      </c>
    </row>
    <row r="1033" spans="1:7">
      <c r="A1033" s="50" t="s">
        <v>467</v>
      </c>
      <c r="B1033" s="50" t="s">
        <v>464</v>
      </c>
      <c r="C1033" s="50" t="s">
        <v>441</v>
      </c>
      <c r="D1033" s="50" t="s">
        <v>442</v>
      </c>
      <c r="E1033" s="50">
        <v>2016</v>
      </c>
      <c r="F1033" s="50" t="s">
        <v>73</v>
      </c>
      <c r="G1033" s="97">
        <v>1</v>
      </c>
    </row>
    <row r="1034" spans="1:7">
      <c r="A1034" s="50" t="s">
        <v>467</v>
      </c>
      <c r="B1034" s="50" t="s">
        <v>464</v>
      </c>
      <c r="C1034" s="50" t="s">
        <v>441</v>
      </c>
      <c r="D1034" s="50" t="s">
        <v>442</v>
      </c>
      <c r="E1034" s="50">
        <v>2017</v>
      </c>
      <c r="F1034" s="50" t="s">
        <v>73</v>
      </c>
      <c r="G1034" s="97">
        <v>4</v>
      </c>
    </row>
    <row r="1035" spans="1:7">
      <c r="A1035" s="50" t="s">
        <v>467</v>
      </c>
      <c r="B1035" s="50" t="s">
        <v>464</v>
      </c>
      <c r="C1035" s="50" t="s">
        <v>441</v>
      </c>
      <c r="D1035" s="50" t="s">
        <v>442</v>
      </c>
      <c r="E1035" s="50">
        <v>2018</v>
      </c>
      <c r="F1035" s="50" t="s">
        <v>73</v>
      </c>
      <c r="G1035" s="97">
        <v>3</v>
      </c>
    </row>
    <row r="1036" spans="1:7">
      <c r="A1036" s="50" t="s">
        <v>467</v>
      </c>
      <c r="B1036" s="50" t="s">
        <v>464</v>
      </c>
      <c r="C1036" s="50" t="s">
        <v>441</v>
      </c>
      <c r="D1036" s="50" t="s">
        <v>442</v>
      </c>
      <c r="E1036" s="50">
        <v>2019</v>
      </c>
      <c r="F1036" s="50" t="s">
        <v>73</v>
      </c>
      <c r="G1036" s="97">
        <v>3</v>
      </c>
    </row>
    <row r="1037" spans="1:7">
      <c r="A1037" s="50" t="s">
        <v>467</v>
      </c>
      <c r="B1037" s="50" t="s">
        <v>464</v>
      </c>
      <c r="C1037" s="50" t="s">
        <v>438</v>
      </c>
      <c r="D1037" s="50" t="s">
        <v>440</v>
      </c>
      <c r="E1037" s="50">
        <v>2014</v>
      </c>
      <c r="F1037" s="50" t="s">
        <v>73</v>
      </c>
      <c r="G1037" s="97">
        <v>27</v>
      </c>
    </row>
    <row r="1038" spans="1:7">
      <c r="A1038" s="50" t="s">
        <v>467</v>
      </c>
      <c r="B1038" s="50" t="s">
        <v>464</v>
      </c>
      <c r="C1038" s="50" t="s">
        <v>438</v>
      </c>
      <c r="D1038" s="50" t="s">
        <v>440</v>
      </c>
      <c r="E1038" s="50">
        <v>2015</v>
      </c>
      <c r="F1038" s="50" t="s">
        <v>73</v>
      </c>
      <c r="G1038" s="97">
        <v>40</v>
      </c>
    </row>
    <row r="1039" spans="1:7">
      <c r="A1039" s="50" t="s">
        <v>467</v>
      </c>
      <c r="B1039" s="50" t="s">
        <v>464</v>
      </c>
      <c r="C1039" s="50" t="s">
        <v>438</v>
      </c>
      <c r="D1039" s="50" t="s">
        <v>440</v>
      </c>
      <c r="E1039" s="50">
        <v>2016</v>
      </c>
      <c r="F1039" s="50" t="s">
        <v>73</v>
      </c>
      <c r="G1039" s="97">
        <v>39</v>
      </c>
    </row>
    <row r="1040" spans="1:7">
      <c r="A1040" s="50" t="s">
        <v>467</v>
      </c>
      <c r="B1040" s="50" t="s">
        <v>464</v>
      </c>
      <c r="C1040" s="50" t="s">
        <v>438</v>
      </c>
      <c r="D1040" s="50" t="s">
        <v>440</v>
      </c>
      <c r="E1040" s="50">
        <v>2017</v>
      </c>
      <c r="F1040" s="50" t="s">
        <v>73</v>
      </c>
      <c r="G1040" s="97">
        <v>76</v>
      </c>
    </row>
    <row r="1041" spans="1:7">
      <c r="A1041" s="50" t="s">
        <v>467</v>
      </c>
      <c r="B1041" s="50" t="s">
        <v>464</v>
      </c>
      <c r="C1041" s="50" t="s">
        <v>438</v>
      </c>
      <c r="D1041" s="50" t="s">
        <v>440</v>
      </c>
      <c r="E1041" s="50">
        <v>2018</v>
      </c>
      <c r="F1041" s="50" t="s">
        <v>73</v>
      </c>
      <c r="G1041" s="97">
        <v>49</v>
      </c>
    </row>
    <row r="1042" spans="1:7">
      <c r="A1042" s="50" t="s">
        <v>467</v>
      </c>
      <c r="B1042" s="50" t="s">
        <v>464</v>
      </c>
      <c r="C1042" s="50" t="s">
        <v>438</v>
      </c>
      <c r="D1042" s="50" t="s">
        <v>440</v>
      </c>
      <c r="E1042" s="50">
        <v>2019</v>
      </c>
      <c r="F1042" s="50" t="s">
        <v>73</v>
      </c>
      <c r="G1042" s="97">
        <v>56</v>
      </c>
    </row>
    <row r="1043" spans="1:7">
      <c r="A1043" s="50" t="s">
        <v>467</v>
      </c>
      <c r="B1043" s="50" t="s">
        <v>464</v>
      </c>
      <c r="C1043" s="50" t="s">
        <v>438</v>
      </c>
      <c r="D1043" s="50" t="s">
        <v>439</v>
      </c>
      <c r="E1043" s="50">
        <v>2014</v>
      </c>
      <c r="F1043" s="50" t="s">
        <v>73</v>
      </c>
      <c r="G1043" s="97">
        <v>0</v>
      </c>
    </row>
    <row r="1044" spans="1:7">
      <c r="A1044" s="50" t="s">
        <v>467</v>
      </c>
      <c r="B1044" s="50" t="s">
        <v>464</v>
      </c>
      <c r="C1044" s="50" t="s">
        <v>438</v>
      </c>
      <c r="D1044" s="50" t="s">
        <v>439</v>
      </c>
      <c r="E1044" s="50">
        <v>2015</v>
      </c>
      <c r="F1044" s="50" t="s">
        <v>73</v>
      </c>
      <c r="G1044" s="97">
        <v>0</v>
      </c>
    </row>
    <row r="1045" spans="1:7">
      <c r="A1045" s="50" t="s">
        <v>467</v>
      </c>
      <c r="B1045" s="50" t="s">
        <v>464</v>
      </c>
      <c r="C1045" s="50" t="s">
        <v>438</v>
      </c>
      <c r="D1045" s="50" t="s">
        <v>439</v>
      </c>
      <c r="E1045" s="50">
        <v>2016</v>
      </c>
      <c r="F1045" s="50" t="s">
        <v>73</v>
      </c>
      <c r="G1045" s="97">
        <v>0</v>
      </c>
    </row>
    <row r="1046" spans="1:7">
      <c r="A1046" s="50" t="s">
        <v>467</v>
      </c>
      <c r="B1046" s="50" t="s">
        <v>464</v>
      </c>
      <c r="C1046" s="50" t="s">
        <v>438</v>
      </c>
      <c r="D1046" s="50" t="s">
        <v>439</v>
      </c>
      <c r="E1046" s="50">
        <v>2017</v>
      </c>
      <c r="F1046" s="50" t="s">
        <v>73</v>
      </c>
      <c r="G1046" s="97">
        <v>0</v>
      </c>
    </row>
    <row r="1047" spans="1:7">
      <c r="A1047" s="50" t="s">
        <v>467</v>
      </c>
      <c r="B1047" s="50" t="s">
        <v>464</v>
      </c>
      <c r="C1047" s="50" t="s">
        <v>438</v>
      </c>
      <c r="D1047" s="50" t="s">
        <v>439</v>
      </c>
      <c r="E1047" s="50">
        <v>2018</v>
      </c>
      <c r="F1047" s="50" t="s">
        <v>73</v>
      </c>
      <c r="G1047" s="97">
        <v>2</v>
      </c>
    </row>
    <row r="1048" spans="1:7">
      <c r="A1048" s="50" t="s">
        <v>467</v>
      </c>
      <c r="B1048" s="50" t="s">
        <v>464</v>
      </c>
      <c r="C1048" s="50" t="s">
        <v>438</v>
      </c>
      <c r="D1048" s="50" t="s">
        <v>439</v>
      </c>
      <c r="E1048" s="50">
        <v>2019</v>
      </c>
      <c r="F1048" s="50" t="s">
        <v>73</v>
      </c>
      <c r="G1048" s="97">
        <v>0</v>
      </c>
    </row>
    <row r="1049" spans="1:7">
      <c r="A1049" s="50" t="s">
        <v>467</v>
      </c>
      <c r="B1049" s="50" t="s">
        <v>464</v>
      </c>
      <c r="C1049" s="50" t="s">
        <v>433</v>
      </c>
      <c r="D1049" s="50" t="s">
        <v>437</v>
      </c>
      <c r="E1049" s="50">
        <v>2014</v>
      </c>
      <c r="F1049" s="50" t="s">
        <v>73</v>
      </c>
      <c r="G1049" s="97">
        <v>5</v>
      </c>
    </row>
    <row r="1050" spans="1:7">
      <c r="A1050" s="50" t="s">
        <v>467</v>
      </c>
      <c r="B1050" s="50" t="s">
        <v>464</v>
      </c>
      <c r="C1050" s="50" t="s">
        <v>433</v>
      </c>
      <c r="D1050" s="50" t="s">
        <v>437</v>
      </c>
      <c r="E1050" s="50">
        <v>2015</v>
      </c>
      <c r="F1050" s="50" t="s">
        <v>73</v>
      </c>
      <c r="G1050" s="97">
        <v>4</v>
      </c>
    </row>
    <row r="1051" spans="1:7">
      <c r="A1051" s="50" t="s">
        <v>467</v>
      </c>
      <c r="B1051" s="50" t="s">
        <v>464</v>
      </c>
      <c r="C1051" s="50" t="s">
        <v>433</v>
      </c>
      <c r="D1051" s="50" t="s">
        <v>437</v>
      </c>
      <c r="E1051" s="50">
        <v>2016</v>
      </c>
      <c r="F1051" s="50" t="s">
        <v>73</v>
      </c>
      <c r="G1051" s="97">
        <v>4</v>
      </c>
    </row>
    <row r="1052" spans="1:7">
      <c r="A1052" s="50" t="s">
        <v>467</v>
      </c>
      <c r="B1052" s="50" t="s">
        <v>464</v>
      </c>
      <c r="C1052" s="50" t="s">
        <v>433</v>
      </c>
      <c r="D1052" s="50" t="s">
        <v>437</v>
      </c>
      <c r="E1052" s="50">
        <v>2017</v>
      </c>
      <c r="F1052" s="50" t="s">
        <v>73</v>
      </c>
      <c r="G1052" s="97">
        <v>4</v>
      </c>
    </row>
    <row r="1053" spans="1:7">
      <c r="A1053" s="50" t="s">
        <v>467</v>
      </c>
      <c r="B1053" s="50" t="s">
        <v>464</v>
      </c>
      <c r="C1053" s="50" t="s">
        <v>433</v>
      </c>
      <c r="D1053" s="50" t="s">
        <v>437</v>
      </c>
      <c r="E1053" s="50">
        <v>2018</v>
      </c>
      <c r="F1053" s="50" t="s">
        <v>73</v>
      </c>
      <c r="G1053" s="97">
        <v>2</v>
      </c>
    </row>
    <row r="1054" spans="1:7">
      <c r="A1054" s="50" t="s">
        <v>467</v>
      </c>
      <c r="B1054" s="50" t="s">
        <v>464</v>
      </c>
      <c r="C1054" s="50" t="s">
        <v>433</v>
      </c>
      <c r="D1054" s="50" t="s">
        <v>437</v>
      </c>
      <c r="E1054" s="50">
        <v>2019</v>
      </c>
      <c r="F1054" s="50" t="s">
        <v>73</v>
      </c>
      <c r="G1054" s="97">
        <v>4</v>
      </c>
    </row>
    <row r="1055" spans="1:7">
      <c r="A1055" s="50" t="s">
        <v>467</v>
      </c>
      <c r="B1055" s="50" t="s">
        <v>464</v>
      </c>
      <c r="C1055" s="50" t="s">
        <v>433</v>
      </c>
      <c r="D1055" s="50" t="s">
        <v>436</v>
      </c>
      <c r="E1055" s="50">
        <v>2014</v>
      </c>
      <c r="F1055" s="50" t="s">
        <v>73</v>
      </c>
      <c r="G1055" s="97">
        <v>98</v>
      </c>
    </row>
    <row r="1056" spans="1:7">
      <c r="A1056" s="50" t="s">
        <v>467</v>
      </c>
      <c r="B1056" s="50" t="s">
        <v>464</v>
      </c>
      <c r="C1056" s="50" t="s">
        <v>433</v>
      </c>
      <c r="D1056" s="50" t="s">
        <v>436</v>
      </c>
      <c r="E1056" s="50">
        <v>2015</v>
      </c>
      <c r="F1056" s="50" t="s">
        <v>73</v>
      </c>
      <c r="G1056" s="97">
        <v>130</v>
      </c>
    </row>
    <row r="1057" spans="1:7">
      <c r="A1057" s="50" t="s">
        <v>467</v>
      </c>
      <c r="B1057" s="50" t="s">
        <v>464</v>
      </c>
      <c r="C1057" s="50" t="s">
        <v>433</v>
      </c>
      <c r="D1057" s="50" t="s">
        <v>436</v>
      </c>
      <c r="E1057" s="50">
        <v>2016</v>
      </c>
      <c r="F1057" s="50" t="s">
        <v>73</v>
      </c>
      <c r="G1057" s="97">
        <v>121</v>
      </c>
    </row>
    <row r="1058" spans="1:7">
      <c r="A1058" s="50" t="s">
        <v>467</v>
      </c>
      <c r="B1058" s="50" t="s">
        <v>464</v>
      </c>
      <c r="C1058" s="50" t="s">
        <v>433</v>
      </c>
      <c r="D1058" s="50" t="s">
        <v>436</v>
      </c>
      <c r="E1058" s="50">
        <v>2017</v>
      </c>
      <c r="F1058" s="50" t="s">
        <v>73</v>
      </c>
      <c r="G1058" s="97">
        <v>212</v>
      </c>
    </row>
    <row r="1059" spans="1:7">
      <c r="A1059" s="50" t="s">
        <v>467</v>
      </c>
      <c r="B1059" s="50" t="s">
        <v>464</v>
      </c>
      <c r="C1059" s="50" t="s">
        <v>433</v>
      </c>
      <c r="D1059" s="50" t="s">
        <v>436</v>
      </c>
      <c r="E1059" s="50">
        <v>2018</v>
      </c>
      <c r="F1059" s="50" t="s">
        <v>73</v>
      </c>
      <c r="G1059" s="97">
        <v>165</v>
      </c>
    </row>
    <row r="1060" spans="1:7">
      <c r="A1060" s="50" t="s">
        <v>467</v>
      </c>
      <c r="B1060" s="50" t="s">
        <v>464</v>
      </c>
      <c r="C1060" s="50" t="s">
        <v>433</v>
      </c>
      <c r="D1060" s="50" t="s">
        <v>436</v>
      </c>
      <c r="E1060" s="50">
        <v>2019</v>
      </c>
      <c r="F1060" s="50" t="s">
        <v>73</v>
      </c>
      <c r="G1060" s="97">
        <v>253</v>
      </c>
    </row>
    <row r="1061" spans="1:7">
      <c r="A1061" s="50" t="s">
        <v>467</v>
      </c>
      <c r="B1061" s="50" t="s">
        <v>464</v>
      </c>
      <c r="C1061" s="50" t="s">
        <v>433</v>
      </c>
      <c r="D1061" s="50" t="s">
        <v>435</v>
      </c>
      <c r="E1061" s="50">
        <v>2014</v>
      </c>
      <c r="F1061" s="50" t="s">
        <v>73</v>
      </c>
      <c r="G1061" s="97">
        <v>569</v>
      </c>
    </row>
    <row r="1062" spans="1:7">
      <c r="A1062" s="50" t="s">
        <v>467</v>
      </c>
      <c r="B1062" s="50" t="s">
        <v>464</v>
      </c>
      <c r="C1062" s="50" t="s">
        <v>433</v>
      </c>
      <c r="D1062" s="50" t="s">
        <v>435</v>
      </c>
      <c r="E1062" s="50">
        <v>2015</v>
      </c>
      <c r="F1062" s="50" t="s">
        <v>73</v>
      </c>
      <c r="G1062" s="97">
        <v>775</v>
      </c>
    </row>
    <row r="1063" spans="1:7">
      <c r="A1063" s="50" t="s">
        <v>467</v>
      </c>
      <c r="B1063" s="50" t="s">
        <v>464</v>
      </c>
      <c r="C1063" s="50" t="s">
        <v>433</v>
      </c>
      <c r="D1063" s="50" t="s">
        <v>435</v>
      </c>
      <c r="E1063" s="50">
        <v>2016</v>
      </c>
      <c r="F1063" s="50" t="s">
        <v>73</v>
      </c>
      <c r="G1063" s="97">
        <v>661</v>
      </c>
    </row>
    <row r="1064" spans="1:7">
      <c r="A1064" s="50" t="s">
        <v>467</v>
      </c>
      <c r="B1064" s="50" t="s">
        <v>464</v>
      </c>
      <c r="C1064" s="50" t="s">
        <v>433</v>
      </c>
      <c r="D1064" s="50" t="s">
        <v>435</v>
      </c>
      <c r="E1064" s="50">
        <v>2017</v>
      </c>
      <c r="F1064" s="50" t="s">
        <v>73</v>
      </c>
      <c r="G1064" s="98">
        <v>1326</v>
      </c>
    </row>
    <row r="1065" spans="1:7">
      <c r="A1065" s="50" t="s">
        <v>467</v>
      </c>
      <c r="B1065" s="50" t="s">
        <v>464</v>
      </c>
      <c r="C1065" s="50" t="s">
        <v>433</v>
      </c>
      <c r="D1065" s="50" t="s">
        <v>435</v>
      </c>
      <c r="E1065" s="50">
        <v>2018</v>
      </c>
      <c r="F1065" s="50" t="s">
        <v>73</v>
      </c>
      <c r="G1065" s="97">
        <v>999</v>
      </c>
    </row>
    <row r="1066" spans="1:7">
      <c r="A1066" s="50" t="s">
        <v>467</v>
      </c>
      <c r="B1066" s="50" t="s">
        <v>464</v>
      </c>
      <c r="C1066" s="50" t="s">
        <v>433</v>
      </c>
      <c r="D1066" s="50" t="s">
        <v>435</v>
      </c>
      <c r="E1066" s="50">
        <v>2019</v>
      </c>
      <c r="F1066" s="50" t="s">
        <v>73</v>
      </c>
      <c r="G1066" s="98">
        <v>1270</v>
      </c>
    </row>
    <row r="1067" spans="1:7">
      <c r="A1067" s="50" t="s">
        <v>467</v>
      </c>
      <c r="B1067" s="50" t="s">
        <v>464</v>
      </c>
      <c r="C1067" s="50" t="s">
        <v>433</v>
      </c>
      <c r="D1067" s="50" t="s">
        <v>434</v>
      </c>
      <c r="E1067" s="50">
        <v>2014</v>
      </c>
      <c r="F1067" s="50" t="s">
        <v>73</v>
      </c>
      <c r="G1067" s="97">
        <v>32</v>
      </c>
    </row>
    <row r="1068" spans="1:7">
      <c r="A1068" s="50" t="s">
        <v>467</v>
      </c>
      <c r="B1068" s="50" t="s">
        <v>464</v>
      </c>
      <c r="C1068" s="50" t="s">
        <v>433</v>
      </c>
      <c r="D1068" s="50" t="s">
        <v>434</v>
      </c>
      <c r="E1068" s="50">
        <v>2015</v>
      </c>
      <c r="F1068" s="50" t="s">
        <v>73</v>
      </c>
      <c r="G1068" s="97">
        <v>56</v>
      </c>
    </row>
    <row r="1069" spans="1:7">
      <c r="A1069" s="50" t="s">
        <v>467</v>
      </c>
      <c r="B1069" s="50" t="s">
        <v>464</v>
      </c>
      <c r="C1069" s="50" t="s">
        <v>433</v>
      </c>
      <c r="D1069" s="50" t="s">
        <v>434</v>
      </c>
      <c r="E1069" s="50">
        <v>2016</v>
      </c>
      <c r="F1069" s="50" t="s">
        <v>73</v>
      </c>
      <c r="G1069" s="97">
        <v>91</v>
      </c>
    </row>
    <row r="1070" spans="1:7">
      <c r="A1070" s="50" t="s">
        <v>467</v>
      </c>
      <c r="B1070" s="50" t="s">
        <v>464</v>
      </c>
      <c r="C1070" s="50" t="s">
        <v>433</v>
      </c>
      <c r="D1070" s="50" t="s">
        <v>434</v>
      </c>
      <c r="E1070" s="50">
        <v>2017</v>
      </c>
      <c r="F1070" s="50" t="s">
        <v>73</v>
      </c>
      <c r="G1070" s="97">
        <v>224</v>
      </c>
    </row>
    <row r="1071" spans="1:7">
      <c r="A1071" s="50" t="s">
        <v>467</v>
      </c>
      <c r="B1071" s="50" t="s">
        <v>464</v>
      </c>
      <c r="C1071" s="50" t="s">
        <v>433</v>
      </c>
      <c r="D1071" s="50" t="s">
        <v>434</v>
      </c>
      <c r="E1071" s="50">
        <v>2018</v>
      </c>
      <c r="F1071" s="50" t="s">
        <v>73</v>
      </c>
      <c r="G1071" s="97">
        <v>224</v>
      </c>
    </row>
    <row r="1072" spans="1:7">
      <c r="A1072" s="50" t="s">
        <v>467</v>
      </c>
      <c r="B1072" s="50" t="s">
        <v>464</v>
      </c>
      <c r="C1072" s="50" t="s">
        <v>433</v>
      </c>
      <c r="D1072" s="50" t="s">
        <v>434</v>
      </c>
      <c r="E1072" s="50">
        <v>2019</v>
      </c>
      <c r="F1072" s="50" t="s">
        <v>73</v>
      </c>
      <c r="G1072" s="97">
        <v>277</v>
      </c>
    </row>
    <row r="1073" spans="1:7">
      <c r="A1073" s="50" t="s">
        <v>467</v>
      </c>
      <c r="B1073" s="50" t="s">
        <v>464</v>
      </c>
      <c r="C1073" s="50" t="s">
        <v>428</v>
      </c>
      <c r="D1073" s="50" t="s">
        <v>432</v>
      </c>
      <c r="E1073" s="50">
        <v>2014</v>
      </c>
      <c r="F1073" s="50" t="s">
        <v>73</v>
      </c>
      <c r="G1073" s="97">
        <v>0</v>
      </c>
    </row>
    <row r="1074" spans="1:7">
      <c r="A1074" s="50" t="s">
        <v>467</v>
      </c>
      <c r="B1074" s="50" t="s">
        <v>464</v>
      </c>
      <c r="C1074" s="50" t="s">
        <v>428</v>
      </c>
      <c r="D1074" s="50" t="s">
        <v>432</v>
      </c>
      <c r="E1074" s="50">
        <v>2015</v>
      </c>
      <c r="F1074" s="50" t="s">
        <v>73</v>
      </c>
      <c r="G1074" s="97">
        <v>0</v>
      </c>
    </row>
    <row r="1075" spans="1:7">
      <c r="A1075" s="50" t="s">
        <v>467</v>
      </c>
      <c r="B1075" s="50" t="s">
        <v>464</v>
      </c>
      <c r="C1075" s="50" t="s">
        <v>428</v>
      </c>
      <c r="D1075" s="50" t="s">
        <v>432</v>
      </c>
      <c r="E1075" s="50">
        <v>2016</v>
      </c>
      <c r="F1075" s="50" t="s">
        <v>73</v>
      </c>
      <c r="G1075" s="97">
        <v>0</v>
      </c>
    </row>
    <row r="1076" spans="1:7">
      <c r="A1076" s="50" t="s">
        <v>467</v>
      </c>
      <c r="B1076" s="50" t="s">
        <v>464</v>
      </c>
      <c r="C1076" s="50" t="s">
        <v>428</v>
      </c>
      <c r="D1076" s="50" t="s">
        <v>432</v>
      </c>
      <c r="E1076" s="50">
        <v>2017</v>
      </c>
      <c r="F1076" s="50" t="s">
        <v>73</v>
      </c>
      <c r="G1076" s="97">
        <v>0</v>
      </c>
    </row>
    <row r="1077" spans="1:7">
      <c r="A1077" s="50" t="s">
        <v>467</v>
      </c>
      <c r="B1077" s="50" t="s">
        <v>464</v>
      </c>
      <c r="C1077" s="50" t="s">
        <v>428</v>
      </c>
      <c r="D1077" s="50" t="s">
        <v>432</v>
      </c>
      <c r="E1077" s="50">
        <v>2018</v>
      </c>
      <c r="F1077" s="50" t="s">
        <v>73</v>
      </c>
      <c r="G1077" s="97">
        <v>0</v>
      </c>
    </row>
    <row r="1078" spans="1:7">
      <c r="A1078" s="50" t="s">
        <v>467</v>
      </c>
      <c r="B1078" s="50" t="s">
        <v>464</v>
      </c>
      <c r="C1078" s="50" t="s">
        <v>428</v>
      </c>
      <c r="D1078" s="50" t="s">
        <v>432</v>
      </c>
      <c r="E1078" s="50">
        <v>2019</v>
      </c>
      <c r="F1078" s="50" t="s">
        <v>73</v>
      </c>
      <c r="G1078" s="97">
        <v>1</v>
      </c>
    </row>
    <row r="1079" spans="1:7">
      <c r="A1079" s="50" t="s">
        <v>467</v>
      </c>
      <c r="B1079" s="50" t="s">
        <v>464</v>
      </c>
      <c r="C1079" s="50" t="s">
        <v>428</v>
      </c>
      <c r="D1079" s="50" t="s">
        <v>466</v>
      </c>
      <c r="E1079" s="50">
        <v>2014</v>
      </c>
      <c r="F1079" s="50" t="s">
        <v>73</v>
      </c>
      <c r="G1079" s="97">
        <v>0</v>
      </c>
    </row>
    <row r="1080" spans="1:7">
      <c r="A1080" s="50" t="s">
        <v>467</v>
      </c>
      <c r="B1080" s="50" t="s">
        <v>464</v>
      </c>
      <c r="C1080" s="50" t="s">
        <v>428</v>
      </c>
      <c r="D1080" s="50" t="s">
        <v>466</v>
      </c>
      <c r="E1080" s="50">
        <v>2015</v>
      </c>
      <c r="F1080" s="50" t="s">
        <v>73</v>
      </c>
      <c r="G1080" s="97">
        <v>0</v>
      </c>
    </row>
    <row r="1081" spans="1:7">
      <c r="A1081" s="50" t="s">
        <v>467</v>
      </c>
      <c r="B1081" s="50" t="s">
        <v>464</v>
      </c>
      <c r="C1081" s="50" t="s">
        <v>428</v>
      </c>
      <c r="D1081" s="50" t="s">
        <v>466</v>
      </c>
      <c r="E1081" s="50">
        <v>2016</v>
      </c>
      <c r="F1081" s="50" t="s">
        <v>73</v>
      </c>
      <c r="G1081" s="97">
        <v>0</v>
      </c>
    </row>
    <row r="1082" spans="1:7">
      <c r="A1082" s="50" t="s">
        <v>467</v>
      </c>
      <c r="B1082" s="50" t="s">
        <v>464</v>
      </c>
      <c r="C1082" s="50" t="s">
        <v>428</v>
      </c>
      <c r="D1082" s="50" t="s">
        <v>466</v>
      </c>
      <c r="E1082" s="50">
        <v>2017</v>
      </c>
      <c r="F1082" s="50" t="s">
        <v>73</v>
      </c>
      <c r="G1082" s="97">
        <v>0</v>
      </c>
    </row>
    <row r="1083" spans="1:7">
      <c r="A1083" s="50" t="s">
        <v>467</v>
      </c>
      <c r="B1083" s="50" t="s">
        <v>464</v>
      </c>
      <c r="C1083" s="50" t="s">
        <v>428</v>
      </c>
      <c r="D1083" s="50" t="s">
        <v>466</v>
      </c>
      <c r="E1083" s="50">
        <v>2018</v>
      </c>
      <c r="F1083" s="50" t="s">
        <v>73</v>
      </c>
      <c r="G1083" s="97">
        <v>0</v>
      </c>
    </row>
    <row r="1084" spans="1:7">
      <c r="A1084" s="50" t="s">
        <v>467</v>
      </c>
      <c r="B1084" s="50" t="s">
        <v>464</v>
      </c>
      <c r="C1084" s="50" t="s">
        <v>428</v>
      </c>
      <c r="D1084" s="50" t="s">
        <v>466</v>
      </c>
      <c r="E1084" s="50">
        <v>2019</v>
      </c>
      <c r="F1084" s="50" t="s">
        <v>73</v>
      </c>
      <c r="G1084" s="97">
        <v>0</v>
      </c>
    </row>
    <row r="1085" spans="1:7">
      <c r="A1085" s="50" t="s">
        <v>467</v>
      </c>
      <c r="B1085" s="50" t="s">
        <v>464</v>
      </c>
      <c r="C1085" s="50" t="s">
        <v>428</v>
      </c>
      <c r="D1085" s="50" t="s">
        <v>430</v>
      </c>
      <c r="E1085" s="50">
        <v>2014</v>
      </c>
      <c r="F1085" s="50" t="s">
        <v>73</v>
      </c>
      <c r="G1085" s="97">
        <v>0</v>
      </c>
    </row>
    <row r="1086" spans="1:7">
      <c r="A1086" s="50" t="s">
        <v>467</v>
      </c>
      <c r="B1086" s="50" t="s">
        <v>464</v>
      </c>
      <c r="C1086" s="50" t="s">
        <v>428</v>
      </c>
      <c r="D1086" s="50" t="s">
        <v>430</v>
      </c>
      <c r="E1086" s="50">
        <v>2015</v>
      </c>
      <c r="F1086" s="50" t="s">
        <v>73</v>
      </c>
      <c r="G1086" s="97">
        <v>0</v>
      </c>
    </row>
    <row r="1087" spans="1:7">
      <c r="A1087" s="50" t="s">
        <v>467</v>
      </c>
      <c r="B1087" s="50" t="s">
        <v>464</v>
      </c>
      <c r="C1087" s="50" t="s">
        <v>428</v>
      </c>
      <c r="D1087" s="50" t="s">
        <v>430</v>
      </c>
      <c r="E1087" s="50">
        <v>2016</v>
      </c>
      <c r="F1087" s="50" t="s">
        <v>73</v>
      </c>
      <c r="G1087" s="97">
        <v>0</v>
      </c>
    </row>
    <row r="1088" spans="1:7">
      <c r="A1088" s="50" t="s">
        <v>467</v>
      </c>
      <c r="B1088" s="50" t="s">
        <v>464</v>
      </c>
      <c r="C1088" s="50" t="s">
        <v>428</v>
      </c>
      <c r="D1088" s="50" t="s">
        <v>430</v>
      </c>
      <c r="E1088" s="50">
        <v>2017</v>
      </c>
      <c r="F1088" s="50" t="s">
        <v>73</v>
      </c>
      <c r="G1088" s="97">
        <v>0</v>
      </c>
    </row>
    <row r="1089" spans="1:7">
      <c r="A1089" s="50" t="s">
        <v>467</v>
      </c>
      <c r="B1089" s="50" t="s">
        <v>464</v>
      </c>
      <c r="C1089" s="50" t="s">
        <v>428</v>
      </c>
      <c r="D1089" s="50" t="s">
        <v>430</v>
      </c>
      <c r="E1089" s="50">
        <v>2018</v>
      </c>
      <c r="F1089" s="50" t="s">
        <v>73</v>
      </c>
      <c r="G1089" s="97">
        <v>0</v>
      </c>
    </row>
    <row r="1090" spans="1:7">
      <c r="A1090" s="50" t="s">
        <v>467</v>
      </c>
      <c r="B1090" s="50" t="s">
        <v>464</v>
      </c>
      <c r="C1090" s="50" t="s">
        <v>428</v>
      </c>
      <c r="D1090" s="50" t="s">
        <v>430</v>
      </c>
      <c r="E1090" s="50">
        <v>2019</v>
      </c>
      <c r="F1090" s="50" t="s">
        <v>73</v>
      </c>
      <c r="G1090" s="97">
        <v>0</v>
      </c>
    </row>
    <row r="1091" spans="1:7">
      <c r="A1091" s="50" t="s">
        <v>467</v>
      </c>
      <c r="B1091" s="50" t="s">
        <v>464</v>
      </c>
      <c r="C1091" s="50" t="s">
        <v>428</v>
      </c>
      <c r="D1091" s="50" t="s">
        <v>429</v>
      </c>
      <c r="E1091" s="50">
        <v>2014</v>
      </c>
      <c r="F1091" s="50" t="s">
        <v>73</v>
      </c>
      <c r="G1091" s="97">
        <v>0</v>
      </c>
    </row>
    <row r="1092" spans="1:7">
      <c r="A1092" s="50" t="s">
        <v>467</v>
      </c>
      <c r="B1092" s="50" t="s">
        <v>464</v>
      </c>
      <c r="C1092" s="50" t="s">
        <v>428</v>
      </c>
      <c r="D1092" s="50" t="s">
        <v>429</v>
      </c>
      <c r="E1092" s="50">
        <v>2015</v>
      </c>
      <c r="F1092" s="50" t="s">
        <v>73</v>
      </c>
      <c r="G1092" s="97">
        <v>1</v>
      </c>
    </row>
    <row r="1093" spans="1:7">
      <c r="A1093" s="50" t="s">
        <v>467</v>
      </c>
      <c r="B1093" s="50" t="s">
        <v>464</v>
      </c>
      <c r="C1093" s="50" t="s">
        <v>428</v>
      </c>
      <c r="D1093" s="50" t="s">
        <v>429</v>
      </c>
      <c r="E1093" s="50">
        <v>2016</v>
      </c>
      <c r="F1093" s="50" t="s">
        <v>73</v>
      </c>
      <c r="G1093" s="97">
        <v>0</v>
      </c>
    </row>
    <row r="1094" spans="1:7">
      <c r="A1094" s="50" t="s">
        <v>467</v>
      </c>
      <c r="B1094" s="50" t="s">
        <v>464</v>
      </c>
      <c r="C1094" s="50" t="s">
        <v>428</v>
      </c>
      <c r="D1094" s="50" t="s">
        <v>429</v>
      </c>
      <c r="E1094" s="50">
        <v>2017</v>
      </c>
      <c r="F1094" s="50" t="s">
        <v>73</v>
      </c>
      <c r="G1094" s="97">
        <v>0</v>
      </c>
    </row>
    <row r="1095" spans="1:7">
      <c r="A1095" s="50" t="s">
        <v>467</v>
      </c>
      <c r="B1095" s="50" t="s">
        <v>464</v>
      </c>
      <c r="C1095" s="50" t="s">
        <v>428</v>
      </c>
      <c r="D1095" s="50" t="s">
        <v>429</v>
      </c>
      <c r="E1095" s="50">
        <v>2018</v>
      </c>
      <c r="F1095" s="50" t="s">
        <v>73</v>
      </c>
      <c r="G1095" s="97">
        <v>0</v>
      </c>
    </row>
    <row r="1096" spans="1:7">
      <c r="A1096" s="50" t="s">
        <v>467</v>
      </c>
      <c r="B1096" s="50" t="s">
        <v>464</v>
      </c>
      <c r="C1096" s="50" t="s">
        <v>428</v>
      </c>
      <c r="D1096" s="50" t="s">
        <v>429</v>
      </c>
      <c r="E1096" s="50">
        <v>2019</v>
      </c>
      <c r="F1096" s="50" t="s">
        <v>73</v>
      </c>
      <c r="G1096" s="97">
        <v>0</v>
      </c>
    </row>
    <row r="1097" spans="1:7">
      <c r="A1097" s="50" t="s">
        <v>467</v>
      </c>
      <c r="B1097" s="50" t="s">
        <v>464</v>
      </c>
      <c r="C1097" s="50" t="s">
        <v>425</v>
      </c>
      <c r="D1097" s="50" t="s">
        <v>427</v>
      </c>
      <c r="E1097" s="50">
        <v>2014</v>
      </c>
      <c r="F1097" s="50" t="s">
        <v>73</v>
      </c>
      <c r="G1097" s="97">
        <v>1</v>
      </c>
    </row>
    <row r="1098" spans="1:7">
      <c r="A1098" s="50" t="s">
        <v>467</v>
      </c>
      <c r="B1098" s="50" t="s">
        <v>464</v>
      </c>
      <c r="C1098" s="50" t="s">
        <v>425</v>
      </c>
      <c r="D1098" s="50" t="s">
        <v>427</v>
      </c>
      <c r="E1098" s="50">
        <v>2015</v>
      </c>
      <c r="F1098" s="50" t="s">
        <v>73</v>
      </c>
      <c r="G1098" s="97">
        <v>1</v>
      </c>
    </row>
    <row r="1099" spans="1:7">
      <c r="A1099" s="50" t="s">
        <v>467</v>
      </c>
      <c r="B1099" s="50" t="s">
        <v>464</v>
      </c>
      <c r="C1099" s="50" t="s">
        <v>425</v>
      </c>
      <c r="D1099" s="50" t="s">
        <v>427</v>
      </c>
      <c r="E1099" s="50">
        <v>2016</v>
      </c>
      <c r="F1099" s="50" t="s">
        <v>73</v>
      </c>
      <c r="G1099" s="97">
        <v>1</v>
      </c>
    </row>
    <row r="1100" spans="1:7">
      <c r="A1100" s="50" t="s">
        <v>467</v>
      </c>
      <c r="B1100" s="50" t="s">
        <v>464</v>
      </c>
      <c r="C1100" s="50" t="s">
        <v>425</v>
      </c>
      <c r="D1100" s="50" t="s">
        <v>427</v>
      </c>
      <c r="E1100" s="50">
        <v>2017</v>
      </c>
      <c r="F1100" s="50" t="s">
        <v>73</v>
      </c>
      <c r="G1100" s="97">
        <v>0</v>
      </c>
    </row>
    <row r="1101" spans="1:7">
      <c r="A1101" s="50" t="s">
        <v>467</v>
      </c>
      <c r="B1101" s="50" t="s">
        <v>464</v>
      </c>
      <c r="C1101" s="50" t="s">
        <v>425</v>
      </c>
      <c r="D1101" s="50" t="s">
        <v>427</v>
      </c>
      <c r="E1101" s="50">
        <v>2018</v>
      </c>
      <c r="F1101" s="50" t="s">
        <v>73</v>
      </c>
      <c r="G1101" s="97">
        <v>2</v>
      </c>
    </row>
    <row r="1102" spans="1:7">
      <c r="A1102" s="50" t="s">
        <v>467</v>
      </c>
      <c r="B1102" s="50" t="s">
        <v>464</v>
      </c>
      <c r="C1102" s="50" t="s">
        <v>425</v>
      </c>
      <c r="D1102" s="50" t="s">
        <v>427</v>
      </c>
      <c r="E1102" s="50">
        <v>2019</v>
      </c>
      <c r="F1102" s="50" t="s">
        <v>73</v>
      </c>
      <c r="G1102" s="97">
        <v>1</v>
      </c>
    </row>
    <row r="1103" spans="1:7">
      <c r="A1103" s="50" t="s">
        <v>467</v>
      </c>
      <c r="B1103" s="50" t="s">
        <v>464</v>
      </c>
      <c r="C1103" s="50" t="s">
        <v>425</v>
      </c>
      <c r="D1103" s="50" t="s">
        <v>426</v>
      </c>
      <c r="E1103" s="50">
        <v>2014</v>
      </c>
      <c r="F1103" s="50" t="s">
        <v>73</v>
      </c>
      <c r="G1103" s="97">
        <v>3</v>
      </c>
    </row>
    <row r="1104" spans="1:7">
      <c r="A1104" s="50" t="s">
        <v>467</v>
      </c>
      <c r="B1104" s="50" t="s">
        <v>464</v>
      </c>
      <c r="C1104" s="50" t="s">
        <v>425</v>
      </c>
      <c r="D1104" s="50" t="s">
        <v>426</v>
      </c>
      <c r="E1104" s="50">
        <v>2015</v>
      </c>
      <c r="F1104" s="50" t="s">
        <v>73</v>
      </c>
      <c r="G1104" s="97">
        <v>8</v>
      </c>
    </row>
    <row r="1105" spans="1:7">
      <c r="A1105" s="50" t="s">
        <v>467</v>
      </c>
      <c r="B1105" s="50" t="s">
        <v>464</v>
      </c>
      <c r="C1105" s="50" t="s">
        <v>425</v>
      </c>
      <c r="D1105" s="50" t="s">
        <v>426</v>
      </c>
      <c r="E1105" s="50">
        <v>2016</v>
      </c>
      <c r="F1105" s="50" t="s">
        <v>73</v>
      </c>
      <c r="G1105" s="97">
        <v>11</v>
      </c>
    </row>
    <row r="1106" spans="1:7">
      <c r="A1106" s="50" t="s">
        <v>467</v>
      </c>
      <c r="B1106" s="50" t="s">
        <v>464</v>
      </c>
      <c r="C1106" s="50" t="s">
        <v>425</v>
      </c>
      <c r="D1106" s="50" t="s">
        <v>426</v>
      </c>
      <c r="E1106" s="50">
        <v>2017</v>
      </c>
      <c r="F1106" s="50" t="s">
        <v>73</v>
      </c>
      <c r="G1106" s="97">
        <v>12</v>
      </c>
    </row>
    <row r="1107" spans="1:7">
      <c r="A1107" s="50" t="s">
        <v>467</v>
      </c>
      <c r="B1107" s="50" t="s">
        <v>464</v>
      </c>
      <c r="C1107" s="50" t="s">
        <v>425</v>
      </c>
      <c r="D1107" s="50" t="s">
        <v>426</v>
      </c>
      <c r="E1107" s="50">
        <v>2018</v>
      </c>
      <c r="F1107" s="50" t="s">
        <v>73</v>
      </c>
      <c r="G1107" s="97">
        <v>14</v>
      </c>
    </row>
    <row r="1108" spans="1:7" ht="15.75" thickBot="1">
      <c r="A1108" s="50" t="s">
        <v>467</v>
      </c>
      <c r="B1108" s="50" t="s">
        <v>464</v>
      </c>
      <c r="C1108" s="50" t="s">
        <v>425</v>
      </c>
      <c r="D1108" s="50" t="s">
        <v>426</v>
      </c>
      <c r="E1108" s="50">
        <v>2019</v>
      </c>
      <c r="F1108" s="50" t="s">
        <v>73</v>
      </c>
      <c r="G1108" s="102">
        <v>25</v>
      </c>
    </row>
    <row r="1109" spans="1:7">
      <c r="A1109" s="50" t="s">
        <v>467</v>
      </c>
      <c r="B1109" s="50" t="s">
        <v>454</v>
      </c>
      <c r="C1109" s="50" t="s">
        <v>455</v>
      </c>
      <c r="D1109" s="50" t="s">
        <v>454</v>
      </c>
      <c r="E1109" s="50">
        <v>2014</v>
      </c>
      <c r="F1109" s="50" t="s">
        <v>456</v>
      </c>
      <c r="G1109" s="95">
        <v>74</v>
      </c>
    </row>
    <row r="1110" spans="1:7">
      <c r="A1110" s="50" t="s">
        <v>467</v>
      </c>
      <c r="B1110" s="50" t="s">
        <v>454</v>
      </c>
      <c r="C1110" s="50" t="s">
        <v>455</v>
      </c>
      <c r="D1110" s="50" t="s">
        <v>454</v>
      </c>
      <c r="E1110" s="50">
        <v>2015</v>
      </c>
      <c r="F1110" s="50" t="s">
        <v>456</v>
      </c>
      <c r="G1110" s="95">
        <v>1</v>
      </c>
    </row>
    <row r="1111" spans="1:7">
      <c r="A1111" s="50" t="s">
        <v>467</v>
      </c>
      <c r="B1111" s="50" t="s">
        <v>454</v>
      </c>
      <c r="C1111" s="50" t="s">
        <v>455</v>
      </c>
      <c r="D1111" s="50" t="s">
        <v>454</v>
      </c>
      <c r="E1111" s="50">
        <v>2016</v>
      </c>
      <c r="F1111" s="50" t="s">
        <v>456</v>
      </c>
      <c r="G1111" s="95">
        <v>0</v>
      </c>
    </row>
    <row r="1112" spans="1:7">
      <c r="A1112" s="50" t="s">
        <v>467</v>
      </c>
      <c r="B1112" s="50" t="s">
        <v>454</v>
      </c>
      <c r="C1112" s="50" t="s">
        <v>455</v>
      </c>
      <c r="D1112" s="50" t="s">
        <v>454</v>
      </c>
      <c r="E1112" s="50">
        <v>2017</v>
      </c>
      <c r="F1112" s="50" t="s">
        <v>456</v>
      </c>
      <c r="G1112" s="95">
        <v>0</v>
      </c>
    </row>
    <row r="1113" spans="1:7">
      <c r="A1113" s="50" t="s">
        <v>467</v>
      </c>
      <c r="B1113" s="50" t="s">
        <v>454</v>
      </c>
      <c r="C1113" s="50" t="s">
        <v>455</v>
      </c>
      <c r="D1113" s="50" t="s">
        <v>454</v>
      </c>
      <c r="E1113" s="50">
        <v>2018</v>
      </c>
      <c r="F1113" s="50" t="s">
        <v>456</v>
      </c>
      <c r="G1113" s="95">
        <v>0</v>
      </c>
    </row>
    <row r="1114" spans="1:7">
      <c r="A1114" s="50" t="s">
        <v>467</v>
      </c>
      <c r="B1114" s="50" t="s">
        <v>454</v>
      </c>
      <c r="C1114" s="50" t="s">
        <v>455</v>
      </c>
      <c r="D1114" s="50" t="s">
        <v>454</v>
      </c>
      <c r="E1114" s="50">
        <v>2019</v>
      </c>
      <c r="F1114" s="50" t="s">
        <v>456</v>
      </c>
      <c r="G1114" s="95">
        <v>0</v>
      </c>
    </row>
    <row r="1115" spans="1:7">
      <c r="A1115" s="50" t="s">
        <v>467</v>
      </c>
      <c r="B1115" s="50" t="s">
        <v>464</v>
      </c>
      <c r="C1115" s="50" t="s">
        <v>451</v>
      </c>
      <c r="D1115" s="50" t="s">
        <v>453</v>
      </c>
      <c r="E1115" s="50">
        <v>2014</v>
      </c>
      <c r="F1115" s="50" t="s">
        <v>456</v>
      </c>
      <c r="G1115" s="94">
        <v>4221</v>
      </c>
    </row>
    <row r="1116" spans="1:7">
      <c r="A1116" s="50" t="s">
        <v>467</v>
      </c>
      <c r="B1116" s="50" t="s">
        <v>464</v>
      </c>
      <c r="C1116" s="50" t="s">
        <v>451</v>
      </c>
      <c r="D1116" s="50" t="s">
        <v>453</v>
      </c>
      <c r="E1116" s="50">
        <v>2015</v>
      </c>
      <c r="F1116" s="50" t="s">
        <v>456</v>
      </c>
      <c r="G1116" s="94">
        <v>4990</v>
      </c>
    </row>
    <row r="1117" spans="1:7">
      <c r="A1117" s="50" t="s">
        <v>467</v>
      </c>
      <c r="B1117" s="50" t="s">
        <v>464</v>
      </c>
      <c r="C1117" s="50" t="s">
        <v>451</v>
      </c>
      <c r="D1117" s="50" t="s">
        <v>453</v>
      </c>
      <c r="E1117" s="50">
        <v>2016</v>
      </c>
      <c r="F1117" s="50" t="s">
        <v>456</v>
      </c>
      <c r="G1117" s="94">
        <v>5062</v>
      </c>
    </row>
    <row r="1118" spans="1:7">
      <c r="A1118" s="50" t="s">
        <v>467</v>
      </c>
      <c r="B1118" s="50" t="s">
        <v>464</v>
      </c>
      <c r="C1118" s="50" t="s">
        <v>451</v>
      </c>
      <c r="D1118" s="50" t="s">
        <v>453</v>
      </c>
      <c r="E1118" s="50">
        <v>2017</v>
      </c>
      <c r="F1118" s="50" t="s">
        <v>456</v>
      </c>
      <c r="G1118" s="94">
        <v>5187</v>
      </c>
    </row>
    <row r="1119" spans="1:7">
      <c r="A1119" s="50" t="s">
        <v>467</v>
      </c>
      <c r="B1119" s="50" t="s">
        <v>464</v>
      </c>
      <c r="C1119" s="50" t="s">
        <v>451</v>
      </c>
      <c r="D1119" s="50" t="s">
        <v>453</v>
      </c>
      <c r="E1119" s="50">
        <v>2018</v>
      </c>
      <c r="F1119" s="50" t="s">
        <v>456</v>
      </c>
      <c r="G1119" s="94">
        <v>5419</v>
      </c>
    </row>
    <row r="1120" spans="1:7">
      <c r="A1120" s="50" t="s">
        <v>467</v>
      </c>
      <c r="B1120" s="50" t="s">
        <v>464</v>
      </c>
      <c r="C1120" s="50" t="s">
        <v>451</v>
      </c>
      <c r="D1120" s="50" t="s">
        <v>453</v>
      </c>
      <c r="E1120" s="50">
        <v>2019</v>
      </c>
      <c r="F1120" s="50" t="s">
        <v>456</v>
      </c>
      <c r="G1120" s="94">
        <v>5306</v>
      </c>
    </row>
    <row r="1121" spans="1:7">
      <c r="A1121" s="50" t="s">
        <v>467</v>
      </c>
      <c r="B1121" s="50" t="s">
        <v>464</v>
      </c>
      <c r="C1121" s="50" t="s">
        <v>451</v>
      </c>
      <c r="D1121" s="50" t="s">
        <v>452</v>
      </c>
      <c r="E1121" s="50">
        <v>2014</v>
      </c>
      <c r="F1121" s="50" t="s">
        <v>456</v>
      </c>
      <c r="G1121" s="94">
        <v>2686</v>
      </c>
    </row>
    <row r="1122" spans="1:7">
      <c r="A1122" s="50" t="s">
        <v>467</v>
      </c>
      <c r="B1122" s="50" t="s">
        <v>464</v>
      </c>
      <c r="C1122" s="50" t="s">
        <v>451</v>
      </c>
      <c r="D1122" s="50" t="s">
        <v>452</v>
      </c>
      <c r="E1122" s="50">
        <v>2015</v>
      </c>
      <c r="F1122" s="50" t="s">
        <v>456</v>
      </c>
      <c r="G1122" s="94">
        <v>2713</v>
      </c>
    </row>
    <row r="1123" spans="1:7">
      <c r="A1123" s="50" t="s">
        <v>467</v>
      </c>
      <c r="B1123" s="50" t="s">
        <v>464</v>
      </c>
      <c r="C1123" s="50" t="s">
        <v>451</v>
      </c>
      <c r="D1123" s="50" t="s">
        <v>452</v>
      </c>
      <c r="E1123" s="50">
        <v>2016</v>
      </c>
      <c r="F1123" s="50" t="s">
        <v>456</v>
      </c>
      <c r="G1123" s="94">
        <v>2835</v>
      </c>
    </row>
    <row r="1124" spans="1:7">
      <c r="A1124" s="50" t="s">
        <v>467</v>
      </c>
      <c r="B1124" s="50" t="s">
        <v>464</v>
      </c>
      <c r="C1124" s="50" t="s">
        <v>451</v>
      </c>
      <c r="D1124" s="50" t="s">
        <v>452</v>
      </c>
      <c r="E1124" s="50">
        <v>2017</v>
      </c>
      <c r="F1124" s="50" t="s">
        <v>456</v>
      </c>
      <c r="G1124" s="94">
        <v>2803</v>
      </c>
    </row>
    <row r="1125" spans="1:7">
      <c r="A1125" s="50" t="s">
        <v>467</v>
      </c>
      <c r="B1125" s="50" t="s">
        <v>464</v>
      </c>
      <c r="C1125" s="50" t="s">
        <v>451</v>
      </c>
      <c r="D1125" s="50" t="s">
        <v>452</v>
      </c>
      <c r="E1125" s="50">
        <v>2018</v>
      </c>
      <c r="F1125" s="50" t="s">
        <v>456</v>
      </c>
      <c r="G1125" s="94">
        <v>2888</v>
      </c>
    </row>
    <row r="1126" spans="1:7">
      <c r="A1126" s="50" t="s">
        <v>467</v>
      </c>
      <c r="B1126" s="50" t="s">
        <v>464</v>
      </c>
      <c r="C1126" s="50" t="s">
        <v>451</v>
      </c>
      <c r="D1126" s="50" t="s">
        <v>452</v>
      </c>
      <c r="E1126" s="50">
        <v>2019</v>
      </c>
      <c r="F1126" s="50" t="s">
        <v>456</v>
      </c>
      <c r="G1126" s="94">
        <v>2836</v>
      </c>
    </row>
    <row r="1127" spans="1:7">
      <c r="A1127" s="50" t="s">
        <v>467</v>
      </c>
      <c r="B1127" s="50" t="s">
        <v>464</v>
      </c>
      <c r="C1127" s="50" t="s">
        <v>447</v>
      </c>
      <c r="D1127" s="50" t="s">
        <v>450</v>
      </c>
      <c r="E1127" s="50">
        <v>2014</v>
      </c>
      <c r="F1127" s="50" t="s">
        <v>456</v>
      </c>
      <c r="G1127" s="94">
        <v>2694</v>
      </c>
    </row>
    <row r="1128" spans="1:7">
      <c r="A1128" s="50" t="s">
        <v>467</v>
      </c>
      <c r="B1128" s="50" t="s">
        <v>464</v>
      </c>
      <c r="C1128" s="50" t="s">
        <v>447</v>
      </c>
      <c r="D1128" s="50" t="s">
        <v>450</v>
      </c>
      <c r="E1128" s="50">
        <v>2015</v>
      </c>
      <c r="F1128" s="50" t="s">
        <v>456</v>
      </c>
      <c r="G1128" s="94">
        <v>3243</v>
      </c>
    </row>
    <row r="1129" spans="1:7">
      <c r="A1129" s="50" t="s">
        <v>467</v>
      </c>
      <c r="B1129" s="50" t="s">
        <v>464</v>
      </c>
      <c r="C1129" s="50" t="s">
        <v>447</v>
      </c>
      <c r="D1129" s="50" t="s">
        <v>450</v>
      </c>
      <c r="E1129" s="50">
        <v>2016</v>
      </c>
      <c r="F1129" s="50" t="s">
        <v>456</v>
      </c>
      <c r="G1129" s="94">
        <v>3346</v>
      </c>
    </row>
    <row r="1130" spans="1:7">
      <c r="A1130" s="50" t="s">
        <v>467</v>
      </c>
      <c r="B1130" s="50" t="s">
        <v>464</v>
      </c>
      <c r="C1130" s="50" t="s">
        <v>447</v>
      </c>
      <c r="D1130" s="50" t="s">
        <v>450</v>
      </c>
      <c r="E1130" s="50">
        <v>2017</v>
      </c>
      <c r="F1130" s="50" t="s">
        <v>456</v>
      </c>
      <c r="G1130" s="94">
        <v>3485</v>
      </c>
    </row>
    <row r="1131" spans="1:7">
      <c r="A1131" s="50" t="s">
        <v>467</v>
      </c>
      <c r="B1131" s="50" t="s">
        <v>464</v>
      </c>
      <c r="C1131" s="50" t="s">
        <v>447</v>
      </c>
      <c r="D1131" s="50" t="s">
        <v>450</v>
      </c>
      <c r="E1131" s="50">
        <v>2018</v>
      </c>
      <c r="F1131" s="50" t="s">
        <v>456</v>
      </c>
      <c r="G1131" s="94">
        <v>3775</v>
      </c>
    </row>
    <row r="1132" spans="1:7">
      <c r="A1132" s="50" t="s">
        <v>467</v>
      </c>
      <c r="B1132" s="50" t="s">
        <v>464</v>
      </c>
      <c r="C1132" s="50" t="s">
        <v>447</v>
      </c>
      <c r="D1132" s="50" t="s">
        <v>450</v>
      </c>
      <c r="E1132" s="50">
        <v>2019</v>
      </c>
      <c r="F1132" s="50" t="s">
        <v>456</v>
      </c>
      <c r="G1132" s="94">
        <v>3742</v>
      </c>
    </row>
    <row r="1133" spans="1:7">
      <c r="A1133" s="50" t="s">
        <v>467</v>
      </c>
      <c r="B1133" s="50" t="s">
        <v>464</v>
      </c>
      <c r="C1133" s="50" t="s">
        <v>447</v>
      </c>
      <c r="D1133" s="50" t="s">
        <v>449</v>
      </c>
      <c r="E1133" s="50">
        <v>2014</v>
      </c>
      <c r="F1133" s="50" t="s">
        <v>456</v>
      </c>
      <c r="G1133" s="94">
        <v>2050</v>
      </c>
    </row>
    <row r="1134" spans="1:7">
      <c r="A1134" s="50" t="s">
        <v>467</v>
      </c>
      <c r="B1134" s="50" t="s">
        <v>464</v>
      </c>
      <c r="C1134" s="50" t="s">
        <v>447</v>
      </c>
      <c r="D1134" s="50" t="s">
        <v>449</v>
      </c>
      <c r="E1134" s="50">
        <v>2015</v>
      </c>
      <c r="F1134" s="50" t="s">
        <v>456</v>
      </c>
      <c r="G1134" s="94">
        <v>2453</v>
      </c>
    </row>
    <row r="1135" spans="1:7">
      <c r="A1135" s="50" t="s">
        <v>467</v>
      </c>
      <c r="B1135" s="50" t="s">
        <v>464</v>
      </c>
      <c r="C1135" s="50" t="s">
        <v>447</v>
      </c>
      <c r="D1135" s="50" t="s">
        <v>449</v>
      </c>
      <c r="E1135" s="50">
        <v>2016</v>
      </c>
      <c r="F1135" s="50" t="s">
        <v>456</v>
      </c>
      <c r="G1135" s="94">
        <v>2629</v>
      </c>
    </row>
    <row r="1136" spans="1:7">
      <c r="A1136" s="50" t="s">
        <v>467</v>
      </c>
      <c r="B1136" s="50" t="s">
        <v>464</v>
      </c>
      <c r="C1136" s="50" t="s">
        <v>447</v>
      </c>
      <c r="D1136" s="50" t="s">
        <v>449</v>
      </c>
      <c r="E1136" s="50">
        <v>2017</v>
      </c>
      <c r="F1136" s="50" t="s">
        <v>456</v>
      </c>
      <c r="G1136" s="94">
        <v>2809</v>
      </c>
    </row>
    <row r="1137" spans="1:7">
      <c r="A1137" s="50" t="s">
        <v>467</v>
      </c>
      <c r="B1137" s="50" t="s">
        <v>464</v>
      </c>
      <c r="C1137" s="50" t="s">
        <v>447</v>
      </c>
      <c r="D1137" s="50" t="s">
        <v>449</v>
      </c>
      <c r="E1137" s="50">
        <v>2018</v>
      </c>
      <c r="F1137" s="50" t="s">
        <v>456</v>
      </c>
      <c r="G1137" s="94">
        <v>3153</v>
      </c>
    </row>
    <row r="1138" spans="1:7">
      <c r="A1138" s="50" t="s">
        <v>467</v>
      </c>
      <c r="B1138" s="50" t="s">
        <v>464</v>
      </c>
      <c r="C1138" s="50" t="s">
        <v>447</v>
      </c>
      <c r="D1138" s="50" t="s">
        <v>449</v>
      </c>
      <c r="E1138" s="50">
        <v>2019</v>
      </c>
      <c r="F1138" s="50" t="s">
        <v>456</v>
      </c>
      <c r="G1138" s="94">
        <v>3205</v>
      </c>
    </row>
    <row r="1139" spans="1:7">
      <c r="A1139" s="50" t="s">
        <v>467</v>
      </c>
      <c r="B1139" s="50" t="s">
        <v>464</v>
      </c>
      <c r="C1139" s="50" t="s">
        <v>447</v>
      </c>
      <c r="D1139" s="50" t="s">
        <v>448</v>
      </c>
      <c r="E1139" s="50">
        <v>2014</v>
      </c>
      <c r="F1139" s="50" t="s">
        <v>456</v>
      </c>
      <c r="G1139" s="94">
        <v>3454</v>
      </c>
    </row>
    <row r="1140" spans="1:7">
      <c r="A1140" s="50" t="s">
        <v>467</v>
      </c>
      <c r="B1140" s="50" t="s">
        <v>464</v>
      </c>
      <c r="C1140" s="50" t="s">
        <v>447</v>
      </c>
      <c r="D1140" s="50" t="s">
        <v>448</v>
      </c>
      <c r="E1140" s="50">
        <v>2015</v>
      </c>
      <c r="F1140" s="50" t="s">
        <v>456</v>
      </c>
      <c r="G1140" s="94">
        <v>3645</v>
      </c>
    </row>
    <row r="1141" spans="1:7">
      <c r="A1141" s="50" t="s">
        <v>467</v>
      </c>
      <c r="B1141" s="50" t="s">
        <v>464</v>
      </c>
      <c r="C1141" s="50" t="s">
        <v>447</v>
      </c>
      <c r="D1141" s="50" t="s">
        <v>448</v>
      </c>
      <c r="E1141" s="50">
        <v>2016</v>
      </c>
      <c r="F1141" s="50" t="s">
        <v>456</v>
      </c>
      <c r="G1141" s="94">
        <v>3798</v>
      </c>
    </row>
    <row r="1142" spans="1:7">
      <c r="A1142" s="50" t="s">
        <v>467</v>
      </c>
      <c r="B1142" s="50" t="s">
        <v>464</v>
      </c>
      <c r="C1142" s="50" t="s">
        <v>447</v>
      </c>
      <c r="D1142" s="50" t="s">
        <v>448</v>
      </c>
      <c r="E1142" s="50">
        <v>2017</v>
      </c>
      <c r="F1142" s="50" t="s">
        <v>456</v>
      </c>
      <c r="G1142" s="94">
        <v>3307</v>
      </c>
    </row>
    <row r="1143" spans="1:7">
      <c r="A1143" s="50" t="s">
        <v>467</v>
      </c>
      <c r="B1143" s="50" t="s">
        <v>464</v>
      </c>
      <c r="C1143" s="50" t="s">
        <v>447</v>
      </c>
      <c r="D1143" s="50" t="s">
        <v>448</v>
      </c>
      <c r="E1143" s="50">
        <v>2018</v>
      </c>
      <c r="F1143" s="50" t="s">
        <v>456</v>
      </c>
      <c r="G1143" s="94">
        <v>3421</v>
      </c>
    </row>
    <row r="1144" spans="1:7">
      <c r="A1144" s="50" t="s">
        <v>467</v>
      </c>
      <c r="B1144" s="50" t="s">
        <v>464</v>
      </c>
      <c r="C1144" s="50" t="s">
        <v>447</v>
      </c>
      <c r="D1144" s="50" t="s">
        <v>448</v>
      </c>
      <c r="E1144" s="50">
        <v>2019</v>
      </c>
      <c r="F1144" s="50" t="s">
        <v>456</v>
      </c>
      <c r="G1144" s="94">
        <v>3153</v>
      </c>
    </row>
    <row r="1145" spans="1:7">
      <c r="A1145" s="50" t="s">
        <v>467</v>
      </c>
      <c r="B1145" s="50" t="s">
        <v>464</v>
      </c>
      <c r="C1145" s="50" t="s">
        <v>445</v>
      </c>
      <c r="D1145" s="50" t="s">
        <v>446</v>
      </c>
      <c r="E1145" s="50">
        <v>2014</v>
      </c>
      <c r="F1145" s="50" t="s">
        <v>456</v>
      </c>
      <c r="G1145" s="95">
        <v>14</v>
      </c>
    </row>
    <row r="1146" spans="1:7">
      <c r="A1146" s="50" t="s">
        <v>467</v>
      </c>
      <c r="B1146" s="50" t="s">
        <v>464</v>
      </c>
      <c r="C1146" s="50" t="s">
        <v>445</v>
      </c>
      <c r="D1146" s="50" t="s">
        <v>446</v>
      </c>
      <c r="E1146" s="50">
        <v>2015</v>
      </c>
      <c r="F1146" s="50" t="s">
        <v>456</v>
      </c>
      <c r="G1146" s="95">
        <v>14</v>
      </c>
    </row>
    <row r="1147" spans="1:7">
      <c r="A1147" s="50" t="s">
        <v>467</v>
      </c>
      <c r="B1147" s="50" t="s">
        <v>464</v>
      </c>
      <c r="C1147" s="50" t="s">
        <v>445</v>
      </c>
      <c r="D1147" s="50" t="s">
        <v>446</v>
      </c>
      <c r="E1147" s="50">
        <v>2016</v>
      </c>
      <c r="F1147" s="50" t="s">
        <v>456</v>
      </c>
      <c r="G1147" s="95">
        <v>13</v>
      </c>
    </row>
    <row r="1148" spans="1:7">
      <c r="A1148" s="50" t="s">
        <v>467</v>
      </c>
      <c r="B1148" s="50" t="s">
        <v>464</v>
      </c>
      <c r="C1148" s="50" t="s">
        <v>445</v>
      </c>
      <c r="D1148" s="50" t="s">
        <v>446</v>
      </c>
      <c r="E1148" s="50">
        <v>2017</v>
      </c>
      <c r="F1148" s="50" t="s">
        <v>456</v>
      </c>
      <c r="G1148" s="95">
        <v>13</v>
      </c>
    </row>
    <row r="1149" spans="1:7">
      <c r="A1149" s="50" t="s">
        <v>467</v>
      </c>
      <c r="B1149" s="50" t="s">
        <v>464</v>
      </c>
      <c r="C1149" s="50" t="s">
        <v>445</v>
      </c>
      <c r="D1149" s="50" t="s">
        <v>446</v>
      </c>
      <c r="E1149" s="50">
        <v>2018</v>
      </c>
      <c r="F1149" s="50" t="s">
        <v>456</v>
      </c>
      <c r="G1149" s="95">
        <v>14</v>
      </c>
    </row>
    <row r="1150" spans="1:7">
      <c r="A1150" s="50" t="s">
        <v>467</v>
      </c>
      <c r="B1150" s="50" t="s">
        <v>464</v>
      </c>
      <c r="C1150" s="50" t="s">
        <v>445</v>
      </c>
      <c r="D1150" s="50" t="s">
        <v>446</v>
      </c>
      <c r="E1150" s="50">
        <v>2019</v>
      </c>
      <c r="F1150" s="50" t="s">
        <v>456</v>
      </c>
      <c r="G1150" s="95">
        <v>12</v>
      </c>
    </row>
    <row r="1151" spans="1:7">
      <c r="A1151" s="50" t="s">
        <v>467</v>
      </c>
      <c r="B1151" s="50" t="s">
        <v>464</v>
      </c>
      <c r="C1151" s="50" t="s">
        <v>441</v>
      </c>
      <c r="D1151" s="50" t="s">
        <v>385</v>
      </c>
      <c r="E1151" s="50">
        <v>2014</v>
      </c>
      <c r="F1151" s="50" t="s">
        <v>456</v>
      </c>
      <c r="G1151" s="95">
        <v>567</v>
      </c>
    </row>
    <row r="1152" spans="1:7">
      <c r="A1152" s="50" t="s">
        <v>467</v>
      </c>
      <c r="B1152" s="50" t="s">
        <v>464</v>
      </c>
      <c r="C1152" s="50" t="s">
        <v>441</v>
      </c>
      <c r="D1152" s="50" t="s">
        <v>385</v>
      </c>
      <c r="E1152" s="50">
        <v>2015</v>
      </c>
      <c r="F1152" s="50" t="s">
        <v>456</v>
      </c>
      <c r="G1152" s="95">
        <v>631</v>
      </c>
    </row>
    <row r="1153" spans="1:7">
      <c r="A1153" s="50" t="s">
        <v>467</v>
      </c>
      <c r="B1153" s="50" t="s">
        <v>464</v>
      </c>
      <c r="C1153" s="50" t="s">
        <v>441</v>
      </c>
      <c r="D1153" s="50" t="s">
        <v>385</v>
      </c>
      <c r="E1153" s="50">
        <v>2016</v>
      </c>
      <c r="F1153" s="50" t="s">
        <v>456</v>
      </c>
      <c r="G1153" s="95">
        <v>618</v>
      </c>
    </row>
    <row r="1154" spans="1:7">
      <c r="A1154" s="50" t="s">
        <v>467</v>
      </c>
      <c r="B1154" s="50" t="s">
        <v>464</v>
      </c>
      <c r="C1154" s="50" t="s">
        <v>441</v>
      </c>
      <c r="D1154" s="50" t="s">
        <v>385</v>
      </c>
      <c r="E1154" s="50">
        <v>2017</v>
      </c>
      <c r="F1154" s="50" t="s">
        <v>456</v>
      </c>
      <c r="G1154" s="95">
        <v>593</v>
      </c>
    </row>
    <row r="1155" spans="1:7">
      <c r="A1155" s="50" t="s">
        <v>467</v>
      </c>
      <c r="B1155" s="50" t="s">
        <v>464</v>
      </c>
      <c r="C1155" s="50" t="s">
        <v>441</v>
      </c>
      <c r="D1155" s="50" t="s">
        <v>385</v>
      </c>
      <c r="E1155" s="50">
        <v>2018</v>
      </c>
      <c r="F1155" s="50" t="s">
        <v>456</v>
      </c>
      <c r="G1155" s="95">
        <v>603</v>
      </c>
    </row>
    <row r="1156" spans="1:7">
      <c r="A1156" s="50" t="s">
        <v>467</v>
      </c>
      <c r="B1156" s="50" t="s">
        <v>464</v>
      </c>
      <c r="C1156" s="50" t="s">
        <v>441</v>
      </c>
      <c r="D1156" s="50" t="s">
        <v>385</v>
      </c>
      <c r="E1156" s="50">
        <v>2019</v>
      </c>
      <c r="F1156" s="50" t="s">
        <v>456</v>
      </c>
      <c r="G1156" s="95">
        <v>566</v>
      </c>
    </row>
    <row r="1157" spans="1:7">
      <c r="A1157" s="50" t="s">
        <v>467</v>
      </c>
      <c r="B1157" s="50" t="s">
        <v>464</v>
      </c>
      <c r="C1157" s="50" t="s">
        <v>441</v>
      </c>
      <c r="D1157" s="50" t="s">
        <v>444</v>
      </c>
      <c r="E1157" s="50">
        <v>2014</v>
      </c>
      <c r="F1157" s="50" t="s">
        <v>456</v>
      </c>
      <c r="G1157" s="95">
        <v>29</v>
      </c>
    </row>
    <row r="1158" spans="1:7">
      <c r="A1158" s="50" t="s">
        <v>467</v>
      </c>
      <c r="B1158" s="50" t="s">
        <v>464</v>
      </c>
      <c r="C1158" s="50" t="s">
        <v>441</v>
      </c>
      <c r="D1158" s="50" t="s">
        <v>444</v>
      </c>
      <c r="E1158" s="50">
        <v>2015</v>
      </c>
      <c r="F1158" s="50" t="s">
        <v>456</v>
      </c>
      <c r="G1158" s="95">
        <v>24</v>
      </c>
    </row>
    <row r="1159" spans="1:7">
      <c r="A1159" s="50" t="s">
        <v>467</v>
      </c>
      <c r="B1159" s="50" t="s">
        <v>464</v>
      </c>
      <c r="C1159" s="50" t="s">
        <v>441</v>
      </c>
      <c r="D1159" s="50" t="s">
        <v>444</v>
      </c>
      <c r="E1159" s="50">
        <v>2016</v>
      </c>
      <c r="F1159" s="50" t="s">
        <v>456</v>
      </c>
      <c r="G1159" s="95">
        <v>25</v>
      </c>
    </row>
    <row r="1160" spans="1:7">
      <c r="A1160" s="50" t="s">
        <v>467</v>
      </c>
      <c r="B1160" s="50" t="s">
        <v>464</v>
      </c>
      <c r="C1160" s="50" t="s">
        <v>441</v>
      </c>
      <c r="D1160" s="50" t="s">
        <v>444</v>
      </c>
      <c r="E1160" s="50">
        <v>2017</v>
      </c>
      <c r="F1160" s="50" t="s">
        <v>456</v>
      </c>
      <c r="G1160" s="95">
        <v>24</v>
      </c>
    </row>
    <row r="1161" spans="1:7">
      <c r="A1161" s="50" t="s">
        <v>467</v>
      </c>
      <c r="B1161" s="50" t="s">
        <v>464</v>
      </c>
      <c r="C1161" s="50" t="s">
        <v>441</v>
      </c>
      <c r="D1161" s="50" t="s">
        <v>444</v>
      </c>
      <c r="E1161" s="50">
        <v>2018</v>
      </c>
      <c r="F1161" s="50" t="s">
        <v>456</v>
      </c>
      <c r="G1161" s="95">
        <v>26</v>
      </c>
    </row>
    <row r="1162" spans="1:7">
      <c r="A1162" s="50" t="s">
        <v>467</v>
      </c>
      <c r="B1162" s="50" t="s">
        <v>464</v>
      </c>
      <c r="C1162" s="50" t="s">
        <v>441</v>
      </c>
      <c r="D1162" s="50" t="s">
        <v>444</v>
      </c>
      <c r="E1162" s="50">
        <v>2019</v>
      </c>
      <c r="F1162" s="50" t="s">
        <v>456</v>
      </c>
      <c r="G1162" s="95">
        <v>23</v>
      </c>
    </row>
    <row r="1163" spans="1:7">
      <c r="A1163" s="50" t="s">
        <v>467</v>
      </c>
      <c r="B1163" s="50" t="s">
        <v>464</v>
      </c>
      <c r="C1163" s="50" t="s">
        <v>441</v>
      </c>
      <c r="D1163" s="50" t="s">
        <v>443</v>
      </c>
      <c r="E1163" s="50">
        <v>2014</v>
      </c>
      <c r="F1163" s="50" t="s">
        <v>456</v>
      </c>
      <c r="G1163" s="95">
        <v>0</v>
      </c>
    </row>
    <row r="1164" spans="1:7">
      <c r="A1164" s="50" t="s">
        <v>467</v>
      </c>
      <c r="B1164" s="50" t="s">
        <v>464</v>
      </c>
      <c r="C1164" s="50" t="s">
        <v>441</v>
      </c>
      <c r="D1164" s="50" t="s">
        <v>443</v>
      </c>
      <c r="E1164" s="50">
        <v>2015</v>
      </c>
      <c r="F1164" s="50" t="s">
        <v>456</v>
      </c>
      <c r="G1164" s="95">
        <v>0</v>
      </c>
    </row>
    <row r="1165" spans="1:7">
      <c r="A1165" s="50" t="s">
        <v>467</v>
      </c>
      <c r="B1165" s="50" t="s">
        <v>464</v>
      </c>
      <c r="C1165" s="50" t="s">
        <v>441</v>
      </c>
      <c r="D1165" s="50" t="s">
        <v>443</v>
      </c>
      <c r="E1165" s="50">
        <v>2016</v>
      </c>
      <c r="F1165" s="50" t="s">
        <v>456</v>
      </c>
      <c r="G1165" s="95">
        <v>0</v>
      </c>
    </row>
    <row r="1166" spans="1:7">
      <c r="A1166" s="50" t="s">
        <v>467</v>
      </c>
      <c r="B1166" s="50" t="s">
        <v>464</v>
      </c>
      <c r="C1166" s="50" t="s">
        <v>441</v>
      </c>
      <c r="D1166" s="50" t="s">
        <v>443</v>
      </c>
      <c r="E1166" s="50">
        <v>2017</v>
      </c>
      <c r="F1166" s="50" t="s">
        <v>456</v>
      </c>
      <c r="G1166" s="95">
        <v>0</v>
      </c>
    </row>
    <row r="1167" spans="1:7">
      <c r="A1167" s="50" t="s">
        <v>467</v>
      </c>
      <c r="B1167" s="50" t="s">
        <v>464</v>
      </c>
      <c r="C1167" s="50" t="s">
        <v>441</v>
      </c>
      <c r="D1167" s="50" t="s">
        <v>443</v>
      </c>
      <c r="E1167" s="50">
        <v>2018</v>
      </c>
      <c r="F1167" s="50" t="s">
        <v>456</v>
      </c>
      <c r="G1167" s="95">
        <v>0</v>
      </c>
    </row>
    <row r="1168" spans="1:7">
      <c r="A1168" s="50" t="s">
        <v>467</v>
      </c>
      <c r="B1168" s="50" t="s">
        <v>464</v>
      </c>
      <c r="C1168" s="50" t="s">
        <v>441</v>
      </c>
      <c r="D1168" s="50" t="s">
        <v>443</v>
      </c>
      <c r="E1168" s="50">
        <v>2019</v>
      </c>
      <c r="F1168" s="50" t="s">
        <v>456</v>
      </c>
      <c r="G1168" s="95">
        <v>0</v>
      </c>
    </row>
    <row r="1169" spans="1:7">
      <c r="A1169" s="50" t="s">
        <v>467</v>
      </c>
      <c r="B1169" s="50" t="s">
        <v>464</v>
      </c>
      <c r="C1169" s="50" t="s">
        <v>441</v>
      </c>
      <c r="D1169" s="50" t="s">
        <v>442</v>
      </c>
      <c r="E1169" s="50">
        <v>2014</v>
      </c>
      <c r="F1169" s="50" t="s">
        <v>456</v>
      </c>
      <c r="G1169" s="95">
        <v>4</v>
      </c>
    </row>
    <row r="1170" spans="1:7">
      <c r="A1170" s="50" t="s">
        <v>467</v>
      </c>
      <c r="B1170" s="50" t="s">
        <v>464</v>
      </c>
      <c r="C1170" s="50" t="s">
        <v>441</v>
      </c>
      <c r="D1170" s="50" t="s">
        <v>442</v>
      </c>
      <c r="E1170" s="50">
        <v>2015</v>
      </c>
      <c r="F1170" s="50" t="s">
        <v>456</v>
      </c>
      <c r="G1170" s="95">
        <v>6</v>
      </c>
    </row>
    <row r="1171" spans="1:7">
      <c r="A1171" s="50" t="s">
        <v>467</v>
      </c>
      <c r="B1171" s="50" t="s">
        <v>464</v>
      </c>
      <c r="C1171" s="50" t="s">
        <v>441</v>
      </c>
      <c r="D1171" s="50" t="s">
        <v>442</v>
      </c>
      <c r="E1171" s="50">
        <v>2016</v>
      </c>
      <c r="F1171" s="50" t="s">
        <v>456</v>
      </c>
      <c r="G1171" s="95">
        <v>6</v>
      </c>
    </row>
    <row r="1172" spans="1:7">
      <c r="A1172" s="50" t="s">
        <v>467</v>
      </c>
      <c r="B1172" s="50" t="s">
        <v>464</v>
      </c>
      <c r="C1172" s="50" t="s">
        <v>441</v>
      </c>
      <c r="D1172" s="50" t="s">
        <v>442</v>
      </c>
      <c r="E1172" s="50">
        <v>2017</v>
      </c>
      <c r="F1172" s="50" t="s">
        <v>456</v>
      </c>
      <c r="G1172" s="95">
        <v>6</v>
      </c>
    </row>
    <row r="1173" spans="1:7">
      <c r="A1173" s="50" t="s">
        <v>467</v>
      </c>
      <c r="B1173" s="50" t="s">
        <v>464</v>
      </c>
      <c r="C1173" s="50" t="s">
        <v>441</v>
      </c>
      <c r="D1173" s="50" t="s">
        <v>442</v>
      </c>
      <c r="E1173" s="50">
        <v>2018</v>
      </c>
      <c r="F1173" s="50" t="s">
        <v>456</v>
      </c>
      <c r="G1173" s="95">
        <v>5</v>
      </c>
    </row>
    <row r="1174" spans="1:7">
      <c r="A1174" s="50" t="s">
        <v>467</v>
      </c>
      <c r="B1174" s="50" t="s">
        <v>464</v>
      </c>
      <c r="C1174" s="50" t="s">
        <v>441</v>
      </c>
      <c r="D1174" s="50" t="s">
        <v>442</v>
      </c>
      <c r="E1174" s="50">
        <v>2019</v>
      </c>
      <c r="F1174" s="50" t="s">
        <v>456</v>
      </c>
      <c r="G1174" s="95">
        <v>5</v>
      </c>
    </row>
    <row r="1175" spans="1:7">
      <c r="A1175" s="50" t="s">
        <v>467</v>
      </c>
      <c r="B1175" s="50" t="s">
        <v>464</v>
      </c>
      <c r="C1175" s="50" t="s">
        <v>438</v>
      </c>
      <c r="D1175" s="50" t="s">
        <v>440</v>
      </c>
      <c r="E1175" s="50">
        <v>2014</v>
      </c>
      <c r="F1175" s="50" t="s">
        <v>456</v>
      </c>
      <c r="G1175" s="95">
        <v>135</v>
      </c>
    </row>
    <row r="1176" spans="1:7">
      <c r="A1176" s="50" t="s">
        <v>467</v>
      </c>
      <c r="B1176" s="50" t="s">
        <v>464</v>
      </c>
      <c r="C1176" s="50" t="s">
        <v>438</v>
      </c>
      <c r="D1176" s="50" t="s">
        <v>440</v>
      </c>
      <c r="E1176" s="50">
        <v>2015</v>
      </c>
      <c r="F1176" s="50" t="s">
        <v>456</v>
      </c>
      <c r="G1176" s="95">
        <v>118</v>
      </c>
    </row>
    <row r="1177" spans="1:7">
      <c r="A1177" s="50" t="s">
        <v>467</v>
      </c>
      <c r="B1177" s="50" t="s">
        <v>464</v>
      </c>
      <c r="C1177" s="50" t="s">
        <v>438</v>
      </c>
      <c r="D1177" s="50" t="s">
        <v>440</v>
      </c>
      <c r="E1177" s="50">
        <v>2016</v>
      </c>
      <c r="F1177" s="50" t="s">
        <v>456</v>
      </c>
      <c r="G1177" s="95">
        <v>115</v>
      </c>
    </row>
    <row r="1178" spans="1:7">
      <c r="A1178" s="50" t="s">
        <v>467</v>
      </c>
      <c r="B1178" s="50" t="s">
        <v>464</v>
      </c>
      <c r="C1178" s="50" t="s">
        <v>438</v>
      </c>
      <c r="D1178" s="50" t="s">
        <v>440</v>
      </c>
      <c r="E1178" s="50">
        <v>2017</v>
      </c>
      <c r="F1178" s="50" t="s">
        <v>456</v>
      </c>
      <c r="G1178" s="95">
        <v>102</v>
      </c>
    </row>
    <row r="1179" spans="1:7">
      <c r="A1179" s="50" t="s">
        <v>467</v>
      </c>
      <c r="B1179" s="50" t="s">
        <v>464</v>
      </c>
      <c r="C1179" s="50" t="s">
        <v>438</v>
      </c>
      <c r="D1179" s="50" t="s">
        <v>440</v>
      </c>
      <c r="E1179" s="50">
        <v>2018</v>
      </c>
      <c r="F1179" s="50" t="s">
        <v>456</v>
      </c>
      <c r="G1179" s="95">
        <v>99</v>
      </c>
    </row>
    <row r="1180" spans="1:7">
      <c r="A1180" s="50" t="s">
        <v>467</v>
      </c>
      <c r="B1180" s="50" t="s">
        <v>464</v>
      </c>
      <c r="C1180" s="50" t="s">
        <v>438</v>
      </c>
      <c r="D1180" s="50" t="s">
        <v>440</v>
      </c>
      <c r="E1180" s="50">
        <v>2019</v>
      </c>
      <c r="F1180" s="50" t="s">
        <v>456</v>
      </c>
      <c r="G1180" s="95">
        <v>88</v>
      </c>
    </row>
    <row r="1181" spans="1:7">
      <c r="A1181" s="50" t="s">
        <v>467</v>
      </c>
      <c r="B1181" s="50" t="s">
        <v>464</v>
      </c>
      <c r="C1181" s="50" t="s">
        <v>438</v>
      </c>
      <c r="D1181" s="50" t="s">
        <v>439</v>
      </c>
      <c r="E1181" s="50">
        <v>2014</v>
      </c>
      <c r="F1181" s="50" t="s">
        <v>456</v>
      </c>
      <c r="G1181" s="95">
        <v>3</v>
      </c>
    </row>
    <row r="1182" spans="1:7">
      <c r="A1182" s="50" t="s">
        <v>467</v>
      </c>
      <c r="B1182" s="50" t="s">
        <v>464</v>
      </c>
      <c r="C1182" s="50" t="s">
        <v>438</v>
      </c>
      <c r="D1182" s="50" t="s">
        <v>439</v>
      </c>
      <c r="E1182" s="50">
        <v>2015</v>
      </c>
      <c r="F1182" s="50" t="s">
        <v>456</v>
      </c>
      <c r="G1182" s="95">
        <v>2</v>
      </c>
    </row>
    <row r="1183" spans="1:7">
      <c r="A1183" s="50" t="s">
        <v>467</v>
      </c>
      <c r="B1183" s="50" t="s">
        <v>464</v>
      </c>
      <c r="C1183" s="50" t="s">
        <v>438</v>
      </c>
      <c r="D1183" s="50" t="s">
        <v>439</v>
      </c>
      <c r="E1183" s="50">
        <v>2016</v>
      </c>
      <c r="F1183" s="50" t="s">
        <v>456</v>
      </c>
      <c r="G1183" s="95">
        <v>3</v>
      </c>
    </row>
    <row r="1184" spans="1:7">
      <c r="A1184" s="50" t="s">
        <v>467</v>
      </c>
      <c r="B1184" s="50" t="s">
        <v>464</v>
      </c>
      <c r="C1184" s="50" t="s">
        <v>438</v>
      </c>
      <c r="D1184" s="50" t="s">
        <v>439</v>
      </c>
      <c r="E1184" s="50">
        <v>2017</v>
      </c>
      <c r="F1184" s="50" t="s">
        <v>456</v>
      </c>
      <c r="G1184" s="95">
        <v>2</v>
      </c>
    </row>
    <row r="1185" spans="1:7">
      <c r="A1185" s="50" t="s">
        <v>467</v>
      </c>
      <c r="B1185" s="50" t="s">
        <v>464</v>
      </c>
      <c r="C1185" s="50" t="s">
        <v>438</v>
      </c>
      <c r="D1185" s="50" t="s">
        <v>439</v>
      </c>
      <c r="E1185" s="50">
        <v>2018</v>
      </c>
      <c r="F1185" s="50" t="s">
        <v>456</v>
      </c>
      <c r="G1185" s="95">
        <v>2</v>
      </c>
    </row>
    <row r="1186" spans="1:7">
      <c r="A1186" s="50" t="s">
        <v>467</v>
      </c>
      <c r="B1186" s="50" t="s">
        <v>464</v>
      </c>
      <c r="C1186" s="50" t="s">
        <v>438</v>
      </c>
      <c r="D1186" s="50" t="s">
        <v>439</v>
      </c>
      <c r="E1186" s="50">
        <v>2019</v>
      </c>
      <c r="F1186" s="50" t="s">
        <v>456</v>
      </c>
      <c r="G1186" s="95">
        <v>2</v>
      </c>
    </row>
    <row r="1187" spans="1:7">
      <c r="A1187" s="50" t="s">
        <v>467</v>
      </c>
      <c r="B1187" s="50" t="s">
        <v>464</v>
      </c>
      <c r="C1187" s="50" t="s">
        <v>433</v>
      </c>
      <c r="D1187" s="50" t="s">
        <v>437</v>
      </c>
      <c r="E1187" s="50">
        <v>2014</v>
      </c>
      <c r="F1187" s="50" t="s">
        <v>456</v>
      </c>
      <c r="G1187" s="95">
        <v>34</v>
      </c>
    </row>
    <row r="1188" spans="1:7">
      <c r="A1188" s="50" t="s">
        <v>467</v>
      </c>
      <c r="B1188" s="50" t="s">
        <v>464</v>
      </c>
      <c r="C1188" s="50" t="s">
        <v>433</v>
      </c>
      <c r="D1188" s="50" t="s">
        <v>437</v>
      </c>
      <c r="E1188" s="50">
        <v>2015</v>
      </c>
      <c r="F1188" s="50" t="s">
        <v>456</v>
      </c>
      <c r="G1188" s="95">
        <v>35</v>
      </c>
    </row>
    <row r="1189" spans="1:7">
      <c r="A1189" s="50" t="s">
        <v>467</v>
      </c>
      <c r="B1189" s="50" t="s">
        <v>464</v>
      </c>
      <c r="C1189" s="50" t="s">
        <v>433</v>
      </c>
      <c r="D1189" s="50" t="s">
        <v>437</v>
      </c>
      <c r="E1189" s="50">
        <v>2016</v>
      </c>
      <c r="F1189" s="50" t="s">
        <v>456</v>
      </c>
      <c r="G1189" s="95">
        <v>19</v>
      </c>
    </row>
    <row r="1190" spans="1:7">
      <c r="A1190" s="50" t="s">
        <v>467</v>
      </c>
      <c r="B1190" s="50" t="s">
        <v>464</v>
      </c>
      <c r="C1190" s="50" t="s">
        <v>433</v>
      </c>
      <c r="D1190" s="50" t="s">
        <v>437</v>
      </c>
      <c r="E1190" s="50">
        <v>2017</v>
      </c>
      <c r="F1190" s="50" t="s">
        <v>456</v>
      </c>
      <c r="G1190" s="95">
        <v>15</v>
      </c>
    </row>
    <row r="1191" spans="1:7">
      <c r="A1191" s="50" t="s">
        <v>467</v>
      </c>
      <c r="B1191" s="50" t="s">
        <v>464</v>
      </c>
      <c r="C1191" s="50" t="s">
        <v>433</v>
      </c>
      <c r="D1191" s="50" t="s">
        <v>437</v>
      </c>
      <c r="E1191" s="50">
        <v>2018</v>
      </c>
      <c r="F1191" s="50" t="s">
        <v>456</v>
      </c>
      <c r="G1191" s="95">
        <v>10</v>
      </c>
    </row>
    <row r="1192" spans="1:7">
      <c r="A1192" s="50" t="s">
        <v>467</v>
      </c>
      <c r="B1192" s="50" t="s">
        <v>464</v>
      </c>
      <c r="C1192" s="50" t="s">
        <v>433</v>
      </c>
      <c r="D1192" s="50" t="s">
        <v>437</v>
      </c>
      <c r="E1192" s="50">
        <v>2019</v>
      </c>
      <c r="F1192" s="50" t="s">
        <v>456</v>
      </c>
      <c r="G1192" s="95">
        <v>8</v>
      </c>
    </row>
    <row r="1193" spans="1:7">
      <c r="A1193" s="50" t="s">
        <v>467</v>
      </c>
      <c r="B1193" s="50" t="s">
        <v>464</v>
      </c>
      <c r="C1193" s="50" t="s">
        <v>433</v>
      </c>
      <c r="D1193" s="50" t="s">
        <v>436</v>
      </c>
      <c r="E1193" s="50">
        <v>2014</v>
      </c>
      <c r="F1193" s="50" t="s">
        <v>456</v>
      </c>
      <c r="G1193" s="95">
        <v>308</v>
      </c>
    </row>
    <row r="1194" spans="1:7">
      <c r="A1194" s="50" t="s">
        <v>467</v>
      </c>
      <c r="B1194" s="50" t="s">
        <v>464</v>
      </c>
      <c r="C1194" s="50" t="s">
        <v>433</v>
      </c>
      <c r="D1194" s="50" t="s">
        <v>436</v>
      </c>
      <c r="E1194" s="50">
        <v>2015</v>
      </c>
      <c r="F1194" s="50" t="s">
        <v>456</v>
      </c>
      <c r="G1194" s="95">
        <v>294</v>
      </c>
    </row>
    <row r="1195" spans="1:7">
      <c r="A1195" s="50" t="s">
        <v>467</v>
      </c>
      <c r="B1195" s="50" t="s">
        <v>464</v>
      </c>
      <c r="C1195" s="50" t="s">
        <v>433</v>
      </c>
      <c r="D1195" s="50" t="s">
        <v>436</v>
      </c>
      <c r="E1195" s="50">
        <v>2016</v>
      </c>
      <c r="F1195" s="50" t="s">
        <v>456</v>
      </c>
      <c r="G1195" s="95">
        <v>301</v>
      </c>
    </row>
    <row r="1196" spans="1:7">
      <c r="A1196" s="50" t="s">
        <v>467</v>
      </c>
      <c r="B1196" s="50" t="s">
        <v>464</v>
      </c>
      <c r="C1196" s="50" t="s">
        <v>433</v>
      </c>
      <c r="D1196" s="50" t="s">
        <v>436</v>
      </c>
      <c r="E1196" s="50">
        <v>2017</v>
      </c>
      <c r="F1196" s="50" t="s">
        <v>456</v>
      </c>
      <c r="G1196" s="95">
        <v>277</v>
      </c>
    </row>
    <row r="1197" spans="1:7">
      <c r="A1197" s="50" t="s">
        <v>467</v>
      </c>
      <c r="B1197" s="50" t="s">
        <v>464</v>
      </c>
      <c r="C1197" s="50" t="s">
        <v>433</v>
      </c>
      <c r="D1197" s="50" t="s">
        <v>436</v>
      </c>
      <c r="E1197" s="50">
        <v>2018</v>
      </c>
      <c r="F1197" s="50" t="s">
        <v>456</v>
      </c>
      <c r="G1197" s="95">
        <v>282</v>
      </c>
    </row>
    <row r="1198" spans="1:7">
      <c r="A1198" s="50" t="s">
        <v>467</v>
      </c>
      <c r="B1198" s="50" t="s">
        <v>464</v>
      </c>
      <c r="C1198" s="50" t="s">
        <v>433</v>
      </c>
      <c r="D1198" s="50" t="s">
        <v>436</v>
      </c>
      <c r="E1198" s="50">
        <v>2019</v>
      </c>
      <c r="F1198" s="50" t="s">
        <v>456</v>
      </c>
      <c r="G1198" s="95">
        <v>261</v>
      </c>
    </row>
    <row r="1199" spans="1:7">
      <c r="A1199" s="50" t="s">
        <v>467</v>
      </c>
      <c r="B1199" s="50" t="s">
        <v>464</v>
      </c>
      <c r="C1199" s="50" t="s">
        <v>433</v>
      </c>
      <c r="D1199" s="50" t="s">
        <v>435</v>
      </c>
      <c r="E1199" s="50">
        <v>2014</v>
      </c>
      <c r="F1199" s="50" t="s">
        <v>456</v>
      </c>
      <c r="G1199" s="94">
        <v>2356</v>
      </c>
    </row>
    <row r="1200" spans="1:7">
      <c r="A1200" s="50" t="s">
        <v>467</v>
      </c>
      <c r="B1200" s="50" t="s">
        <v>464</v>
      </c>
      <c r="C1200" s="50" t="s">
        <v>433</v>
      </c>
      <c r="D1200" s="50" t="s">
        <v>435</v>
      </c>
      <c r="E1200" s="50">
        <v>2015</v>
      </c>
      <c r="F1200" s="50" t="s">
        <v>456</v>
      </c>
      <c r="G1200" s="94">
        <v>2300</v>
      </c>
    </row>
    <row r="1201" spans="1:7">
      <c r="A1201" s="50" t="s">
        <v>467</v>
      </c>
      <c r="B1201" s="50" t="s">
        <v>464</v>
      </c>
      <c r="C1201" s="50" t="s">
        <v>433</v>
      </c>
      <c r="D1201" s="50" t="s">
        <v>435</v>
      </c>
      <c r="E1201" s="50">
        <v>2016</v>
      </c>
      <c r="F1201" s="50" t="s">
        <v>456</v>
      </c>
      <c r="G1201" s="94">
        <v>2252</v>
      </c>
    </row>
    <row r="1202" spans="1:7">
      <c r="A1202" s="50" t="s">
        <v>467</v>
      </c>
      <c r="B1202" s="50" t="s">
        <v>464</v>
      </c>
      <c r="C1202" s="50" t="s">
        <v>433</v>
      </c>
      <c r="D1202" s="50" t="s">
        <v>435</v>
      </c>
      <c r="E1202" s="50">
        <v>2017</v>
      </c>
      <c r="F1202" s="50" t="s">
        <v>456</v>
      </c>
      <c r="G1202" s="94">
        <v>1969</v>
      </c>
    </row>
    <row r="1203" spans="1:7">
      <c r="A1203" s="50" t="s">
        <v>467</v>
      </c>
      <c r="B1203" s="50" t="s">
        <v>464</v>
      </c>
      <c r="C1203" s="50" t="s">
        <v>433</v>
      </c>
      <c r="D1203" s="50" t="s">
        <v>435</v>
      </c>
      <c r="E1203" s="50">
        <v>2018</v>
      </c>
      <c r="F1203" s="50" t="s">
        <v>456</v>
      </c>
      <c r="G1203" s="94">
        <v>1964</v>
      </c>
    </row>
    <row r="1204" spans="1:7">
      <c r="A1204" s="50" t="s">
        <v>467</v>
      </c>
      <c r="B1204" s="50" t="s">
        <v>464</v>
      </c>
      <c r="C1204" s="50" t="s">
        <v>433</v>
      </c>
      <c r="D1204" s="50" t="s">
        <v>435</v>
      </c>
      <c r="E1204" s="50">
        <v>2019</v>
      </c>
      <c r="F1204" s="50" t="s">
        <v>456</v>
      </c>
      <c r="G1204" s="94">
        <v>1826</v>
      </c>
    </row>
    <row r="1205" spans="1:7">
      <c r="A1205" s="50" t="s">
        <v>467</v>
      </c>
      <c r="B1205" s="50" t="s">
        <v>464</v>
      </c>
      <c r="C1205" s="50" t="s">
        <v>433</v>
      </c>
      <c r="D1205" s="50" t="s">
        <v>434</v>
      </c>
      <c r="E1205" s="50">
        <v>2014</v>
      </c>
      <c r="F1205" s="50" t="s">
        <v>456</v>
      </c>
      <c r="G1205" s="95">
        <v>101</v>
      </c>
    </row>
    <row r="1206" spans="1:7">
      <c r="A1206" s="50" t="s">
        <v>467</v>
      </c>
      <c r="B1206" s="50" t="s">
        <v>464</v>
      </c>
      <c r="C1206" s="50" t="s">
        <v>433</v>
      </c>
      <c r="D1206" s="50" t="s">
        <v>434</v>
      </c>
      <c r="E1206" s="50">
        <v>2015</v>
      </c>
      <c r="F1206" s="50" t="s">
        <v>456</v>
      </c>
      <c r="G1206" s="95">
        <v>116</v>
      </c>
    </row>
    <row r="1207" spans="1:7">
      <c r="A1207" s="50" t="s">
        <v>467</v>
      </c>
      <c r="B1207" s="50" t="s">
        <v>464</v>
      </c>
      <c r="C1207" s="50" t="s">
        <v>433</v>
      </c>
      <c r="D1207" s="50" t="s">
        <v>434</v>
      </c>
      <c r="E1207" s="50">
        <v>2016</v>
      </c>
      <c r="F1207" s="50" t="s">
        <v>456</v>
      </c>
      <c r="G1207" s="95">
        <v>127</v>
      </c>
    </row>
    <row r="1208" spans="1:7">
      <c r="A1208" s="50" t="s">
        <v>467</v>
      </c>
      <c r="B1208" s="50" t="s">
        <v>464</v>
      </c>
      <c r="C1208" s="50" t="s">
        <v>433</v>
      </c>
      <c r="D1208" s="50" t="s">
        <v>434</v>
      </c>
      <c r="E1208" s="50">
        <v>2017</v>
      </c>
      <c r="F1208" s="50" t="s">
        <v>456</v>
      </c>
      <c r="G1208" s="95">
        <v>165</v>
      </c>
    </row>
    <row r="1209" spans="1:7">
      <c r="A1209" s="50" t="s">
        <v>467</v>
      </c>
      <c r="B1209" s="50" t="s">
        <v>464</v>
      </c>
      <c r="C1209" s="50" t="s">
        <v>433</v>
      </c>
      <c r="D1209" s="50" t="s">
        <v>434</v>
      </c>
      <c r="E1209" s="50">
        <v>2018</v>
      </c>
      <c r="F1209" s="50" t="s">
        <v>456</v>
      </c>
      <c r="G1209" s="95">
        <v>180</v>
      </c>
    </row>
    <row r="1210" spans="1:7">
      <c r="A1210" s="50" t="s">
        <v>467</v>
      </c>
      <c r="B1210" s="50" t="s">
        <v>464</v>
      </c>
      <c r="C1210" s="50" t="s">
        <v>433</v>
      </c>
      <c r="D1210" s="50" t="s">
        <v>434</v>
      </c>
      <c r="E1210" s="50">
        <v>2019</v>
      </c>
      <c r="F1210" s="50" t="s">
        <v>456</v>
      </c>
      <c r="G1210" s="95">
        <v>174</v>
      </c>
    </row>
    <row r="1211" spans="1:7">
      <c r="A1211" s="50" t="s">
        <v>467</v>
      </c>
      <c r="B1211" s="50" t="s">
        <v>464</v>
      </c>
      <c r="C1211" s="50" t="s">
        <v>428</v>
      </c>
      <c r="D1211" s="50" t="s">
        <v>432</v>
      </c>
      <c r="E1211" s="50">
        <v>2014</v>
      </c>
      <c r="F1211" s="50" t="s">
        <v>456</v>
      </c>
      <c r="G1211" s="95">
        <v>3</v>
      </c>
    </row>
    <row r="1212" spans="1:7">
      <c r="A1212" s="50" t="s">
        <v>467</v>
      </c>
      <c r="B1212" s="50" t="s">
        <v>464</v>
      </c>
      <c r="C1212" s="50" t="s">
        <v>428</v>
      </c>
      <c r="D1212" s="50" t="s">
        <v>432</v>
      </c>
      <c r="E1212" s="50">
        <v>2015</v>
      </c>
      <c r="F1212" s="50" t="s">
        <v>456</v>
      </c>
      <c r="G1212" s="95">
        <v>2</v>
      </c>
    </row>
    <row r="1213" spans="1:7">
      <c r="A1213" s="50" t="s">
        <v>467</v>
      </c>
      <c r="B1213" s="50" t="s">
        <v>464</v>
      </c>
      <c r="C1213" s="50" t="s">
        <v>428</v>
      </c>
      <c r="D1213" s="50" t="s">
        <v>432</v>
      </c>
      <c r="E1213" s="50">
        <v>2016</v>
      </c>
      <c r="F1213" s="50" t="s">
        <v>456</v>
      </c>
      <c r="G1213" s="95">
        <v>3</v>
      </c>
    </row>
    <row r="1214" spans="1:7">
      <c r="A1214" s="50" t="s">
        <v>467</v>
      </c>
      <c r="B1214" s="50" t="s">
        <v>464</v>
      </c>
      <c r="C1214" s="50" t="s">
        <v>428</v>
      </c>
      <c r="D1214" s="50" t="s">
        <v>432</v>
      </c>
      <c r="E1214" s="50">
        <v>2017</v>
      </c>
      <c r="F1214" s="50" t="s">
        <v>456</v>
      </c>
      <c r="G1214" s="95">
        <v>3</v>
      </c>
    </row>
    <row r="1215" spans="1:7">
      <c r="A1215" s="50" t="s">
        <v>467</v>
      </c>
      <c r="B1215" s="50" t="s">
        <v>464</v>
      </c>
      <c r="C1215" s="50" t="s">
        <v>428</v>
      </c>
      <c r="D1215" s="50" t="s">
        <v>432</v>
      </c>
      <c r="E1215" s="50">
        <v>2018</v>
      </c>
      <c r="F1215" s="50" t="s">
        <v>456</v>
      </c>
      <c r="G1215" s="95">
        <v>2</v>
      </c>
    </row>
    <row r="1216" spans="1:7">
      <c r="A1216" s="50" t="s">
        <v>467</v>
      </c>
      <c r="B1216" s="50" t="s">
        <v>464</v>
      </c>
      <c r="C1216" s="50" t="s">
        <v>428</v>
      </c>
      <c r="D1216" s="50" t="s">
        <v>432</v>
      </c>
      <c r="E1216" s="50">
        <v>2019</v>
      </c>
      <c r="F1216" s="50" t="s">
        <v>456</v>
      </c>
      <c r="G1216" s="95">
        <v>2</v>
      </c>
    </row>
    <row r="1217" spans="1:7">
      <c r="A1217" s="50" t="s">
        <v>467</v>
      </c>
      <c r="B1217" s="50" t="s">
        <v>464</v>
      </c>
      <c r="C1217" s="50" t="s">
        <v>428</v>
      </c>
      <c r="D1217" s="50" t="s">
        <v>466</v>
      </c>
      <c r="E1217" s="50">
        <v>2014</v>
      </c>
      <c r="F1217" s="50" t="s">
        <v>456</v>
      </c>
      <c r="G1217" s="95">
        <v>0</v>
      </c>
    </row>
    <row r="1218" spans="1:7">
      <c r="A1218" s="50" t="s">
        <v>467</v>
      </c>
      <c r="B1218" s="50" t="s">
        <v>464</v>
      </c>
      <c r="C1218" s="50" t="s">
        <v>428</v>
      </c>
      <c r="D1218" s="50" t="s">
        <v>466</v>
      </c>
      <c r="E1218" s="50">
        <v>2015</v>
      </c>
      <c r="F1218" s="50" t="s">
        <v>456</v>
      </c>
      <c r="G1218" s="95">
        <v>0</v>
      </c>
    </row>
    <row r="1219" spans="1:7">
      <c r="A1219" s="50" t="s">
        <v>467</v>
      </c>
      <c r="B1219" s="50" t="s">
        <v>464</v>
      </c>
      <c r="C1219" s="50" t="s">
        <v>428</v>
      </c>
      <c r="D1219" s="50" t="s">
        <v>466</v>
      </c>
      <c r="E1219" s="50">
        <v>2016</v>
      </c>
      <c r="F1219" s="50" t="s">
        <v>456</v>
      </c>
      <c r="G1219" s="95">
        <v>0</v>
      </c>
    </row>
    <row r="1220" spans="1:7">
      <c r="A1220" s="50" t="s">
        <v>467</v>
      </c>
      <c r="B1220" s="50" t="s">
        <v>464</v>
      </c>
      <c r="C1220" s="50" t="s">
        <v>428</v>
      </c>
      <c r="D1220" s="50" t="s">
        <v>466</v>
      </c>
      <c r="E1220" s="50">
        <v>2017</v>
      </c>
      <c r="F1220" s="50" t="s">
        <v>456</v>
      </c>
      <c r="G1220" s="95">
        <v>0</v>
      </c>
    </row>
    <row r="1221" spans="1:7">
      <c r="A1221" s="50" t="s">
        <v>467</v>
      </c>
      <c r="B1221" s="50" t="s">
        <v>464</v>
      </c>
      <c r="C1221" s="50" t="s">
        <v>428</v>
      </c>
      <c r="D1221" s="50" t="s">
        <v>466</v>
      </c>
      <c r="E1221" s="50">
        <v>2018</v>
      </c>
      <c r="F1221" s="50" t="s">
        <v>456</v>
      </c>
      <c r="G1221" s="95">
        <v>0</v>
      </c>
    </row>
    <row r="1222" spans="1:7">
      <c r="A1222" s="50" t="s">
        <v>467</v>
      </c>
      <c r="B1222" s="50" t="s">
        <v>464</v>
      </c>
      <c r="C1222" s="50" t="s">
        <v>428</v>
      </c>
      <c r="D1222" s="50" t="s">
        <v>466</v>
      </c>
      <c r="E1222" s="50">
        <v>2019</v>
      </c>
      <c r="F1222" s="50" t="s">
        <v>456</v>
      </c>
      <c r="G1222" s="95">
        <v>0</v>
      </c>
    </row>
    <row r="1223" spans="1:7">
      <c r="A1223" s="50" t="s">
        <v>467</v>
      </c>
      <c r="B1223" s="50" t="s">
        <v>464</v>
      </c>
      <c r="C1223" s="50" t="s">
        <v>428</v>
      </c>
      <c r="D1223" s="50" t="s">
        <v>430</v>
      </c>
      <c r="E1223" s="50">
        <v>2014</v>
      </c>
      <c r="F1223" s="50" t="s">
        <v>456</v>
      </c>
      <c r="G1223" s="95">
        <v>0</v>
      </c>
    </row>
    <row r="1224" spans="1:7">
      <c r="A1224" s="50" t="s">
        <v>467</v>
      </c>
      <c r="B1224" s="50" t="s">
        <v>464</v>
      </c>
      <c r="C1224" s="50" t="s">
        <v>428</v>
      </c>
      <c r="D1224" s="50" t="s">
        <v>430</v>
      </c>
      <c r="E1224" s="50">
        <v>2015</v>
      </c>
      <c r="F1224" s="50" t="s">
        <v>456</v>
      </c>
      <c r="G1224" s="95">
        <v>0</v>
      </c>
    </row>
    <row r="1225" spans="1:7">
      <c r="A1225" s="50" t="s">
        <v>467</v>
      </c>
      <c r="B1225" s="50" t="s">
        <v>464</v>
      </c>
      <c r="C1225" s="50" t="s">
        <v>428</v>
      </c>
      <c r="D1225" s="50" t="s">
        <v>430</v>
      </c>
      <c r="E1225" s="50">
        <v>2016</v>
      </c>
      <c r="F1225" s="50" t="s">
        <v>456</v>
      </c>
      <c r="G1225" s="95">
        <v>0</v>
      </c>
    </row>
    <row r="1226" spans="1:7">
      <c r="A1226" s="50" t="s">
        <v>467</v>
      </c>
      <c r="B1226" s="50" t="s">
        <v>464</v>
      </c>
      <c r="C1226" s="50" t="s">
        <v>428</v>
      </c>
      <c r="D1226" s="50" t="s">
        <v>430</v>
      </c>
      <c r="E1226" s="50">
        <v>2017</v>
      </c>
      <c r="F1226" s="50" t="s">
        <v>456</v>
      </c>
      <c r="G1226" s="95">
        <v>0</v>
      </c>
    </row>
    <row r="1227" spans="1:7">
      <c r="A1227" s="50" t="s">
        <v>467</v>
      </c>
      <c r="B1227" s="50" t="s">
        <v>464</v>
      </c>
      <c r="C1227" s="50" t="s">
        <v>428</v>
      </c>
      <c r="D1227" s="50" t="s">
        <v>430</v>
      </c>
      <c r="E1227" s="50">
        <v>2018</v>
      </c>
      <c r="F1227" s="50" t="s">
        <v>456</v>
      </c>
      <c r="G1227" s="95">
        <v>0</v>
      </c>
    </row>
    <row r="1228" spans="1:7">
      <c r="A1228" s="50" t="s">
        <v>467</v>
      </c>
      <c r="B1228" s="50" t="s">
        <v>464</v>
      </c>
      <c r="C1228" s="50" t="s">
        <v>428</v>
      </c>
      <c r="D1228" s="50" t="s">
        <v>430</v>
      </c>
      <c r="E1228" s="50">
        <v>2019</v>
      </c>
      <c r="F1228" s="50" t="s">
        <v>456</v>
      </c>
      <c r="G1228" s="95">
        <v>0</v>
      </c>
    </row>
    <row r="1229" spans="1:7">
      <c r="A1229" s="50" t="s">
        <v>467</v>
      </c>
      <c r="B1229" s="50" t="s">
        <v>464</v>
      </c>
      <c r="C1229" s="50" t="s">
        <v>428</v>
      </c>
      <c r="D1229" s="50" t="s">
        <v>429</v>
      </c>
      <c r="E1229" s="50">
        <v>2014</v>
      </c>
      <c r="F1229" s="50" t="s">
        <v>456</v>
      </c>
      <c r="G1229" s="95">
        <v>5</v>
      </c>
    </row>
    <row r="1230" spans="1:7">
      <c r="A1230" s="50" t="s">
        <v>467</v>
      </c>
      <c r="B1230" s="50" t="s">
        <v>464</v>
      </c>
      <c r="C1230" s="50" t="s">
        <v>428</v>
      </c>
      <c r="D1230" s="50" t="s">
        <v>429</v>
      </c>
      <c r="E1230" s="50">
        <v>2015</v>
      </c>
      <c r="F1230" s="50" t="s">
        <v>456</v>
      </c>
      <c r="G1230" s="95">
        <v>5</v>
      </c>
    </row>
    <row r="1231" spans="1:7">
      <c r="A1231" s="50" t="s">
        <v>467</v>
      </c>
      <c r="B1231" s="50" t="s">
        <v>464</v>
      </c>
      <c r="C1231" s="50" t="s">
        <v>428</v>
      </c>
      <c r="D1231" s="50" t="s">
        <v>429</v>
      </c>
      <c r="E1231" s="50">
        <v>2016</v>
      </c>
      <c r="F1231" s="50" t="s">
        <v>456</v>
      </c>
      <c r="G1231" s="95">
        <v>5</v>
      </c>
    </row>
    <row r="1232" spans="1:7">
      <c r="A1232" s="50" t="s">
        <v>467</v>
      </c>
      <c r="B1232" s="50" t="s">
        <v>464</v>
      </c>
      <c r="C1232" s="50" t="s">
        <v>428</v>
      </c>
      <c r="D1232" s="50" t="s">
        <v>429</v>
      </c>
      <c r="E1232" s="50">
        <v>2017</v>
      </c>
      <c r="F1232" s="50" t="s">
        <v>456</v>
      </c>
      <c r="G1232" s="95">
        <v>5</v>
      </c>
    </row>
    <row r="1233" spans="1:7">
      <c r="A1233" s="50" t="s">
        <v>467</v>
      </c>
      <c r="B1233" s="50" t="s">
        <v>464</v>
      </c>
      <c r="C1233" s="50" t="s">
        <v>428</v>
      </c>
      <c r="D1233" s="50" t="s">
        <v>429</v>
      </c>
      <c r="E1233" s="50">
        <v>2018</v>
      </c>
      <c r="F1233" s="50" t="s">
        <v>456</v>
      </c>
      <c r="G1233" s="95">
        <v>6</v>
      </c>
    </row>
    <row r="1234" spans="1:7">
      <c r="A1234" s="50" t="s">
        <v>467</v>
      </c>
      <c r="B1234" s="50" t="s">
        <v>464</v>
      </c>
      <c r="C1234" s="50" t="s">
        <v>428</v>
      </c>
      <c r="D1234" s="50" t="s">
        <v>429</v>
      </c>
      <c r="E1234" s="50">
        <v>2019</v>
      </c>
      <c r="F1234" s="50" t="s">
        <v>456</v>
      </c>
      <c r="G1234" s="95">
        <v>4</v>
      </c>
    </row>
    <row r="1235" spans="1:7">
      <c r="A1235" s="50" t="s">
        <v>467</v>
      </c>
      <c r="B1235" s="50" t="s">
        <v>464</v>
      </c>
      <c r="C1235" s="50" t="s">
        <v>425</v>
      </c>
      <c r="D1235" s="50" t="s">
        <v>427</v>
      </c>
      <c r="E1235" s="50">
        <v>2014</v>
      </c>
      <c r="F1235" s="50" t="s">
        <v>456</v>
      </c>
      <c r="G1235" s="95">
        <v>4</v>
      </c>
    </row>
    <row r="1236" spans="1:7">
      <c r="A1236" s="50" t="s">
        <v>467</v>
      </c>
      <c r="B1236" s="50" t="s">
        <v>464</v>
      </c>
      <c r="C1236" s="50" t="s">
        <v>425</v>
      </c>
      <c r="D1236" s="50" t="s">
        <v>427</v>
      </c>
      <c r="E1236" s="50">
        <v>2015</v>
      </c>
      <c r="F1236" s="50" t="s">
        <v>456</v>
      </c>
      <c r="G1236" s="95">
        <v>4</v>
      </c>
    </row>
    <row r="1237" spans="1:7">
      <c r="A1237" s="50" t="s">
        <v>467</v>
      </c>
      <c r="B1237" s="50" t="s">
        <v>464</v>
      </c>
      <c r="C1237" s="50" t="s">
        <v>425</v>
      </c>
      <c r="D1237" s="50" t="s">
        <v>427</v>
      </c>
      <c r="E1237" s="50">
        <v>2016</v>
      </c>
      <c r="F1237" s="50" t="s">
        <v>456</v>
      </c>
      <c r="G1237" s="95">
        <v>4</v>
      </c>
    </row>
    <row r="1238" spans="1:7">
      <c r="A1238" s="50" t="s">
        <v>467</v>
      </c>
      <c r="B1238" s="50" t="s">
        <v>464</v>
      </c>
      <c r="C1238" s="50" t="s">
        <v>425</v>
      </c>
      <c r="D1238" s="50" t="s">
        <v>427</v>
      </c>
      <c r="E1238" s="50">
        <v>2017</v>
      </c>
      <c r="F1238" s="50" t="s">
        <v>456</v>
      </c>
      <c r="G1238" s="95">
        <v>4</v>
      </c>
    </row>
    <row r="1239" spans="1:7">
      <c r="A1239" s="50" t="s">
        <v>467</v>
      </c>
      <c r="B1239" s="50" t="s">
        <v>464</v>
      </c>
      <c r="C1239" s="50" t="s">
        <v>425</v>
      </c>
      <c r="D1239" s="50" t="s">
        <v>427</v>
      </c>
      <c r="E1239" s="50">
        <v>2018</v>
      </c>
      <c r="F1239" s="50" t="s">
        <v>456</v>
      </c>
      <c r="G1239" s="95">
        <v>4</v>
      </c>
    </row>
    <row r="1240" spans="1:7">
      <c r="A1240" s="50" t="s">
        <v>467</v>
      </c>
      <c r="B1240" s="50" t="s">
        <v>464</v>
      </c>
      <c r="C1240" s="50" t="s">
        <v>425</v>
      </c>
      <c r="D1240" s="50" t="s">
        <v>427</v>
      </c>
      <c r="E1240" s="50">
        <v>2019</v>
      </c>
      <c r="F1240" s="50" t="s">
        <v>456</v>
      </c>
      <c r="G1240" s="95">
        <v>4</v>
      </c>
    </row>
    <row r="1241" spans="1:7">
      <c r="A1241" s="50" t="s">
        <v>467</v>
      </c>
      <c r="B1241" s="50" t="s">
        <v>464</v>
      </c>
      <c r="C1241" s="50" t="s">
        <v>425</v>
      </c>
      <c r="D1241" s="50" t="s">
        <v>426</v>
      </c>
      <c r="E1241" s="50">
        <v>2014</v>
      </c>
      <c r="F1241" s="50" t="s">
        <v>456</v>
      </c>
      <c r="G1241" s="95">
        <v>62</v>
      </c>
    </row>
    <row r="1242" spans="1:7">
      <c r="A1242" s="50" t="s">
        <v>467</v>
      </c>
      <c r="B1242" s="50" t="s">
        <v>464</v>
      </c>
      <c r="C1242" s="50" t="s">
        <v>425</v>
      </c>
      <c r="D1242" s="50" t="s">
        <v>426</v>
      </c>
      <c r="E1242" s="50">
        <v>2015</v>
      </c>
      <c r="F1242" s="50" t="s">
        <v>456</v>
      </c>
      <c r="G1242" s="95">
        <v>66</v>
      </c>
    </row>
    <row r="1243" spans="1:7">
      <c r="A1243" s="50" t="s">
        <v>467</v>
      </c>
      <c r="B1243" s="50" t="s">
        <v>464</v>
      </c>
      <c r="C1243" s="50" t="s">
        <v>425</v>
      </c>
      <c r="D1243" s="50" t="s">
        <v>426</v>
      </c>
      <c r="E1243" s="50">
        <v>2016</v>
      </c>
      <c r="F1243" s="50" t="s">
        <v>456</v>
      </c>
      <c r="G1243" s="95">
        <v>69</v>
      </c>
    </row>
    <row r="1244" spans="1:7">
      <c r="A1244" s="50" t="s">
        <v>467</v>
      </c>
      <c r="B1244" s="50" t="s">
        <v>464</v>
      </c>
      <c r="C1244" s="50" t="s">
        <v>425</v>
      </c>
      <c r="D1244" s="50" t="s">
        <v>426</v>
      </c>
      <c r="E1244" s="50">
        <v>2017</v>
      </c>
      <c r="F1244" s="50" t="s">
        <v>456</v>
      </c>
      <c r="G1244" s="95">
        <v>66</v>
      </c>
    </row>
    <row r="1245" spans="1:7">
      <c r="A1245" s="50" t="s">
        <v>467</v>
      </c>
      <c r="B1245" s="50" t="s">
        <v>464</v>
      </c>
      <c r="C1245" s="50" t="s">
        <v>425</v>
      </c>
      <c r="D1245" s="50" t="s">
        <v>426</v>
      </c>
      <c r="E1245" s="50">
        <v>2018</v>
      </c>
      <c r="F1245" s="50" t="s">
        <v>456</v>
      </c>
      <c r="G1245" s="95">
        <v>68</v>
      </c>
    </row>
    <row r="1246" spans="1:7">
      <c r="A1246" s="101" t="s">
        <v>467</v>
      </c>
      <c r="B1246" s="101" t="s">
        <v>464</v>
      </c>
      <c r="C1246" s="101" t="s">
        <v>425</v>
      </c>
      <c r="D1246" s="101" t="s">
        <v>426</v>
      </c>
      <c r="E1246" s="101">
        <v>2019</v>
      </c>
      <c r="F1246" s="101" t="s">
        <v>456</v>
      </c>
      <c r="G1246" s="100">
        <v>64</v>
      </c>
    </row>
    <row r="1247" spans="1:7">
      <c r="A1247" s="50" t="s">
        <v>465</v>
      </c>
      <c r="B1247" s="50" t="s">
        <v>454</v>
      </c>
      <c r="C1247" s="50" t="s">
        <v>455</v>
      </c>
      <c r="D1247" s="50" t="s">
        <v>454</v>
      </c>
      <c r="E1247" s="50">
        <v>2014</v>
      </c>
      <c r="F1247" s="50" t="s">
        <v>72</v>
      </c>
      <c r="G1247" s="98">
        <v>16353</v>
      </c>
    </row>
    <row r="1248" spans="1:7">
      <c r="A1248" s="50" t="s">
        <v>465</v>
      </c>
      <c r="B1248" s="50" t="s">
        <v>454</v>
      </c>
      <c r="C1248" s="50" t="s">
        <v>455</v>
      </c>
      <c r="D1248" s="50" t="s">
        <v>454</v>
      </c>
      <c r="E1248" s="50">
        <v>2015</v>
      </c>
      <c r="F1248" s="50" t="s">
        <v>72</v>
      </c>
      <c r="G1248" s="97">
        <v>297</v>
      </c>
    </row>
    <row r="1249" spans="1:7">
      <c r="A1249" s="50" t="s">
        <v>465</v>
      </c>
      <c r="B1249" s="50" t="s">
        <v>454</v>
      </c>
      <c r="C1249" s="50" t="s">
        <v>455</v>
      </c>
      <c r="D1249" s="50" t="s">
        <v>454</v>
      </c>
      <c r="E1249" s="50">
        <v>2016</v>
      </c>
      <c r="F1249" s="50" t="s">
        <v>72</v>
      </c>
      <c r="G1249" s="97">
        <v>28</v>
      </c>
    </row>
    <row r="1250" spans="1:7">
      <c r="A1250" s="50" t="s">
        <v>465</v>
      </c>
      <c r="B1250" s="50" t="s">
        <v>454</v>
      </c>
      <c r="C1250" s="50" t="s">
        <v>455</v>
      </c>
      <c r="D1250" s="50" t="s">
        <v>454</v>
      </c>
      <c r="E1250" s="50">
        <v>2017</v>
      </c>
      <c r="F1250" s="50" t="s">
        <v>72</v>
      </c>
      <c r="G1250" s="97">
        <v>6</v>
      </c>
    </row>
    <row r="1251" spans="1:7">
      <c r="A1251" s="50" t="s">
        <v>465</v>
      </c>
      <c r="B1251" s="50" t="s">
        <v>454</v>
      </c>
      <c r="C1251" s="50" t="s">
        <v>455</v>
      </c>
      <c r="D1251" s="50" t="s">
        <v>454</v>
      </c>
      <c r="E1251" s="50">
        <v>2018</v>
      </c>
      <c r="F1251" s="50" t="s">
        <v>72</v>
      </c>
      <c r="G1251" s="97">
        <v>5</v>
      </c>
    </row>
    <row r="1252" spans="1:7">
      <c r="A1252" s="50" t="s">
        <v>465</v>
      </c>
      <c r="B1252" s="50" t="s">
        <v>454</v>
      </c>
      <c r="C1252" s="50" t="s">
        <v>455</v>
      </c>
      <c r="D1252" s="50" t="s">
        <v>454</v>
      </c>
      <c r="E1252" s="50">
        <v>2019</v>
      </c>
      <c r="F1252" s="50" t="s">
        <v>72</v>
      </c>
      <c r="G1252" s="97">
        <v>0</v>
      </c>
    </row>
    <row r="1253" spans="1:7">
      <c r="A1253" s="50" t="s">
        <v>465</v>
      </c>
      <c r="B1253" s="50" t="s">
        <v>464</v>
      </c>
      <c r="C1253" s="50" t="s">
        <v>451</v>
      </c>
      <c r="D1253" s="50" t="s">
        <v>453</v>
      </c>
      <c r="E1253" s="50">
        <v>2014</v>
      </c>
      <c r="F1253" s="50" t="s">
        <v>72</v>
      </c>
      <c r="G1253" s="98">
        <v>214434</v>
      </c>
    </row>
    <row r="1254" spans="1:7">
      <c r="A1254" s="50" t="s">
        <v>465</v>
      </c>
      <c r="B1254" s="50" t="s">
        <v>464</v>
      </c>
      <c r="C1254" s="50" t="s">
        <v>451</v>
      </c>
      <c r="D1254" s="50" t="s">
        <v>453</v>
      </c>
      <c r="E1254" s="50">
        <v>2015</v>
      </c>
      <c r="F1254" s="50" t="s">
        <v>72</v>
      </c>
      <c r="G1254" s="98">
        <v>228065</v>
      </c>
    </row>
    <row r="1255" spans="1:7">
      <c r="A1255" s="50" t="s">
        <v>465</v>
      </c>
      <c r="B1255" s="50" t="s">
        <v>464</v>
      </c>
      <c r="C1255" s="50" t="s">
        <v>451</v>
      </c>
      <c r="D1255" s="50" t="s">
        <v>453</v>
      </c>
      <c r="E1255" s="50">
        <v>2016</v>
      </c>
      <c r="F1255" s="50" t="s">
        <v>72</v>
      </c>
      <c r="G1255" s="98">
        <v>227568</v>
      </c>
    </row>
    <row r="1256" spans="1:7">
      <c r="A1256" s="50" t="s">
        <v>465</v>
      </c>
      <c r="B1256" s="50" t="s">
        <v>464</v>
      </c>
      <c r="C1256" s="50" t="s">
        <v>451</v>
      </c>
      <c r="D1256" s="50" t="s">
        <v>453</v>
      </c>
      <c r="E1256" s="50">
        <v>2017</v>
      </c>
      <c r="F1256" s="50" t="s">
        <v>72</v>
      </c>
      <c r="G1256" s="98">
        <v>233559</v>
      </c>
    </row>
    <row r="1257" spans="1:7">
      <c r="A1257" s="50" t="s">
        <v>465</v>
      </c>
      <c r="B1257" s="50" t="s">
        <v>464</v>
      </c>
      <c r="C1257" s="50" t="s">
        <v>451</v>
      </c>
      <c r="D1257" s="50" t="s">
        <v>453</v>
      </c>
      <c r="E1257" s="50">
        <v>2018</v>
      </c>
      <c r="F1257" s="50" t="s">
        <v>72</v>
      </c>
      <c r="G1257" s="98">
        <v>241461</v>
      </c>
    </row>
    <row r="1258" spans="1:7">
      <c r="A1258" s="50" t="s">
        <v>465</v>
      </c>
      <c r="B1258" s="50" t="s">
        <v>464</v>
      </c>
      <c r="C1258" s="50" t="s">
        <v>451</v>
      </c>
      <c r="D1258" s="50" t="s">
        <v>453</v>
      </c>
      <c r="E1258" s="50">
        <v>2019</v>
      </c>
      <c r="F1258" s="50" t="s">
        <v>72</v>
      </c>
      <c r="G1258" s="98">
        <v>230260</v>
      </c>
    </row>
    <row r="1259" spans="1:7">
      <c r="A1259" s="50" t="s">
        <v>465</v>
      </c>
      <c r="B1259" s="50" t="s">
        <v>464</v>
      </c>
      <c r="C1259" s="50" t="s">
        <v>451</v>
      </c>
      <c r="D1259" s="50" t="s">
        <v>452</v>
      </c>
      <c r="E1259" s="50">
        <v>2014</v>
      </c>
      <c r="F1259" s="50" t="s">
        <v>72</v>
      </c>
      <c r="G1259" s="98">
        <v>83408</v>
      </c>
    </row>
    <row r="1260" spans="1:7">
      <c r="A1260" s="50" t="s">
        <v>465</v>
      </c>
      <c r="B1260" s="50" t="s">
        <v>464</v>
      </c>
      <c r="C1260" s="50" t="s">
        <v>451</v>
      </c>
      <c r="D1260" s="50" t="s">
        <v>452</v>
      </c>
      <c r="E1260" s="50">
        <v>2015</v>
      </c>
      <c r="F1260" s="50" t="s">
        <v>72</v>
      </c>
      <c r="G1260" s="98">
        <v>75256</v>
      </c>
    </row>
    <row r="1261" spans="1:7">
      <c r="A1261" s="50" t="s">
        <v>465</v>
      </c>
      <c r="B1261" s="50" t="s">
        <v>464</v>
      </c>
      <c r="C1261" s="50" t="s">
        <v>451</v>
      </c>
      <c r="D1261" s="50" t="s">
        <v>452</v>
      </c>
      <c r="E1261" s="50">
        <v>2016</v>
      </c>
      <c r="F1261" s="50" t="s">
        <v>72</v>
      </c>
      <c r="G1261" s="98">
        <v>83633</v>
      </c>
    </row>
    <row r="1262" spans="1:7">
      <c r="A1262" s="50" t="s">
        <v>465</v>
      </c>
      <c r="B1262" s="50" t="s">
        <v>464</v>
      </c>
      <c r="C1262" s="50" t="s">
        <v>451</v>
      </c>
      <c r="D1262" s="50" t="s">
        <v>452</v>
      </c>
      <c r="E1262" s="50">
        <v>2017</v>
      </c>
      <c r="F1262" s="50" t="s">
        <v>72</v>
      </c>
      <c r="G1262" s="98">
        <v>78717</v>
      </c>
    </row>
    <row r="1263" spans="1:7">
      <c r="A1263" s="50" t="s">
        <v>465</v>
      </c>
      <c r="B1263" s="50" t="s">
        <v>464</v>
      </c>
      <c r="C1263" s="50" t="s">
        <v>451</v>
      </c>
      <c r="D1263" s="50" t="s">
        <v>452</v>
      </c>
      <c r="E1263" s="50">
        <v>2018</v>
      </c>
      <c r="F1263" s="50" t="s">
        <v>72</v>
      </c>
      <c r="G1263" s="98">
        <v>80377</v>
      </c>
    </row>
    <row r="1264" spans="1:7">
      <c r="A1264" s="50" t="s">
        <v>465</v>
      </c>
      <c r="B1264" s="50" t="s">
        <v>464</v>
      </c>
      <c r="C1264" s="50" t="s">
        <v>451</v>
      </c>
      <c r="D1264" s="50" t="s">
        <v>452</v>
      </c>
      <c r="E1264" s="50">
        <v>2019</v>
      </c>
      <c r="F1264" s="50" t="s">
        <v>72</v>
      </c>
      <c r="G1264" s="98">
        <v>74992</v>
      </c>
    </row>
    <row r="1265" spans="1:7">
      <c r="A1265" s="50" t="s">
        <v>465</v>
      </c>
      <c r="B1265" s="50" t="s">
        <v>464</v>
      </c>
      <c r="C1265" s="50" t="s">
        <v>447</v>
      </c>
      <c r="D1265" s="50" t="s">
        <v>450</v>
      </c>
      <c r="E1265" s="50">
        <v>2014</v>
      </c>
      <c r="F1265" s="50" t="s">
        <v>72</v>
      </c>
      <c r="G1265" s="98">
        <v>272082</v>
      </c>
    </row>
    <row r="1266" spans="1:7">
      <c r="A1266" s="50" t="s">
        <v>465</v>
      </c>
      <c r="B1266" s="50" t="s">
        <v>464</v>
      </c>
      <c r="C1266" s="50" t="s">
        <v>447</v>
      </c>
      <c r="D1266" s="50" t="s">
        <v>450</v>
      </c>
      <c r="E1266" s="50">
        <v>2015</v>
      </c>
      <c r="F1266" s="50" t="s">
        <v>72</v>
      </c>
      <c r="G1266" s="98">
        <v>297515</v>
      </c>
    </row>
    <row r="1267" spans="1:7">
      <c r="A1267" s="50" t="s">
        <v>465</v>
      </c>
      <c r="B1267" s="50" t="s">
        <v>464</v>
      </c>
      <c r="C1267" s="50" t="s">
        <v>447</v>
      </c>
      <c r="D1267" s="50" t="s">
        <v>450</v>
      </c>
      <c r="E1267" s="50">
        <v>2016</v>
      </c>
      <c r="F1267" s="50" t="s">
        <v>72</v>
      </c>
      <c r="G1267" s="98">
        <v>299463</v>
      </c>
    </row>
    <row r="1268" spans="1:7">
      <c r="A1268" s="50" t="s">
        <v>465</v>
      </c>
      <c r="B1268" s="50" t="s">
        <v>464</v>
      </c>
      <c r="C1268" s="50" t="s">
        <v>447</v>
      </c>
      <c r="D1268" s="50" t="s">
        <v>450</v>
      </c>
      <c r="E1268" s="50">
        <v>2017</v>
      </c>
      <c r="F1268" s="50" t="s">
        <v>72</v>
      </c>
      <c r="G1268" s="98">
        <v>305900</v>
      </c>
    </row>
    <row r="1269" spans="1:7">
      <c r="A1269" s="50" t="s">
        <v>465</v>
      </c>
      <c r="B1269" s="50" t="s">
        <v>464</v>
      </c>
      <c r="C1269" s="50" t="s">
        <v>447</v>
      </c>
      <c r="D1269" s="50" t="s">
        <v>450</v>
      </c>
      <c r="E1269" s="50">
        <v>2018</v>
      </c>
      <c r="F1269" s="50" t="s">
        <v>72</v>
      </c>
      <c r="G1269" s="98">
        <v>325961</v>
      </c>
    </row>
    <row r="1270" spans="1:7">
      <c r="A1270" s="50" t="s">
        <v>465</v>
      </c>
      <c r="B1270" s="50" t="s">
        <v>464</v>
      </c>
      <c r="C1270" s="50" t="s">
        <v>447</v>
      </c>
      <c r="D1270" s="50" t="s">
        <v>450</v>
      </c>
      <c r="E1270" s="50">
        <v>2019</v>
      </c>
      <c r="F1270" s="50" t="s">
        <v>72</v>
      </c>
      <c r="G1270" s="98">
        <v>311184</v>
      </c>
    </row>
    <row r="1271" spans="1:7">
      <c r="A1271" s="50" t="s">
        <v>465</v>
      </c>
      <c r="B1271" s="50" t="s">
        <v>464</v>
      </c>
      <c r="C1271" s="50" t="s">
        <v>447</v>
      </c>
      <c r="D1271" s="50" t="s">
        <v>449</v>
      </c>
      <c r="E1271" s="50">
        <v>2014</v>
      </c>
      <c r="F1271" s="50" t="s">
        <v>72</v>
      </c>
      <c r="G1271" s="98">
        <v>98740</v>
      </c>
    </row>
    <row r="1272" spans="1:7">
      <c r="A1272" s="50" t="s">
        <v>465</v>
      </c>
      <c r="B1272" s="50" t="s">
        <v>464</v>
      </c>
      <c r="C1272" s="50" t="s">
        <v>447</v>
      </c>
      <c r="D1272" s="50" t="s">
        <v>449</v>
      </c>
      <c r="E1272" s="50">
        <v>2015</v>
      </c>
      <c r="F1272" s="50" t="s">
        <v>72</v>
      </c>
      <c r="G1272" s="98">
        <v>111256</v>
      </c>
    </row>
    <row r="1273" spans="1:7">
      <c r="A1273" s="50" t="s">
        <v>465</v>
      </c>
      <c r="B1273" s="50" t="s">
        <v>464</v>
      </c>
      <c r="C1273" s="50" t="s">
        <v>447</v>
      </c>
      <c r="D1273" s="50" t="s">
        <v>449</v>
      </c>
      <c r="E1273" s="50">
        <v>2016</v>
      </c>
      <c r="F1273" s="50" t="s">
        <v>72</v>
      </c>
      <c r="G1273" s="98">
        <v>113772</v>
      </c>
    </row>
    <row r="1274" spans="1:7">
      <c r="A1274" s="50" t="s">
        <v>465</v>
      </c>
      <c r="B1274" s="50" t="s">
        <v>464</v>
      </c>
      <c r="C1274" s="50" t="s">
        <v>447</v>
      </c>
      <c r="D1274" s="50" t="s">
        <v>449</v>
      </c>
      <c r="E1274" s="50">
        <v>2017</v>
      </c>
      <c r="F1274" s="50" t="s">
        <v>72</v>
      </c>
      <c r="G1274" s="98">
        <v>118133</v>
      </c>
    </row>
    <row r="1275" spans="1:7">
      <c r="A1275" s="50" t="s">
        <v>465</v>
      </c>
      <c r="B1275" s="50" t="s">
        <v>464</v>
      </c>
      <c r="C1275" s="50" t="s">
        <v>447</v>
      </c>
      <c r="D1275" s="50" t="s">
        <v>449</v>
      </c>
      <c r="E1275" s="50">
        <v>2018</v>
      </c>
      <c r="F1275" s="50" t="s">
        <v>72</v>
      </c>
      <c r="G1275" s="98">
        <v>126641</v>
      </c>
    </row>
    <row r="1276" spans="1:7">
      <c r="A1276" s="50" t="s">
        <v>465</v>
      </c>
      <c r="B1276" s="50" t="s">
        <v>464</v>
      </c>
      <c r="C1276" s="50" t="s">
        <v>447</v>
      </c>
      <c r="D1276" s="50" t="s">
        <v>449</v>
      </c>
      <c r="E1276" s="50">
        <v>2019</v>
      </c>
      <c r="F1276" s="50" t="s">
        <v>72</v>
      </c>
      <c r="G1276" s="98">
        <v>123102</v>
      </c>
    </row>
    <row r="1277" spans="1:7">
      <c r="A1277" s="50" t="s">
        <v>465</v>
      </c>
      <c r="B1277" s="50" t="s">
        <v>464</v>
      </c>
      <c r="C1277" s="50" t="s">
        <v>447</v>
      </c>
      <c r="D1277" s="50" t="s">
        <v>448</v>
      </c>
      <c r="E1277" s="50">
        <v>2014</v>
      </c>
      <c r="F1277" s="50" t="s">
        <v>72</v>
      </c>
      <c r="G1277" s="98">
        <v>153997</v>
      </c>
    </row>
    <row r="1278" spans="1:7">
      <c r="A1278" s="50" t="s">
        <v>465</v>
      </c>
      <c r="B1278" s="50" t="s">
        <v>464</v>
      </c>
      <c r="C1278" s="50" t="s">
        <v>447</v>
      </c>
      <c r="D1278" s="50" t="s">
        <v>448</v>
      </c>
      <c r="E1278" s="50">
        <v>2015</v>
      </c>
      <c r="F1278" s="50" t="s">
        <v>72</v>
      </c>
      <c r="G1278" s="98">
        <v>141543</v>
      </c>
    </row>
    <row r="1279" spans="1:7">
      <c r="A1279" s="50" t="s">
        <v>465</v>
      </c>
      <c r="B1279" s="50" t="s">
        <v>464</v>
      </c>
      <c r="C1279" s="50" t="s">
        <v>447</v>
      </c>
      <c r="D1279" s="50" t="s">
        <v>448</v>
      </c>
      <c r="E1279" s="50">
        <v>2016</v>
      </c>
      <c r="F1279" s="50" t="s">
        <v>72</v>
      </c>
      <c r="G1279" s="98">
        <v>164748</v>
      </c>
    </row>
    <row r="1280" spans="1:7">
      <c r="A1280" s="50" t="s">
        <v>465</v>
      </c>
      <c r="B1280" s="50" t="s">
        <v>464</v>
      </c>
      <c r="C1280" s="50" t="s">
        <v>447</v>
      </c>
      <c r="D1280" s="50" t="s">
        <v>448</v>
      </c>
      <c r="E1280" s="50">
        <v>2017</v>
      </c>
      <c r="F1280" s="50" t="s">
        <v>72</v>
      </c>
      <c r="G1280" s="98">
        <v>132055</v>
      </c>
    </row>
    <row r="1281" spans="1:7">
      <c r="A1281" s="50" t="s">
        <v>465</v>
      </c>
      <c r="B1281" s="50" t="s">
        <v>464</v>
      </c>
      <c r="C1281" s="50" t="s">
        <v>447</v>
      </c>
      <c r="D1281" s="50" t="s">
        <v>448</v>
      </c>
      <c r="E1281" s="50">
        <v>2018</v>
      </c>
      <c r="F1281" s="50" t="s">
        <v>72</v>
      </c>
      <c r="G1281" s="98">
        <v>140783</v>
      </c>
    </row>
    <row r="1282" spans="1:7">
      <c r="A1282" s="50" t="s">
        <v>465</v>
      </c>
      <c r="B1282" s="50" t="s">
        <v>464</v>
      </c>
      <c r="C1282" s="50" t="s">
        <v>447</v>
      </c>
      <c r="D1282" s="50" t="s">
        <v>448</v>
      </c>
      <c r="E1282" s="50">
        <v>2019</v>
      </c>
      <c r="F1282" s="50" t="s">
        <v>72</v>
      </c>
      <c r="G1282" s="98">
        <v>120484</v>
      </c>
    </row>
    <row r="1283" spans="1:7">
      <c r="A1283" s="50" t="s">
        <v>465</v>
      </c>
      <c r="B1283" s="50" t="s">
        <v>464</v>
      </c>
      <c r="C1283" s="50" t="s">
        <v>445</v>
      </c>
      <c r="D1283" s="50" t="s">
        <v>446</v>
      </c>
      <c r="E1283" s="50">
        <v>2014</v>
      </c>
      <c r="F1283" s="50" t="s">
        <v>72</v>
      </c>
      <c r="G1283" s="98">
        <v>1346</v>
      </c>
    </row>
    <row r="1284" spans="1:7">
      <c r="A1284" s="50" t="s">
        <v>465</v>
      </c>
      <c r="B1284" s="50" t="s">
        <v>464</v>
      </c>
      <c r="C1284" s="50" t="s">
        <v>445</v>
      </c>
      <c r="D1284" s="50" t="s">
        <v>446</v>
      </c>
      <c r="E1284" s="50">
        <v>2015</v>
      </c>
      <c r="F1284" s="50" t="s">
        <v>72</v>
      </c>
      <c r="G1284" s="98">
        <v>1243</v>
      </c>
    </row>
    <row r="1285" spans="1:7">
      <c r="A1285" s="50" t="s">
        <v>465</v>
      </c>
      <c r="B1285" s="50" t="s">
        <v>464</v>
      </c>
      <c r="C1285" s="50" t="s">
        <v>445</v>
      </c>
      <c r="D1285" s="50" t="s">
        <v>446</v>
      </c>
      <c r="E1285" s="50">
        <v>2016</v>
      </c>
      <c r="F1285" s="50" t="s">
        <v>72</v>
      </c>
      <c r="G1285" s="98">
        <v>1037</v>
      </c>
    </row>
    <row r="1286" spans="1:7">
      <c r="A1286" s="50" t="s">
        <v>465</v>
      </c>
      <c r="B1286" s="50" t="s">
        <v>464</v>
      </c>
      <c r="C1286" s="50" t="s">
        <v>445</v>
      </c>
      <c r="D1286" s="50" t="s">
        <v>446</v>
      </c>
      <c r="E1286" s="50">
        <v>2017</v>
      </c>
      <c r="F1286" s="50" t="s">
        <v>72</v>
      </c>
      <c r="G1286" s="97">
        <v>990</v>
      </c>
    </row>
    <row r="1287" spans="1:7">
      <c r="A1287" s="50" t="s">
        <v>465</v>
      </c>
      <c r="B1287" s="50" t="s">
        <v>464</v>
      </c>
      <c r="C1287" s="50" t="s">
        <v>445</v>
      </c>
      <c r="D1287" s="50" t="s">
        <v>446</v>
      </c>
      <c r="E1287" s="50">
        <v>2018</v>
      </c>
      <c r="F1287" s="50" t="s">
        <v>72</v>
      </c>
      <c r="G1287" s="98">
        <v>1067</v>
      </c>
    </row>
    <row r="1288" spans="1:7">
      <c r="A1288" s="50" t="s">
        <v>465</v>
      </c>
      <c r="B1288" s="50" t="s">
        <v>464</v>
      </c>
      <c r="C1288" s="50" t="s">
        <v>445</v>
      </c>
      <c r="D1288" s="50" t="s">
        <v>446</v>
      </c>
      <c r="E1288" s="50">
        <v>2019</v>
      </c>
      <c r="F1288" s="50" t="s">
        <v>72</v>
      </c>
      <c r="G1288" s="97">
        <v>897</v>
      </c>
    </row>
    <row r="1289" spans="1:7">
      <c r="A1289" s="50" t="s">
        <v>465</v>
      </c>
      <c r="B1289" s="50" t="s">
        <v>464</v>
      </c>
      <c r="C1289" s="50" t="s">
        <v>441</v>
      </c>
      <c r="D1289" s="50" t="s">
        <v>385</v>
      </c>
      <c r="E1289" s="50">
        <v>2014</v>
      </c>
      <c r="F1289" s="50" t="s">
        <v>72</v>
      </c>
      <c r="G1289" s="98">
        <v>76556</v>
      </c>
    </row>
    <row r="1290" spans="1:7">
      <c r="A1290" s="50" t="s">
        <v>465</v>
      </c>
      <c r="B1290" s="50" t="s">
        <v>464</v>
      </c>
      <c r="C1290" s="50" t="s">
        <v>441</v>
      </c>
      <c r="D1290" s="50" t="s">
        <v>385</v>
      </c>
      <c r="E1290" s="50">
        <v>2015</v>
      </c>
      <c r="F1290" s="50" t="s">
        <v>72</v>
      </c>
      <c r="G1290" s="98">
        <v>82556</v>
      </c>
    </row>
    <row r="1291" spans="1:7">
      <c r="A1291" s="50" t="s">
        <v>465</v>
      </c>
      <c r="B1291" s="50" t="s">
        <v>464</v>
      </c>
      <c r="C1291" s="50" t="s">
        <v>441</v>
      </c>
      <c r="D1291" s="50" t="s">
        <v>385</v>
      </c>
      <c r="E1291" s="50">
        <v>2016</v>
      </c>
      <c r="F1291" s="50" t="s">
        <v>72</v>
      </c>
      <c r="G1291" s="98">
        <v>81159</v>
      </c>
    </row>
    <row r="1292" spans="1:7">
      <c r="A1292" s="50" t="s">
        <v>465</v>
      </c>
      <c r="B1292" s="50" t="s">
        <v>464</v>
      </c>
      <c r="C1292" s="50" t="s">
        <v>441</v>
      </c>
      <c r="D1292" s="50" t="s">
        <v>385</v>
      </c>
      <c r="E1292" s="50">
        <v>2017</v>
      </c>
      <c r="F1292" s="50" t="s">
        <v>72</v>
      </c>
      <c r="G1292" s="98">
        <v>77790</v>
      </c>
    </row>
    <row r="1293" spans="1:7">
      <c r="A1293" s="50" t="s">
        <v>465</v>
      </c>
      <c r="B1293" s="50" t="s">
        <v>464</v>
      </c>
      <c r="C1293" s="50" t="s">
        <v>441</v>
      </c>
      <c r="D1293" s="50" t="s">
        <v>385</v>
      </c>
      <c r="E1293" s="50">
        <v>2018</v>
      </c>
      <c r="F1293" s="50" t="s">
        <v>72</v>
      </c>
      <c r="G1293" s="98">
        <v>80588</v>
      </c>
    </row>
    <row r="1294" spans="1:7">
      <c r="A1294" s="50" t="s">
        <v>465</v>
      </c>
      <c r="B1294" s="50" t="s">
        <v>464</v>
      </c>
      <c r="C1294" s="50" t="s">
        <v>441</v>
      </c>
      <c r="D1294" s="50" t="s">
        <v>385</v>
      </c>
      <c r="E1294" s="50">
        <v>2019</v>
      </c>
      <c r="F1294" s="50" t="s">
        <v>72</v>
      </c>
      <c r="G1294" s="98">
        <v>74235</v>
      </c>
    </row>
    <row r="1295" spans="1:7">
      <c r="A1295" s="50" t="s">
        <v>465</v>
      </c>
      <c r="B1295" s="50" t="s">
        <v>464</v>
      </c>
      <c r="C1295" s="50" t="s">
        <v>441</v>
      </c>
      <c r="D1295" s="50" t="s">
        <v>444</v>
      </c>
      <c r="E1295" s="50">
        <v>2014</v>
      </c>
      <c r="F1295" s="50" t="s">
        <v>72</v>
      </c>
      <c r="G1295" s="98">
        <v>8704</v>
      </c>
    </row>
    <row r="1296" spans="1:7">
      <c r="A1296" s="50" t="s">
        <v>465</v>
      </c>
      <c r="B1296" s="50" t="s">
        <v>464</v>
      </c>
      <c r="C1296" s="50" t="s">
        <v>441</v>
      </c>
      <c r="D1296" s="50" t="s">
        <v>444</v>
      </c>
      <c r="E1296" s="50">
        <v>2015</v>
      </c>
      <c r="F1296" s="50" t="s">
        <v>72</v>
      </c>
      <c r="G1296" s="98">
        <v>6796</v>
      </c>
    </row>
    <row r="1297" spans="1:7">
      <c r="A1297" s="50" t="s">
        <v>465</v>
      </c>
      <c r="B1297" s="50" t="s">
        <v>464</v>
      </c>
      <c r="C1297" s="50" t="s">
        <v>441</v>
      </c>
      <c r="D1297" s="50" t="s">
        <v>444</v>
      </c>
      <c r="E1297" s="50">
        <v>2016</v>
      </c>
      <c r="F1297" s="50" t="s">
        <v>72</v>
      </c>
      <c r="G1297" s="98">
        <v>6708</v>
      </c>
    </row>
    <row r="1298" spans="1:7">
      <c r="A1298" s="50" t="s">
        <v>465</v>
      </c>
      <c r="B1298" s="50" t="s">
        <v>464</v>
      </c>
      <c r="C1298" s="50" t="s">
        <v>441</v>
      </c>
      <c r="D1298" s="50" t="s">
        <v>444</v>
      </c>
      <c r="E1298" s="50">
        <v>2017</v>
      </c>
      <c r="F1298" s="50" t="s">
        <v>72</v>
      </c>
      <c r="G1298" s="98">
        <v>6464</v>
      </c>
    </row>
    <row r="1299" spans="1:7">
      <c r="A1299" s="50" t="s">
        <v>465</v>
      </c>
      <c r="B1299" s="50" t="s">
        <v>464</v>
      </c>
      <c r="C1299" s="50" t="s">
        <v>441</v>
      </c>
      <c r="D1299" s="50" t="s">
        <v>444</v>
      </c>
      <c r="E1299" s="50">
        <v>2018</v>
      </c>
      <c r="F1299" s="50" t="s">
        <v>72</v>
      </c>
      <c r="G1299" s="98">
        <v>6893</v>
      </c>
    </row>
    <row r="1300" spans="1:7">
      <c r="A1300" s="50" t="s">
        <v>465</v>
      </c>
      <c r="B1300" s="50" t="s">
        <v>464</v>
      </c>
      <c r="C1300" s="50" t="s">
        <v>441</v>
      </c>
      <c r="D1300" s="50" t="s">
        <v>444</v>
      </c>
      <c r="E1300" s="50">
        <v>2019</v>
      </c>
      <c r="F1300" s="50" t="s">
        <v>72</v>
      </c>
      <c r="G1300" s="98">
        <v>6027</v>
      </c>
    </row>
    <row r="1301" spans="1:7">
      <c r="A1301" s="50" t="s">
        <v>465</v>
      </c>
      <c r="B1301" s="50" t="s">
        <v>464</v>
      </c>
      <c r="C1301" s="50" t="s">
        <v>441</v>
      </c>
      <c r="D1301" s="50" t="s">
        <v>443</v>
      </c>
      <c r="E1301" s="50">
        <v>2014</v>
      </c>
      <c r="F1301" s="50" t="s">
        <v>72</v>
      </c>
      <c r="G1301" s="97">
        <v>15</v>
      </c>
    </row>
    <row r="1302" spans="1:7">
      <c r="A1302" s="50" t="s">
        <v>465</v>
      </c>
      <c r="B1302" s="50" t="s">
        <v>464</v>
      </c>
      <c r="C1302" s="50" t="s">
        <v>441</v>
      </c>
      <c r="D1302" s="50" t="s">
        <v>443</v>
      </c>
      <c r="E1302" s="50">
        <v>2015</v>
      </c>
      <c r="F1302" s="50" t="s">
        <v>72</v>
      </c>
      <c r="G1302" s="97">
        <v>7</v>
      </c>
    </row>
    <row r="1303" spans="1:7">
      <c r="A1303" s="50" t="s">
        <v>465</v>
      </c>
      <c r="B1303" s="50" t="s">
        <v>464</v>
      </c>
      <c r="C1303" s="50" t="s">
        <v>441</v>
      </c>
      <c r="D1303" s="50" t="s">
        <v>443</v>
      </c>
      <c r="E1303" s="50">
        <v>2016</v>
      </c>
      <c r="F1303" s="50" t="s">
        <v>72</v>
      </c>
      <c r="G1303" s="97">
        <v>21</v>
      </c>
    </row>
    <row r="1304" spans="1:7">
      <c r="A1304" s="50" t="s">
        <v>465</v>
      </c>
      <c r="B1304" s="50" t="s">
        <v>464</v>
      </c>
      <c r="C1304" s="50" t="s">
        <v>441</v>
      </c>
      <c r="D1304" s="50" t="s">
        <v>443</v>
      </c>
      <c r="E1304" s="50">
        <v>2017</v>
      </c>
      <c r="F1304" s="50" t="s">
        <v>72</v>
      </c>
      <c r="G1304" s="97">
        <v>12</v>
      </c>
    </row>
    <row r="1305" spans="1:7">
      <c r="A1305" s="50" t="s">
        <v>465</v>
      </c>
      <c r="B1305" s="50" t="s">
        <v>464</v>
      </c>
      <c r="C1305" s="50" t="s">
        <v>441</v>
      </c>
      <c r="D1305" s="50" t="s">
        <v>443</v>
      </c>
      <c r="E1305" s="50">
        <v>2018</v>
      </c>
      <c r="F1305" s="50" t="s">
        <v>72</v>
      </c>
      <c r="G1305" s="97">
        <v>8</v>
      </c>
    </row>
    <row r="1306" spans="1:7">
      <c r="A1306" s="50" t="s">
        <v>465</v>
      </c>
      <c r="B1306" s="50" t="s">
        <v>464</v>
      </c>
      <c r="C1306" s="50" t="s">
        <v>441</v>
      </c>
      <c r="D1306" s="50" t="s">
        <v>443</v>
      </c>
      <c r="E1306" s="50">
        <v>2019</v>
      </c>
      <c r="F1306" s="50" t="s">
        <v>72</v>
      </c>
      <c r="G1306" s="97">
        <v>5</v>
      </c>
    </row>
    <row r="1307" spans="1:7">
      <c r="A1307" s="50" t="s">
        <v>465</v>
      </c>
      <c r="B1307" s="50" t="s">
        <v>464</v>
      </c>
      <c r="C1307" s="50" t="s">
        <v>441</v>
      </c>
      <c r="D1307" s="50" t="s">
        <v>442</v>
      </c>
      <c r="E1307" s="50">
        <v>2014</v>
      </c>
      <c r="F1307" s="50" t="s">
        <v>72</v>
      </c>
      <c r="G1307" s="97">
        <v>779</v>
      </c>
    </row>
    <row r="1308" spans="1:7">
      <c r="A1308" s="50" t="s">
        <v>465</v>
      </c>
      <c r="B1308" s="50" t="s">
        <v>464</v>
      </c>
      <c r="C1308" s="50" t="s">
        <v>441</v>
      </c>
      <c r="D1308" s="50" t="s">
        <v>442</v>
      </c>
      <c r="E1308" s="50">
        <v>2015</v>
      </c>
      <c r="F1308" s="50" t="s">
        <v>72</v>
      </c>
      <c r="G1308" s="98">
        <v>1011</v>
      </c>
    </row>
    <row r="1309" spans="1:7">
      <c r="A1309" s="50" t="s">
        <v>465</v>
      </c>
      <c r="B1309" s="50" t="s">
        <v>464</v>
      </c>
      <c r="C1309" s="50" t="s">
        <v>441</v>
      </c>
      <c r="D1309" s="50" t="s">
        <v>442</v>
      </c>
      <c r="E1309" s="50">
        <v>2016</v>
      </c>
      <c r="F1309" s="50" t="s">
        <v>72</v>
      </c>
      <c r="G1309" s="98">
        <v>1008</v>
      </c>
    </row>
    <row r="1310" spans="1:7">
      <c r="A1310" s="50" t="s">
        <v>465</v>
      </c>
      <c r="B1310" s="50" t="s">
        <v>464</v>
      </c>
      <c r="C1310" s="50" t="s">
        <v>441</v>
      </c>
      <c r="D1310" s="50" t="s">
        <v>442</v>
      </c>
      <c r="E1310" s="50">
        <v>2017</v>
      </c>
      <c r="F1310" s="50" t="s">
        <v>72</v>
      </c>
      <c r="G1310" s="97">
        <v>975</v>
      </c>
    </row>
    <row r="1311" spans="1:7">
      <c r="A1311" s="50" t="s">
        <v>465</v>
      </c>
      <c r="B1311" s="50" t="s">
        <v>464</v>
      </c>
      <c r="C1311" s="50" t="s">
        <v>441</v>
      </c>
      <c r="D1311" s="50" t="s">
        <v>442</v>
      </c>
      <c r="E1311" s="50">
        <v>2018</v>
      </c>
      <c r="F1311" s="50" t="s">
        <v>72</v>
      </c>
      <c r="G1311" s="97">
        <v>906</v>
      </c>
    </row>
    <row r="1312" spans="1:7">
      <c r="A1312" s="50" t="s">
        <v>465</v>
      </c>
      <c r="B1312" s="50" t="s">
        <v>464</v>
      </c>
      <c r="C1312" s="50" t="s">
        <v>441</v>
      </c>
      <c r="D1312" s="50" t="s">
        <v>442</v>
      </c>
      <c r="E1312" s="50">
        <v>2019</v>
      </c>
      <c r="F1312" s="50" t="s">
        <v>72</v>
      </c>
      <c r="G1312" s="97">
        <v>800</v>
      </c>
    </row>
    <row r="1313" spans="1:7">
      <c r="A1313" s="50" t="s">
        <v>465</v>
      </c>
      <c r="B1313" s="50" t="s">
        <v>464</v>
      </c>
      <c r="C1313" s="50" t="s">
        <v>438</v>
      </c>
      <c r="D1313" s="50" t="s">
        <v>440</v>
      </c>
      <c r="E1313" s="50">
        <v>2014</v>
      </c>
      <c r="F1313" s="50" t="s">
        <v>72</v>
      </c>
      <c r="G1313" s="98">
        <v>17425</v>
      </c>
    </row>
    <row r="1314" spans="1:7">
      <c r="A1314" s="50" t="s">
        <v>465</v>
      </c>
      <c r="B1314" s="50" t="s">
        <v>464</v>
      </c>
      <c r="C1314" s="50" t="s">
        <v>438</v>
      </c>
      <c r="D1314" s="50" t="s">
        <v>440</v>
      </c>
      <c r="E1314" s="50">
        <v>2015</v>
      </c>
      <c r="F1314" s="50" t="s">
        <v>72</v>
      </c>
      <c r="G1314" s="98">
        <v>13743</v>
      </c>
    </row>
    <row r="1315" spans="1:7">
      <c r="A1315" s="50" t="s">
        <v>465</v>
      </c>
      <c r="B1315" s="50" t="s">
        <v>464</v>
      </c>
      <c r="C1315" s="50" t="s">
        <v>438</v>
      </c>
      <c r="D1315" s="50" t="s">
        <v>440</v>
      </c>
      <c r="E1315" s="50">
        <v>2016</v>
      </c>
      <c r="F1315" s="50" t="s">
        <v>72</v>
      </c>
      <c r="G1315" s="98">
        <v>13813</v>
      </c>
    </row>
    <row r="1316" spans="1:7">
      <c r="A1316" s="50" t="s">
        <v>465</v>
      </c>
      <c r="B1316" s="50" t="s">
        <v>464</v>
      </c>
      <c r="C1316" s="50" t="s">
        <v>438</v>
      </c>
      <c r="D1316" s="50" t="s">
        <v>440</v>
      </c>
      <c r="E1316" s="50">
        <v>2017</v>
      </c>
      <c r="F1316" s="50" t="s">
        <v>72</v>
      </c>
      <c r="G1316" s="98">
        <v>12371</v>
      </c>
    </row>
    <row r="1317" spans="1:7">
      <c r="A1317" s="50" t="s">
        <v>465</v>
      </c>
      <c r="B1317" s="50" t="s">
        <v>464</v>
      </c>
      <c r="C1317" s="50" t="s">
        <v>438</v>
      </c>
      <c r="D1317" s="50" t="s">
        <v>440</v>
      </c>
      <c r="E1317" s="50">
        <v>2018</v>
      </c>
      <c r="F1317" s="50" t="s">
        <v>72</v>
      </c>
      <c r="G1317" s="98">
        <v>12026</v>
      </c>
    </row>
    <row r="1318" spans="1:7">
      <c r="A1318" s="50" t="s">
        <v>465</v>
      </c>
      <c r="B1318" s="50" t="s">
        <v>464</v>
      </c>
      <c r="C1318" s="50" t="s">
        <v>438</v>
      </c>
      <c r="D1318" s="50" t="s">
        <v>440</v>
      </c>
      <c r="E1318" s="50">
        <v>2019</v>
      </c>
      <c r="F1318" s="50" t="s">
        <v>72</v>
      </c>
      <c r="G1318" s="98">
        <v>10983</v>
      </c>
    </row>
    <row r="1319" spans="1:7">
      <c r="A1319" s="50" t="s">
        <v>465</v>
      </c>
      <c r="B1319" s="50" t="s">
        <v>464</v>
      </c>
      <c r="C1319" s="50" t="s">
        <v>438</v>
      </c>
      <c r="D1319" s="50" t="s">
        <v>439</v>
      </c>
      <c r="E1319" s="50">
        <v>2014</v>
      </c>
      <c r="F1319" s="50" t="s">
        <v>72</v>
      </c>
      <c r="G1319" s="97">
        <v>463</v>
      </c>
    </row>
    <row r="1320" spans="1:7">
      <c r="A1320" s="50" t="s">
        <v>465</v>
      </c>
      <c r="B1320" s="50" t="s">
        <v>464</v>
      </c>
      <c r="C1320" s="50" t="s">
        <v>438</v>
      </c>
      <c r="D1320" s="50" t="s">
        <v>439</v>
      </c>
      <c r="E1320" s="50">
        <v>2015</v>
      </c>
      <c r="F1320" s="50" t="s">
        <v>72</v>
      </c>
      <c r="G1320" s="97">
        <v>309</v>
      </c>
    </row>
    <row r="1321" spans="1:7">
      <c r="A1321" s="50" t="s">
        <v>465</v>
      </c>
      <c r="B1321" s="50" t="s">
        <v>464</v>
      </c>
      <c r="C1321" s="50" t="s">
        <v>438</v>
      </c>
      <c r="D1321" s="50" t="s">
        <v>439</v>
      </c>
      <c r="E1321" s="50">
        <v>2016</v>
      </c>
      <c r="F1321" s="50" t="s">
        <v>72</v>
      </c>
      <c r="G1321" s="97">
        <v>376</v>
      </c>
    </row>
    <row r="1322" spans="1:7">
      <c r="A1322" s="50" t="s">
        <v>465</v>
      </c>
      <c r="B1322" s="50" t="s">
        <v>464</v>
      </c>
      <c r="C1322" s="50" t="s">
        <v>438</v>
      </c>
      <c r="D1322" s="50" t="s">
        <v>439</v>
      </c>
      <c r="E1322" s="50">
        <v>2017</v>
      </c>
      <c r="F1322" s="50" t="s">
        <v>72</v>
      </c>
      <c r="G1322" s="97">
        <v>274</v>
      </c>
    </row>
    <row r="1323" spans="1:7">
      <c r="A1323" s="50" t="s">
        <v>465</v>
      </c>
      <c r="B1323" s="50" t="s">
        <v>464</v>
      </c>
      <c r="C1323" s="50" t="s">
        <v>438</v>
      </c>
      <c r="D1323" s="50" t="s">
        <v>439</v>
      </c>
      <c r="E1323" s="50">
        <v>2018</v>
      </c>
      <c r="F1323" s="50" t="s">
        <v>72</v>
      </c>
      <c r="G1323" s="97">
        <v>289</v>
      </c>
    </row>
    <row r="1324" spans="1:7">
      <c r="A1324" s="50" t="s">
        <v>465</v>
      </c>
      <c r="B1324" s="50" t="s">
        <v>464</v>
      </c>
      <c r="C1324" s="50" t="s">
        <v>438</v>
      </c>
      <c r="D1324" s="50" t="s">
        <v>439</v>
      </c>
      <c r="E1324" s="50">
        <v>2019</v>
      </c>
      <c r="F1324" s="50" t="s">
        <v>72</v>
      </c>
      <c r="G1324" s="97">
        <v>258</v>
      </c>
    </row>
    <row r="1325" spans="1:7">
      <c r="A1325" s="50" t="s">
        <v>465</v>
      </c>
      <c r="B1325" s="50" t="s">
        <v>464</v>
      </c>
      <c r="C1325" s="50" t="s">
        <v>433</v>
      </c>
      <c r="D1325" s="50" t="s">
        <v>437</v>
      </c>
      <c r="E1325" s="50">
        <v>2014</v>
      </c>
      <c r="F1325" s="50" t="s">
        <v>72</v>
      </c>
      <c r="G1325" s="98">
        <v>3367</v>
      </c>
    </row>
    <row r="1326" spans="1:7">
      <c r="A1326" s="50" t="s">
        <v>465</v>
      </c>
      <c r="B1326" s="50" t="s">
        <v>464</v>
      </c>
      <c r="C1326" s="50" t="s">
        <v>433</v>
      </c>
      <c r="D1326" s="50" t="s">
        <v>437</v>
      </c>
      <c r="E1326" s="50">
        <v>2015</v>
      </c>
      <c r="F1326" s="50" t="s">
        <v>72</v>
      </c>
      <c r="G1326" s="98">
        <v>2396</v>
      </c>
    </row>
    <row r="1327" spans="1:7">
      <c r="A1327" s="50" t="s">
        <v>465</v>
      </c>
      <c r="B1327" s="50" t="s">
        <v>464</v>
      </c>
      <c r="C1327" s="50" t="s">
        <v>433</v>
      </c>
      <c r="D1327" s="50" t="s">
        <v>437</v>
      </c>
      <c r="E1327" s="50">
        <v>2016</v>
      </c>
      <c r="F1327" s="50" t="s">
        <v>72</v>
      </c>
      <c r="G1327" s="98">
        <v>1775</v>
      </c>
    </row>
    <row r="1328" spans="1:7">
      <c r="A1328" s="50" t="s">
        <v>465</v>
      </c>
      <c r="B1328" s="50" t="s">
        <v>464</v>
      </c>
      <c r="C1328" s="50" t="s">
        <v>433</v>
      </c>
      <c r="D1328" s="50" t="s">
        <v>437</v>
      </c>
      <c r="E1328" s="50">
        <v>2017</v>
      </c>
      <c r="F1328" s="50" t="s">
        <v>72</v>
      </c>
      <c r="G1328" s="98">
        <v>1362</v>
      </c>
    </row>
    <row r="1329" spans="1:7">
      <c r="A1329" s="50" t="s">
        <v>465</v>
      </c>
      <c r="B1329" s="50" t="s">
        <v>464</v>
      </c>
      <c r="C1329" s="50" t="s">
        <v>433</v>
      </c>
      <c r="D1329" s="50" t="s">
        <v>437</v>
      </c>
      <c r="E1329" s="50">
        <v>2018</v>
      </c>
      <c r="F1329" s="50" t="s">
        <v>72</v>
      </c>
      <c r="G1329" s="97">
        <v>893</v>
      </c>
    </row>
    <row r="1330" spans="1:7">
      <c r="A1330" s="50" t="s">
        <v>465</v>
      </c>
      <c r="B1330" s="50" t="s">
        <v>464</v>
      </c>
      <c r="C1330" s="50" t="s">
        <v>433</v>
      </c>
      <c r="D1330" s="50" t="s">
        <v>437</v>
      </c>
      <c r="E1330" s="50">
        <v>2019</v>
      </c>
      <c r="F1330" s="50" t="s">
        <v>72</v>
      </c>
      <c r="G1330" s="97">
        <v>643</v>
      </c>
    </row>
    <row r="1331" spans="1:7">
      <c r="A1331" s="50" t="s">
        <v>465</v>
      </c>
      <c r="B1331" s="50" t="s">
        <v>464</v>
      </c>
      <c r="C1331" s="50" t="s">
        <v>433</v>
      </c>
      <c r="D1331" s="50" t="s">
        <v>436</v>
      </c>
      <c r="E1331" s="50">
        <v>2014</v>
      </c>
      <c r="F1331" s="50" t="s">
        <v>72</v>
      </c>
      <c r="G1331" s="98">
        <v>47079</v>
      </c>
    </row>
    <row r="1332" spans="1:7">
      <c r="A1332" s="50" t="s">
        <v>465</v>
      </c>
      <c r="B1332" s="50" t="s">
        <v>464</v>
      </c>
      <c r="C1332" s="50" t="s">
        <v>433</v>
      </c>
      <c r="D1332" s="50" t="s">
        <v>436</v>
      </c>
      <c r="E1332" s="50">
        <v>2015</v>
      </c>
      <c r="F1332" s="50" t="s">
        <v>72</v>
      </c>
      <c r="G1332" s="98">
        <v>43196</v>
      </c>
    </row>
    <row r="1333" spans="1:7">
      <c r="A1333" s="50" t="s">
        <v>465</v>
      </c>
      <c r="B1333" s="50" t="s">
        <v>464</v>
      </c>
      <c r="C1333" s="50" t="s">
        <v>433</v>
      </c>
      <c r="D1333" s="50" t="s">
        <v>436</v>
      </c>
      <c r="E1333" s="50">
        <v>2016</v>
      </c>
      <c r="F1333" s="50" t="s">
        <v>72</v>
      </c>
      <c r="G1333" s="98">
        <v>45444</v>
      </c>
    </row>
    <row r="1334" spans="1:7">
      <c r="A1334" s="50" t="s">
        <v>465</v>
      </c>
      <c r="B1334" s="50" t="s">
        <v>464</v>
      </c>
      <c r="C1334" s="50" t="s">
        <v>433</v>
      </c>
      <c r="D1334" s="50" t="s">
        <v>436</v>
      </c>
      <c r="E1334" s="50">
        <v>2017</v>
      </c>
      <c r="F1334" s="50" t="s">
        <v>72</v>
      </c>
      <c r="G1334" s="98">
        <v>41760</v>
      </c>
    </row>
    <row r="1335" spans="1:7">
      <c r="A1335" s="50" t="s">
        <v>465</v>
      </c>
      <c r="B1335" s="50" t="s">
        <v>464</v>
      </c>
      <c r="C1335" s="50" t="s">
        <v>433</v>
      </c>
      <c r="D1335" s="50" t="s">
        <v>436</v>
      </c>
      <c r="E1335" s="50">
        <v>2018</v>
      </c>
      <c r="F1335" s="50" t="s">
        <v>72</v>
      </c>
      <c r="G1335" s="98">
        <v>42225</v>
      </c>
    </row>
    <row r="1336" spans="1:7">
      <c r="A1336" s="50" t="s">
        <v>465</v>
      </c>
      <c r="B1336" s="50" t="s">
        <v>464</v>
      </c>
      <c r="C1336" s="50" t="s">
        <v>433</v>
      </c>
      <c r="D1336" s="50" t="s">
        <v>436</v>
      </c>
      <c r="E1336" s="50">
        <v>2019</v>
      </c>
      <c r="F1336" s="50" t="s">
        <v>72</v>
      </c>
      <c r="G1336" s="98">
        <v>37713</v>
      </c>
    </row>
    <row r="1337" spans="1:7">
      <c r="A1337" s="50" t="s">
        <v>465</v>
      </c>
      <c r="B1337" s="50" t="s">
        <v>464</v>
      </c>
      <c r="C1337" s="50" t="s">
        <v>433</v>
      </c>
      <c r="D1337" s="50" t="s">
        <v>435</v>
      </c>
      <c r="E1337" s="50">
        <v>2014</v>
      </c>
      <c r="F1337" s="50" t="s">
        <v>72</v>
      </c>
      <c r="G1337" s="98">
        <v>341031</v>
      </c>
    </row>
    <row r="1338" spans="1:7">
      <c r="A1338" s="50" t="s">
        <v>465</v>
      </c>
      <c r="B1338" s="50" t="s">
        <v>464</v>
      </c>
      <c r="C1338" s="50" t="s">
        <v>433</v>
      </c>
      <c r="D1338" s="50" t="s">
        <v>435</v>
      </c>
      <c r="E1338" s="50">
        <v>2015</v>
      </c>
      <c r="F1338" s="50" t="s">
        <v>72</v>
      </c>
      <c r="G1338" s="98">
        <v>302265</v>
      </c>
    </row>
    <row r="1339" spans="1:7">
      <c r="A1339" s="50" t="s">
        <v>465</v>
      </c>
      <c r="B1339" s="50" t="s">
        <v>464</v>
      </c>
      <c r="C1339" s="50" t="s">
        <v>433</v>
      </c>
      <c r="D1339" s="50" t="s">
        <v>435</v>
      </c>
      <c r="E1339" s="50">
        <v>2016</v>
      </c>
      <c r="F1339" s="50" t="s">
        <v>72</v>
      </c>
      <c r="G1339" s="98">
        <v>306818</v>
      </c>
    </row>
    <row r="1340" spans="1:7">
      <c r="A1340" s="50" t="s">
        <v>465</v>
      </c>
      <c r="B1340" s="50" t="s">
        <v>464</v>
      </c>
      <c r="C1340" s="50" t="s">
        <v>433</v>
      </c>
      <c r="D1340" s="50" t="s">
        <v>435</v>
      </c>
      <c r="E1340" s="50">
        <v>2017</v>
      </c>
      <c r="F1340" s="50" t="s">
        <v>72</v>
      </c>
      <c r="G1340" s="98">
        <v>264877</v>
      </c>
    </row>
    <row r="1341" spans="1:7">
      <c r="A1341" s="50" t="s">
        <v>465</v>
      </c>
      <c r="B1341" s="50" t="s">
        <v>464</v>
      </c>
      <c r="C1341" s="50" t="s">
        <v>433</v>
      </c>
      <c r="D1341" s="50" t="s">
        <v>435</v>
      </c>
      <c r="E1341" s="50">
        <v>2018</v>
      </c>
      <c r="F1341" s="50" t="s">
        <v>72</v>
      </c>
      <c r="G1341" s="98">
        <v>267456</v>
      </c>
    </row>
    <row r="1342" spans="1:7">
      <c r="A1342" s="50" t="s">
        <v>465</v>
      </c>
      <c r="B1342" s="50" t="s">
        <v>464</v>
      </c>
      <c r="C1342" s="50" t="s">
        <v>433</v>
      </c>
      <c r="D1342" s="50" t="s">
        <v>435</v>
      </c>
      <c r="E1342" s="50">
        <v>2019</v>
      </c>
      <c r="F1342" s="50" t="s">
        <v>72</v>
      </c>
      <c r="G1342" s="98">
        <v>244684</v>
      </c>
    </row>
    <row r="1343" spans="1:7">
      <c r="A1343" s="50" t="s">
        <v>465</v>
      </c>
      <c r="B1343" s="50" t="s">
        <v>464</v>
      </c>
      <c r="C1343" s="50" t="s">
        <v>433</v>
      </c>
      <c r="D1343" s="50" t="s">
        <v>434</v>
      </c>
      <c r="E1343" s="50">
        <v>2014</v>
      </c>
      <c r="F1343" s="50" t="s">
        <v>72</v>
      </c>
      <c r="G1343" s="98">
        <v>7825</v>
      </c>
    </row>
    <row r="1344" spans="1:7">
      <c r="A1344" s="50" t="s">
        <v>465</v>
      </c>
      <c r="B1344" s="50" t="s">
        <v>464</v>
      </c>
      <c r="C1344" s="50" t="s">
        <v>433</v>
      </c>
      <c r="D1344" s="50" t="s">
        <v>434</v>
      </c>
      <c r="E1344" s="50">
        <v>2015</v>
      </c>
      <c r="F1344" s="50" t="s">
        <v>72</v>
      </c>
      <c r="G1344" s="98">
        <v>7960</v>
      </c>
    </row>
    <row r="1345" spans="1:7">
      <c r="A1345" s="50" t="s">
        <v>465</v>
      </c>
      <c r="B1345" s="50" t="s">
        <v>464</v>
      </c>
      <c r="C1345" s="50" t="s">
        <v>433</v>
      </c>
      <c r="D1345" s="50" t="s">
        <v>434</v>
      </c>
      <c r="E1345" s="50">
        <v>2016</v>
      </c>
      <c r="F1345" s="50" t="s">
        <v>72</v>
      </c>
      <c r="G1345" s="98">
        <v>9779</v>
      </c>
    </row>
    <row r="1346" spans="1:7">
      <c r="A1346" s="50" t="s">
        <v>465</v>
      </c>
      <c r="B1346" s="50" t="s">
        <v>464</v>
      </c>
      <c r="C1346" s="50" t="s">
        <v>433</v>
      </c>
      <c r="D1346" s="50" t="s">
        <v>434</v>
      </c>
      <c r="E1346" s="50">
        <v>2017</v>
      </c>
      <c r="F1346" s="50" t="s">
        <v>72</v>
      </c>
      <c r="G1346" s="98">
        <v>11295</v>
      </c>
    </row>
    <row r="1347" spans="1:7">
      <c r="A1347" s="50" t="s">
        <v>465</v>
      </c>
      <c r="B1347" s="50" t="s">
        <v>464</v>
      </c>
      <c r="C1347" s="50" t="s">
        <v>433</v>
      </c>
      <c r="D1347" s="50" t="s">
        <v>434</v>
      </c>
      <c r="E1347" s="50">
        <v>2018</v>
      </c>
      <c r="F1347" s="50" t="s">
        <v>72</v>
      </c>
      <c r="G1347" s="98">
        <v>9446</v>
      </c>
    </row>
    <row r="1348" spans="1:7">
      <c r="A1348" s="50" t="s">
        <v>465</v>
      </c>
      <c r="B1348" s="50" t="s">
        <v>464</v>
      </c>
      <c r="C1348" s="50" t="s">
        <v>433</v>
      </c>
      <c r="D1348" s="50" t="s">
        <v>434</v>
      </c>
      <c r="E1348" s="50">
        <v>2019</v>
      </c>
      <c r="F1348" s="50" t="s">
        <v>72</v>
      </c>
      <c r="G1348" s="98">
        <v>8962</v>
      </c>
    </row>
    <row r="1349" spans="1:7">
      <c r="A1349" s="50" t="s">
        <v>465</v>
      </c>
      <c r="B1349" s="50" t="s">
        <v>464</v>
      </c>
      <c r="C1349" s="50" t="s">
        <v>428</v>
      </c>
      <c r="D1349" s="50" t="s">
        <v>432</v>
      </c>
      <c r="E1349" s="50">
        <v>2014</v>
      </c>
      <c r="F1349" s="50" t="s">
        <v>72</v>
      </c>
      <c r="G1349" s="97">
        <v>544</v>
      </c>
    </row>
    <row r="1350" spans="1:7">
      <c r="A1350" s="50" t="s">
        <v>465</v>
      </c>
      <c r="B1350" s="50" t="s">
        <v>464</v>
      </c>
      <c r="C1350" s="50" t="s">
        <v>428</v>
      </c>
      <c r="D1350" s="50" t="s">
        <v>432</v>
      </c>
      <c r="E1350" s="50">
        <v>2015</v>
      </c>
      <c r="F1350" s="50" t="s">
        <v>72</v>
      </c>
      <c r="G1350" s="97">
        <v>418</v>
      </c>
    </row>
    <row r="1351" spans="1:7">
      <c r="A1351" s="50" t="s">
        <v>465</v>
      </c>
      <c r="B1351" s="50" t="s">
        <v>464</v>
      </c>
      <c r="C1351" s="50" t="s">
        <v>428</v>
      </c>
      <c r="D1351" s="50" t="s">
        <v>432</v>
      </c>
      <c r="E1351" s="50">
        <v>2016</v>
      </c>
      <c r="F1351" s="50" t="s">
        <v>72</v>
      </c>
      <c r="G1351" s="97">
        <v>462</v>
      </c>
    </row>
    <row r="1352" spans="1:7">
      <c r="A1352" s="50" t="s">
        <v>465</v>
      </c>
      <c r="B1352" s="50" t="s">
        <v>464</v>
      </c>
      <c r="C1352" s="50" t="s">
        <v>428</v>
      </c>
      <c r="D1352" s="50" t="s">
        <v>432</v>
      </c>
      <c r="E1352" s="50">
        <v>2017</v>
      </c>
      <c r="F1352" s="50" t="s">
        <v>72</v>
      </c>
      <c r="G1352" s="97">
        <v>380</v>
      </c>
    </row>
    <row r="1353" spans="1:7">
      <c r="A1353" s="50" t="s">
        <v>465</v>
      </c>
      <c r="B1353" s="50" t="s">
        <v>464</v>
      </c>
      <c r="C1353" s="50" t="s">
        <v>428</v>
      </c>
      <c r="D1353" s="50" t="s">
        <v>432</v>
      </c>
      <c r="E1353" s="50">
        <v>2018</v>
      </c>
      <c r="F1353" s="50" t="s">
        <v>72</v>
      </c>
      <c r="G1353" s="97">
        <v>338</v>
      </c>
    </row>
    <row r="1354" spans="1:7">
      <c r="A1354" s="50" t="s">
        <v>465</v>
      </c>
      <c r="B1354" s="50" t="s">
        <v>464</v>
      </c>
      <c r="C1354" s="50" t="s">
        <v>428</v>
      </c>
      <c r="D1354" s="50" t="s">
        <v>432</v>
      </c>
      <c r="E1354" s="50">
        <v>2019</v>
      </c>
      <c r="F1354" s="50" t="s">
        <v>72</v>
      </c>
      <c r="G1354" s="97">
        <v>293</v>
      </c>
    </row>
    <row r="1355" spans="1:7">
      <c r="A1355" s="50" t="s">
        <v>465</v>
      </c>
      <c r="B1355" s="50" t="s">
        <v>464</v>
      </c>
      <c r="C1355" s="50" t="s">
        <v>428</v>
      </c>
      <c r="D1355" s="50" t="s">
        <v>466</v>
      </c>
      <c r="E1355" s="50">
        <v>2014</v>
      </c>
      <c r="F1355" s="50" t="s">
        <v>72</v>
      </c>
      <c r="G1355" s="97">
        <v>7</v>
      </c>
    </row>
    <row r="1356" spans="1:7">
      <c r="A1356" s="50" t="s">
        <v>465</v>
      </c>
      <c r="B1356" s="50" t="s">
        <v>464</v>
      </c>
      <c r="C1356" s="50" t="s">
        <v>428</v>
      </c>
      <c r="D1356" s="50" t="s">
        <v>466</v>
      </c>
      <c r="E1356" s="50">
        <v>2015</v>
      </c>
      <c r="F1356" s="50" t="s">
        <v>72</v>
      </c>
      <c r="G1356" s="97">
        <v>7</v>
      </c>
    </row>
    <row r="1357" spans="1:7">
      <c r="A1357" s="50" t="s">
        <v>465</v>
      </c>
      <c r="B1357" s="50" t="s">
        <v>464</v>
      </c>
      <c r="C1357" s="50" t="s">
        <v>428</v>
      </c>
      <c r="D1357" s="50" t="s">
        <v>466</v>
      </c>
      <c r="E1357" s="50">
        <v>2016</v>
      </c>
      <c r="F1357" s="50" t="s">
        <v>72</v>
      </c>
      <c r="G1357" s="97">
        <v>5</v>
      </c>
    </row>
    <row r="1358" spans="1:7">
      <c r="A1358" s="50" t="s">
        <v>465</v>
      </c>
      <c r="B1358" s="50" t="s">
        <v>464</v>
      </c>
      <c r="C1358" s="50" t="s">
        <v>428</v>
      </c>
      <c r="D1358" s="50" t="s">
        <v>466</v>
      </c>
      <c r="E1358" s="50">
        <v>2017</v>
      </c>
      <c r="F1358" s="50" t="s">
        <v>72</v>
      </c>
      <c r="G1358" s="97">
        <v>9</v>
      </c>
    </row>
    <row r="1359" spans="1:7">
      <c r="A1359" s="50" t="s">
        <v>465</v>
      </c>
      <c r="B1359" s="50" t="s">
        <v>464</v>
      </c>
      <c r="C1359" s="50" t="s">
        <v>428</v>
      </c>
      <c r="D1359" s="50" t="s">
        <v>466</v>
      </c>
      <c r="E1359" s="50">
        <v>2018</v>
      </c>
      <c r="F1359" s="50" t="s">
        <v>72</v>
      </c>
      <c r="G1359" s="97">
        <v>5</v>
      </c>
    </row>
    <row r="1360" spans="1:7">
      <c r="A1360" s="50" t="s">
        <v>465</v>
      </c>
      <c r="B1360" s="50" t="s">
        <v>464</v>
      </c>
      <c r="C1360" s="50" t="s">
        <v>428</v>
      </c>
      <c r="D1360" s="50" t="s">
        <v>466</v>
      </c>
      <c r="E1360" s="50">
        <v>2019</v>
      </c>
      <c r="F1360" s="50" t="s">
        <v>72</v>
      </c>
      <c r="G1360" s="97">
        <v>3</v>
      </c>
    </row>
    <row r="1361" spans="1:7">
      <c r="A1361" s="50" t="s">
        <v>465</v>
      </c>
      <c r="B1361" s="50" t="s">
        <v>464</v>
      </c>
      <c r="C1361" s="50" t="s">
        <v>428</v>
      </c>
      <c r="D1361" s="50" t="s">
        <v>430</v>
      </c>
      <c r="E1361" s="50">
        <v>2014</v>
      </c>
      <c r="F1361" s="50" t="s">
        <v>72</v>
      </c>
      <c r="G1361" s="97">
        <v>21</v>
      </c>
    </row>
    <row r="1362" spans="1:7">
      <c r="A1362" s="50" t="s">
        <v>465</v>
      </c>
      <c r="B1362" s="50" t="s">
        <v>464</v>
      </c>
      <c r="C1362" s="50" t="s">
        <v>428</v>
      </c>
      <c r="D1362" s="50" t="s">
        <v>430</v>
      </c>
      <c r="E1362" s="50">
        <v>2015</v>
      </c>
      <c r="F1362" s="50" t="s">
        <v>72</v>
      </c>
      <c r="G1362" s="97">
        <v>36</v>
      </c>
    </row>
    <row r="1363" spans="1:7">
      <c r="A1363" s="50" t="s">
        <v>465</v>
      </c>
      <c r="B1363" s="50" t="s">
        <v>464</v>
      </c>
      <c r="C1363" s="50" t="s">
        <v>428</v>
      </c>
      <c r="D1363" s="50" t="s">
        <v>430</v>
      </c>
      <c r="E1363" s="50">
        <v>2016</v>
      </c>
      <c r="F1363" s="50" t="s">
        <v>72</v>
      </c>
      <c r="G1363" s="97">
        <v>19</v>
      </c>
    </row>
    <row r="1364" spans="1:7">
      <c r="A1364" s="50" t="s">
        <v>465</v>
      </c>
      <c r="B1364" s="50" t="s">
        <v>464</v>
      </c>
      <c r="C1364" s="50" t="s">
        <v>428</v>
      </c>
      <c r="D1364" s="50" t="s">
        <v>430</v>
      </c>
      <c r="E1364" s="50">
        <v>2017</v>
      </c>
      <c r="F1364" s="50" t="s">
        <v>72</v>
      </c>
      <c r="G1364" s="97">
        <v>19</v>
      </c>
    </row>
    <row r="1365" spans="1:7">
      <c r="A1365" s="50" t="s">
        <v>465</v>
      </c>
      <c r="B1365" s="50" t="s">
        <v>464</v>
      </c>
      <c r="C1365" s="50" t="s">
        <v>428</v>
      </c>
      <c r="D1365" s="50" t="s">
        <v>430</v>
      </c>
      <c r="E1365" s="50">
        <v>2018</v>
      </c>
      <c r="F1365" s="50" t="s">
        <v>72</v>
      </c>
      <c r="G1365" s="97">
        <v>23</v>
      </c>
    </row>
    <row r="1366" spans="1:7">
      <c r="A1366" s="50" t="s">
        <v>465</v>
      </c>
      <c r="B1366" s="50" t="s">
        <v>464</v>
      </c>
      <c r="C1366" s="50" t="s">
        <v>428</v>
      </c>
      <c r="D1366" s="50" t="s">
        <v>430</v>
      </c>
      <c r="E1366" s="50">
        <v>2019</v>
      </c>
      <c r="F1366" s="50" t="s">
        <v>72</v>
      </c>
      <c r="G1366" s="97">
        <v>5</v>
      </c>
    </row>
    <row r="1367" spans="1:7">
      <c r="A1367" s="50" t="s">
        <v>465</v>
      </c>
      <c r="B1367" s="50" t="s">
        <v>464</v>
      </c>
      <c r="C1367" s="50" t="s">
        <v>428</v>
      </c>
      <c r="D1367" s="50" t="s">
        <v>429</v>
      </c>
      <c r="E1367" s="50">
        <v>2014</v>
      </c>
      <c r="F1367" s="50" t="s">
        <v>72</v>
      </c>
      <c r="G1367" s="97">
        <v>267</v>
      </c>
    </row>
    <row r="1368" spans="1:7">
      <c r="A1368" s="50" t="s">
        <v>465</v>
      </c>
      <c r="B1368" s="50" t="s">
        <v>464</v>
      </c>
      <c r="C1368" s="50" t="s">
        <v>428</v>
      </c>
      <c r="D1368" s="50" t="s">
        <v>429</v>
      </c>
      <c r="E1368" s="50">
        <v>2015</v>
      </c>
      <c r="F1368" s="50" t="s">
        <v>72</v>
      </c>
      <c r="G1368" s="97">
        <v>272</v>
      </c>
    </row>
    <row r="1369" spans="1:7">
      <c r="A1369" s="50" t="s">
        <v>465</v>
      </c>
      <c r="B1369" s="50" t="s">
        <v>464</v>
      </c>
      <c r="C1369" s="50" t="s">
        <v>428</v>
      </c>
      <c r="D1369" s="50" t="s">
        <v>429</v>
      </c>
      <c r="E1369" s="50">
        <v>2016</v>
      </c>
      <c r="F1369" s="50" t="s">
        <v>72</v>
      </c>
      <c r="G1369" s="97">
        <v>219</v>
      </c>
    </row>
    <row r="1370" spans="1:7">
      <c r="A1370" s="50" t="s">
        <v>465</v>
      </c>
      <c r="B1370" s="50" t="s">
        <v>464</v>
      </c>
      <c r="C1370" s="50" t="s">
        <v>428</v>
      </c>
      <c r="D1370" s="50" t="s">
        <v>429</v>
      </c>
      <c r="E1370" s="50">
        <v>2017</v>
      </c>
      <c r="F1370" s="50" t="s">
        <v>72</v>
      </c>
      <c r="G1370" s="97">
        <v>251</v>
      </c>
    </row>
    <row r="1371" spans="1:7">
      <c r="A1371" s="50" t="s">
        <v>465</v>
      </c>
      <c r="B1371" s="50" t="s">
        <v>464</v>
      </c>
      <c r="C1371" s="50" t="s">
        <v>428</v>
      </c>
      <c r="D1371" s="50" t="s">
        <v>429</v>
      </c>
      <c r="E1371" s="50">
        <v>2018</v>
      </c>
      <c r="F1371" s="50" t="s">
        <v>72</v>
      </c>
      <c r="G1371" s="97">
        <v>448</v>
      </c>
    </row>
    <row r="1372" spans="1:7">
      <c r="A1372" s="50" t="s">
        <v>465</v>
      </c>
      <c r="B1372" s="50" t="s">
        <v>464</v>
      </c>
      <c r="C1372" s="50" t="s">
        <v>428</v>
      </c>
      <c r="D1372" s="50" t="s">
        <v>429</v>
      </c>
      <c r="E1372" s="50">
        <v>2019</v>
      </c>
      <c r="F1372" s="50" t="s">
        <v>72</v>
      </c>
      <c r="G1372" s="97">
        <v>218</v>
      </c>
    </row>
    <row r="1373" spans="1:7">
      <c r="A1373" s="50" t="s">
        <v>465</v>
      </c>
      <c r="B1373" s="50" t="s">
        <v>464</v>
      </c>
      <c r="C1373" s="50" t="s">
        <v>425</v>
      </c>
      <c r="D1373" s="50" t="s">
        <v>427</v>
      </c>
      <c r="E1373" s="50">
        <v>2014</v>
      </c>
      <c r="F1373" s="50" t="s">
        <v>72</v>
      </c>
      <c r="G1373" s="97">
        <v>294</v>
      </c>
    </row>
    <row r="1374" spans="1:7">
      <c r="A1374" s="50" t="s">
        <v>465</v>
      </c>
      <c r="B1374" s="50" t="s">
        <v>464</v>
      </c>
      <c r="C1374" s="50" t="s">
        <v>425</v>
      </c>
      <c r="D1374" s="50" t="s">
        <v>427</v>
      </c>
      <c r="E1374" s="50">
        <v>2015</v>
      </c>
      <c r="F1374" s="50" t="s">
        <v>72</v>
      </c>
      <c r="G1374" s="97">
        <v>301</v>
      </c>
    </row>
    <row r="1375" spans="1:7">
      <c r="A1375" s="50" t="s">
        <v>465</v>
      </c>
      <c r="B1375" s="50" t="s">
        <v>464</v>
      </c>
      <c r="C1375" s="50" t="s">
        <v>425</v>
      </c>
      <c r="D1375" s="50" t="s">
        <v>427</v>
      </c>
      <c r="E1375" s="50">
        <v>2016</v>
      </c>
      <c r="F1375" s="50" t="s">
        <v>72</v>
      </c>
      <c r="G1375" s="97">
        <v>265</v>
      </c>
    </row>
    <row r="1376" spans="1:7">
      <c r="A1376" s="50" t="s">
        <v>465</v>
      </c>
      <c r="B1376" s="50" t="s">
        <v>464</v>
      </c>
      <c r="C1376" s="50" t="s">
        <v>425</v>
      </c>
      <c r="D1376" s="50" t="s">
        <v>427</v>
      </c>
      <c r="E1376" s="50">
        <v>2017</v>
      </c>
      <c r="F1376" s="50" t="s">
        <v>72</v>
      </c>
      <c r="G1376" s="97">
        <v>251</v>
      </c>
    </row>
    <row r="1377" spans="1:7">
      <c r="A1377" s="50" t="s">
        <v>465</v>
      </c>
      <c r="B1377" s="50" t="s">
        <v>464</v>
      </c>
      <c r="C1377" s="50" t="s">
        <v>425</v>
      </c>
      <c r="D1377" s="50" t="s">
        <v>427</v>
      </c>
      <c r="E1377" s="50">
        <v>2018</v>
      </c>
      <c r="F1377" s="50" t="s">
        <v>72</v>
      </c>
      <c r="G1377" s="97">
        <v>225</v>
      </c>
    </row>
    <row r="1378" spans="1:7">
      <c r="A1378" s="50" t="s">
        <v>465</v>
      </c>
      <c r="B1378" s="50" t="s">
        <v>464</v>
      </c>
      <c r="C1378" s="50" t="s">
        <v>425</v>
      </c>
      <c r="D1378" s="50" t="s">
        <v>427</v>
      </c>
      <c r="E1378" s="50">
        <v>2019</v>
      </c>
      <c r="F1378" s="50" t="s">
        <v>72</v>
      </c>
      <c r="G1378" s="97">
        <v>259</v>
      </c>
    </row>
    <row r="1379" spans="1:7">
      <c r="A1379" s="50" t="s">
        <v>465</v>
      </c>
      <c r="B1379" s="50" t="s">
        <v>464</v>
      </c>
      <c r="C1379" s="50" t="s">
        <v>425</v>
      </c>
      <c r="D1379" s="50" t="s">
        <v>426</v>
      </c>
      <c r="E1379" s="50">
        <v>2014</v>
      </c>
      <c r="F1379" s="50" t="s">
        <v>72</v>
      </c>
      <c r="G1379" s="98">
        <v>5183</v>
      </c>
    </row>
    <row r="1380" spans="1:7">
      <c r="A1380" s="50" t="s">
        <v>465</v>
      </c>
      <c r="B1380" s="50" t="s">
        <v>464</v>
      </c>
      <c r="C1380" s="50" t="s">
        <v>425</v>
      </c>
      <c r="D1380" s="50" t="s">
        <v>426</v>
      </c>
      <c r="E1380" s="50">
        <v>2015</v>
      </c>
      <c r="F1380" s="50" t="s">
        <v>72</v>
      </c>
      <c r="G1380" s="98">
        <v>5393</v>
      </c>
    </row>
    <row r="1381" spans="1:7">
      <c r="A1381" s="50" t="s">
        <v>465</v>
      </c>
      <c r="B1381" s="50" t="s">
        <v>464</v>
      </c>
      <c r="C1381" s="50" t="s">
        <v>425</v>
      </c>
      <c r="D1381" s="50" t="s">
        <v>426</v>
      </c>
      <c r="E1381" s="50">
        <v>2016</v>
      </c>
      <c r="F1381" s="50" t="s">
        <v>72</v>
      </c>
      <c r="G1381" s="98">
        <v>5362</v>
      </c>
    </row>
    <row r="1382" spans="1:7">
      <c r="A1382" s="50" t="s">
        <v>465</v>
      </c>
      <c r="B1382" s="50" t="s">
        <v>464</v>
      </c>
      <c r="C1382" s="50" t="s">
        <v>425</v>
      </c>
      <c r="D1382" s="50" t="s">
        <v>426</v>
      </c>
      <c r="E1382" s="50">
        <v>2017</v>
      </c>
      <c r="F1382" s="50" t="s">
        <v>72</v>
      </c>
      <c r="G1382" s="98">
        <v>5150</v>
      </c>
    </row>
    <row r="1383" spans="1:7">
      <c r="A1383" s="50" t="s">
        <v>465</v>
      </c>
      <c r="B1383" s="50" t="s">
        <v>464</v>
      </c>
      <c r="C1383" s="50" t="s">
        <v>425</v>
      </c>
      <c r="D1383" s="50" t="s">
        <v>426</v>
      </c>
      <c r="E1383" s="50">
        <v>2018</v>
      </c>
      <c r="F1383" s="50" t="s">
        <v>72</v>
      </c>
      <c r="G1383" s="98">
        <v>5170</v>
      </c>
    </row>
    <row r="1384" spans="1:7" ht="15.75" thickBot="1">
      <c r="A1384" s="50" t="s">
        <v>465</v>
      </c>
      <c r="B1384" s="50" t="s">
        <v>464</v>
      </c>
      <c r="C1384" s="50" t="s">
        <v>425</v>
      </c>
      <c r="D1384" s="50" t="s">
        <v>426</v>
      </c>
      <c r="E1384" s="50">
        <v>2019</v>
      </c>
      <c r="F1384" s="50" t="s">
        <v>72</v>
      </c>
      <c r="G1384" s="96">
        <v>4453</v>
      </c>
    </row>
    <row r="1385" spans="1:7">
      <c r="A1385" s="50" t="s">
        <v>465</v>
      </c>
      <c r="B1385" s="50" t="s">
        <v>454</v>
      </c>
      <c r="C1385" s="50" t="s">
        <v>455</v>
      </c>
      <c r="D1385" s="50" t="s">
        <v>454</v>
      </c>
      <c r="E1385" s="50">
        <v>2014</v>
      </c>
      <c r="F1385" s="50" t="s">
        <v>77</v>
      </c>
      <c r="G1385" s="98">
        <v>11434</v>
      </c>
    </row>
    <row r="1386" spans="1:7">
      <c r="A1386" s="50" t="s">
        <v>465</v>
      </c>
      <c r="B1386" s="50" t="s">
        <v>454</v>
      </c>
      <c r="C1386" s="50" t="s">
        <v>455</v>
      </c>
      <c r="D1386" s="50" t="s">
        <v>454</v>
      </c>
      <c r="E1386" s="50">
        <v>2015</v>
      </c>
      <c r="F1386" s="50" t="s">
        <v>77</v>
      </c>
      <c r="G1386" s="97">
        <v>250</v>
      </c>
    </row>
    <row r="1387" spans="1:7">
      <c r="A1387" s="50" t="s">
        <v>465</v>
      </c>
      <c r="B1387" s="50" t="s">
        <v>454</v>
      </c>
      <c r="C1387" s="50" t="s">
        <v>455</v>
      </c>
      <c r="D1387" s="50" t="s">
        <v>454</v>
      </c>
      <c r="E1387" s="50">
        <v>2016</v>
      </c>
      <c r="F1387" s="50" t="s">
        <v>77</v>
      </c>
      <c r="G1387" s="97">
        <v>46</v>
      </c>
    </row>
    <row r="1388" spans="1:7">
      <c r="A1388" s="50" t="s">
        <v>465</v>
      </c>
      <c r="B1388" s="50" t="s">
        <v>454</v>
      </c>
      <c r="C1388" s="50" t="s">
        <v>455</v>
      </c>
      <c r="D1388" s="50" t="s">
        <v>454</v>
      </c>
      <c r="E1388" s="50">
        <v>2017</v>
      </c>
      <c r="F1388" s="50" t="s">
        <v>77</v>
      </c>
      <c r="G1388" s="97">
        <v>4</v>
      </c>
    </row>
    <row r="1389" spans="1:7">
      <c r="A1389" s="50" t="s">
        <v>465</v>
      </c>
      <c r="B1389" s="50" t="s">
        <v>454</v>
      </c>
      <c r="C1389" s="50" t="s">
        <v>455</v>
      </c>
      <c r="D1389" s="50" t="s">
        <v>454</v>
      </c>
      <c r="E1389" s="50">
        <v>2018</v>
      </c>
      <c r="F1389" s="50" t="s">
        <v>77</v>
      </c>
      <c r="G1389" s="97">
        <v>1</v>
      </c>
    </row>
    <row r="1390" spans="1:7">
      <c r="A1390" s="50" t="s">
        <v>465</v>
      </c>
      <c r="B1390" s="50" t="s">
        <v>454</v>
      </c>
      <c r="C1390" s="50" t="s">
        <v>455</v>
      </c>
      <c r="D1390" s="50" t="s">
        <v>454</v>
      </c>
      <c r="E1390" s="50">
        <v>2019</v>
      </c>
      <c r="F1390" s="50" t="s">
        <v>77</v>
      </c>
      <c r="G1390" s="97">
        <v>3</v>
      </c>
    </row>
    <row r="1391" spans="1:7">
      <c r="A1391" s="50" t="s">
        <v>465</v>
      </c>
      <c r="B1391" s="50" t="s">
        <v>464</v>
      </c>
      <c r="C1391" s="50" t="s">
        <v>451</v>
      </c>
      <c r="D1391" s="50" t="s">
        <v>453</v>
      </c>
      <c r="E1391" s="50">
        <v>2014</v>
      </c>
      <c r="F1391" s="50" t="s">
        <v>77</v>
      </c>
      <c r="G1391" s="98">
        <v>220841</v>
      </c>
    </row>
    <row r="1392" spans="1:7">
      <c r="A1392" s="50" t="s">
        <v>465</v>
      </c>
      <c r="B1392" s="50" t="s">
        <v>464</v>
      </c>
      <c r="C1392" s="50" t="s">
        <v>451</v>
      </c>
      <c r="D1392" s="50" t="s">
        <v>453</v>
      </c>
      <c r="E1392" s="50">
        <v>2015</v>
      </c>
      <c r="F1392" s="50" t="s">
        <v>77</v>
      </c>
      <c r="G1392" s="98">
        <v>253940</v>
      </c>
    </row>
    <row r="1393" spans="1:7">
      <c r="A1393" s="50" t="s">
        <v>465</v>
      </c>
      <c r="B1393" s="50" t="s">
        <v>464</v>
      </c>
      <c r="C1393" s="50" t="s">
        <v>451</v>
      </c>
      <c r="D1393" s="50" t="s">
        <v>453</v>
      </c>
      <c r="E1393" s="50">
        <v>2016</v>
      </c>
      <c r="F1393" s="50" t="s">
        <v>77</v>
      </c>
      <c r="G1393" s="98">
        <v>247728</v>
      </c>
    </row>
    <row r="1394" spans="1:7">
      <c r="A1394" s="50" t="s">
        <v>465</v>
      </c>
      <c r="B1394" s="50" t="s">
        <v>464</v>
      </c>
      <c r="C1394" s="50" t="s">
        <v>451</v>
      </c>
      <c r="D1394" s="50" t="s">
        <v>453</v>
      </c>
      <c r="E1394" s="50">
        <v>2017</v>
      </c>
      <c r="F1394" s="50" t="s">
        <v>77</v>
      </c>
      <c r="G1394" s="98">
        <v>262253</v>
      </c>
    </row>
    <row r="1395" spans="1:7">
      <c r="A1395" s="50" t="s">
        <v>465</v>
      </c>
      <c r="B1395" s="50" t="s">
        <v>464</v>
      </c>
      <c r="C1395" s="50" t="s">
        <v>451</v>
      </c>
      <c r="D1395" s="50" t="s">
        <v>453</v>
      </c>
      <c r="E1395" s="50">
        <v>2018</v>
      </c>
      <c r="F1395" s="50" t="s">
        <v>77</v>
      </c>
      <c r="G1395" s="98">
        <v>270591</v>
      </c>
    </row>
    <row r="1396" spans="1:7">
      <c r="A1396" s="50" t="s">
        <v>465</v>
      </c>
      <c r="B1396" s="50" t="s">
        <v>464</v>
      </c>
      <c r="C1396" s="50" t="s">
        <v>451</v>
      </c>
      <c r="D1396" s="50" t="s">
        <v>453</v>
      </c>
      <c r="E1396" s="50">
        <v>2019</v>
      </c>
      <c r="F1396" s="50" t="s">
        <v>77</v>
      </c>
      <c r="G1396" s="98">
        <v>259972</v>
      </c>
    </row>
    <row r="1397" spans="1:7">
      <c r="A1397" s="50" t="s">
        <v>465</v>
      </c>
      <c r="B1397" s="50" t="s">
        <v>464</v>
      </c>
      <c r="C1397" s="50" t="s">
        <v>451</v>
      </c>
      <c r="D1397" s="50" t="s">
        <v>452</v>
      </c>
      <c r="E1397" s="50">
        <v>2014</v>
      </c>
      <c r="F1397" s="50" t="s">
        <v>77</v>
      </c>
      <c r="G1397" s="98">
        <v>73070</v>
      </c>
    </row>
    <row r="1398" spans="1:7">
      <c r="A1398" s="50" t="s">
        <v>465</v>
      </c>
      <c r="B1398" s="50" t="s">
        <v>464</v>
      </c>
      <c r="C1398" s="50" t="s">
        <v>451</v>
      </c>
      <c r="D1398" s="50" t="s">
        <v>452</v>
      </c>
      <c r="E1398" s="50">
        <v>2015</v>
      </c>
      <c r="F1398" s="50" t="s">
        <v>77</v>
      </c>
      <c r="G1398" s="98">
        <v>77493</v>
      </c>
    </row>
    <row r="1399" spans="1:7">
      <c r="A1399" s="50" t="s">
        <v>465</v>
      </c>
      <c r="B1399" s="50" t="s">
        <v>464</v>
      </c>
      <c r="C1399" s="50" t="s">
        <v>451</v>
      </c>
      <c r="D1399" s="50" t="s">
        <v>452</v>
      </c>
      <c r="E1399" s="50">
        <v>2016</v>
      </c>
      <c r="F1399" s="50" t="s">
        <v>77</v>
      </c>
      <c r="G1399" s="98">
        <v>79577</v>
      </c>
    </row>
    <row r="1400" spans="1:7">
      <c r="A1400" s="50" t="s">
        <v>465</v>
      </c>
      <c r="B1400" s="50" t="s">
        <v>464</v>
      </c>
      <c r="C1400" s="50" t="s">
        <v>451</v>
      </c>
      <c r="D1400" s="50" t="s">
        <v>452</v>
      </c>
      <c r="E1400" s="50">
        <v>2017</v>
      </c>
      <c r="F1400" s="50" t="s">
        <v>77</v>
      </c>
      <c r="G1400" s="98">
        <v>80784</v>
      </c>
    </row>
    <row r="1401" spans="1:7">
      <c r="A1401" s="50" t="s">
        <v>465</v>
      </c>
      <c r="B1401" s="50" t="s">
        <v>464</v>
      </c>
      <c r="C1401" s="50" t="s">
        <v>451</v>
      </c>
      <c r="D1401" s="50" t="s">
        <v>452</v>
      </c>
      <c r="E1401" s="50">
        <v>2018</v>
      </c>
      <c r="F1401" s="50" t="s">
        <v>77</v>
      </c>
      <c r="G1401" s="98">
        <v>82868</v>
      </c>
    </row>
    <row r="1402" spans="1:7">
      <c r="A1402" s="50" t="s">
        <v>465</v>
      </c>
      <c r="B1402" s="50" t="s">
        <v>464</v>
      </c>
      <c r="C1402" s="50" t="s">
        <v>451</v>
      </c>
      <c r="D1402" s="50" t="s">
        <v>452</v>
      </c>
      <c r="E1402" s="50">
        <v>2019</v>
      </c>
      <c r="F1402" s="50" t="s">
        <v>77</v>
      </c>
      <c r="G1402" s="98">
        <v>84175</v>
      </c>
    </row>
    <row r="1403" spans="1:7">
      <c r="A1403" s="50" t="s">
        <v>465</v>
      </c>
      <c r="B1403" s="50" t="s">
        <v>464</v>
      </c>
      <c r="C1403" s="50" t="s">
        <v>447</v>
      </c>
      <c r="D1403" s="50" t="s">
        <v>450</v>
      </c>
      <c r="E1403" s="50">
        <v>2014</v>
      </c>
      <c r="F1403" s="50" t="s">
        <v>77</v>
      </c>
      <c r="G1403" s="98">
        <v>219417</v>
      </c>
    </row>
    <row r="1404" spans="1:7">
      <c r="A1404" s="50" t="s">
        <v>465</v>
      </c>
      <c r="B1404" s="50" t="s">
        <v>464</v>
      </c>
      <c r="C1404" s="50" t="s">
        <v>447</v>
      </c>
      <c r="D1404" s="50" t="s">
        <v>450</v>
      </c>
      <c r="E1404" s="50">
        <v>2015</v>
      </c>
      <c r="F1404" s="50" t="s">
        <v>77</v>
      </c>
      <c r="G1404" s="98">
        <v>275421</v>
      </c>
    </row>
    <row r="1405" spans="1:7">
      <c r="A1405" s="50" t="s">
        <v>465</v>
      </c>
      <c r="B1405" s="50" t="s">
        <v>464</v>
      </c>
      <c r="C1405" s="50" t="s">
        <v>447</v>
      </c>
      <c r="D1405" s="50" t="s">
        <v>450</v>
      </c>
      <c r="E1405" s="50">
        <v>2016</v>
      </c>
      <c r="F1405" s="50" t="s">
        <v>77</v>
      </c>
      <c r="G1405" s="98">
        <v>279253</v>
      </c>
    </row>
    <row r="1406" spans="1:7">
      <c r="A1406" s="50" t="s">
        <v>465</v>
      </c>
      <c r="B1406" s="50" t="s">
        <v>464</v>
      </c>
      <c r="C1406" s="50" t="s">
        <v>447</v>
      </c>
      <c r="D1406" s="50" t="s">
        <v>450</v>
      </c>
      <c r="E1406" s="50">
        <v>2017</v>
      </c>
      <c r="F1406" s="50" t="s">
        <v>77</v>
      </c>
      <c r="G1406" s="98">
        <v>296463</v>
      </c>
    </row>
    <row r="1407" spans="1:7">
      <c r="A1407" s="50" t="s">
        <v>465</v>
      </c>
      <c r="B1407" s="50" t="s">
        <v>464</v>
      </c>
      <c r="C1407" s="50" t="s">
        <v>447</v>
      </c>
      <c r="D1407" s="50" t="s">
        <v>450</v>
      </c>
      <c r="E1407" s="50">
        <v>2018</v>
      </c>
      <c r="F1407" s="50" t="s">
        <v>77</v>
      </c>
      <c r="G1407" s="98">
        <v>317933</v>
      </c>
    </row>
    <row r="1408" spans="1:7">
      <c r="A1408" s="50" t="s">
        <v>465</v>
      </c>
      <c r="B1408" s="50" t="s">
        <v>464</v>
      </c>
      <c r="C1408" s="50" t="s">
        <v>447</v>
      </c>
      <c r="D1408" s="50" t="s">
        <v>450</v>
      </c>
      <c r="E1408" s="50">
        <v>2019</v>
      </c>
      <c r="F1408" s="50" t="s">
        <v>77</v>
      </c>
      <c r="G1408" s="98">
        <v>309906</v>
      </c>
    </row>
    <row r="1409" spans="1:7">
      <c r="A1409" s="50" t="s">
        <v>465</v>
      </c>
      <c r="B1409" s="50" t="s">
        <v>464</v>
      </c>
      <c r="C1409" s="50" t="s">
        <v>447</v>
      </c>
      <c r="D1409" s="50" t="s">
        <v>449</v>
      </c>
      <c r="E1409" s="50">
        <v>2014</v>
      </c>
      <c r="F1409" s="50" t="s">
        <v>77</v>
      </c>
      <c r="G1409" s="98">
        <v>51106</v>
      </c>
    </row>
    <row r="1410" spans="1:7">
      <c r="A1410" s="50" t="s">
        <v>465</v>
      </c>
      <c r="B1410" s="50" t="s">
        <v>464</v>
      </c>
      <c r="C1410" s="50" t="s">
        <v>447</v>
      </c>
      <c r="D1410" s="50" t="s">
        <v>449</v>
      </c>
      <c r="E1410" s="50">
        <v>2015</v>
      </c>
      <c r="F1410" s="50" t="s">
        <v>77</v>
      </c>
      <c r="G1410" s="98">
        <v>67989</v>
      </c>
    </row>
    <row r="1411" spans="1:7">
      <c r="A1411" s="50" t="s">
        <v>465</v>
      </c>
      <c r="B1411" s="50" t="s">
        <v>464</v>
      </c>
      <c r="C1411" s="50" t="s">
        <v>447</v>
      </c>
      <c r="D1411" s="50" t="s">
        <v>449</v>
      </c>
      <c r="E1411" s="50">
        <v>2016</v>
      </c>
      <c r="F1411" s="50" t="s">
        <v>77</v>
      </c>
      <c r="G1411" s="98">
        <v>75115</v>
      </c>
    </row>
    <row r="1412" spans="1:7">
      <c r="A1412" s="50" t="s">
        <v>465</v>
      </c>
      <c r="B1412" s="50" t="s">
        <v>464</v>
      </c>
      <c r="C1412" s="50" t="s">
        <v>447</v>
      </c>
      <c r="D1412" s="50" t="s">
        <v>449</v>
      </c>
      <c r="E1412" s="50">
        <v>2017</v>
      </c>
      <c r="F1412" s="50" t="s">
        <v>77</v>
      </c>
      <c r="G1412" s="98">
        <v>85610</v>
      </c>
    </row>
    <row r="1413" spans="1:7">
      <c r="A1413" s="50" t="s">
        <v>465</v>
      </c>
      <c r="B1413" s="50" t="s">
        <v>464</v>
      </c>
      <c r="C1413" s="50" t="s">
        <v>447</v>
      </c>
      <c r="D1413" s="50" t="s">
        <v>449</v>
      </c>
      <c r="E1413" s="50">
        <v>2018</v>
      </c>
      <c r="F1413" s="50" t="s">
        <v>77</v>
      </c>
      <c r="G1413" s="98">
        <v>98572</v>
      </c>
    </row>
    <row r="1414" spans="1:7">
      <c r="A1414" s="50" t="s">
        <v>465</v>
      </c>
      <c r="B1414" s="50" t="s">
        <v>464</v>
      </c>
      <c r="C1414" s="50" t="s">
        <v>447</v>
      </c>
      <c r="D1414" s="50" t="s">
        <v>449</v>
      </c>
      <c r="E1414" s="50">
        <v>2019</v>
      </c>
      <c r="F1414" s="50" t="s">
        <v>77</v>
      </c>
      <c r="G1414" s="98">
        <v>101564</v>
      </c>
    </row>
    <row r="1415" spans="1:7">
      <c r="A1415" s="50" t="s">
        <v>465</v>
      </c>
      <c r="B1415" s="50" t="s">
        <v>464</v>
      </c>
      <c r="C1415" s="50" t="s">
        <v>447</v>
      </c>
      <c r="D1415" s="50" t="s">
        <v>448</v>
      </c>
      <c r="E1415" s="50">
        <v>2014</v>
      </c>
      <c r="F1415" s="50" t="s">
        <v>77</v>
      </c>
      <c r="G1415" s="98">
        <v>209919</v>
      </c>
    </row>
    <row r="1416" spans="1:7">
      <c r="A1416" s="50" t="s">
        <v>465</v>
      </c>
      <c r="B1416" s="50" t="s">
        <v>464</v>
      </c>
      <c r="C1416" s="50" t="s">
        <v>447</v>
      </c>
      <c r="D1416" s="50" t="s">
        <v>448</v>
      </c>
      <c r="E1416" s="50">
        <v>2015</v>
      </c>
      <c r="F1416" s="50" t="s">
        <v>77</v>
      </c>
      <c r="G1416" s="98">
        <v>230485</v>
      </c>
    </row>
    <row r="1417" spans="1:7">
      <c r="A1417" s="50" t="s">
        <v>465</v>
      </c>
      <c r="B1417" s="50" t="s">
        <v>464</v>
      </c>
      <c r="C1417" s="50" t="s">
        <v>447</v>
      </c>
      <c r="D1417" s="50" t="s">
        <v>448</v>
      </c>
      <c r="E1417" s="50">
        <v>2016</v>
      </c>
      <c r="F1417" s="50" t="s">
        <v>77</v>
      </c>
      <c r="G1417" s="98">
        <v>221471</v>
      </c>
    </row>
    <row r="1418" spans="1:7">
      <c r="A1418" s="50" t="s">
        <v>465</v>
      </c>
      <c r="B1418" s="50" t="s">
        <v>464</v>
      </c>
      <c r="C1418" s="50" t="s">
        <v>447</v>
      </c>
      <c r="D1418" s="50" t="s">
        <v>448</v>
      </c>
      <c r="E1418" s="50">
        <v>2017</v>
      </c>
      <c r="F1418" s="50" t="s">
        <v>77</v>
      </c>
      <c r="G1418" s="98">
        <v>194598</v>
      </c>
    </row>
    <row r="1419" spans="1:7">
      <c r="A1419" s="50" t="s">
        <v>465</v>
      </c>
      <c r="B1419" s="50" t="s">
        <v>464</v>
      </c>
      <c r="C1419" s="50" t="s">
        <v>447</v>
      </c>
      <c r="D1419" s="50" t="s">
        <v>448</v>
      </c>
      <c r="E1419" s="50">
        <v>2018</v>
      </c>
      <c r="F1419" s="50" t="s">
        <v>77</v>
      </c>
      <c r="G1419" s="98">
        <v>190627</v>
      </c>
    </row>
    <row r="1420" spans="1:7">
      <c r="A1420" s="50" t="s">
        <v>465</v>
      </c>
      <c r="B1420" s="50" t="s">
        <v>464</v>
      </c>
      <c r="C1420" s="50" t="s">
        <v>447</v>
      </c>
      <c r="D1420" s="50" t="s">
        <v>448</v>
      </c>
      <c r="E1420" s="50">
        <v>2019</v>
      </c>
      <c r="F1420" s="50" t="s">
        <v>77</v>
      </c>
      <c r="G1420" s="98">
        <v>172786</v>
      </c>
    </row>
    <row r="1421" spans="1:7">
      <c r="A1421" s="50" t="s">
        <v>465</v>
      </c>
      <c r="B1421" s="50" t="s">
        <v>464</v>
      </c>
      <c r="C1421" s="50" t="s">
        <v>445</v>
      </c>
      <c r="D1421" s="50" t="s">
        <v>446</v>
      </c>
      <c r="E1421" s="50">
        <v>2014</v>
      </c>
      <c r="F1421" s="50" t="s">
        <v>77</v>
      </c>
      <c r="G1421" s="97">
        <v>835</v>
      </c>
    </row>
    <row r="1422" spans="1:7">
      <c r="A1422" s="50" t="s">
        <v>465</v>
      </c>
      <c r="B1422" s="50" t="s">
        <v>464</v>
      </c>
      <c r="C1422" s="50" t="s">
        <v>445</v>
      </c>
      <c r="D1422" s="50" t="s">
        <v>446</v>
      </c>
      <c r="E1422" s="50">
        <v>2015</v>
      </c>
      <c r="F1422" s="50" t="s">
        <v>77</v>
      </c>
      <c r="G1422" s="97">
        <v>934</v>
      </c>
    </row>
    <row r="1423" spans="1:7">
      <c r="A1423" s="50" t="s">
        <v>465</v>
      </c>
      <c r="B1423" s="50" t="s">
        <v>464</v>
      </c>
      <c r="C1423" s="50" t="s">
        <v>445</v>
      </c>
      <c r="D1423" s="50" t="s">
        <v>446</v>
      </c>
      <c r="E1423" s="50">
        <v>2016</v>
      </c>
      <c r="F1423" s="50" t="s">
        <v>77</v>
      </c>
      <c r="G1423" s="97">
        <v>901</v>
      </c>
    </row>
    <row r="1424" spans="1:7">
      <c r="A1424" s="50" t="s">
        <v>465</v>
      </c>
      <c r="B1424" s="50" t="s">
        <v>464</v>
      </c>
      <c r="C1424" s="50" t="s">
        <v>445</v>
      </c>
      <c r="D1424" s="50" t="s">
        <v>446</v>
      </c>
      <c r="E1424" s="50">
        <v>2017</v>
      </c>
      <c r="F1424" s="50" t="s">
        <v>77</v>
      </c>
      <c r="G1424" s="97">
        <v>991</v>
      </c>
    </row>
    <row r="1425" spans="1:7">
      <c r="A1425" s="50" t="s">
        <v>465</v>
      </c>
      <c r="B1425" s="50" t="s">
        <v>464</v>
      </c>
      <c r="C1425" s="50" t="s">
        <v>445</v>
      </c>
      <c r="D1425" s="50" t="s">
        <v>446</v>
      </c>
      <c r="E1425" s="50">
        <v>2018</v>
      </c>
      <c r="F1425" s="50" t="s">
        <v>77</v>
      </c>
      <c r="G1425" s="97">
        <v>979</v>
      </c>
    </row>
    <row r="1426" spans="1:7">
      <c r="A1426" s="50" t="s">
        <v>465</v>
      </c>
      <c r="B1426" s="50" t="s">
        <v>464</v>
      </c>
      <c r="C1426" s="50" t="s">
        <v>445</v>
      </c>
      <c r="D1426" s="50" t="s">
        <v>446</v>
      </c>
      <c r="E1426" s="50">
        <v>2019</v>
      </c>
      <c r="F1426" s="50" t="s">
        <v>77</v>
      </c>
      <c r="G1426" s="97">
        <v>851</v>
      </c>
    </row>
    <row r="1427" spans="1:7">
      <c r="A1427" s="50" t="s">
        <v>465</v>
      </c>
      <c r="B1427" s="50" t="s">
        <v>464</v>
      </c>
      <c r="C1427" s="50" t="s">
        <v>441</v>
      </c>
      <c r="D1427" s="50" t="s">
        <v>385</v>
      </c>
      <c r="E1427" s="50">
        <v>2014</v>
      </c>
      <c r="F1427" s="50" t="s">
        <v>77</v>
      </c>
      <c r="G1427" s="98">
        <v>74872</v>
      </c>
    </row>
    <row r="1428" spans="1:7">
      <c r="A1428" s="50" t="s">
        <v>465</v>
      </c>
      <c r="B1428" s="50" t="s">
        <v>464</v>
      </c>
      <c r="C1428" s="50" t="s">
        <v>441</v>
      </c>
      <c r="D1428" s="50" t="s">
        <v>385</v>
      </c>
      <c r="E1428" s="50">
        <v>2015</v>
      </c>
      <c r="F1428" s="50" t="s">
        <v>77</v>
      </c>
      <c r="G1428" s="98">
        <v>85693</v>
      </c>
    </row>
    <row r="1429" spans="1:7">
      <c r="A1429" s="50" t="s">
        <v>465</v>
      </c>
      <c r="B1429" s="50" t="s">
        <v>464</v>
      </c>
      <c r="C1429" s="50" t="s">
        <v>441</v>
      </c>
      <c r="D1429" s="50" t="s">
        <v>385</v>
      </c>
      <c r="E1429" s="50">
        <v>2016</v>
      </c>
      <c r="F1429" s="50" t="s">
        <v>77</v>
      </c>
      <c r="G1429" s="98">
        <v>82361</v>
      </c>
    </row>
    <row r="1430" spans="1:7">
      <c r="A1430" s="50" t="s">
        <v>465</v>
      </c>
      <c r="B1430" s="50" t="s">
        <v>464</v>
      </c>
      <c r="C1430" s="50" t="s">
        <v>441</v>
      </c>
      <c r="D1430" s="50" t="s">
        <v>385</v>
      </c>
      <c r="E1430" s="50">
        <v>2017</v>
      </c>
      <c r="F1430" s="50" t="s">
        <v>77</v>
      </c>
      <c r="G1430" s="98">
        <v>79614</v>
      </c>
    </row>
    <row r="1431" spans="1:7">
      <c r="A1431" s="50" t="s">
        <v>465</v>
      </c>
      <c r="B1431" s="50" t="s">
        <v>464</v>
      </c>
      <c r="C1431" s="50" t="s">
        <v>441</v>
      </c>
      <c r="D1431" s="50" t="s">
        <v>385</v>
      </c>
      <c r="E1431" s="50">
        <v>2018</v>
      </c>
      <c r="F1431" s="50" t="s">
        <v>77</v>
      </c>
      <c r="G1431" s="98">
        <v>78830</v>
      </c>
    </row>
    <row r="1432" spans="1:7">
      <c r="A1432" s="50" t="s">
        <v>465</v>
      </c>
      <c r="B1432" s="50" t="s">
        <v>464</v>
      </c>
      <c r="C1432" s="50" t="s">
        <v>441</v>
      </c>
      <c r="D1432" s="50" t="s">
        <v>385</v>
      </c>
      <c r="E1432" s="50">
        <v>2019</v>
      </c>
      <c r="F1432" s="50" t="s">
        <v>77</v>
      </c>
      <c r="G1432" s="98">
        <v>72869</v>
      </c>
    </row>
    <row r="1433" spans="1:7">
      <c r="A1433" s="50" t="s">
        <v>465</v>
      </c>
      <c r="B1433" s="50" t="s">
        <v>464</v>
      </c>
      <c r="C1433" s="50" t="s">
        <v>441</v>
      </c>
      <c r="D1433" s="50" t="s">
        <v>444</v>
      </c>
      <c r="E1433" s="50">
        <v>2014</v>
      </c>
      <c r="F1433" s="50" t="s">
        <v>77</v>
      </c>
      <c r="G1433" s="98">
        <v>6606</v>
      </c>
    </row>
    <row r="1434" spans="1:7">
      <c r="A1434" s="50" t="s">
        <v>465</v>
      </c>
      <c r="B1434" s="50" t="s">
        <v>464</v>
      </c>
      <c r="C1434" s="50" t="s">
        <v>441</v>
      </c>
      <c r="D1434" s="50" t="s">
        <v>444</v>
      </c>
      <c r="E1434" s="50">
        <v>2015</v>
      </c>
      <c r="F1434" s="50" t="s">
        <v>77</v>
      </c>
      <c r="G1434" s="98">
        <v>6297</v>
      </c>
    </row>
    <row r="1435" spans="1:7">
      <c r="A1435" s="50" t="s">
        <v>465</v>
      </c>
      <c r="B1435" s="50" t="s">
        <v>464</v>
      </c>
      <c r="C1435" s="50" t="s">
        <v>441</v>
      </c>
      <c r="D1435" s="50" t="s">
        <v>444</v>
      </c>
      <c r="E1435" s="50">
        <v>2016</v>
      </c>
      <c r="F1435" s="50" t="s">
        <v>77</v>
      </c>
      <c r="G1435" s="98">
        <v>6829</v>
      </c>
    </row>
    <row r="1436" spans="1:7">
      <c r="A1436" s="50" t="s">
        <v>465</v>
      </c>
      <c r="B1436" s="50" t="s">
        <v>464</v>
      </c>
      <c r="C1436" s="50" t="s">
        <v>441</v>
      </c>
      <c r="D1436" s="50" t="s">
        <v>444</v>
      </c>
      <c r="E1436" s="50">
        <v>2017</v>
      </c>
      <c r="F1436" s="50" t="s">
        <v>77</v>
      </c>
      <c r="G1436" s="98">
        <v>5868</v>
      </c>
    </row>
    <row r="1437" spans="1:7">
      <c r="A1437" s="50" t="s">
        <v>465</v>
      </c>
      <c r="B1437" s="50" t="s">
        <v>464</v>
      </c>
      <c r="C1437" s="50" t="s">
        <v>441</v>
      </c>
      <c r="D1437" s="50" t="s">
        <v>444</v>
      </c>
      <c r="E1437" s="50">
        <v>2018</v>
      </c>
      <c r="F1437" s="50" t="s">
        <v>77</v>
      </c>
      <c r="G1437" s="98">
        <v>6799</v>
      </c>
    </row>
    <row r="1438" spans="1:7">
      <c r="A1438" s="50" t="s">
        <v>465</v>
      </c>
      <c r="B1438" s="50" t="s">
        <v>464</v>
      </c>
      <c r="C1438" s="50" t="s">
        <v>441</v>
      </c>
      <c r="D1438" s="50" t="s">
        <v>444</v>
      </c>
      <c r="E1438" s="50">
        <v>2019</v>
      </c>
      <c r="F1438" s="50" t="s">
        <v>77</v>
      </c>
      <c r="G1438" s="98">
        <v>6043</v>
      </c>
    </row>
    <row r="1439" spans="1:7">
      <c r="A1439" s="50" t="s">
        <v>465</v>
      </c>
      <c r="B1439" s="50" t="s">
        <v>464</v>
      </c>
      <c r="C1439" s="50" t="s">
        <v>441</v>
      </c>
      <c r="D1439" s="50" t="s">
        <v>443</v>
      </c>
      <c r="E1439" s="50">
        <v>2014</v>
      </c>
      <c r="F1439" s="50" t="s">
        <v>77</v>
      </c>
      <c r="G1439" s="97">
        <v>11</v>
      </c>
    </row>
    <row r="1440" spans="1:7">
      <c r="A1440" s="50" t="s">
        <v>465</v>
      </c>
      <c r="B1440" s="50" t="s">
        <v>464</v>
      </c>
      <c r="C1440" s="50" t="s">
        <v>441</v>
      </c>
      <c r="D1440" s="50" t="s">
        <v>443</v>
      </c>
      <c r="E1440" s="50">
        <v>2015</v>
      </c>
      <c r="F1440" s="50" t="s">
        <v>77</v>
      </c>
      <c r="G1440" s="97">
        <v>41</v>
      </c>
    </row>
    <row r="1441" spans="1:7">
      <c r="A1441" s="50" t="s">
        <v>465</v>
      </c>
      <c r="B1441" s="50" t="s">
        <v>464</v>
      </c>
      <c r="C1441" s="50" t="s">
        <v>441</v>
      </c>
      <c r="D1441" s="50" t="s">
        <v>443</v>
      </c>
      <c r="E1441" s="50">
        <v>2016</v>
      </c>
      <c r="F1441" s="50" t="s">
        <v>77</v>
      </c>
      <c r="G1441" s="97">
        <v>36</v>
      </c>
    </row>
    <row r="1442" spans="1:7">
      <c r="A1442" s="50" t="s">
        <v>465</v>
      </c>
      <c r="B1442" s="50" t="s">
        <v>464</v>
      </c>
      <c r="C1442" s="50" t="s">
        <v>441</v>
      </c>
      <c r="D1442" s="50" t="s">
        <v>443</v>
      </c>
      <c r="E1442" s="50">
        <v>2017</v>
      </c>
      <c r="F1442" s="50" t="s">
        <v>77</v>
      </c>
      <c r="G1442" s="97">
        <v>18</v>
      </c>
    </row>
    <row r="1443" spans="1:7">
      <c r="A1443" s="50" t="s">
        <v>465</v>
      </c>
      <c r="B1443" s="50" t="s">
        <v>464</v>
      </c>
      <c r="C1443" s="50" t="s">
        <v>441</v>
      </c>
      <c r="D1443" s="50" t="s">
        <v>443</v>
      </c>
      <c r="E1443" s="50">
        <v>2018</v>
      </c>
      <c r="F1443" s="50" t="s">
        <v>77</v>
      </c>
      <c r="G1443" s="97">
        <v>26</v>
      </c>
    </row>
    <row r="1444" spans="1:7">
      <c r="A1444" s="50" t="s">
        <v>465</v>
      </c>
      <c r="B1444" s="50" t="s">
        <v>464</v>
      </c>
      <c r="C1444" s="50" t="s">
        <v>441</v>
      </c>
      <c r="D1444" s="50" t="s">
        <v>443</v>
      </c>
      <c r="E1444" s="50">
        <v>2019</v>
      </c>
      <c r="F1444" s="50" t="s">
        <v>77</v>
      </c>
      <c r="G1444" s="97">
        <v>15</v>
      </c>
    </row>
    <row r="1445" spans="1:7">
      <c r="A1445" s="50" t="s">
        <v>465</v>
      </c>
      <c r="B1445" s="50" t="s">
        <v>464</v>
      </c>
      <c r="C1445" s="50" t="s">
        <v>441</v>
      </c>
      <c r="D1445" s="50" t="s">
        <v>442</v>
      </c>
      <c r="E1445" s="50">
        <v>2014</v>
      </c>
      <c r="F1445" s="50" t="s">
        <v>77</v>
      </c>
      <c r="G1445" s="97">
        <v>760</v>
      </c>
    </row>
    <row r="1446" spans="1:7">
      <c r="A1446" s="50" t="s">
        <v>465</v>
      </c>
      <c r="B1446" s="50" t="s">
        <v>464</v>
      </c>
      <c r="C1446" s="50" t="s">
        <v>441</v>
      </c>
      <c r="D1446" s="50" t="s">
        <v>442</v>
      </c>
      <c r="E1446" s="50">
        <v>2015</v>
      </c>
      <c r="F1446" s="50" t="s">
        <v>77</v>
      </c>
      <c r="G1446" s="98">
        <v>1050</v>
      </c>
    </row>
    <row r="1447" spans="1:7">
      <c r="A1447" s="50" t="s">
        <v>465</v>
      </c>
      <c r="B1447" s="50" t="s">
        <v>464</v>
      </c>
      <c r="C1447" s="50" t="s">
        <v>441</v>
      </c>
      <c r="D1447" s="50" t="s">
        <v>442</v>
      </c>
      <c r="E1447" s="50">
        <v>2016</v>
      </c>
      <c r="F1447" s="50" t="s">
        <v>77</v>
      </c>
      <c r="G1447" s="98">
        <v>1069</v>
      </c>
    </row>
    <row r="1448" spans="1:7">
      <c r="A1448" s="50" t="s">
        <v>465</v>
      </c>
      <c r="B1448" s="50" t="s">
        <v>464</v>
      </c>
      <c r="C1448" s="50" t="s">
        <v>441</v>
      </c>
      <c r="D1448" s="50" t="s">
        <v>442</v>
      </c>
      <c r="E1448" s="50">
        <v>2017</v>
      </c>
      <c r="F1448" s="50" t="s">
        <v>77</v>
      </c>
      <c r="G1448" s="98">
        <v>1063</v>
      </c>
    </row>
    <row r="1449" spans="1:7">
      <c r="A1449" s="50" t="s">
        <v>465</v>
      </c>
      <c r="B1449" s="50" t="s">
        <v>464</v>
      </c>
      <c r="C1449" s="50" t="s">
        <v>441</v>
      </c>
      <c r="D1449" s="50" t="s">
        <v>442</v>
      </c>
      <c r="E1449" s="50">
        <v>2018</v>
      </c>
      <c r="F1449" s="50" t="s">
        <v>77</v>
      </c>
      <c r="G1449" s="97">
        <v>950</v>
      </c>
    </row>
    <row r="1450" spans="1:7">
      <c r="A1450" s="50" t="s">
        <v>465</v>
      </c>
      <c r="B1450" s="50" t="s">
        <v>464</v>
      </c>
      <c r="C1450" s="50" t="s">
        <v>441</v>
      </c>
      <c r="D1450" s="50" t="s">
        <v>442</v>
      </c>
      <c r="E1450" s="50">
        <v>2019</v>
      </c>
      <c r="F1450" s="50" t="s">
        <v>77</v>
      </c>
      <c r="G1450" s="97">
        <v>905</v>
      </c>
    </row>
    <row r="1451" spans="1:7">
      <c r="A1451" s="50" t="s">
        <v>465</v>
      </c>
      <c r="B1451" s="50" t="s">
        <v>464</v>
      </c>
      <c r="C1451" s="50" t="s">
        <v>438</v>
      </c>
      <c r="D1451" s="50" t="s">
        <v>440</v>
      </c>
      <c r="E1451" s="50">
        <v>2014</v>
      </c>
      <c r="F1451" s="50" t="s">
        <v>77</v>
      </c>
      <c r="G1451" s="98">
        <v>14255</v>
      </c>
    </row>
    <row r="1452" spans="1:7">
      <c r="A1452" s="50" t="s">
        <v>465</v>
      </c>
      <c r="B1452" s="50" t="s">
        <v>464</v>
      </c>
      <c r="C1452" s="50" t="s">
        <v>438</v>
      </c>
      <c r="D1452" s="50" t="s">
        <v>440</v>
      </c>
      <c r="E1452" s="50">
        <v>2015</v>
      </c>
      <c r="F1452" s="50" t="s">
        <v>77</v>
      </c>
      <c r="G1452" s="98">
        <v>12745</v>
      </c>
    </row>
    <row r="1453" spans="1:7">
      <c r="A1453" s="50" t="s">
        <v>465</v>
      </c>
      <c r="B1453" s="50" t="s">
        <v>464</v>
      </c>
      <c r="C1453" s="50" t="s">
        <v>438</v>
      </c>
      <c r="D1453" s="50" t="s">
        <v>440</v>
      </c>
      <c r="E1453" s="50">
        <v>2016</v>
      </c>
      <c r="F1453" s="50" t="s">
        <v>77</v>
      </c>
      <c r="G1453" s="98">
        <v>12805</v>
      </c>
    </row>
    <row r="1454" spans="1:7">
      <c r="A1454" s="50" t="s">
        <v>465</v>
      </c>
      <c r="B1454" s="50" t="s">
        <v>464</v>
      </c>
      <c r="C1454" s="50" t="s">
        <v>438</v>
      </c>
      <c r="D1454" s="50" t="s">
        <v>440</v>
      </c>
      <c r="E1454" s="50">
        <v>2017</v>
      </c>
      <c r="F1454" s="50" t="s">
        <v>77</v>
      </c>
      <c r="G1454" s="98">
        <v>10553</v>
      </c>
    </row>
    <row r="1455" spans="1:7">
      <c r="A1455" s="50" t="s">
        <v>465</v>
      </c>
      <c r="B1455" s="50" t="s">
        <v>464</v>
      </c>
      <c r="C1455" s="50" t="s">
        <v>438</v>
      </c>
      <c r="D1455" s="50" t="s">
        <v>440</v>
      </c>
      <c r="E1455" s="50">
        <v>2018</v>
      </c>
      <c r="F1455" s="50" t="s">
        <v>77</v>
      </c>
      <c r="G1455" s="98">
        <v>10156</v>
      </c>
    </row>
    <row r="1456" spans="1:7">
      <c r="A1456" s="50" t="s">
        <v>465</v>
      </c>
      <c r="B1456" s="50" t="s">
        <v>464</v>
      </c>
      <c r="C1456" s="50" t="s">
        <v>438</v>
      </c>
      <c r="D1456" s="50" t="s">
        <v>440</v>
      </c>
      <c r="E1456" s="50">
        <v>2019</v>
      </c>
      <c r="F1456" s="50" t="s">
        <v>77</v>
      </c>
      <c r="G1456" s="98">
        <v>8676</v>
      </c>
    </row>
    <row r="1457" spans="1:7">
      <c r="A1457" s="50" t="s">
        <v>465</v>
      </c>
      <c r="B1457" s="50" t="s">
        <v>464</v>
      </c>
      <c r="C1457" s="50" t="s">
        <v>438</v>
      </c>
      <c r="D1457" s="50" t="s">
        <v>439</v>
      </c>
      <c r="E1457" s="50">
        <v>2014</v>
      </c>
      <c r="F1457" s="50" t="s">
        <v>77</v>
      </c>
      <c r="G1457" s="97">
        <v>401</v>
      </c>
    </row>
    <row r="1458" spans="1:7">
      <c r="A1458" s="50" t="s">
        <v>465</v>
      </c>
      <c r="B1458" s="50" t="s">
        <v>464</v>
      </c>
      <c r="C1458" s="50" t="s">
        <v>438</v>
      </c>
      <c r="D1458" s="50" t="s">
        <v>439</v>
      </c>
      <c r="E1458" s="50">
        <v>2015</v>
      </c>
      <c r="F1458" s="50" t="s">
        <v>77</v>
      </c>
      <c r="G1458" s="97">
        <v>299</v>
      </c>
    </row>
    <row r="1459" spans="1:7">
      <c r="A1459" s="50" t="s">
        <v>465</v>
      </c>
      <c r="B1459" s="50" t="s">
        <v>464</v>
      </c>
      <c r="C1459" s="50" t="s">
        <v>438</v>
      </c>
      <c r="D1459" s="50" t="s">
        <v>439</v>
      </c>
      <c r="E1459" s="50">
        <v>2016</v>
      </c>
      <c r="F1459" s="50" t="s">
        <v>77</v>
      </c>
      <c r="G1459" s="97">
        <v>370</v>
      </c>
    </row>
    <row r="1460" spans="1:7">
      <c r="A1460" s="50" t="s">
        <v>465</v>
      </c>
      <c r="B1460" s="50" t="s">
        <v>464</v>
      </c>
      <c r="C1460" s="50" t="s">
        <v>438</v>
      </c>
      <c r="D1460" s="50" t="s">
        <v>439</v>
      </c>
      <c r="E1460" s="50">
        <v>2017</v>
      </c>
      <c r="F1460" s="50" t="s">
        <v>77</v>
      </c>
      <c r="G1460" s="97">
        <v>285</v>
      </c>
    </row>
    <row r="1461" spans="1:7">
      <c r="A1461" s="50" t="s">
        <v>465</v>
      </c>
      <c r="B1461" s="50" t="s">
        <v>464</v>
      </c>
      <c r="C1461" s="50" t="s">
        <v>438</v>
      </c>
      <c r="D1461" s="50" t="s">
        <v>439</v>
      </c>
      <c r="E1461" s="50">
        <v>2018</v>
      </c>
      <c r="F1461" s="50" t="s">
        <v>77</v>
      </c>
      <c r="G1461" s="97">
        <v>284</v>
      </c>
    </row>
    <row r="1462" spans="1:7">
      <c r="A1462" s="50" t="s">
        <v>465</v>
      </c>
      <c r="B1462" s="50" t="s">
        <v>464</v>
      </c>
      <c r="C1462" s="50" t="s">
        <v>438</v>
      </c>
      <c r="D1462" s="50" t="s">
        <v>439</v>
      </c>
      <c r="E1462" s="50">
        <v>2019</v>
      </c>
      <c r="F1462" s="50" t="s">
        <v>77</v>
      </c>
      <c r="G1462" s="97">
        <v>260</v>
      </c>
    </row>
    <row r="1463" spans="1:7">
      <c r="A1463" s="50" t="s">
        <v>465</v>
      </c>
      <c r="B1463" s="50" t="s">
        <v>464</v>
      </c>
      <c r="C1463" s="50" t="s">
        <v>433</v>
      </c>
      <c r="D1463" s="50" t="s">
        <v>437</v>
      </c>
      <c r="E1463" s="50">
        <v>2014</v>
      </c>
      <c r="F1463" s="50" t="s">
        <v>77</v>
      </c>
      <c r="G1463" s="98">
        <v>4732</v>
      </c>
    </row>
    <row r="1464" spans="1:7">
      <c r="A1464" s="50" t="s">
        <v>465</v>
      </c>
      <c r="B1464" s="50" t="s">
        <v>464</v>
      </c>
      <c r="C1464" s="50" t="s">
        <v>433</v>
      </c>
      <c r="D1464" s="50" t="s">
        <v>437</v>
      </c>
      <c r="E1464" s="50">
        <v>2015</v>
      </c>
      <c r="F1464" s="50" t="s">
        <v>77</v>
      </c>
      <c r="G1464" s="98">
        <v>4275</v>
      </c>
    </row>
    <row r="1465" spans="1:7">
      <c r="A1465" s="50" t="s">
        <v>465</v>
      </c>
      <c r="B1465" s="50" t="s">
        <v>464</v>
      </c>
      <c r="C1465" s="50" t="s">
        <v>433</v>
      </c>
      <c r="D1465" s="50" t="s">
        <v>437</v>
      </c>
      <c r="E1465" s="50">
        <v>2016</v>
      </c>
      <c r="F1465" s="50" t="s">
        <v>77</v>
      </c>
      <c r="G1465" s="98">
        <v>2913</v>
      </c>
    </row>
    <row r="1466" spans="1:7">
      <c r="A1466" s="50" t="s">
        <v>465</v>
      </c>
      <c r="B1466" s="50" t="s">
        <v>464</v>
      </c>
      <c r="C1466" s="50" t="s">
        <v>433</v>
      </c>
      <c r="D1466" s="50" t="s">
        <v>437</v>
      </c>
      <c r="E1466" s="50">
        <v>2017</v>
      </c>
      <c r="F1466" s="50" t="s">
        <v>77</v>
      </c>
      <c r="G1466" s="98">
        <v>2539</v>
      </c>
    </row>
    <row r="1467" spans="1:7">
      <c r="A1467" s="50" t="s">
        <v>465</v>
      </c>
      <c r="B1467" s="50" t="s">
        <v>464</v>
      </c>
      <c r="C1467" s="50" t="s">
        <v>433</v>
      </c>
      <c r="D1467" s="50" t="s">
        <v>437</v>
      </c>
      <c r="E1467" s="50">
        <v>2018</v>
      </c>
      <c r="F1467" s="50" t="s">
        <v>77</v>
      </c>
      <c r="G1467" s="98">
        <v>1631</v>
      </c>
    </row>
    <row r="1468" spans="1:7">
      <c r="A1468" s="50" t="s">
        <v>465</v>
      </c>
      <c r="B1468" s="50" t="s">
        <v>464</v>
      </c>
      <c r="C1468" s="50" t="s">
        <v>433</v>
      </c>
      <c r="D1468" s="50" t="s">
        <v>437</v>
      </c>
      <c r="E1468" s="50">
        <v>2019</v>
      </c>
      <c r="F1468" s="50" t="s">
        <v>77</v>
      </c>
      <c r="G1468" s="98">
        <v>1261</v>
      </c>
    </row>
    <row r="1469" spans="1:7">
      <c r="A1469" s="50" t="s">
        <v>465</v>
      </c>
      <c r="B1469" s="50" t="s">
        <v>464</v>
      </c>
      <c r="C1469" s="50" t="s">
        <v>433</v>
      </c>
      <c r="D1469" s="50" t="s">
        <v>436</v>
      </c>
      <c r="E1469" s="50">
        <v>2014</v>
      </c>
      <c r="F1469" s="50" t="s">
        <v>77</v>
      </c>
      <c r="G1469" s="98">
        <v>42029</v>
      </c>
    </row>
    <row r="1470" spans="1:7">
      <c r="A1470" s="50" t="s">
        <v>465</v>
      </c>
      <c r="B1470" s="50" t="s">
        <v>464</v>
      </c>
      <c r="C1470" s="50" t="s">
        <v>433</v>
      </c>
      <c r="D1470" s="50" t="s">
        <v>436</v>
      </c>
      <c r="E1470" s="50">
        <v>2015</v>
      </c>
      <c r="F1470" s="50" t="s">
        <v>77</v>
      </c>
      <c r="G1470" s="98">
        <v>40227</v>
      </c>
    </row>
    <row r="1471" spans="1:7">
      <c r="A1471" s="50" t="s">
        <v>465</v>
      </c>
      <c r="B1471" s="50" t="s">
        <v>464</v>
      </c>
      <c r="C1471" s="50" t="s">
        <v>433</v>
      </c>
      <c r="D1471" s="50" t="s">
        <v>436</v>
      </c>
      <c r="E1471" s="50">
        <v>2016</v>
      </c>
      <c r="F1471" s="50" t="s">
        <v>77</v>
      </c>
      <c r="G1471" s="98">
        <v>40873</v>
      </c>
    </row>
    <row r="1472" spans="1:7">
      <c r="A1472" s="50" t="s">
        <v>465</v>
      </c>
      <c r="B1472" s="50" t="s">
        <v>464</v>
      </c>
      <c r="C1472" s="50" t="s">
        <v>433</v>
      </c>
      <c r="D1472" s="50" t="s">
        <v>436</v>
      </c>
      <c r="E1472" s="50">
        <v>2017</v>
      </c>
      <c r="F1472" s="50" t="s">
        <v>77</v>
      </c>
      <c r="G1472" s="98">
        <v>37170</v>
      </c>
    </row>
    <row r="1473" spans="1:7">
      <c r="A1473" s="50" t="s">
        <v>465</v>
      </c>
      <c r="B1473" s="50" t="s">
        <v>464</v>
      </c>
      <c r="C1473" s="50" t="s">
        <v>433</v>
      </c>
      <c r="D1473" s="50" t="s">
        <v>436</v>
      </c>
      <c r="E1473" s="50">
        <v>2018</v>
      </c>
      <c r="F1473" s="50" t="s">
        <v>77</v>
      </c>
      <c r="G1473" s="98">
        <v>37874</v>
      </c>
    </row>
    <row r="1474" spans="1:7">
      <c r="A1474" s="50" t="s">
        <v>465</v>
      </c>
      <c r="B1474" s="50" t="s">
        <v>464</v>
      </c>
      <c r="C1474" s="50" t="s">
        <v>433</v>
      </c>
      <c r="D1474" s="50" t="s">
        <v>436</v>
      </c>
      <c r="E1474" s="50">
        <v>2019</v>
      </c>
      <c r="F1474" s="50" t="s">
        <v>77</v>
      </c>
      <c r="G1474" s="98">
        <v>34759</v>
      </c>
    </row>
    <row r="1475" spans="1:7">
      <c r="A1475" s="50" t="s">
        <v>465</v>
      </c>
      <c r="B1475" s="50" t="s">
        <v>464</v>
      </c>
      <c r="C1475" s="50" t="s">
        <v>433</v>
      </c>
      <c r="D1475" s="50" t="s">
        <v>435</v>
      </c>
      <c r="E1475" s="50">
        <v>2014</v>
      </c>
      <c r="F1475" s="50" t="s">
        <v>77</v>
      </c>
      <c r="G1475" s="98">
        <v>346636</v>
      </c>
    </row>
    <row r="1476" spans="1:7">
      <c r="A1476" s="50" t="s">
        <v>465</v>
      </c>
      <c r="B1476" s="50" t="s">
        <v>464</v>
      </c>
      <c r="C1476" s="50" t="s">
        <v>433</v>
      </c>
      <c r="D1476" s="50" t="s">
        <v>435</v>
      </c>
      <c r="E1476" s="50">
        <v>2015</v>
      </c>
      <c r="F1476" s="50" t="s">
        <v>77</v>
      </c>
      <c r="G1476" s="98">
        <v>345595</v>
      </c>
    </row>
    <row r="1477" spans="1:7">
      <c r="A1477" s="50" t="s">
        <v>465</v>
      </c>
      <c r="B1477" s="50" t="s">
        <v>464</v>
      </c>
      <c r="C1477" s="50" t="s">
        <v>433</v>
      </c>
      <c r="D1477" s="50" t="s">
        <v>435</v>
      </c>
      <c r="E1477" s="50">
        <v>2016</v>
      </c>
      <c r="F1477" s="50" t="s">
        <v>77</v>
      </c>
      <c r="G1477" s="98">
        <v>334170</v>
      </c>
    </row>
    <row r="1478" spans="1:7">
      <c r="A1478" s="50" t="s">
        <v>465</v>
      </c>
      <c r="B1478" s="50" t="s">
        <v>464</v>
      </c>
      <c r="C1478" s="50" t="s">
        <v>433</v>
      </c>
      <c r="D1478" s="50" t="s">
        <v>435</v>
      </c>
      <c r="E1478" s="50">
        <v>2017</v>
      </c>
      <c r="F1478" s="50" t="s">
        <v>77</v>
      </c>
      <c r="G1478" s="98">
        <v>295323</v>
      </c>
    </row>
    <row r="1479" spans="1:7">
      <c r="A1479" s="50" t="s">
        <v>465</v>
      </c>
      <c r="B1479" s="50" t="s">
        <v>464</v>
      </c>
      <c r="C1479" s="50" t="s">
        <v>433</v>
      </c>
      <c r="D1479" s="50" t="s">
        <v>435</v>
      </c>
      <c r="E1479" s="50">
        <v>2018</v>
      </c>
      <c r="F1479" s="50" t="s">
        <v>77</v>
      </c>
      <c r="G1479" s="98">
        <v>287801</v>
      </c>
    </row>
    <row r="1480" spans="1:7">
      <c r="A1480" s="50" t="s">
        <v>465</v>
      </c>
      <c r="B1480" s="50" t="s">
        <v>464</v>
      </c>
      <c r="C1480" s="50" t="s">
        <v>433</v>
      </c>
      <c r="D1480" s="50" t="s">
        <v>435</v>
      </c>
      <c r="E1480" s="50">
        <v>2019</v>
      </c>
      <c r="F1480" s="50" t="s">
        <v>77</v>
      </c>
      <c r="G1480" s="98">
        <v>263549</v>
      </c>
    </row>
    <row r="1481" spans="1:7">
      <c r="A1481" s="50" t="s">
        <v>465</v>
      </c>
      <c r="B1481" s="50" t="s">
        <v>464</v>
      </c>
      <c r="C1481" s="50" t="s">
        <v>433</v>
      </c>
      <c r="D1481" s="50" t="s">
        <v>434</v>
      </c>
      <c r="E1481" s="50">
        <v>2014</v>
      </c>
      <c r="F1481" s="50" t="s">
        <v>77</v>
      </c>
      <c r="G1481" s="98">
        <v>8979</v>
      </c>
    </row>
    <row r="1482" spans="1:7">
      <c r="A1482" s="50" t="s">
        <v>465</v>
      </c>
      <c r="B1482" s="50" t="s">
        <v>464</v>
      </c>
      <c r="C1482" s="50" t="s">
        <v>433</v>
      </c>
      <c r="D1482" s="50" t="s">
        <v>434</v>
      </c>
      <c r="E1482" s="50">
        <v>2015</v>
      </c>
      <c r="F1482" s="50" t="s">
        <v>77</v>
      </c>
      <c r="G1482" s="98">
        <v>11135</v>
      </c>
    </row>
    <row r="1483" spans="1:7">
      <c r="A1483" s="50" t="s">
        <v>465</v>
      </c>
      <c r="B1483" s="50" t="s">
        <v>464</v>
      </c>
      <c r="C1483" s="50" t="s">
        <v>433</v>
      </c>
      <c r="D1483" s="50" t="s">
        <v>434</v>
      </c>
      <c r="E1483" s="50">
        <v>2016</v>
      </c>
      <c r="F1483" s="50" t="s">
        <v>77</v>
      </c>
      <c r="G1483" s="98">
        <v>15188</v>
      </c>
    </row>
    <row r="1484" spans="1:7">
      <c r="A1484" s="50" t="s">
        <v>465</v>
      </c>
      <c r="B1484" s="50" t="s">
        <v>464</v>
      </c>
      <c r="C1484" s="50" t="s">
        <v>433</v>
      </c>
      <c r="D1484" s="50" t="s">
        <v>434</v>
      </c>
      <c r="E1484" s="50">
        <v>2017</v>
      </c>
      <c r="F1484" s="50" t="s">
        <v>77</v>
      </c>
      <c r="G1484" s="98">
        <v>24181</v>
      </c>
    </row>
    <row r="1485" spans="1:7">
      <c r="A1485" s="50" t="s">
        <v>465</v>
      </c>
      <c r="B1485" s="50" t="s">
        <v>464</v>
      </c>
      <c r="C1485" s="50" t="s">
        <v>433</v>
      </c>
      <c r="D1485" s="50" t="s">
        <v>434</v>
      </c>
      <c r="E1485" s="50">
        <v>2018</v>
      </c>
      <c r="F1485" s="50" t="s">
        <v>77</v>
      </c>
      <c r="G1485" s="98">
        <v>23492</v>
      </c>
    </row>
    <row r="1486" spans="1:7">
      <c r="A1486" s="50" t="s">
        <v>465</v>
      </c>
      <c r="B1486" s="50" t="s">
        <v>464</v>
      </c>
      <c r="C1486" s="50" t="s">
        <v>433</v>
      </c>
      <c r="D1486" s="50" t="s">
        <v>434</v>
      </c>
      <c r="E1486" s="50">
        <v>2019</v>
      </c>
      <c r="F1486" s="50" t="s">
        <v>77</v>
      </c>
      <c r="G1486" s="98">
        <v>22466</v>
      </c>
    </row>
    <row r="1487" spans="1:7">
      <c r="A1487" s="50" t="s">
        <v>465</v>
      </c>
      <c r="B1487" s="50" t="s">
        <v>464</v>
      </c>
      <c r="C1487" s="50" t="s">
        <v>428</v>
      </c>
      <c r="D1487" s="50" t="s">
        <v>432</v>
      </c>
      <c r="E1487" s="50">
        <v>2014</v>
      </c>
      <c r="F1487" s="50" t="s">
        <v>77</v>
      </c>
      <c r="G1487" s="97">
        <v>512</v>
      </c>
    </row>
    <row r="1488" spans="1:7">
      <c r="A1488" s="50" t="s">
        <v>465</v>
      </c>
      <c r="B1488" s="50" t="s">
        <v>464</v>
      </c>
      <c r="C1488" s="50" t="s">
        <v>428</v>
      </c>
      <c r="D1488" s="50" t="s">
        <v>432</v>
      </c>
      <c r="E1488" s="50">
        <v>2015</v>
      </c>
      <c r="F1488" s="50" t="s">
        <v>77</v>
      </c>
      <c r="G1488" s="97">
        <v>339</v>
      </c>
    </row>
    <row r="1489" spans="1:7">
      <c r="A1489" s="50" t="s">
        <v>465</v>
      </c>
      <c r="B1489" s="50" t="s">
        <v>464</v>
      </c>
      <c r="C1489" s="50" t="s">
        <v>428</v>
      </c>
      <c r="D1489" s="50" t="s">
        <v>432</v>
      </c>
      <c r="E1489" s="50">
        <v>2016</v>
      </c>
      <c r="F1489" s="50" t="s">
        <v>77</v>
      </c>
      <c r="G1489" s="97">
        <v>397</v>
      </c>
    </row>
    <row r="1490" spans="1:7">
      <c r="A1490" s="50" t="s">
        <v>465</v>
      </c>
      <c r="B1490" s="50" t="s">
        <v>464</v>
      </c>
      <c r="C1490" s="50" t="s">
        <v>428</v>
      </c>
      <c r="D1490" s="50" t="s">
        <v>432</v>
      </c>
      <c r="E1490" s="50">
        <v>2017</v>
      </c>
      <c r="F1490" s="50" t="s">
        <v>77</v>
      </c>
      <c r="G1490" s="97">
        <v>493</v>
      </c>
    </row>
    <row r="1491" spans="1:7">
      <c r="A1491" s="50" t="s">
        <v>465</v>
      </c>
      <c r="B1491" s="50" t="s">
        <v>464</v>
      </c>
      <c r="C1491" s="50" t="s">
        <v>428</v>
      </c>
      <c r="D1491" s="50" t="s">
        <v>432</v>
      </c>
      <c r="E1491" s="50">
        <v>2018</v>
      </c>
      <c r="F1491" s="50" t="s">
        <v>77</v>
      </c>
      <c r="G1491" s="97">
        <v>417</v>
      </c>
    </row>
    <row r="1492" spans="1:7">
      <c r="A1492" s="50" t="s">
        <v>465</v>
      </c>
      <c r="B1492" s="50" t="s">
        <v>464</v>
      </c>
      <c r="C1492" s="50" t="s">
        <v>428</v>
      </c>
      <c r="D1492" s="50" t="s">
        <v>432</v>
      </c>
      <c r="E1492" s="50">
        <v>2019</v>
      </c>
      <c r="F1492" s="50" t="s">
        <v>77</v>
      </c>
      <c r="G1492" s="97">
        <v>401</v>
      </c>
    </row>
    <row r="1493" spans="1:7">
      <c r="A1493" s="50" t="s">
        <v>465</v>
      </c>
      <c r="B1493" s="50" t="s">
        <v>464</v>
      </c>
      <c r="C1493" s="50" t="s">
        <v>428</v>
      </c>
      <c r="D1493" s="50" t="s">
        <v>466</v>
      </c>
      <c r="E1493" s="50">
        <v>2014</v>
      </c>
      <c r="F1493" s="50" t="s">
        <v>77</v>
      </c>
      <c r="G1493" s="97">
        <v>10</v>
      </c>
    </row>
    <row r="1494" spans="1:7">
      <c r="A1494" s="50" t="s">
        <v>465</v>
      </c>
      <c r="B1494" s="50" t="s">
        <v>464</v>
      </c>
      <c r="C1494" s="50" t="s">
        <v>428</v>
      </c>
      <c r="D1494" s="50" t="s">
        <v>466</v>
      </c>
      <c r="E1494" s="50">
        <v>2015</v>
      </c>
      <c r="F1494" s="50" t="s">
        <v>77</v>
      </c>
      <c r="G1494" s="97">
        <v>12</v>
      </c>
    </row>
    <row r="1495" spans="1:7">
      <c r="A1495" s="50" t="s">
        <v>465</v>
      </c>
      <c r="B1495" s="50" t="s">
        <v>464</v>
      </c>
      <c r="C1495" s="50" t="s">
        <v>428</v>
      </c>
      <c r="D1495" s="50" t="s">
        <v>466</v>
      </c>
      <c r="E1495" s="50">
        <v>2016</v>
      </c>
      <c r="F1495" s="50" t="s">
        <v>77</v>
      </c>
      <c r="G1495" s="97">
        <v>9</v>
      </c>
    </row>
    <row r="1496" spans="1:7">
      <c r="A1496" s="50" t="s">
        <v>465</v>
      </c>
      <c r="B1496" s="50" t="s">
        <v>464</v>
      </c>
      <c r="C1496" s="50" t="s">
        <v>428</v>
      </c>
      <c r="D1496" s="50" t="s">
        <v>466</v>
      </c>
      <c r="E1496" s="50">
        <v>2017</v>
      </c>
      <c r="F1496" s="50" t="s">
        <v>77</v>
      </c>
      <c r="G1496" s="97">
        <v>14</v>
      </c>
    </row>
    <row r="1497" spans="1:7">
      <c r="A1497" s="50" t="s">
        <v>465</v>
      </c>
      <c r="B1497" s="50" t="s">
        <v>464</v>
      </c>
      <c r="C1497" s="50" t="s">
        <v>428</v>
      </c>
      <c r="D1497" s="50" t="s">
        <v>466</v>
      </c>
      <c r="E1497" s="50">
        <v>2018</v>
      </c>
      <c r="F1497" s="50" t="s">
        <v>77</v>
      </c>
      <c r="G1497" s="97">
        <v>15</v>
      </c>
    </row>
    <row r="1498" spans="1:7">
      <c r="A1498" s="50" t="s">
        <v>465</v>
      </c>
      <c r="B1498" s="50" t="s">
        <v>464</v>
      </c>
      <c r="C1498" s="50" t="s">
        <v>428</v>
      </c>
      <c r="D1498" s="50" t="s">
        <v>466</v>
      </c>
      <c r="E1498" s="50">
        <v>2019</v>
      </c>
      <c r="F1498" s="50" t="s">
        <v>77</v>
      </c>
      <c r="G1498" s="97">
        <v>9</v>
      </c>
    </row>
    <row r="1499" spans="1:7">
      <c r="A1499" s="50" t="s">
        <v>465</v>
      </c>
      <c r="B1499" s="50" t="s">
        <v>464</v>
      </c>
      <c r="C1499" s="50" t="s">
        <v>428</v>
      </c>
      <c r="D1499" s="50" t="s">
        <v>430</v>
      </c>
      <c r="E1499" s="50">
        <v>2014</v>
      </c>
      <c r="F1499" s="50" t="s">
        <v>77</v>
      </c>
      <c r="G1499" s="97">
        <v>39</v>
      </c>
    </row>
    <row r="1500" spans="1:7">
      <c r="A1500" s="50" t="s">
        <v>465</v>
      </c>
      <c r="B1500" s="50" t="s">
        <v>464</v>
      </c>
      <c r="C1500" s="50" t="s">
        <v>428</v>
      </c>
      <c r="D1500" s="50" t="s">
        <v>430</v>
      </c>
      <c r="E1500" s="50">
        <v>2015</v>
      </c>
      <c r="F1500" s="50" t="s">
        <v>77</v>
      </c>
      <c r="G1500" s="97">
        <v>47</v>
      </c>
    </row>
    <row r="1501" spans="1:7">
      <c r="A1501" s="50" t="s">
        <v>465</v>
      </c>
      <c r="B1501" s="50" t="s">
        <v>464</v>
      </c>
      <c r="C1501" s="50" t="s">
        <v>428</v>
      </c>
      <c r="D1501" s="50" t="s">
        <v>430</v>
      </c>
      <c r="E1501" s="50">
        <v>2016</v>
      </c>
      <c r="F1501" s="50" t="s">
        <v>77</v>
      </c>
      <c r="G1501" s="97">
        <v>46</v>
      </c>
    </row>
    <row r="1502" spans="1:7">
      <c r="A1502" s="50" t="s">
        <v>465</v>
      </c>
      <c r="B1502" s="50" t="s">
        <v>464</v>
      </c>
      <c r="C1502" s="50" t="s">
        <v>428</v>
      </c>
      <c r="D1502" s="50" t="s">
        <v>430</v>
      </c>
      <c r="E1502" s="50">
        <v>2017</v>
      </c>
      <c r="F1502" s="50" t="s">
        <v>77</v>
      </c>
      <c r="G1502" s="97">
        <v>40</v>
      </c>
    </row>
    <row r="1503" spans="1:7">
      <c r="A1503" s="50" t="s">
        <v>465</v>
      </c>
      <c r="B1503" s="50" t="s">
        <v>464</v>
      </c>
      <c r="C1503" s="50" t="s">
        <v>428</v>
      </c>
      <c r="D1503" s="50" t="s">
        <v>430</v>
      </c>
      <c r="E1503" s="50">
        <v>2018</v>
      </c>
      <c r="F1503" s="50" t="s">
        <v>77</v>
      </c>
      <c r="G1503" s="97">
        <v>37</v>
      </c>
    </row>
    <row r="1504" spans="1:7">
      <c r="A1504" s="50" t="s">
        <v>465</v>
      </c>
      <c r="B1504" s="50" t="s">
        <v>464</v>
      </c>
      <c r="C1504" s="50" t="s">
        <v>428</v>
      </c>
      <c r="D1504" s="50" t="s">
        <v>430</v>
      </c>
      <c r="E1504" s="50">
        <v>2019</v>
      </c>
      <c r="F1504" s="50" t="s">
        <v>77</v>
      </c>
      <c r="G1504" s="97">
        <v>36</v>
      </c>
    </row>
    <row r="1505" spans="1:7">
      <c r="A1505" s="50" t="s">
        <v>465</v>
      </c>
      <c r="B1505" s="50" t="s">
        <v>464</v>
      </c>
      <c r="C1505" s="50" t="s">
        <v>428</v>
      </c>
      <c r="D1505" s="50" t="s">
        <v>429</v>
      </c>
      <c r="E1505" s="50">
        <v>2014</v>
      </c>
      <c r="F1505" s="50" t="s">
        <v>77</v>
      </c>
      <c r="G1505" s="97">
        <v>318</v>
      </c>
    </row>
    <row r="1506" spans="1:7">
      <c r="A1506" s="50" t="s">
        <v>465</v>
      </c>
      <c r="B1506" s="50" t="s">
        <v>464</v>
      </c>
      <c r="C1506" s="50" t="s">
        <v>428</v>
      </c>
      <c r="D1506" s="50" t="s">
        <v>429</v>
      </c>
      <c r="E1506" s="50">
        <v>2015</v>
      </c>
      <c r="F1506" s="50" t="s">
        <v>77</v>
      </c>
      <c r="G1506" s="97">
        <v>313</v>
      </c>
    </row>
    <row r="1507" spans="1:7">
      <c r="A1507" s="50" t="s">
        <v>465</v>
      </c>
      <c r="B1507" s="50" t="s">
        <v>464</v>
      </c>
      <c r="C1507" s="50" t="s">
        <v>428</v>
      </c>
      <c r="D1507" s="50" t="s">
        <v>429</v>
      </c>
      <c r="E1507" s="50">
        <v>2016</v>
      </c>
      <c r="F1507" s="50" t="s">
        <v>77</v>
      </c>
      <c r="G1507" s="97">
        <v>395</v>
      </c>
    </row>
    <row r="1508" spans="1:7">
      <c r="A1508" s="50" t="s">
        <v>465</v>
      </c>
      <c r="B1508" s="50" t="s">
        <v>464</v>
      </c>
      <c r="C1508" s="50" t="s">
        <v>428</v>
      </c>
      <c r="D1508" s="50" t="s">
        <v>429</v>
      </c>
      <c r="E1508" s="50">
        <v>2017</v>
      </c>
      <c r="F1508" s="50" t="s">
        <v>77</v>
      </c>
      <c r="G1508" s="97">
        <v>358</v>
      </c>
    </row>
    <row r="1509" spans="1:7">
      <c r="A1509" s="50" t="s">
        <v>465</v>
      </c>
      <c r="B1509" s="50" t="s">
        <v>464</v>
      </c>
      <c r="C1509" s="50" t="s">
        <v>428</v>
      </c>
      <c r="D1509" s="50" t="s">
        <v>429</v>
      </c>
      <c r="E1509" s="50">
        <v>2018</v>
      </c>
      <c r="F1509" s="50" t="s">
        <v>77</v>
      </c>
      <c r="G1509" s="97">
        <v>374</v>
      </c>
    </row>
    <row r="1510" spans="1:7">
      <c r="A1510" s="50" t="s">
        <v>465</v>
      </c>
      <c r="B1510" s="50" t="s">
        <v>464</v>
      </c>
      <c r="C1510" s="50" t="s">
        <v>428</v>
      </c>
      <c r="D1510" s="50" t="s">
        <v>429</v>
      </c>
      <c r="E1510" s="50">
        <v>2019</v>
      </c>
      <c r="F1510" s="50" t="s">
        <v>77</v>
      </c>
      <c r="G1510" s="97">
        <v>303</v>
      </c>
    </row>
    <row r="1511" spans="1:7">
      <c r="A1511" s="50" t="s">
        <v>465</v>
      </c>
      <c r="B1511" s="50" t="s">
        <v>464</v>
      </c>
      <c r="C1511" s="50" t="s">
        <v>425</v>
      </c>
      <c r="D1511" s="50" t="s">
        <v>427</v>
      </c>
      <c r="E1511" s="50">
        <v>2014</v>
      </c>
      <c r="F1511" s="50" t="s">
        <v>77</v>
      </c>
      <c r="G1511" s="97">
        <v>220</v>
      </c>
    </row>
    <row r="1512" spans="1:7">
      <c r="A1512" s="50" t="s">
        <v>465</v>
      </c>
      <c r="B1512" s="50" t="s">
        <v>464</v>
      </c>
      <c r="C1512" s="50" t="s">
        <v>425</v>
      </c>
      <c r="D1512" s="50" t="s">
        <v>427</v>
      </c>
      <c r="E1512" s="50">
        <v>2015</v>
      </c>
      <c r="F1512" s="50" t="s">
        <v>77</v>
      </c>
      <c r="G1512" s="97">
        <v>306</v>
      </c>
    </row>
    <row r="1513" spans="1:7">
      <c r="A1513" s="50" t="s">
        <v>465</v>
      </c>
      <c r="B1513" s="50" t="s">
        <v>464</v>
      </c>
      <c r="C1513" s="50" t="s">
        <v>425</v>
      </c>
      <c r="D1513" s="50" t="s">
        <v>427</v>
      </c>
      <c r="E1513" s="50">
        <v>2016</v>
      </c>
      <c r="F1513" s="50" t="s">
        <v>77</v>
      </c>
      <c r="G1513" s="97">
        <v>413</v>
      </c>
    </row>
    <row r="1514" spans="1:7">
      <c r="A1514" s="50" t="s">
        <v>465</v>
      </c>
      <c r="B1514" s="50" t="s">
        <v>464</v>
      </c>
      <c r="C1514" s="50" t="s">
        <v>425</v>
      </c>
      <c r="D1514" s="50" t="s">
        <v>427</v>
      </c>
      <c r="E1514" s="50">
        <v>2017</v>
      </c>
      <c r="F1514" s="50" t="s">
        <v>77</v>
      </c>
      <c r="G1514" s="97">
        <v>425</v>
      </c>
    </row>
    <row r="1515" spans="1:7">
      <c r="A1515" s="50" t="s">
        <v>465</v>
      </c>
      <c r="B1515" s="50" t="s">
        <v>464</v>
      </c>
      <c r="C1515" s="50" t="s">
        <v>425</v>
      </c>
      <c r="D1515" s="50" t="s">
        <v>427</v>
      </c>
      <c r="E1515" s="50">
        <v>2018</v>
      </c>
      <c r="F1515" s="50" t="s">
        <v>77</v>
      </c>
      <c r="G1515" s="97">
        <v>432</v>
      </c>
    </row>
    <row r="1516" spans="1:7">
      <c r="A1516" s="50" t="s">
        <v>465</v>
      </c>
      <c r="B1516" s="50" t="s">
        <v>464</v>
      </c>
      <c r="C1516" s="50" t="s">
        <v>425</v>
      </c>
      <c r="D1516" s="50" t="s">
        <v>427</v>
      </c>
      <c r="E1516" s="50">
        <v>2019</v>
      </c>
      <c r="F1516" s="50" t="s">
        <v>77</v>
      </c>
      <c r="G1516" s="97">
        <v>354</v>
      </c>
    </row>
    <row r="1517" spans="1:7">
      <c r="A1517" s="50" t="s">
        <v>465</v>
      </c>
      <c r="B1517" s="50" t="s">
        <v>464</v>
      </c>
      <c r="C1517" s="50" t="s">
        <v>425</v>
      </c>
      <c r="D1517" s="50" t="s">
        <v>426</v>
      </c>
      <c r="E1517" s="50">
        <v>2014</v>
      </c>
      <c r="F1517" s="50" t="s">
        <v>77</v>
      </c>
      <c r="G1517" s="98">
        <v>2945</v>
      </c>
    </row>
    <row r="1518" spans="1:7">
      <c r="A1518" s="50" t="s">
        <v>465</v>
      </c>
      <c r="B1518" s="50" t="s">
        <v>464</v>
      </c>
      <c r="C1518" s="50" t="s">
        <v>425</v>
      </c>
      <c r="D1518" s="50" t="s">
        <v>426</v>
      </c>
      <c r="E1518" s="50">
        <v>2015</v>
      </c>
      <c r="F1518" s="50" t="s">
        <v>77</v>
      </c>
      <c r="G1518" s="98">
        <v>3330</v>
      </c>
    </row>
    <row r="1519" spans="1:7">
      <c r="A1519" s="50" t="s">
        <v>465</v>
      </c>
      <c r="B1519" s="50" t="s">
        <v>464</v>
      </c>
      <c r="C1519" s="50" t="s">
        <v>425</v>
      </c>
      <c r="D1519" s="50" t="s">
        <v>426</v>
      </c>
      <c r="E1519" s="50">
        <v>2016</v>
      </c>
      <c r="F1519" s="50" t="s">
        <v>77</v>
      </c>
      <c r="G1519" s="98">
        <v>3326</v>
      </c>
    </row>
    <row r="1520" spans="1:7">
      <c r="A1520" s="50" t="s">
        <v>465</v>
      </c>
      <c r="B1520" s="50" t="s">
        <v>464</v>
      </c>
      <c r="C1520" s="50" t="s">
        <v>425</v>
      </c>
      <c r="D1520" s="50" t="s">
        <v>426</v>
      </c>
      <c r="E1520" s="50">
        <v>2017</v>
      </c>
      <c r="F1520" s="50" t="s">
        <v>77</v>
      </c>
      <c r="G1520" s="98">
        <v>2924</v>
      </c>
    </row>
    <row r="1521" spans="1:7">
      <c r="A1521" s="50" t="s">
        <v>465</v>
      </c>
      <c r="B1521" s="50" t="s">
        <v>464</v>
      </c>
      <c r="C1521" s="50" t="s">
        <v>425</v>
      </c>
      <c r="D1521" s="50" t="s">
        <v>426</v>
      </c>
      <c r="E1521" s="50">
        <v>2018</v>
      </c>
      <c r="F1521" s="50" t="s">
        <v>77</v>
      </c>
      <c r="G1521" s="98">
        <v>2991</v>
      </c>
    </row>
    <row r="1522" spans="1:7" ht="15.75" thickBot="1">
      <c r="A1522" s="50" t="s">
        <v>465</v>
      </c>
      <c r="B1522" s="50" t="s">
        <v>464</v>
      </c>
      <c r="C1522" s="50" t="s">
        <v>425</v>
      </c>
      <c r="D1522" s="50" t="s">
        <v>426</v>
      </c>
      <c r="E1522" s="50">
        <v>2019</v>
      </c>
      <c r="F1522" s="50" t="s">
        <v>77</v>
      </c>
      <c r="G1522" s="96">
        <v>3023</v>
      </c>
    </row>
    <row r="1523" spans="1:7">
      <c r="A1523" s="50" t="s">
        <v>465</v>
      </c>
      <c r="B1523" s="50" t="s">
        <v>454</v>
      </c>
      <c r="C1523" s="50" t="s">
        <v>455</v>
      </c>
      <c r="D1523" s="50" t="s">
        <v>454</v>
      </c>
      <c r="E1523" s="50">
        <v>2014</v>
      </c>
      <c r="F1523" s="50" t="s">
        <v>74</v>
      </c>
      <c r="G1523" s="98">
        <v>7767</v>
      </c>
    </row>
    <row r="1524" spans="1:7">
      <c r="A1524" s="50" t="s">
        <v>465</v>
      </c>
      <c r="B1524" s="50" t="s">
        <v>454</v>
      </c>
      <c r="C1524" s="50" t="s">
        <v>455</v>
      </c>
      <c r="D1524" s="50" t="s">
        <v>454</v>
      </c>
      <c r="E1524" s="50">
        <v>2015</v>
      </c>
      <c r="F1524" s="50" t="s">
        <v>74</v>
      </c>
      <c r="G1524" s="97">
        <v>133</v>
      </c>
    </row>
    <row r="1525" spans="1:7">
      <c r="A1525" s="50" t="s">
        <v>465</v>
      </c>
      <c r="B1525" s="50" t="s">
        <v>454</v>
      </c>
      <c r="C1525" s="50" t="s">
        <v>455</v>
      </c>
      <c r="D1525" s="50" t="s">
        <v>454</v>
      </c>
      <c r="E1525" s="50">
        <v>2016</v>
      </c>
      <c r="F1525" s="50" t="s">
        <v>74</v>
      </c>
      <c r="G1525" s="97">
        <v>16</v>
      </c>
    </row>
    <row r="1526" spans="1:7">
      <c r="A1526" s="50" t="s">
        <v>465</v>
      </c>
      <c r="B1526" s="50" t="s">
        <v>454</v>
      </c>
      <c r="C1526" s="50" t="s">
        <v>455</v>
      </c>
      <c r="D1526" s="50" t="s">
        <v>454</v>
      </c>
      <c r="E1526" s="50">
        <v>2017</v>
      </c>
      <c r="F1526" s="50" t="s">
        <v>74</v>
      </c>
      <c r="G1526" s="97">
        <v>3</v>
      </c>
    </row>
    <row r="1527" spans="1:7">
      <c r="A1527" s="50" t="s">
        <v>465</v>
      </c>
      <c r="B1527" s="50" t="s">
        <v>454</v>
      </c>
      <c r="C1527" s="50" t="s">
        <v>455</v>
      </c>
      <c r="D1527" s="50" t="s">
        <v>454</v>
      </c>
      <c r="E1527" s="50">
        <v>2018</v>
      </c>
      <c r="F1527" s="50" t="s">
        <v>74</v>
      </c>
      <c r="G1527" s="97">
        <v>0</v>
      </c>
    </row>
    <row r="1528" spans="1:7">
      <c r="A1528" s="50" t="s">
        <v>465</v>
      </c>
      <c r="B1528" s="50" t="s">
        <v>454</v>
      </c>
      <c r="C1528" s="50" t="s">
        <v>455</v>
      </c>
      <c r="D1528" s="50" t="s">
        <v>454</v>
      </c>
      <c r="E1528" s="50">
        <v>2019</v>
      </c>
      <c r="F1528" s="50" t="s">
        <v>74</v>
      </c>
      <c r="G1528" s="97">
        <v>0</v>
      </c>
    </row>
    <row r="1529" spans="1:7">
      <c r="A1529" s="50" t="s">
        <v>465</v>
      </c>
      <c r="B1529" s="50" t="s">
        <v>464</v>
      </c>
      <c r="C1529" s="50" t="s">
        <v>451</v>
      </c>
      <c r="D1529" s="50" t="s">
        <v>453</v>
      </c>
      <c r="E1529" s="50">
        <v>2014</v>
      </c>
      <c r="F1529" s="50" t="s">
        <v>74</v>
      </c>
      <c r="G1529" s="98">
        <v>220579</v>
      </c>
    </row>
    <row r="1530" spans="1:7">
      <c r="A1530" s="50" t="s">
        <v>465</v>
      </c>
      <c r="B1530" s="50" t="s">
        <v>464</v>
      </c>
      <c r="C1530" s="50" t="s">
        <v>451</v>
      </c>
      <c r="D1530" s="50" t="s">
        <v>453</v>
      </c>
      <c r="E1530" s="50">
        <v>2015</v>
      </c>
      <c r="F1530" s="50" t="s">
        <v>74</v>
      </c>
      <c r="G1530" s="98">
        <v>261082</v>
      </c>
    </row>
    <row r="1531" spans="1:7">
      <c r="A1531" s="50" t="s">
        <v>465</v>
      </c>
      <c r="B1531" s="50" t="s">
        <v>464</v>
      </c>
      <c r="C1531" s="50" t="s">
        <v>451</v>
      </c>
      <c r="D1531" s="50" t="s">
        <v>453</v>
      </c>
      <c r="E1531" s="50">
        <v>2016</v>
      </c>
      <c r="F1531" s="50" t="s">
        <v>74</v>
      </c>
      <c r="G1531" s="98">
        <v>262479</v>
      </c>
    </row>
    <row r="1532" spans="1:7">
      <c r="A1532" s="50" t="s">
        <v>465</v>
      </c>
      <c r="B1532" s="50" t="s">
        <v>464</v>
      </c>
      <c r="C1532" s="50" t="s">
        <v>451</v>
      </c>
      <c r="D1532" s="50" t="s">
        <v>453</v>
      </c>
      <c r="E1532" s="50">
        <v>2017</v>
      </c>
      <c r="F1532" s="50" t="s">
        <v>74</v>
      </c>
      <c r="G1532" s="98">
        <v>259209</v>
      </c>
    </row>
    <row r="1533" spans="1:7">
      <c r="A1533" s="50" t="s">
        <v>465</v>
      </c>
      <c r="B1533" s="50" t="s">
        <v>464</v>
      </c>
      <c r="C1533" s="50" t="s">
        <v>451</v>
      </c>
      <c r="D1533" s="50" t="s">
        <v>453</v>
      </c>
      <c r="E1533" s="50">
        <v>2018</v>
      </c>
      <c r="F1533" s="50" t="s">
        <v>74</v>
      </c>
      <c r="G1533" s="98">
        <v>277634</v>
      </c>
    </row>
    <row r="1534" spans="1:7">
      <c r="A1534" s="50" t="s">
        <v>465</v>
      </c>
      <c r="B1534" s="50" t="s">
        <v>464</v>
      </c>
      <c r="C1534" s="50" t="s">
        <v>451</v>
      </c>
      <c r="D1534" s="50" t="s">
        <v>453</v>
      </c>
      <c r="E1534" s="50">
        <v>2019</v>
      </c>
      <c r="F1534" s="50" t="s">
        <v>74</v>
      </c>
      <c r="G1534" s="98">
        <v>273196</v>
      </c>
    </row>
    <row r="1535" spans="1:7">
      <c r="A1535" s="50" t="s">
        <v>465</v>
      </c>
      <c r="B1535" s="50" t="s">
        <v>464</v>
      </c>
      <c r="C1535" s="50" t="s">
        <v>451</v>
      </c>
      <c r="D1535" s="50" t="s">
        <v>452</v>
      </c>
      <c r="E1535" s="50">
        <v>2014</v>
      </c>
      <c r="F1535" s="50" t="s">
        <v>74</v>
      </c>
      <c r="G1535" s="98">
        <v>96847</v>
      </c>
    </row>
    <row r="1536" spans="1:7">
      <c r="A1536" s="50" t="s">
        <v>465</v>
      </c>
      <c r="B1536" s="50" t="s">
        <v>464</v>
      </c>
      <c r="C1536" s="50" t="s">
        <v>451</v>
      </c>
      <c r="D1536" s="50" t="s">
        <v>452</v>
      </c>
      <c r="E1536" s="50">
        <v>2015</v>
      </c>
      <c r="F1536" s="50" t="s">
        <v>74</v>
      </c>
      <c r="G1536" s="98">
        <v>100654</v>
      </c>
    </row>
    <row r="1537" spans="1:7">
      <c r="A1537" s="50" t="s">
        <v>465</v>
      </c>
      <c r="B1537" s="50" t="s">
        <v>464</v>
      </c>
      <c r="C1537" s="50" t="s">
        <v>451</v>
      </c>
      <c r="D1537" s="50" t="s">
        <v>452</v>
      </c>
      <c r="E1537" s="50">
        <v>2016</v>
      </c>
      <c r="F1537" s="50" t="s">
        <v>74</v>
      </c>
      <c r="G1537" s="98">
        <v>100595</v>
      </c>
    </row>
    <row r="1538" spans="1:7">
      <c r="A1538" s="50" t="s">
        <v>465</v>
      </c>
      <c r="B1538" s="50" t="s">
        <v>464</v>
      </c>
      <c r="C1538" s="50" t="s">
        <v>451</v>
      </c>
      <c r="D1538" s="50" t="s">
        <v>452</v>
      </c>
      <c r="E1538" s="50">
        <v>2017</v>
      </c>
      <c r="F1538" s="50" t="s">
        <v>74</v>
      </c>
      <c r="G1538" s="98">
        <v>94398</v>
      </c>
    </row>
    <row r="1539" spans="1:7">
      <c r="A1539" s="50" t="s">
        <v>465</v>
      </c>
      <c r="B1539" s="50" t="s">
        <v>464</v>
      </c>
      <c r="C1539" s="50" t="s">
        <v>451</v>
      </c>
      <c r="D1539" s="50" t="s">
        <v>452</v>
      </c>
      <c r="E1539" s="50">
        <v>2018</v>
      </c>
      <c r="F1539" s="50" t="s">
        <v>74</v>
      </c>
      <c r="G1539" s="98">
        <v>100114</v>
      </c>
    </row>
    <row r="1540" spans="1:7">
      <c r="A1540" s="50" t="s">
        <v>465</v>
      </c>
      <c r="B1540" s="50" t="s">
        <v>464</v>
      </c>
      <c r="C1540" s="50" t="s">
        <v>451</v>
      </c>
      <c r="D1540" s="50" t="s">
        <v>452</v>
      </c>
      <c r="E1540" s="50">
        <v>2019</v>
      </c>
      <c r="F1540" s="50" t="s">
        <v>74</v>
      </c>
      <c r="G1540" s="98">
        <v>96813</v>
      </c>
    </row>
    <row r="1541" spans="1:7">
      <c r="A1541" s="50" t="s">
        <v>465</v>
      </c>
      <c r="B1541" s="50" t="s">
        <v>464</v>
      </c>
      <c r="C1541" s="50" t="s">
        <v>447</v>
      </c>
      <c r="D1541" s="50" t="s">
        <v>450</v>
      </c>
      <c r="E1541" s="50">
        <v>2014</v>
      </c>
      <c r="F1541" s="50" t="s">
        <v>74</v>
      </c>
      <c r="G1541" s="98">
        <v>248821</v>
      </c>
    </row>
    <row r="1542" spans="1:7">
      <c r="A1542" s="50" t="s">
        <v>465</v>
      </c>
      <c r="B1542" s="50" t="s">
        <v>464</v>
      </c>
      <c r="C1542" s="50" t="s">
        <v>447</v>
      </c>
      <c r="D1542" s="50" t="s">
        <v>450</v>
      </c>
      <c r="E1542" s="50">
        <v>2015</v>
      </c>
      <c r="F1542" s="50" t="s">
        <v>74</v>
      </c>
      <c r="G1542" s="98">
        <v>304253</v>
      </c>
    </row>
    <row r="1543" spans="1:7">
      <c r="A1543" s="50" t="s">
        <v>465</v>
      </c>
      <c r="B1543" s="50" t="s">
        <v>464</v>
      </c>
      <c r="C1543" s="50" t="s">
        <v>447</v>
      </c>
      <c r="D1543" s="50" t="s">
        <v>450</v>
      </c>
      <c r="E1543" s="50">
        <v>2016</v>
      </c>
      <c r="F1543" s="50" t="s">
        <v>74</v>
      </c>
      <c r="G1543" s="98">
        <v>322017</v>
      </c>
    </row>
    <row r="1544" spans="1:7">
      <c r="A1544" s="50" t="s">
        <v>465</v>
      </c>
      <c r="B1544" s="50" t="s">
        <v>464</v>
      </c>
      <c r="C1544" s="50" t="s">
        <v>447</v>
      </c>
      <c r="D1544" s="50" t="s">
        <v>450</v>
      </c>
      <c r="E1544" s="50">
        <v>2017</v>
      </c>
      <c r="F1544" s="50" t="s">
        <v>74</v>
      </c>
      <c r="G1544" s="98">
        <v>328796</v>
      </c>
    </row>
    <row r="1545" spans="1:7">
      <c r="A1545" s="50" t="s">
        <v>465</v>
      </c>
      <c r="B1545" s="50" t="s">
        <v>464</v>
      </c>
      <c r="C1545" s="50" t="s">
        <v>447</v>
      </c>
      <c r="D1545" s="50" t="s">
        <v>450</v>
      </c>
      <c r="E1545" s="50">
        <v>2018</v>
      </c>
      <c r="F1545" s="50" t="s">
        <v>74</v>
      </c>
      <c r="G1545" s="98">
        <v>358296</v>
      </c>
    </row>
    <row r="1546" spans="1:7">
      <c r="A1546" s="50" t="s">
        <v>465</v>
      </c>
      <c r="B1546" s="50" t="s">
        <v>464</v>
      </c>
      <c r="C1546" s="50" t="s">
        <v>447</v>
      </c>
      <c r="D1546" s="50" t="s">
        <v>450</v>
      </c>
      <c r="E1546" s="50">
        <v>2019</v>
      </c>
      <c r="F1546" s="50" t="s">
        <v>74</v>
      </c>
      <c r="G1546" s="98">
        <v>355861</v>
      </c>
    </row>
    <row r="1547" spans="1:7">
      <c r="A1547" s="50" t="s">
        <v>465</v>
      </c>
      <c r="B1547" s="50" t="s">
        <v>464</v>
      </c>
      <c r="C1547" s="50" t="s">
        <v>447</v>
      </c>
      <c r="D1547" s="50" t="s">
        <v>449</v>
      </c>
      <c r="E1547" s="50">
        <v>2014</v>
      </c>
      <c r="F1547" s="50" t="s">
        <v>74</v>
      </c>
      <c r="G1547" s="98">
        <v>78129</v>
      </c>
    </row>
    <row r="1548" spans="1:7">
      <c r="A1548" s="50" t="s">
        <v>465</v>
      </c>
      <c r="B1548" s="50" t="s">
        <v>464</v>
      </c>
      <c r="C1548" s="50" t="s">
        <v>447</v>
      </c>
      <c r="D1548" s="50" t="s">
        <v>449</v>
      </c>
      <c r="E1548" s="50">
        <v>2015</v>
      </c>
      <c r="F1548" s="50" t="s">
        <v>74</v>
      </c>
      <c r="G1548" s="98">
        <v>99548</v>
      </c>
    </row>
    <row r="1549" spans="1:7">
      <c r="A1549" s="50" t="s">
        <v>465</v>
      </c>
      <c r="B1549" s="50" t="s">
        <v>464</v>
      </c>
      <c r="C1549" s="50" t="s">
        <v>447</v>
      </c>
      <c r="D1549" s="50" t="s">
        <v>449</v>
      </c>
      <c r="E1549" s="50">
        <v>2016</v>
      </c>
      <c r="F1549" s="50" t="s">
        <v>74</v>
      </c>
      <c r="G1549" s="98">
        <v>112670</v>
      </c>
    </row>
    <row r="1550" spans="1:7">
      <c r="A1550" s="50" t="s">
        <v>465</v>
      </c>
      <c r="B1550" s="50" t="s">
        <v>464</v>
      </c>
      <c r="C1550" s="50" t="s">
        <v>447</v>
      </c>
      <c r="D1550" s="50" t="s">
        <v>449</v>
      </c>
      <c r="E1550" s="50">
        <v>2017</v>
      </c>
      <c r="F1550" s="50" t="s">
        <v>74</v>
      </c>
      <c r="G1550" s="98">
        <v>119160</v>
      </c>
    </row>
    <row r="1551" spans="1:7">
      <c r="A1551" s="50" t="s">
        <v>465</v>
      </c>
      <c r="B1551" s="50" t="s">
        <v>464</v>
      </c>
      <c r="C1551" s="50" t="s">
        <v>447</v>
      </c>
      <c r="D1551" s="50" t="s">
        <v>449</v>
      </c>
      <c r="E1551" s="50">
        <v>2018</v>
      </c>
      <c r="F1551" s="50" t="s">
        <v>74</v>
      </c>
      <c r="G1551" s="98">
        <v>136370</v>
      </c>
    </row>
    <row r="1552" spans="1:7">
      <c r="A1552" s="50" t="s">
        <v>465</v>
      </c>
      <c r="B1552" s="50" t="s">
        <v>464</v>
      </c>
      <c r="C1552" s="50" t="s">
        <v>447</v>
      </c>
      <c r="D1552" s="50" t="s">
        <v>449</v>
      </c>
      <c r="E1552" s="50">
        <v>2019</v>
      </c>
      <c r="F1552" s="50" t="s">
        <v>74</v>
      </c>
      <c r="G1552" s="98">
        <v>139171</v>
      </c>
    </row>
    <row r="1553" spans="1:7">
      <c r="A1553" s="50" t="s">
        <v>465</v>
      </c>
      <c r="B1553" s="50" t="s">
        <v>464</v>
      </c>
      <c r="C1553" s="50" t="s">
        <v>447</v>
      </c>
      <c r="D1553" s="50" t="s">
        <v>448</v>
      </c>
      <c r="E1553" s="50">
        <v>2014</v>
      </c>
      <c r="F1553" s="50" t="s">
        <v>74</v>
      </c>
      <c r="G1553" s="98">
        <v>124695</v>
      </c>
    </row>
    <row r="1554" spans="1:7">
      <c r="A1554" s="50" t="s">
        <v>465</v>
      </c>
      <c r="B1554" s="50" t="s">
        <v>464</v>
      </c>
      <c r="C1554" s="50" t="s">
        <v>447</v>
      </c>
      <c r="D1554" s="50" t="s">
        <v>448</v>
      </c>
      <c r="E1554" s="50">
        <v>2015</v>
      </c>
      <c r="F1554" s="50" t="s">
        <v>74</v>
      </c>
      <c r="G1554" s="98">
        <v>134906</v>
      </c>
    </row>
    <row r="1555" spans="1:7">
      <c r="A1555" s="50" t="s">
        <v>465</v>
      </c>
      <c r="B1555" s="50" t="s">
        <v>464</v>
      </c>
      <c r="C1555" s="50" t="s">
        <v>447</v>
      </c>
      <c r="D1555" s="50" t="s">
        <v>448</v>
      </c>
      <c r="E1555" s="50">
        <v>2016</v>
      </c>
      <c r="F1555" s="50" t="s">
        <v>74</v>
      </c>
      <c r="G1555" s="98">
        <v>140006</v>
      </c>
    </row>
    <row r="1556" spans="1:7">
      <c r="A1556" s="50" t="s">
        <v>465</v>
      </c>
      <c r="B1556" s="50" t="s">
        <v>464</v>
      </c>
      <c r="C1556" s="50" t="s">
        <v>447</v>
      </c>
      <c r="D1556" s="50" t="s">
        <v>448</v>
      </c>
      <c r="E1556" s="50">
        <v>2017</v>
      </c>
      <c r="F1556" s="50" t="s">
        <v>74</v>
      </c>
      <c r="G1556" s="98">
        <v>117523</v>
      </c>
    </row>
    <row r="1557" spans="1:7">
      <c r="A1557" s="50" t="s">
        <v>465</v>
      </c>
      <c r="B1557" s="50" t="s">
        <v>464</v>
      </c>
      <c r="C1557" s="50" t="s">
        <v>447</v>
      </c>
      <c r="D1557" s="50" t="s">
        <v>448</v>
      </c>
      <c r="E1557" s="50">
        <v>2018</v>
      </c>
      <c r="F1557" s="50" t="s">
        <v>74</v>
      </c>
      <c r="G1557" s="98">
        <v>119019</v>
      </c>
    </row>
    <row r="1558" spans="1:7">
      <c r="A1558" s="50" t="s">
        <v>465</v>
      </c>
      <c r="B1558" s="50" t="s">
        <v>464</v>
      </c>
      <c r="C1558" s="50" t="s">
        <v>447</v>
      </c>
      <c r="D1558" s="50" t="s">
        <v>448</v>
      </c>
      <c r="E1558" s="50">
        <v>2019</v>
      </c>
      <c r="F1558" s="50" t="s">
        <v>74</v>
      </c>
      <c r="G1558" s="98">
        <v>114227</v>
      </c>
    </row>
    <row r="1559" spans="1:7">
      <c r="A1559" s="50" t="s">
        <v>465</v>
      </c>
      <c r="B1559" s="50" t="s">
        <v>464</v>
      </c>
      <c r="C1559" s="50" t="s">
        <v>445</v>
      </c>
      <c r="D1559" s="50" t="s">
        <v>446</v>
      </c>
      <c r="E1559" s="50">
        <v>2014</v>
      </c>
      <c r="F1559" s="50" t="s">
        <v>74</v>
      </c>
      <c r="G1559" s="97">
        <v>789</v>
      </c>
    </row>
    <row r="1560" spans="1:7">
      <c r="A1560" s="50" t="s">
        <v>465</v>
      </c>
      <c r="B1560" s="50" t="s">
        <v>464</v>
      </c>
      <c r="C1560" s="50" t="s">
        <v>445</v>
      </c>
      <c r="D1560" s="50" t="s">
        <v>446</v>
      </c>
      <c r="E1560" s="50">
        <v>2015</v>
      </c>
      <c r="F1560" s="50" t="s">
        <v>74</v>
      </c>
      <c r="G1560" s="97">
        <v>786</v>
      </c>
    </row>
    <row r="1561" spans="1:7">
      <c r="A1561" s="50" t="s">
        <v>465</v>
      </c>
      <c r="B1561" s="50" t="s">
        <v>464</v>
      </c>
      <c r="C1561" s="50" t="s">
        <v>445</v>
      </c>
      <c r="D1561" s="50" t="s">
        <v>446</v>
      </c>
      <c r="E1561" s="50">
        <v>2016</v>
      </c>
      <c r="F1561" s="50" t="s">
        <v>74</v>
      </c>
      <c r="G1561" s="97">
        <v>924</v>
      </c>
    </row>
    <row r="1562" spans="1:7">
      <c r="A1562" s="50" t="s">
        <v>465</v>
      </c>
      <c r="B1562" s="50" t="s">
        <v>464</v>
      </c>
      <c r="C1562" s="50" t="s">
        <v>445</v>
      </c>
      <c r="D1562" s="50" t="s">
        <v>446</v>
      </c>
      <c r="E1562" s="50">
        <v>2017</v>
      </c>
      <c r="F1562" s="50" t="s">
        <v>74</v>
      </c>
      <c r="G1562" s="98">
        <v>1014</v>
      </c>
    </row>
    <row r="1563" spans="1:7">
      <c r="A1563" s="50" t="s">
        <v>465</v>
      </c>
      <c r="B1563" s="50" t="s">
        <v>464</v>
      </c>
      <c r="C1563" s="50" t="s">
        <v>445</v>
      </c>
      <c r="D1563" s="50" t="s">
        <v>446</v>
      </c>
      <c r="E1563" s="50">
        <v>2018</v>
      </c>
      <c r="F1563" s="50" t="s">
        <v>74</v>
      </c>
      <c r="G1563" s="98">
        <v>1057</v>
      </c>
    </row>
    <row r="1564" spans="1:7">
      <c r="A1564" s="50" t="s">
        <v>465</v>
      </c>
      <c r="B1564" s="50" t="s">
        <v>464</v>
      </c>
      <c r="C1564" s="50" t="s">
        <v>445</v>
      </c>
      <c r="D1564" s="50" t="s">
        <v>446</v>
      </c>
      <c r="E1564" s="50">
        <v>2019</v>
      </c>
      <c r="F1564" s="50" t="s">
        <v>74</v>
      </c>
      <c r="G1564" s="97">
        <v>789</v>
      </c>
    </row>
    <row r="1565" spans="1:7">
      <c r="A1565" s="50" t="s">
        <v>465</v>
      </c>
      <c r="B1565" s="50" t="s">
        <v>464</v>
      </c>
      <c r="C1565" s="50" t="s">
        <v>441</v>
      </c>
      <c r="D1565" s="50" t="s">
        <v>385</v>
      </c>
      <c r="E1565" s="50">
        <v>2014</v>
      </c>
      <c r="F1565" s="50" t="s">
        <v>74</v>
      </c>
      <c r="G1565" s="98">
        <v>72960</v>
      </c>
    </row>
    <row r="1566" spans="1:7">
      <c r="A1566" s="50" t="s">
        <v>465</v>
      </c>
      <c r="B1566" s="50" t="s">
        <v>464</v>
      </c>
      <c r="C1566" s="50" t="s">
        <v>441</v>
      </c>
      <c r="D1566" s="50" t="s">
        <v>385</v>
      </c>
      <c r="E1566" s="50">
        <v>2015</v>
      </c>
      <c r="F1566" s="50" t="s">
        <v>74</v>
      </c>
      <c r="G1566" s="98">
        <v>82274</v>
      </c>
    </row>
    <row r="1567" spans="1:7">
      <c r="A1567" s="50" t="s">
        <v>465</v>
      </c>
      <c r="B1567" s="50" t="s">
        <v>464</v>
      </c>
      <c r="C1567" s="50" t="s">
        <v>441</v>
      </c>
      <c r="D1567" s="50" t="s">
        <v>385</v>
      </c>
      <c r="E1567" s="50">
        <v>2016</v>
      </c>
      <c r="F1567" s="50" t="s">
        <v>74</v>
      </c>
      <c r="G1567" s="98">
        <v>80153</v>
      </c>
    </row>
    <row r="1568" spans="1:7">
      <c r="A1568" s="50" t="s">
        <v>465</v>
      </c>
      <c r="B1568" s="50" t="s">
        <v>464</v>
      </c>
      <c r="C1568" s="50" t="s">
        <v>441</v>
      </c>
      <c r="D1568" s="50" t="s">
        <v>385</v>
      </c>
      <c r="E1568" s="50">
        <v>2017</v>
      </c>
      <c r="F1568" s="50" t="s">
        <v>74</v>
      </c>
      <c r="G1568" s="98">
        <v>73316</v>
      </c>
    </row>
    <row r="1569" spans="1:7">
      <c r="A1569" s="50" t="s">
        <v>465</v>
      </c>
      <c r="B1569" s="50" t="s">
        <v>464</v>
      </c>
      <c r="C1569" s="50" t="s">
        <v>441</v>
      </c>
      <c r="D1569" s="50" t="s">
        <v>385</v>
      </c>
      <c r="E1569" s="50">
        <v>2018</v>
      </c>
      <c r="F1569" s="50" t="s">
        <v>74</v>
      </c>
      <c r="G1569" s="98">
        <v>75345</v>
      </c>
    </row>
    <row r="1570" spans="1:7">
      <c r="A1570" s="50" t="s">
        <v>465</v>
      </c>
      <c r="B1570" s="50" t="s">
        <v>464</v>
      </c>
      <c r="C1570" s="50" t="s">
        <v>441</v>
      </c>
      <c r="D1570" s="50" t="s">
        <v>385</v>
      </c>
      <c r="E1570" s="50">
        <v>2019</v>
      </c>
      <c r="F1570" s="50" t="s">
        <v>74</v>
      </c>
      <c r="G1570" s="98">
        <v>70738</v>
      </c>
    </row>
    <row r="1571" spans="1:7">
      <c r="A1571" s="50" t="s">
        <v>465</v>
      </c>
      <c r="B1571" s="50" t="s">
        <v>464</v>
      </c>
      <c r="C1571" s="50" t="s">
        <v>441</v>
      </c>
      <c r="D1571" s="50" t="s">
        <v>444</v>
      </c>
      <c r="E1571" s="50">
        <v>2014</v>
      </c>
      <c r="F1571" s="50" t="s">
        <v>74</v>
      </c>
      <c r="G1571" s="98">
        <v>9228</v>
      </c>
    </row>
    <row r="1572" spans="1:7">
      <c r="A1572" s="50" t="s">
        <v>465</v>
      </c>
      <c r="B1572" s="50" t="s">
        <v>464</v>
      </c>
      <c r="C1572" s="50" t="s">
        <v>441</v>
      </c>
      <c r="D1572" s="50" t="s">
        <v>444</v>
      </c>
      <c r="E1572" s="50">
        <v>2015</v>
      </c>
      <c r="F1572" s="50" t="s">
        <v>74</v>
      </c>
      <c r="G1572" s="98">
        <v>7416</v>
      </c>
    </row>
    <row r="1573" spans="1:7">
      <c r="A1573" s="50" t="s">
        <v>465</v>
      </c>
      <c r="B1573" s="50" t="s">
        <v>464</v>
      </c>
      <c r="C1573" s="50" t="s">
        <v>441</v>
      </c>
      <c r="D1573" s="50" t="s">
        <v>444</v>
      </c>
      <c r="E1573" s="50">
        <v>2016</v>
      </c>
      <c r="F1573" s="50" t="s">
        <v>74</v>
      </c>
      <c r="G1573" s="98">
        <v>8245</v>
      </c>
    </row>
    <row r="1574" spans="1:7">
      <c r="A1574" s="50" t="s">
        <v>465</v>
      </c>
      <c r="B1574" s="50" t="s">
        <v>464</v>
      </c>
      <c r="C1574" s="50" t="s">
        <v>441</v>
      </c>
      <c r="D1574" s="50" t="s">
        <v>444</v>
      </c>
      <c r="E1574" s="50">
        <v>2017</v>
      </c>
      <c r="F1574" s="50" t="s">
        <v>74</v>
      </c>
      <c r="G1574" s="98">
        <v>7779</v>
      </c>
    </row>
    <row r="1575" spans="1:7">
      <c r="A1575" s="50" t="s">
        <v>465</v>
      </c>
      <c r="B1575" s="50" t="s">
        <v>464</v>
      </c>
      <c r="C1575" s="50" t="s">
        <v>441</v>
      </c>
      <c r="D1575" s="50" t="s">
        <v>444</v>
      </c>
      <c r="E1575" s="50">
        <v>2018</v>
      </c>
      <c r="F1575" s="50" t="s">
        <v>74</v>
      </c>
      <c r="G1575" s="98">
        <v>8324</v>
      </c>
    </row>
    <row r="1576" spans="1:7">
      <c r="A1576" s="50" t="s">
        <v>465</v>
      </c>
      <c r="B1576" s="50" t="s">
        <v>464</v>
      </c>
      <c r="C1576" s="50" t="s">
        <v>441</v>
      </c>
      <c r="D1576" s="50" t="s">
        <v>444</v>
      </c>
      <c r="E1576" s="50">
        <v>2019</v>
      </c>
      <c r="F1576" s="50" t="s">
        <v>74</v>
      </c>
      <c r="G1576" s="98">
        <v>7172</v>
      </c>
    </row>
    <row r="1577" spans="1:7">
      <c r="A1577" s="50" t="s">
        <v>465</v>
      </c>
      <c r="B1577" s="50" t="s">
        <v>464</v>
      </c>
      <c r="C1577" s="50" t="s">
        <v>441</v>
      </c>
      <c r="D1577" s="50" t="s">
        <v>443</v>
      </c>
      <c r="E1577" s="50">
        <v>2014</v>
      </c>
      <c r="F1577" s="50" t="s">
        <v>74</v>
      </c>
      <c r="G1577" s="97">
        <v>0</v>
      </c>
    </row>
    <row r="1578" spans="1:7">
      <c r="A1578" s="50" t="s">
        <v>465</v>
      </c>
      <c r="B1578" s="50" t="s">
        <v>464</v>
      </c>
      <c r="C1578" s="50" t="s">
        <v>441</v>
      </c>
      <c r="D1578" s="50" t="s">
        <v>443</v>
      </c>
      <c r="E1578" s="50">
        <v>2015</v>
      </c>
      <c r="F1578" s="50" t="s">
        <v>74</v>
      </c>
      <c r="G1578" s="97">
        <v>25</v>
      </c>
    </row>
    <row r="1579" spans="1:7">
      <c r="A1579" s="50" t="s">
        <v>465</v>
      </c>
      <c r="B1579" s="50" t="s">
        <v>464</v>
      </c>
      <c r="C1579" s="50" t="s">
        <v>441</v>
      </c>
      <c r="D1579" s="50" t="s">
        <v>443</v>
      </c>
      <c r="E1579" s="50">
        <v>2016</v>
      </c>
      <c r="F1579" s="50" t="s">
        <v>74</v>
      </c>
      <c r="G1579" s="97">
        <v>10</v>
      </c>
    </row>
    <row r="1580" spans="1:7">
      <c r="A1580" s="50" t="s">
        <v>465</v>
      </c>
      <c r="B1580" s="50" t="s">
        <v>464</v>
      </c>
      <c r="C1580" s="50" t="s">
        <v>441</v>
      </c>
      <c r="D1580" s="50" t="s">
        <v>443</v>
      </c>
      <c r="E1580" s="50">
        <v>2017</v>
      </c>
      <c r="F1580" s="50" t="s">
        <v>74</v>
      </c>
      <c r="G1580" s="97">
        <v>13</v>
      </c>
    </row>
    <row r="1581" spans="1:7">
      <c r="A1581" s="50" t="s">
        <v>465</v>
      </c>
      <c r="B1581" s="50" t="s">
        <v>464</v>
      </c>
      <c r="C1581" s="50" t="s">
        <v>441</v>
      </c>
      <c r="D1581" s="50" t="s">
        <v>443</v>
      </c>
      <c r="E1581" s="50">
        <v>2018</v>
      </c>
      <c r="F1581" s="50" t="s">
        <v>74</v>
      </c>
      <c r="G1581" s="97">
        <v>9</v>
      </c>
    </row>
    <row r="1582" spans="1:7">
      <c r="A1582" s="50" t="s">
        <v>465</v>
      </c>
      <c r="B1582" s="50" t="s">
        <v>464</v>
      </c>
      <c r="C1582" s="50" t="s">
        <v>441</v>
      </c>
      <c r="D1582" s="50" t="s">
        <v>443</v>
      </c>
      <c r="E1582" s="50">
        <v>2019</v>
      </c>
      <c r="F1582" s="50" t="s">
        <v>74</v>
      </c>
      <c r="G1582" s="97">
        <v>12</v>
      </c>
    </row>
    <row r="1583" spans="1:7">
      <c r="A1583" s="50" t="s">
        <v>465</v>
      </c>
      <c r="B1583" s="50" t="s">
        <v>464</v>
      </c>
      <c r="C1583" s="50" t="s">
        <v>441</v>
      </c>
      <c r="D1583" s="50" t="s">
        <v>442</v>
      </c>
      <c r="E1583" s="50">
        <v>2014</v>
      </c>
      <c r="F1583" s="50" t="s">
        <v>74</v>
      </c>
      <c r="G1583" s="97">
        <v>848</v>
      </c>
    </row>
    <row r="1584" spans="1:7">
      <c r="A1584" s="50" t="s">
        <v>465</v>
      </c>
      <c r="B1584" s="50" t="s">
        <v>464</v>
      </c>
      <c r="C1584" s="50" t="s">
        <v>441</v>
      </c>
      <c r="D1584" s="50" t="s">
        <v>442</v>
      </c>
      <c r="E1584" s="50">
        <v>2015</v>
      </c>
      <c r="F1584" s="50" t="s">
        <v>74</v>
      </c>
      <c r="G1584" s="97">
        <v>954</v>
      </c>
    </row>
    <row r="1585" spans="1:7">
      <c r="A1585" s="50" t="s">
        <v>465</v>
      </c>
      <c r="B1585" s="50" t="s">
        <v>464</v>
      </c>
      <c r="C1585" s="50" t="s">
        <v>441</v>
      </c>
      <c r="D1585" s="50" t="s">
        <v>442</v>
      </c>
      <c r="E1585" s="50">
        <v>2016</v>
      </c>
      <c r="F1585" s="50" t="s">
        <v>74</v>
      </c>
      <c r="G1585" s="97">
        <v>988</v>
      </c>
    </row>
    <row r="1586" spans="1:7">
      <c r="A1586" s="50" t="s">
        <v>465</v>
      </c>
      <c r="B1586" s="50" t="s">
        <v>464</v>
      </c>
      <c r="C1586" s="50" t="s">
        <v>441</v>
      </c>
      <c r="D1586" s="50" t="s">
        <v>442</v>
      </c>
      <c r="E1586" s="50">
        <v>2017</v>
      </c>
      <c r="F1586" s="50" t="s">
        <v>74</v>
      </c>
      <c r="G1586" s="97">
        <v>947</v>
      </c>
    </row>
    <row r="1587" spans="1:7">
      <c r="A1587" s="50" t="s">
        <v>465</v>
      </c>
      <c r="B1587" s="50" t="s">
        <v>464</v>
      </c>
      <c r="C1587" s="50" t="s">
        <v>441</v>
      </c>
      <c r="D1587" s="50" t="s">
        <v>442</v>
      </c>
      <c r="E1587" s="50">
        <v>2018</v>
      </c>
      <c r="F1587" s="50" t="s">
        <v>74</v>
      </c>
      <c r="G1587" s="97">
        <v>770</v>
      </c>
    </row>
    <row r="1588" spans="1:7">
      <c r="A1588" s="50" t="s">
        <v>465</v>
      </c>
      <c r="B1588" s="50" t="s">
        <v>464</v>
      </c>
      <c r="C1588" s="50" t="s">
        <v>441</v>
      </c>
      <c r="D1588" s="50" t="s">
        <v>442</v>
      </c>
      <c r="E1588" s="50">
        <v>2019</v>
      </c>
      <c r="F1588" s="50" t="s">
        <v>74</v>
      </c>
      <c r="G1588" s="97">
        <v>895</v>
      </c>
    </row>
    <row r="1589" spans="1:7">
      <c r="A1589" s="50" t="s">
        <v>465</v>
      </c>
      <c r="B1589" s="50" t="s">
        <v>464</v>
      </c>
      <c r="C1589" s="50" t="s">
        <v>438</v>
      </c>
      <c r="D1589" s="50" t="s">
        <v>440</v>
      </c>
      <c r="E1589" s="50">
        <v>2014</v>
      </c>
      <c r="F1589" s="50" t="s">
        <v>74</v>
      </c>
      <c r="G1589" s="98">
        <v>15977</v>
      </c>
    </row>
    <row r="1590" spans="1:7">
      <c r="A1590" s="50" t="s">
        <v>465</v>
      </c>
      <c r="B1590" s="50" t="s">
        <v>464</v>
      </c>
      <c r="C1590" s="50" t="s">
        <v>438</v>
      </c>
      <c r="D1590" s="50" t="s">
        <v>440</v>
      </c>
      <c r="E1590" s="50">
        <v>2015</v>
      </c>
      <c r="F1590" s="50" t="s">
        <v>74</v>
      </c>
      <c r="G1590" s="98">
        <v>13385</v>
      </c>
    </row>
    <row r="1591" spans="1:7">
      <c r="A1591" s="50" t="s">
        <v>465</v>
      </c>
      <c r="B1591" s="50" t="s">
        <v>464</v>
      </c>
      <c r="C1591" s="50" t="s">
        <v>438</v>
      </c>
      <c r="D1591" s="50" t="s">
        <v>440</v>
      </c>
      <c r="E1591" s="50">
        <v>2016</v>
      </c>
      <c r="F1591" s="50" t="s">
        <v>74</v>
      </c>
      <c r="G1591" s="98">
        <v>12943</v>
      </c>
    </row>
    <row r="1592" spans="1:7">
      <c r="A1592" s="50" t="s">
        <v>465</v>
      </c>
      <c r="B1592" s="50" t="s">
        <v>464</v>
      </c>
      <c r="C1592" s="50" t="s">
        <v>438</v>
      </c>
      <c r="D1592" s="50" t="s">
        <v>440</v>
      </c>
      <c r="E1592" s="50">
        <v>2017</v>
      </c>
      <c r="F1592" s="50" t="s">
        <v>74</v>
      </c>
      <c r="G1592" s="98">
        <v>11288</v>
      </c>
    </row>
    <row r="1593" spans="1:7">
      <c r="A1593" s="50" t="s">
        <v>465</v>
      </c>
      <c r="B1593" s="50" t="s">
        <v>464</v>
      </c>
      <c r="C1593" s="50" t="s">
        <v>438</v>
      </c>
      <c r="D1593" s="50" t="s">
        <v>440</v>
      </c>
      <c r="E1593" s="50">
        <v>2018</v>
      </c>
      <c r="F1593" s="50" t="s">
        <v>74</v>
      </c>
      <c r="G1593" s="98">
        <v>11062</v>
      </c>
    </row>
    <row r="1594" spans="1:7">
      <c r="A1594" s="50" t="s">
        <v>465</v>
      </c>
      <c r="B1594" s="50" t="s">
        <v>464</v>
      </c>
      <c r="C1594" s="50" t="s">
        <v>438</v>
      </c>
      <c r="D1594" s="50" t="s">
        <v>440</v>
      </c>
      <c r="E1594" s="50">
        <v>2019</v>
      </c>
      <c r="F1594" s="50" t="s">
        <v>74</v>
      </c>
      <c r="G1594" s="98">
        <v>10056</v>
      </c>
    </row>
    <row r="1595" spans="1:7">
      <c r="A1595" s="50" t="s">
        <v>465</v>
      </c>
      <c r="B1595" s="50" t="s">
        <v>464</v>
      </c>
      <c r="C1595" s="50" t="s">
        <v>438</v>
      </c>
      <c r="D1595" s="50" t="s">
        <v>439</v>
      </c>
      <c r="E1595" s="50">
        <v>2014</v>
      </c>
      <c r="F1595" s="50" t="s">
        <v>74</v>
      </c>
      <c r="G1595" s="97">
        <v>296</v>
      </c>
    </row>
    <row r="1596" spans="1:7">
      <c r="A1596" s="50" t="s">
        <v>465</v>
      </c>
      <c r="B1596" s="50" t="s">
        <v>464</v>
      </c>
      <c r="C1596" s="50" t="s">
        <v>438</v>
      </c>
      <c r="D1596" s="50" t="s">
        <v>439</v>
      </c>
      <c r="E1596" s="50">
        <v>2015</v>
      </c>
      <c r="F1596" s="50" t="s">
        <v>74</v>
      </c>
      <c r="G1596" s="97">
        <v>203</v>
      </c>
    </row>
    <row r="1597" spans="1:7">
      <c r="A1597" s="50" t="s">
        <v>465</v>
      </c>
      <c r="B1597" s="50" t="s">
        <v>464</v>
      </c>
      <c r="C1597" s="50" t="s">
        <v>438</v>
      </c>
      <c r="D1597" s="50" t="s">
        <v>439</v>
      </c>
      <c r="E1597" s="50">
        <v>2016</v>
      </c>
      <c r="F1597" s="50" t="s">
        <v>74</v>
      </c>
      <c r="G1597" s="97">
        <v>277</v>
      </c>
    </row>
    <row r="1598" spans="1:7">
      <c r="A1598" s="50" t="s">
        <v>465</v>
      </c>
      <c r="B1598" s="50" t="s">
        <v>464</v>
      </c>
      <c r="C1598" s="50" t="s">
        <v>438</v>
      </c>
      <c r="D1598" s="50" t="s">
        <v>439</v>
      </c>
      <c r="E1598" s="50">
        <v>2017</v>
      </c>
      <c r="F1598" s="50" t="s">
        <v>74</v>
      </c>
      <c r="G1598" s="97">
        <v>292</v>
      </c>
    </row>
    <row r="1599" spans="1:7">
      <c r="A1599" s="50" t="s">
        <v>465</v>
      </c>
      <c r="B1599" s="50" t="s">
        <v>464</v>
      </c>
      <c r="C1599" s="50" t="s">
        <v>438</v>
      </c>
      <c r="D1599" s="50" t="s">
        <v>439</v>
      </c>
      <c r="E1599" s="50">
        <v>2018</v>
      </c>
      <c r="F1599" s="50" t="s">
        <v>74</v>
      </c>
      <c r="G1599" s="97">
        <v>310</v>
      </c>
    </row>
    <row r="1600" spans="1:7">
      <c r="A1600" s="50" t="s">
        <v>465</v>
      </c>
      <c r="B1600" s="50" t="s">
        <v>464</v>
      </c>
      <c r="C1600" s="50" t="s">
        <v>438</v>
      </c>
      <c r="D1600" s="50" t="s">
        <v>439</v>
      </c>
      <c r="E1600" s="50">
        <v>2019</v>
      </c>
      <c r="F1600" s="50" t="s">
        <v>74</v>
      </c>
      <c r="G1600" s="97">
        <v>172</v>
      </c>
    </row>
    <row r="1601" spans="1:7">
      <c r="A1601" s="50" t="s">
        <v>465</v>
      </c>
      <c r="B1601" s="50" t="s">
        <v>464</v>
      </c>
      <c r="C1601" s="50" t="s">
        <v>433</v>
      </c>
      <c r="D1601" s="50" t="s">
        <v>437</v>
      </c>
      <c r="E1601" s="50">
        <v>2014</v>
      </c>
      <c r="F1601" s="50" t="s">
        <v>74</v>
      </c>
      <c r="G1601" s="98">
        <v>5436</v>
      </c>
    </row>
    <row r="1602" spans="1:7">
      <c r="A1602" s="50" t="s">
        <v>465</v>
      </c>
      <c r="B1602" s="50" t="s">
        <v>464</v>
      </c>
      <c r="C1602" s="50" t="s">
        <v>433</v>
      </c>
      <c r="D1602" s="50" t="s">
        <v>437</v>
      </c>
      <c r="E1602" s="50">
        <v>2015</v>
      </c>
      <c r="F1602" s="50" t="s">
        <v>74</v>
      </c>
      <c r="G1602" s="98">
        <v>7836</v>
      </c>
    </row>
    <row r="1603" spans="1:7">
      <c r="A1603" s="50" t="s">
        <v>465</v>
      </c>
      <c r="B1603" s="50" t="s">
        <v>464</v>
      </c>
      <c r="C1603" s="50" t="s">
        <v>433</v>
      </c>
      <c r="D1603" s="50" t="s">
        <v>437</v>
      </c>
      <c r="E1603" s="50">
        <v>2016</v>
      </c>
      <c r="F1603" s="50" t="s">
        <v>74</v>
      </c>
      <c r="G1603" s="98">
        <v>2994</v>
      </c>
    </row>
    <row r="1604" spans="1:7">
      <c r="A1604" s="50" t="s">
        <v>465</v>
      </c>
      <c r="B1604" s="50" t="s">
        <v>464</v>
      </c>
      <c r="C1604" s="50" t="s">
        <v>433</v>
      </c>
      <c r="D1604" s="50" t="s">
        <v>437</v>
      </c>
      <c r="E1604" s="50">
        <v>2017</v>
      </c>
      <c r="F1604" s="50" t="s">
        <v>74</v>
      </c>
      <c r="G1604" s="98">
        <v>1534</v>
      </c>
    </row>
    <row r="1605" spans="1:7">
      <c r="A1605" s="50" t="s">
        <v>465</v>
      </c>
      <c r="B1605" s="50" t="s">
        <v>464</v>
      </c>
      <c r="C1605" s="50" t="s">
        <v>433</v>
      </c>
      <c r="D1605" s="50" t="s">
        <v>437</v>
      </c>
      <c r="E1605" s="50">
        <v>2018</v>
      </c>
      <c r="F1605" s="50" t="s">
        <v>74</v>
      </c>
      <c r="G1605" s="97">
        <v>927</v>
      </c>
    </row>
    <row r="1606" spans="1:7">
      <c r="A1606" s="50" t="s">
        <v>465</v>
      </c>
      <c r="B1606" s="50" t="s">
        <v>464</v>
      </c>
      <c r="C1606" s="50" t="s">
        <v>433</v>
      </c>
      <c r="D1606" s="50" t="s">
        <v>437</v>
      </c>
      <c r="E1606" s="50">
        <v>2019</v>
      </c>
      <c r="F1606" s="50" t="s">
        <v>74</v>
      </c>
      <c r="G1606" s="97">
        <v>521</v>
      </c>
    </row>
    <row r="1607" spans="1:7">
      <c r="A1607" s="50" t="s">
        <v>465</v>
      </c>
      <c r="B1607" s="50" t="s">
        <v>464</v>
      </c>
      <c r="C1607" s="50" t="s">
        <v>433</v>
      </c>
      <c r="D1607" s="50" t="s">
        <v>436</v>
      </c>
      <c r="E1607" s="50">
        <v>2014</v>
      </c>
      <c r="F1607" s="50" t="s">
        <v>74</v>
      </c>
      <c r="G1607" s="98">
        <v>62733</v>
      </c>
    </row>
    <row r="1608" spans="1:7">
      <c r="A1608" s="50" t="s">
        <v>465</v>
      </c>
      <c r="B1608" s="50" t="s">
        <v>464</v>
      </c>
      <c r="C1608" s="50" t="s">
        <v>433</v>
      </c>
      <c r="D1608" s="50" t="s">
        <v>436</v>
      </c>
      <c r="E1608" s="50">
        <v>2015</v>
      </c>
      <c r="F1608" s="50" t="s">
        <v>74</v>
      </c>
      <c r="G1608" s="98">
        <v>58026</v>
      </c>
    </row>
    <row r="1609" spans="1:7">
      <c r="A1609" s="50" t="s">
        <v>465</v>
      </c>
      <c r="B1609" s="50" t="s">
        <v>464</v>
      </c>
      <c r="C1609" s="50" t="s">
        <v>433</v>
      </c>
      <c r="D1609" s="50" t="s">
        <v>436</v>
      </c>
      <c r="E1609" s="50">
        <v>2016</v>
      </c>
      <c r="F1609" s="50" t="s">
        <v>74</v>
      </c>
      <c r="G1609" s="98">
        <v>60037</v>
      </c>
    </row>
    <row r="1610" spans="1:7">
      <c r="A1610" s="50" t="s">
        <v>465</v>
      </c>
      <c r="B1610" s="50" t="s">
        <v>464</v>
      </c>
      <c r="C1610" s="50" t="s">
        <v>433</v>
      </c>
      <c r="D1610" s="50" t="s">
        <v>436</v>
      </c>
      <c r="E1610" s="50">
        <v>2017</v>
      </c>
      <c r="F1610" s="50" t="s">
        <v>74</v>
      </c>
      <c r="G1610" s="98">
        <v>53802</v>
      </c>
    </row>
    <row r="1611" spans="1:7">
      <c r="A1611" s="50" t="s">
        <v>465</v>
      </c>
      <c r="B1611" s="50" t="s">
        <v>464</v>
      </c>
      <c r="C1611" s="50" t="s">
        <v>433</v>
      </c>
      <c r="D1611" s="50" t="s">
        <v>436</v>
      </c>
      <c r="E1611" s="50">
        <v>2018</v>
      </c>
      <c r="F1611" s="50" t="s">
        <v>74</v>
      </c>
      <c r="G1611" s="98">
        <v>55421</v>
      </c>
    </row>
    <row r="1612" spans="1:7">
      <c r="A1612" s="50" t="s">
        <v>465</v>
      </c>
      <c r="B1612" s="50" t="s">
        <v>464</v>
      </c>
      <c r="C1612" s="50" t="s">
        <v>433</v>
      </c>
      <c r="D1612" s="50" t="s">
        <v>436</v>
      </c>
      <c r="E1612" s="50">
        <v>2019</v>
      </c>
      <c r="F1612" s="50" t="s">
        <v>74</v>
      </c>
      <c r="G1612" s="98">
        <v>51788</v>
      </c>
    </row>
    <row r="1613" spans="1:7">
      <c r="A1613" s="50" t="s">
        <v>465</v>
      </c>
      <c r="B1613" s="50" t="s">
        <v>464</v>
      </c>
      <c r="C1613" s="50" t="s">
        <v>433</v>
      </c>
      <c r="D1613" s="50" t="s">
        <v>435</v>
      </c>
      <c r="E1613" s="50">
        <v>2014</v>
      </c>
      <c r="F1613" s="50" t="s">
        <v>74</v>
      </c>
      <c r="G1613" s="98">
        <v>444578</v>
      </c>
    </row>
    <row r="1614" spans="1:7">
      <c r="A1614" s="50" t="s">
        <v>465</v>
      </c>
      <c r="B1614" s="50" t="s">
        <v>464</v>
      </c>
      <c r="C1614" s="50" t="s">
        <v>433</v>
      </c>
      <c r="D1614" s="50" t="s">
        <v>435</v>
      </c>
      <c r="E1614" s="50">
        <v>2015</v>
      </c>
      <c r="F1614" s="50" t="s">
        <v>74</v>
      </c>
      <c r="G1614" s="98">
        <v>444080</v>
      </c>
    </row>
    <row r="1615" spans="1:7">
      <c r="A1615" s="50" t="s">
        <v>465</v>
      </c>
      <c r="B1615" s="50" t="s">
        <v>464</v>
      </c>
      <c r="C1615" s="50" t="s">
        <v>433</v>
      </c>
      <c r="D1615" s="50" t="s">
        <v>435</v>
      </c>
      <c r="E1615" s="50">
        <v>2016</v>
      </c>
      <c r="F1615" s="50" t="s">
        <v>74</v>
      </c>
      <c r="G1615" s="98">
        <v>432885</v>
      </c>
    </row>
    <row r="1616" spans="1:7">
      <c r="A1616" s="50" t="s">
        <v>465</v>
      </c>
      <c r="B1616" s="50" t="s">
        <v>464</v>
      </c>
      <c r="C1616" s="50" t="s">
        <v>433</v>
      </c>
      <c r="D1616" s="50" t="s">
        <v>435</v>
      </c>
      <c r="E1616" s="50">
        <v>2017</v>
      </c>
      <c r="F1616" s="50" t="s">
        <v>74</v>
      </c>
      <c r="G1616" s="98">
        <v>362458</v>
      </c>
    </row>
    <row r="1617" spans="1:7">
      <c r="A1617" s="50" t="s">
        <v>465</v>
      </c>
      <c r="B1617" s="50" t="s">
        <v>464</v>
      </c>
      <c r="C1617" s="50" t="s">
        <v>433</v>
      </c>
      <c r="D1617" s="50" t="s">
        <v>435</v>
      </c>
      <c r="E1617" s="50">
        <v>2018</v>
      </c>
      <c r="F1617" s="50" t="s">
        <v>74</v>
      </c>
      <c r="G1617" s="98">
        <v>367305</v>
      </c>
    </row>
    <row r="1618" spans="1:7">
      <c r="A1618" s="50" t="s">
        <v>465</v>
      </c>
      <c r="B1618" s="50" t="s">
        <v>464</v>
      </c>
      <c r="C1618" s="50" t="s">
        <v>433</v>
      </c>
      <c r="D1618" s="50" t="s">
        <v>435</v>
      </c>
      <c r="E1618" s="50">
        <v>2019</v>
      </c>
      <c r="F1618" s="50" t="s">
        <v>74</v>
      </c>
      <c r="G1618" s="98">
        <v>342518</v>
      </c>
    </row>
    <row r="1619" spans="1:7">
      <c r="A1619" s="50" t="s">
        <v>465</v>
      </c>
      <c r="B1619" s="50" t="s">
        <v>464</v>
      </c>
      <c r="C1619" s="50" t="s">
        <v>433</v>
      </c>
      <c r="D1619" s="50" t="s">
        <v>434</v>
      </c>
      <c r="E1619" s="50">
        <v>2014</v>
      </c>
      <c r="F1619" s="50" t="s">
        <v>74</v>
      </c>
      <c r="G1619" s="98">
        <v>12037</v>
      </c>
    </row>
    <row r="1620" spans="1:7">
      <c r="A1620" s="50" t="s">
        <v>465</v>
      </c>
      <c r="B1620" s="50" t="s">
        <v>464</v>
      </c>
      <c r="C1620" s="50" t="s">
        <v>433</v>
      </c>
      <c r="D1620" s="50" t="s">
        <v>434</v>
      </c>
      <c r="E1620" s="50">
        <v>2015</v>
      </c>
      <c r="F1620" s="50" t="s">
        <v>74</v>
      </c>
      <c r="G1620" s="98">
        <v>13009</v>
      </c>
    </row>
    <row r="1621" spans="1:7">
      <c r="A1621" s="50" t="s">
        <v>465</v>
      </c>
      <c r="B1621" s="50" t="s">
        <v>464</v>
      </c>
      <c r="C1621" s="50" t="s">
        <v>433</v>
      </c>
      <c r="D1621" s="50" t="s">
        <v>434</v>
      </c>
      <c r="E1621" s="50">
        <v>2016</v>
      </c>
      <c r="F1621" s="50" t="s">
        <v>74</v>
      </c>
      <c r="G1621" s="98">
        <v>14083</v>
      </c>
    </row>
    <row r="1622" spans="1:7">
      <c r="A1622" s="50" t="s">
        <v>465</v>
      </c>
      <c r="B1622" s="50" t="s">
        <v>464</v>
      </c>
      <c r="C1622" s="50" t="s">
        <v>433</v>
      </c>
      <c r="D1622" s="50" t="s">
        <v>434</v>
      </c>
      <c r="E1622" s="50">
        <v>2017</v>
      </c>
      <c r="F1622" s="50" t="s">
        <v>74</v>
      </c>
      <c r="G1622" s="98">
        <v>12813</v>
      </c>
    </row>
    <row r="1623" spans="1:7">
      <c r="A1623" s="50" t="s">
        <v>465</v>
      </c>
      <c r="B1623" s="50" t="s">
        <v>464</v>
      </c>
      <c r="C1623" s="50" t="s">
        <v>433</v>
      </c>
      <c r="D1623" s="50" t="s">
        <v>434</v>
      </c>
      <c r="E1623" s="50">
        <v>2018</v>
      </c>
      <c r="F1623" s="50" t="s">
        <v>74</v>
      </c>
      <c r="G1623" s="98">
        <v>15177</v>
      </c>
    </row>
    <row r="1624" spans="1:7">
      <c r="A1624" s="50" t="s">
        <v>465</v>
      </c>
      <c r="B1624" s="50" t="s">
        <v>464</v>
      </c>
      <c r="C1624" s="50" t="s">
        <v>433</v>
      </c>
      <c r="D1624" s="50" t="s">
        <v>434</v>
      </c>
      <c r="E1624" s="50">
        <v>2019</v>
      </c>
      <c r="F1624" s="50" t="s">
        <v>74</v>
      </c>
      <c r="G1624" s="98">
        <v>16726</v>
      </c>
    </row>
    <row r="1625" spans="1:7">
      <c r="A1625" s="50" t="s">
        <v>465</v>
      </c>
      <c r="B1625" s="50" t="s">
        <v>464</v>
      </c>
      <c r="C1625" s="50" t="s">
        <v>428</v>
      </c>
      <c r="D1625" s="50" t="s">
        <v>432</v>
      </c>
      <c r="E1625" s="50">
        <v>2014</v>
      </c>
      <c r="F1625" s="50" t="s">
        <v>74</v>
      </c>
      <c r="G1625" s="97">
        <v>494</v>
      </c>
    </row>
    <row r="1626" spans="1:7">
      <c r="A1626" s="50" t="s">
        <v>465</v>
      </c>
      <c r="B1626" s="50" t="s">
        <v>464</v>
      </c>
      <c r="C1626" s="50" t="s">
        <v>428</v>
      </c>
      <c r="D1626" s="50" t="s">
        <v>432</v>
      </c>
      <c r="E1626" s="50">
        <v>2015</v>
      </c>
      <c r="F1626" s="50" t="s">
        <v>74</v>
      </c>
      <c r="G1626" s="97">
        <v>384</v>
      </c>
    </row>
    <row r="1627" spans="1:7">
      <c r="A1627" s="50" t="s">
        <v>465</v>
      </c>
      <c r="B1627" s="50" t="s">
        <v>464</v>
      </c>
      <c r="C1627" s="50" t="s">
        <v>428</v>
      </c>
      <c r="D1627" s="50" t="s">
        <v>432</v>
      </c>
      <c r="E1627" s="50">
        <v>2016</v>
      </c>
      <c r="F1627" s="50" t="s">
        <v>74</v>
      </c>
      <c r="G1627" s="97">
        <v>433</v>
      </c>
    </row>
    <row r="1628" spans="1:7">
      <c r="A1628" s="50" t="s">
        <v>465</v>
      </c>
      <c r="B1628" s="50" t="s">
        <v>464</v>
      </c>
      <c r="C1628" s="50" t="s">
        <v>428</v>
      </c>
      <c r="D1628" s="50" t="s">
        <v>432</v>
      </c>
      <c r="E1628" s="50">
        <v>2017</v>
      </c>
      <c r="F1628" s="50" t="s">
        <v>74</v>
      </c>
      <c r="G1628" s="97">
        <v>410</v>
      </c>
    </row>
    <row r="1629" spans="1:7">
      <c r="A1629" s="50" t="s">
        <v>465</v>
      </c>
      <c r="B1629" s="50" t="s">
        <v>464</v>
      </c>
      <c r="C1629" s="50" t="s">
        <v>428</v>
      </c>
      <c r="D1629" s="50" t="s">
        <v>432</v>
      </c>
      <c r="E1629" s="50">
        <v>2018</v>
      </c>
      <c r="F1629" s="50" t="s">
        <v>74</v>
      </c>
      <c r="G1629" s="97">
        <v>316</v>
      </c>
    </row>
    <row r="1630" spans="1:7">
      <c r="A1630" s="50" t="s">
        <v>465</v>
      </c>
      <c r="B1630" s="50" t="s">
        <v>464</v>
      </c>
      <c r="C1630" s="50" t="s">
        <v>428</v>
      </c>
      <c r="D1630" s="50" t="s">
        <v>432</v>
      </c>
      <c r="E1630" s="50">
        <v>2019</v>
      </c>
      <c r="F1630" s="50" t="s">
        <v>74</v>
      </c>
      <c r="G1630" s="97">
        <v>507</v>
      </c>
    </row>
    <row r="1631" spans="1:7">
      <c r="A1631" s="50" t="s">
        <v>465</v>
      </c>
      <c r="B1631" s="50" t="s">
        <v>464</v>
      </c>
      <c r="C1631" s="50" t="s">
        <v>428</v>
      </c>
      <c r="D1631" s="50" t="s">
        <v>466</v>
      </c>
      <c r="E1631" s="50">
        <v>2014</v>
      </c>
      <c r="F1631" s="50" t="s">
        <v>74</v>
      </c>
      <c r="G1631" s="97">
        <v>4</v>
      </c>
    </row>
    <row r="1632" spans="1:7">
      <c r="A1632" s="50" t="s">
        <v>465</v>
      </c>
      <c r="B1632" s="50" t="s">
        <v>464</v>
      </c>
      <c r="C1632" s="50" t="s">
        <v>428</v>
      </c>
      <c r="D1632" s="50" t="s">
        <v>466</v>
      </c>
      <c r="E1632" s="50">
        <v>2015</v>
      </c>
      <c r="F1632" s="50" t="s">
        <v>74</v>
      </c>
      <c r="G1632" s="97">
        <v>10</v>
      </c>
    </row>
    <row r="1633" spans="1:7">
      <c r="A1633" s="50" t="s">
        <v>465</v>
      </c>
      <c r="B1633" s="50" t="s">
        <v>464</v>
      </c>
      <c r="C1633" s="50" t="s">
        <v>428</v>
      </c>
      <c r="D1633" s="50" t="s">
        <v>466</v>
      </c>
      <c r="E1633" s="50">
        <v>2016</v>
      </c>
      <c r="F1633" s="50" t="s">
        <v>74</v>
      </c>
      <c r="G1633" s="97">
        <v>12</v>
      </c>
    </row>
    <row r="1634" spans="1:7">
      <c r="A1634" s="50" t="s">
        <v>465</v>
      </c>
      <c r="B1634" s="50" t="s">
        <v>464</v>
      </c>
      <c r="C1634" s="50" t="s">
        <v>428</v>
      </c>
      <c r="D1634" s="50" t="s">
        <v>466</v>
      </c>
      <c r="E1634" s="50">
        <v>2017</v>
      </c>
      <c r="F1634" s="50" t="s">
        <v>74</v>
      </c>
      <c r="G1634" s="97">
        <v>8</v>
      </c>
    </row>
    <row r="1635" spans="1:7">
      <c r="A1635" s="50" t="s">
        <v>465</v>
      </c>
      <c r="B1635" s="50" t="s">
        <v>464</v>
      </c>
      <c r="C1635" s="50" t="s">
        <v>428</v>
      </c>
      <c r="D1635" s="50" t="s">
        <v>466</v>
      </c>
      <c r="E1635" s="50">
        <v>2018</v>
      </c>
      <c r="F1635" s="50" t="s">
        <v>74</v>
      </c>
      <c r="G1635" s="97">
        <v>9</v>
      </c>
    </row>
    <row r="1636" spans="1:7">
      <c r="A1636" s="50" t="s">
        <v>465</v>
      </c>
      <c r="B1636" s="50" t="s">
        <v>464</v>
      </c>
      <c r="C1636" s="50" t="s">
        <v>428</v>
      </c>
      <c r="D1636" s="50" t="s">
        <v>466</v>
      </c>
      <c r="E1636" s="50">
        <v>2019</v>
      </c>
      <c r="F1636" s="50" t="s">
        <v>74</v>
      </c>
      <c r="G1636" s="97">
        <v>5</v>
      </c>
    </row>
    <row r="1637" spans="1:7">
      <c r="A1637" s="50" t="s">
        <v>465</v>
      </c>
      <c r="B1637" s="50" t="s">
        <v>464</v>
      </c>
      <c r="C1637" s="50" t="s">
        <v>428</v>
      </c>
      <c r="D1637" s="50" t="s">
        <v>430</v>
      </c>
      <c r="E1637" s="50">
        <v>2014</v>
      </c>
      <c r="F1637" s="50" t="s">
        <v>74</v>
      </c>
      <c r="G1637" s="97">
        <v>25</v>
      </c>
    </row>
    <row r="1638" spans="1:7">
      <c r="A1638" s="50" t="s">
        <v>465</v>
      </c>
      <c r="B1638" s="50" t="s">
        <v>464</v>
      </c>
      <c r="C1638" s="50" t="s">
        <v>428</v>
      </c>
      <c r="D1638" s="50" t="s">
        <v>430</v>
      </c>
      <c r="E1638" s="50">
        <v>2015</v>
      </c>
      <c r="F1638" s="50" t="s">
        <v>74</v>
      </c>
      <c r="G1638" s="97">
        <v>37</v>
      </c>
    </row>
    <row r="1639" spans="1:7">
      <c r="A1639" s="50" t="s">
        <v>465</v>
      </c>
      <c r="B1639" s="50" t="s">
        <v>464</v>
      </c>
      <c r="C1639" s="50" t="s">
        <v>428</v>
      </c>
      <c r="D1639" s="50" t="s">
        <v>430</v>
      </c>
      <c r="E1639" s="50">
        <v>2016</v>
      </c>
      <c r="F1639" s="50" t="s">
        <v>74</v>
      </c>
      <c r="G1639" s="97">
        <v>59</v>
      </c>
    </row>
    <row r="1640" spans="1:7">
      <c r="A1640" s="50" t="s">
        <v>465</v>
      </c>
      <c r="B1640" s="50" t="s">
        <v>464</v>
      </c>
      <c r="C1640" s="50" t="s">
        <v>428</v>
      </c>
      <c r="D1640" s="50" t="s">
        <v>430</v>
      </c>
      <c r="E1640" s="50">
        <v>2017</v>
      </c>
      <c r="F1640" s="50" t="s">
        <v>74</v>
      </c>
      <c r="G1640" s="97">
        <v>41</v>
      </c>
    </row>
    <row r="1641" spans="1:7">
      <c r="A1641" s="50" t="s">
        <v>465</v>
      </c>
      <c r="B1641" s="50" t="s">
        <v>464</v>
      </c>
      <c r="C1641" s="50" t="s">
        <v>428</v>
      </c>
      <c r="D1641" s="50" t="s">
        <v>430</v>
      </c>
      <c r="E1641" s="50">
        <v>2018</v>
      </c>
      <c r="F1641" s="50" t="s">
        <v>74</v>
      </c>
      <c r="G1641" s="97">
        <v>28</v>
      </c>
    </row>
    <row r="1642" spans="1:7">
      <c r="A1642" s="50" t="s">
        <v>465</v>
      </c>
      <c r="B1642" s="50" t="s">
        <v>464</v>
      </c>
      <c r="C1642" s="50" t="s">
        <v>428</v>
      </c>
      <c r="D1642" s="50" t="s">
        <v>430</v>
      </c>
      <c r="E1642" s="50">
        <v>2019</v>
      </c>
      <c r="F1642" s="50" t="s">
        <v>74</v>
      </c>
      <c r="G1642" s="97">
        <v>11</v>
      </c>
    </row>
    <row r="1643" spans="1:7">
      <c r="A1643" s="50" t="s">
        <v>465</v>
      </c>
      <c r="B1643" s="50" t="s">
        <v>464</v>
      </c>
      <c r="C1643" s="50" t="s">
        <v>428</v>
      </c>
      <c r="D1643" s="50" t="s">
        <v>429</v>
      </c>
      <c r="E1643" s="50">
        <v>2014</v>
      </c>
      <c r="F1643" s="50" t="s">
        <v>74</v>
      </c>
      <c r="G1643" s="97">
        <v>192</v>
      </c>
    </row>
    <row r="1644" spans="1:7">
      <c r="A1644" s="50" t="s">
        <v>465</v>
      </c>
      <c r="B1644" s="50" t="s">
        <v>464</v>
      </c>
      <c r="C1644" s="50" t="s">
        <v>428</v>
      </c>
      <c r="D1644" s="50" t="s">
        <v>429</v>
      </c>
      <c r="E1644" s="50">
        <v>2015</v>
      </c>
      <c r="F1644" s="50" t="s">
        <v>74</v>
      </c>
      <c r="G1644" s="97">
        <v>252</v>
      </c>
    </row>
    <row r="1645" spans="1:7">
      <c r="A1645" s="50" t="s">
        <v>465</v>
      </c>
      <c r="B1645" s="50" t="s">
        <v>464</v>
      </c>
      <c r="C1645" s="50" t="s">
        <v>428</v>
      </c>
      <c r="D1645" s="50" t="s">
        <v>429</v>
      </c>
      <c r="E1645" s="50">
        <v>2016</v>
      </c>
      <c r="F1645" s="50" t="s">
        <v>74</v>
      </c>
      <c r="G1645" s="97">
        <v>227</v>
      </c>
    </row>
    <row r="1646" spans="1:7">
      <c r="A1646" s="50" t="s">
        <v>465</v>
      </c>
      <c r="B1646" s="50" t="s">
        <v>464</v>
      </c>
      <c r="C1646" s="50" t="s">
        <v>428</v>
      </c>
      <c r="D1646" s="50" t="s">
        <v>429</v>
      </c>
      <c r="E1646" s="50">
        <v>2017</v>
      </c>
      <c r="F1646" s="50" t="s">
        <v>74</v>
      </c>
      <c r="G1646" s="97">
        <v>173</v>
      </c>
    </row>
    <row r="1647" spans="1:7">
      <c r="A1647" s="50" t="s">
        <v>465</v>
      </c>
      <c r="B1647" s="50" t="s">
        <v>464</v>
      </c>
      <c r="C1647" s="50" t="s">
        <v>428</v>
      </c>
      <c r="D1647" s="50" t="s">
        <v>429</v>
      </c>
      <c r="E1647" s="50">
        <v>2018</v>
      </c>
      <c r="F1647" s="50" t="s">
        <v>74</v>
      </c>
      <c r="G1647" s="97">
        <v>216</v>
      </c>
    </row>
    <row r="1648" spans="1:7">
      <c r="A1648" s="50" t="s">
        <v>465</v>
      </c>
      <c r="B1648" s="50" t="s">
        <v>464</v>
      </c>
      <c r="C1648" s="50" t="s">
        <v>428</v>
      </c>
      <c r="D1648" s="50" t="s">
        <v>429</v>
      </c>
      <c r="E1648" s="50">
        <v>2019</v>
      </c>
      <c r="F1648" s="50" t="s">
        <v>74</v>
      </c>
      <c r="G1648" s="97">
        <v>214</v>
      </c>
    </row>
    <row r="1649" spans="1:7">
      <c r="A1649" s="50" t="s">
        <v>465</v>
      </c>
      <c r="B1649" s="50" t="s">
        <v>464</v>
      </c>
      <c r="C1649" s="50" t="s">
        <v>425</v>
      </c>
      <c r="D1649" s="50" t="s">
        <v>427</v>
      </c>
      <c r="E1649" s="50">
        <v>2014</v>
      </c>
      <c r="F1649" s="50" t="s">
        <v>74</v>
      </c>
      <c r="G1649" s="97">
        <v>283</v>
      </c>
    </row>
    <row r="1650" spans="1:7">
      <c r="A1650" s="50" t="s">
        <v>465</v>
      </c>
      <c r="B1650" s="50" t="s">
        <v>464</v>
      </c>
      <c r="C1650" s="50" t="s">
        <v>425</v>
      </c>
      <c r="D1650" s="50" t="s">
        <v>427</v>
      </c>
      <c r="E1650" s="50">
        <v>2015</v>
      </c>
      <c r="F1650" s="50" t="s">
        <v>74</v>
      </c>
      <c r="G1650" s="97">
        <v>308</v>
      </c>
    </row>
    <row r="1651" spans="1:7">
      <c r="A1651" s="50" t="s">
        <v>465</v>
      </c>
      <c r="B1651" s="50" t="s">
        <v>464</v>
      </c>
      <c r="C1651" s="50" t="s">
        <v>425</v>
      </c>
      <c r="D1651" s="50" t="s">
        <v>427</v>
      </c>
      <c r="E1651" s="50">
        <v>2016</v>
      </c>
      <c r="F1651" s="50" t="s">
        <v>74</v>
      </c>
      <c r="G1651" s="97">
        <v>333</v>
      </c>
    </row>
    <row r="1652" spans="1:7">
      <c r="A1652" s="50" t="s">
        <v>465</v>
      </c>
      <c r="B1652" s="50" t="s">
        <v>464</v>
      </c>
      <c r="C1652" s="50" t="s">
        <v>425</v>
      </c>
      <c r="D1652" s="50" t="s">
        <v>427</v>
      </c>
      <c r="E1652" s="50">
        <v>2017</v>
      </c>
      <c r="F1652" s="50" t="s">
        <v>74</v>
      </c>
      <c r="G1652" s="97">
        <v>296</v>
      </c>
    </row>
    <row r="1653" spans="1:7">
      <c r="A1653" s="50" t="s">
        <v>465</v>
      </c>
      <c r="B1653" s="50" t="s">
        <v>464</v>
      </c>
      <c r="C1653" s="50" t="s">
        <v>425</v>
      </c>
      <c r="D1653" s="50" t="s">
        <v>427</v>
      </c>
      <c r="E1653" s="50">
        <v>2018</v>
      </c>
      <c r="F1653" s="50" t="s">
        <v>74</v>
      </c>
      <c r="G1653" s="97">
        <v>262</v>
      </c>
    </row>
    <row r="1654" spans="1:7">
      <c r="A1654" s="50" t="s">
        <v>465</v>
      </c>
      <c r="B1654" s="50" t="s">
        <v>464</v>
      </c>
      <c r="C1654" s="50" t="s">
        <v>425</v>
      </c>
      <c r="D1654" s="50" t="s">
        <v>427</v>
      </c>
      <c r="E1654" s="50">
        <v>2019</v>
      </c>
      <c r="F1654" s="50" t="s">
        <v>74</v>
      </c>
      <c r="G1654" s="97">
        <v>229</v>
      </c>
    </row>
    <row r="1655" spans="1:7">
      <c r="A1655" s="50" t="s">
        <v>465</v>
      </c>
      <c r="B1655" s="50" t="s">
        <v>464</v>
      </c>
      <c r="C1655" s="50" t="s">
        <v>425</v>
      </c>
      <c r="D1655" s="50" t="s">
        <v>426</v>
      </c>
      <c r="E1655" s="50">
        <v>2014</v>
      </c>
      <c r="F1655" s="50" t="s">
        <v>74</v>
      </c>
      <c r="G1655" s="98">
        <v>4262</v>
      </c>
    </row>
    <row r="1656" spans="1:7">
      <c r="A1656" s="50" t="s">
        <v>465</v>
      </c>
      <c r="B1656" s="50" t="s">
        <v>464</v>
      </c>
      <c r="C1656" s="50" t="s">
        <v>425</v>
      </c>
      <c r="D1656" s="50" t="s">
        <v>426</v>
      </c>
      <c r="E1656" s="50">
        <v>2015</v>
      </c>
      <c r="F1656" s="50" t="s">
        <v>74</v>
      </c>
      <c r="G1656" s="98">
        <v>3963</v>
      </c>
    </row>
    <row r="1657" spans="1:7">
      <c r="A1657" s="50" t="s">
        <v>465</v>
      </c>
      <c r="B1657" s="50" t="s">
        <v>464</v>
      </c>
      <c r="C1657" s="50" t="s">
        <v>425</v>
      </c>
      <c r="D1657" s="50" t="s">
        <v>426</v>
      </c>
      <c r="E1657" s="50">
        <v>2016</v>
      </c>
      <c r="F1657" s="50" t="s">
        <v>74</v>
      </c>
      <c r="G1657" s="98">
        <v>4423</v>
      </c>
    </row>
    <row r="1658" spans="1:7">
      <c r="A1658" s="50" t="s">
        <v>465</v>
      </c>
      <c r="B1658" s="50" t="s">
        <v>464</v>
      </c>
      <c r="C1658" s="50" t="s">
        <v>425</v>
      </c>
      <c r="D1658" s="50" t="s">
        <v>426</v>
      </c>
      <c r="E1658" s="50">
        <v>2017</v>
      </c>
      <c r="F1658" s="50" t="s">
        <v>74</v>
      </c>
      <c r="G1658" s="98">
        <v>4001</v>
      </c>
    </row>
    <row r="1659" spans="1:7">
      <c r="A1659" s="50" t="s">
        <v>465</v>
      </c>
      <c r="B1659" s="50" t="s">
        <v>464</v>
      </c>
      <c r="C1659" s="50" t="s">
        <v>425</v>
      </c>
      <c r="D1659" s="50" t="s">
        <v>426</v>
      </c>
      <c r="E1659" s="50">
        <v>2018</v>
      </c>
      <c r="F1659" s="50" t="s">
        <v>74</v>
      </c>
      <c r="G1659" s="98">
        <v>4143</v>
      </c>
    </row>
    <row r="1660" spans="1:7" ht="15.75" thickBot="1">
      <c r="A1660" s="50" t="s">
        <v>465</v>
      </c>
      <c r="B1660" s="50" t="s">
        <v>464</v>
      </c>
      <c r="C1660" s="50" t="s">
        <v>425</v>
      </c>
      <c r="D1660" s="50" t="s">
        <v>426</v>
      </c>
      <c r="E1660" s="50">
        <v>2019</v>
      </c>
      <c r="F1660" s="50" t="s">
        <v>74</v>
      </c>
      <c r="G1660" s="96">
        <v>3953</v>
      </c>
    </row>
    <row r="1661" spans="1:7">
      <c r="A1661" s="50" t="s">
        <v>465</v>
      </c>
      <c r="B1661" s="50" t="s">
        <v>454</v>
      </c>
      <c r="C1661" s="50" t="s">
        <v>455</v>
      </c>
      <c r="D1661" s="50" t="s">
        <v>454</v>
      </c>
      <c r="E1661" s="50">
        <v>2014</v>
      </c>
      <c r="F1661" s="50" t="s">
        <v>75</v>
      </c>
      <c r="G1661" s="98">
        <v>4674</v>
      </c>
    </row>
    <row r="1662" spans="1:7">
      <c r="A1662" s="50" t="s">
        <v>465</v>
      </c>
      <c r="B1662" s="50" t="s">
        <v>454</v>
      </c>
      <c r="C1662" s="50" t="s">
        <v>455</v>
      </c>
      <c r="D1662" s="50" t="s">
        <v>454</v>
      </c>
      <c r="E1662" s="50">
        <v>2015</v>
      </c>
      <c r="F1662" s="50" t="s">
        <v>75</v>
      </c>
      <c r="G1662" s="97">
        <v>28</v>
      </c>
    </row>
    <row r="1663" spans="1:7">
      <c r="A1663" s="50" t="s">
        <v>465</v>
      </c>
      <c r="B1663" s="50" t="s">
        <v>454</v>
      </c>
      <c r="C1663" s="50" t="s">
        <v>455</v>
      </c>
      <c r="D1663" s="50" t="s">
        <v>454</v>
      </c>
      <c r="E1663" s="50">
        <v>2016</v>
      </c>
      <c r="F1663" s="50" t="s">
        <v>75</v>
      </c>
      <c r="G1663" s="97">
        <v>13</v>
      </c>
    </row>
    <row r="1664" spans="1:7">
      <c r="A1664" s="50" t="s">
        <v>465</v>
      </c>
      <c r="B1664" s="50" t="s">
        <v>454</v>
      </c>
      <c r="C1664" s="50" t="s">
        <v>455</v>
      </c>
      <c r="D1664" s="50" t="s">
        <v>454</v>
      </c>
      <c r="E1664" s="50">
        <v>2017</v>
      </c>
      <c r="F1664" s="50" t="s">
        <v>75</v>
      </c>
      <c r="G1664" s="97">
        <v>0</v>
      </c>
    </row>
    <row r="1665" spans="1:7">
      <c r="A1665" s="50" t="s">
        <v>465</v>
      </c>
      <c r="B1665" s="50" t="s">
        <v>454</v>
      </c>
      <c r="C1665" s="50" t="s">
        <v>455</v>
      </c>
      <c r="D1665" s="50" t="s">
        <v>454</v>
      </c>
      <c r="E1665" s="50">
        <v>2018</v>
      </c>
      <c r="F1665" s="50" t="s">
        <v>75</v>
      </c>
      <c r="G1665" s="97">
        <v>0</v>
      </c>
    </row>
    <row r="1666" spans="1:7">
      <c r="A1666" s="50" t="s">
        <v>465</v>
      </c>
      <c r="B1666" s="50" t="s">
        <v>454</v>
      </c>
      <c r="C1666" s="50" t="s">
        <v>455</v>
      </c>
      <c r="D1666" s="50" t="s">
        <v>454</v>
      </c>
      <c r="E1666" s="50">
        <v>2019</v>
      </c>
      <c r="F1666" s="50" t="s">
        <v>75</v>
      </c>
      <c r="G1666" s="97">
        <v>0</v>
      </c>
    </row>
    <row r="1667" spans="1:7">
      <c r="A1667" s="50" t="s">
        <v>465</v>
      </c>
      <c r="B1667" s="50" t="s">
        <v>464</v>
      </c>
      <c r="C1667" s="50" t="s">
        <v>451</v>
      </c>
      <c r="D1667" s="50" t="s">
        <v>453</v>
      </c>
      <c r="E1667" s="50">
        <v>2014</v>
      </c>
      <c r="F1667" s="50" t="s">
        <v>75</v>
      </c>
      <c r="G1667" s="98">
        <v>288965</v>
      </c>
    </row>
    <row r="1668" spans="1:7">
      <c r="A1668" s="50" t="s">
        <v>465</v>
      </c>
      <c r="B1668" s="50" t="s">
        <v>464</v>
      </c>
      <c r="C1668" s="50" t="s">
        <v>451</v>
      </c>
      <c r="D1668" s="50" t="s">
        <v>453</v>
      </c>
      <c r="E1668" s="50">
        <v>2015</v>
      </c>
      <c r="F1668" s="50" t="s">
        <v>75</v>
      </c>
      <c r="G1668" s="98">
        <v>296419</v>
      </c>
    </row>
    <row r="1669" spans="1:7">
      <c r="A1669" s="50" t="s">
        <v>465</v>
      </c>
      <c r="B1669" s="50" t="s">
        <v>464</v>
      </c>
      <c r="C1669" s="50" t="s">
        <v>451</v>
      </c>
      <c r="D1669" s="50" t="s">
        <v>453</v>
      </c>
      <c r="E1669" s="50">
        <v>2016</v>
      </c>
      <c r="F1669" s="50" t="s">
        <v>75</v>
      </c>
      <c r="G1669" s="98">
        <v>315021</v>
      </c>
    </row>
    <row r="1670" spans="1:7">
      <c r="A1670" s="50" t="s">
        <v>465</v>
      </c>
      <c r="B1670" s="50" t="s">
        <v>464</v>
      </c>
      <c r="C1670" s="50" t="s">
        <v>451</v>
      </c>
      <c r="D1670" s="50" t="s">
        <v>453</v>
      </c>
      <c r="E1670" s="50">
        <v>2017</v>
      </c>
      <c r="F1670" s="50" t="s">
        <v>75</v>
      </c>
      <c r="G1670" s="98">
        <v>300104</v>
      </c>
    </row>
    <row r="1671" spans="1:7">
      <c r="A1671" s="50" t="s">
        <v>465</v>
      </c>
      <c r="B1671" s="50" t="s">
        <v>464</v>
      </c>
      <c r="C1671" s="50" t="s">
        <v>451</v>
      </c>
      <c r="D1671" s="50" t="s">
        <v>453</v>
      </c>
      <c r="E1671" s="50">
        <v>2018</v>
      </c>
      <c r="F1671" s="50" t="s">
        <v>75</v>
      </c>
      <c r="G1671" s="98">
        <v>296153</v>
      </c>
    </row>
    <row r="1672" spans="1:7">
      <c r="A1672" s="50" t="s">
        <v>465</v>
      </c>
      <c r="B1672" s="50" t="s">
        <v>464</v>
      </c>
      <c r="C1672" s="50" t="s">
        <v>451</v>
      </c>
      <c r="D1672" s="50" t="s">
        <v>453</v>
      </c>
      <c r="E1672" s="50">
        <v>2019</v>
      </c>
      <c r="F1672" s="50" t="s">
        <v>75</v>
      </c>
      <c r="G1672" s="98">
        <v>309516</v>
      </c>
    </row>
    <row r="1673" spans="1:7">
      <c r="A1673" s="50" t="s">
        <v>465</v>
      </c>
      <c r="B1673" s="50" t="s">
        <v>464</v>
      </c>
      <c r="C1673" s="50" t="s">
        <v>451</v>
      </c>
      <c r="D1673" s="50" t="s">
        <v>452</v>
      </c>
      <c r="E1673" s="50">
        <v>2014</v>
      </c>
      <c r="F1673" s="50" t="s">
        <v>75</v>
      </c>
      <c r="G1673" s="98">
        <v>171865</v>
      </c>
    </row>
    <row r="1674" spans="1:7">
      <c r="A1674" s="50" t="s">
        <v>465</v>
      </c>
      <c r="B1674" s="50" t="s">
        <v>464</v>
      </c>
      <c r="C1674" s="50" t="s">
        <v>451</v>
      </c>
      <c r="D1674" s="50" t="s">
        <v>452</v>
      </c>
      <c r="E1674" s="50">
        <v>2015</v>
      </c>
      <c r="F1674" s="50" t="s">
        <v>75</v>
      </c>
      <c r="G1674" s="98">
        <v>167823</v>
      </c>
    </row>
    <row r="1675" spans="1:7">
      <c r="A1675" s="50" t="s">
        <v>465</v>
      </c>
      <c r="B1675" s="50" t="s">
        <v>464</v>
      </c>
      <c r="C1675" s="50" t="s">
        <v>451</v>
      </c>
      <c r="D1675" s="50" t="s">
        <v>452</v>
      </c>
      <c r="E1675" s="50">
        <v>2016</v>
      </c>
      <c r="F1675" s="50" t="s">
        <v>75</v>
      </c>
      <c r="G1675" s="98">
        <v>173224</v>
      </c>
    </row>
    <row r="1676" spans="1:7">
      <c r="A1676" s="50" t="s">
        <v>465</v>
      </c>
      <c r="B1676" s="50" t="s">
        <v>464</v>
      </c>
      <c r="C1676" s="50" t="s">
        <v>451</v>
      </c>
      <c r="D1676" s="50" t="s">
        <v>452</v>
      </c>
      <c r="E1676" s="50">
        <v>2017</v>
      </c>
      <c r="F1676" s="50" t="s">
        <v>75</v>
      </c>
      <c r="G1676" s="98">
        <v>180879</v>
      </c>
    </row>
    <row r="1677" spans="1:7">
      <c r="A1677" s="50" t="s">
        <v>465</v>
      </c>
      <c r="B1677" s="50" t="s">
        <v>464</v>
      </c>
      <c r="C1677" s="50" t="s">
        <v>451</v>
      </c>
      <c r="D1677" s="50" t="s">
        <v>452</v>
      </c>
      <c r="E1677" s="50">
        <v>2018</v>
      </c>
      <c r="F1677" s="50" t="s">
        <v>75</v>
      </c>
      <c r="G1677" s="98">
        <v>179302</v>
      </c>
    </row>
    <row r="1678" spans="1:7">
      <c r="A1678" s="50" t="s">
        <v>465</v>
      </c>
      <c r="B1678" s="50" t="s">
        <v>464</v>
      </c>
      <c r="C1678" s="50" t="s">
        <v>451</v>
      </c>
      <c r="D1678" s="50" t="s">
        <v>452</v>
      </c>
      <c r="E1678" s="50">
        <v>2019</v>
      </c>
      <c r="F1678" s="50" t="s">
        <v>75</v>
      </c>
      <c r="G1678" s="98">
        <v>182321</v>
      </c>
    </row>
    <row r="1679" spans="1:7">
      <c r="A1679" s="50" t="s">
        <v>465</v>
      </c>
      <c r="B1679" s="50" t="s">
        <v>464</v>
      </c>
      <c r="C1679" s="50" t="s">
        <v>447</v>
      </c>
      <c r="D1679" s="50" t="s">
        <v>450</v>
      </c>
      <c r="E1679" s="50">
        <v>2014</v>
      </c>
      <c r="F1679" s="50" t="s">
        <v>75</v>
      </c>
      <c r="G1679" s="98">
        <v>169642</v>
      </c>
    </row>
    <row r="1680" spans="1:7">
      <c r="A1680" s="50" t="s">
        <v>465</v>
      </c>
      <c r="B1680" s="50" t="s">
        <v>464</v>
      </c>
      <c r="C1680" s="50" t="s">
        <v>447</v>
      </c>
      <c r="D1680" s="50" t="s">
        <v>450</v>
      </c>
      <c r="E1680" s="50">
        <v>2015</v>
      </c>
      <c r="F1680" s="50" t="s">
        <v>75</v>
      </c>
      <c r="G1680" s="98">
        <v>191730</v>
      </c>
    </row>
    <row r="1681" spans="1:7">
      <c r="A1681" s="50" t="s">
        <v>465</v>
      </c>
      <c r="B1681" s="50" t="s">
        <v>464</v>
      </c>
      <c r="C1681" s="50" t="s">
        <v>447</v>
      </c>
      <c r="D1681" s="50" t="s">
        <v>450</v>
      </c>
      <c r="E1681" s="50">
        <v>2016</v>
      </c>
      <c r="F1681" s="50" t="s">
        <v>75</v>
      </c>
      <c r="G1681" s="98">
        <v>197177</v>
      </c>
    </row>
    <row r="1682" spans="1:7">
      <c r="A1682" s="50" t="s">
        <v>465</v>
      </c>
      <c r="B1682" s="50" t="s">
        <v>464</v>
      </c>
      <c r="C1682" s="50" t="s">
        <v>447</v>
      </c>
      <c r="D1682" s="50" t="s">
        <v>450</v>
      </c>
      <c r="E1682" s="50">
        <v>2017</v>
      </c>
      <c r="F1682" s="50" t="s">
        <v>75</v>
      </c>
      <c r="G1682" s="98">
        <v>205124</v>
      </c>
    </row>
    <row r="1683" spans="1:7">
      <c r="A1683" s="50" t="s">
        <v>465</v>
      </c>
      <c r="B1683" s="50" t="s">
        <v>464</v>
      </c>
      <c r="C1683" s="50" t="s">
        <v>447</v>
      </c>
      <c r="D1683" s="50" t="s">
        <v>450</v>
      </c>
      <c r="E1683" s="50">
        <v>2018</v>
      </c>
      <c r="F1683" s="50" t="s">
        <v>75</v>
      </c>
      <c r="G1683" s="98">
        <v>225346</v>
      </c>
    </row>
    <row r="1684" spans="1:7">
      <c r="A1684" s="50" t="s">
        <v>465</v>
      </c>
      <c r="B1684" s="50" t="s">
        <v>464</v>
      </c>
      <c r="C1684" s="50" t="s">
        <v>447</v>
      </c>
      <c r="D1684" s="50" t="s">
        <v>450</v>
      </c>
      <c r="E1684" s="50">
        <v>2019</v>
      </c>
      <c r="F1684" s="50" t="s">
        <v>75</v>
      </c>
      <c r="G1684" s="98">
        <v>254197</v>
      </c>
    </row>
    <row r="1685" spans="1:7">
      <c r="A1685" s="50" t="s">
        <v>465</v>
      </c>
      <c r="B1685" s="50" t="s">
        <v>464</v>
      </c>
      <c r="C1685" s="50" t="s">
        <v>447</v>
      </c>
      <c r="D1685" s="50" t="s">
        <v>449</v>
      </c>
      <c r="E1685" s="50">
        <v>2014</v>
      </c>
      <c r="F1685" s="50" t="s">
        <v>75</v>
      </c>
      <c r="G1685" s="98">
        <v>103705</v>
      </c>
    </row>
    <row r="1686" spans="1:7">
      <c r="A1686" s="50" t="s">
        <v>465</v>
      </c>
      <c r="B1686" s="50" t="s">
        <v>464</v>
      </c>
      <c r="C1686" s="50" t="s">
        <v>447</v>
      </c>
      <c r="D1686" s="50" t="s">
        <v>449</v>
      </c>
      <c r="E1686" s="50">
        <v>2015</v>
      </c>
      <c r="F1686" s="50" t="s">
        <v>75</v>
      </c>
      <c r="G1686" s="98">
        <v>103486</v>
      </c>
    </row>
    <row r="1687" spans="1:7">
      <c r="A1687" s="50" t="s">
        <v>465</v>
      </c>
      <c r="B1687" s="50" t="s">
        <v>464</v>
      </c>
      <c r="C1687" s="50" t="s">
        <v>447</v>
      </c>
      <c r="D1687" s="50" t="s">
        <v>449</v>
      </c>
      <c r="E1687" s="50">
        <v>2016</v>
      </c>
      <c r="F1687" s="50" t="s">
        <v>75</v>
      </c>
      <c r="G1687" s="98">
        <v>110268</v>
      </c>
    </row>
    <row r="1688" spans="1:7">
      <c r="A1688" s="50" t="s">
        <v>465</v>
      </c>
      <c r="B1688" s="50" t="s">
        <v>464</v>
      </c>
      <c r="C1688" s="50" t="s">
        <v>447</v>
      </c>
      <c r="D1688" s="50" t="s">
        <v>449</v>
      </c>
      <c r="E1688" s="50">
        <v>2017</v>
      </c>
      <c r="F1688" s="50" t="s">
        <v>75</v>
      </c>
      <c r="G1688" s="98">
        <v>107428</v>
      </c>
    </row>
    <row r="1689" spans="1:7">
      <c r="A1689" s="50" t="s">
        <v>465</v>
      </c>
      <c r="B1689" s="50" t="s">
        <v>464</v>
      </c>
      <c r="C1689" s="50" t="s">
        <v>447</v>
      </c>
      <c r="D1689" s="50" t="s">
        <v>449</v>
      </c>
      <c r="E1689" s="50">
        <v>2018</v>
      </c>
      <c r="F1689" s="50" t="s">
        <v>75</v>
      </c>
      <c r="G1689" s="98">
        <v>119470</v>
      </c>
    </row>
    <row r="1690" spans="1:7">
      <c r="A1690" s="50" t="s">
        <v>465</v>
      </c>
      <c r="B1690" s="50" t="s">
        <v>464</v>
      </c>
      <c r="C1690" s="50" t="s">
        <v>447</v>
      </c>
      <c r="D1690" s="50" t="s">
        <v>449</v>
      </c>
      <c r="E1690" s="50">
        <v>2019</v>
      </c>
      <c r="F1690" s="50" t="s">
        <v>75</v>
      </c>
      <c r="G1690" s="98">
        <v>129565</v>
      </c>
    </row>
    <row r="1691" spans="1:7">
      <c r="A1691" s="50" t="s">
        <v>465</v>
      </c>
      <c r="B1691" s="50" t="s">
        <v>464</v>
      </c>
      <c r="C1691" s="50" t="s">
        <v>447</v>
      </c>
      <c r="D1691" s="50" t="s">
        <v>448</v>
      </c>
      <c r="E1691" s="50">
        <v>2014</v>
      </c>
      <c r="F1691" s="50" t="s">
        <v>75</v>
      </c>
      <c r="G1691" s="98">
        <v>189996</v>
      </c>
    </row>
    <row r="1692" spans="1:7">
      <c r="A1692" s="50" t="s">
        <v>465</v>
      </c>
      <c r="B1692" s="50" t="s">
        <v>464</v>
      </c>
      <c r="C1692" s="50" t="s">
        <v>447</v>
      </c>
      <c r="D1692" s="50" t="s">
        <v>448</v>
      </c>
      <c r="E1692" s="50">
        <v>2015</v>
      </c>
      <c r="F1692" s="50" t="s">
        <v>75</v>
      </c>
      <c r="G1692" s="98">
        <v>195417</v>
      </c>
    </row>
    <row r="1693" spans="1:7">
      <c r="A1693" s="50" t="s">
        <v>465</v>
      </c>
      <c r="B1693" s="50" t="s">
        <v>464</v>
      </c>
      <c r="C1693" s="50" t="s">
        <v>447</v>
      </c>
      <c r="D1693" s="50" t="s">
        <v>448</v>
      </c>
      <c r="E1693" s="50">
        <v>2016</v>
      </c>
      <c r="F1693" s="50" t="s">
        <v>75</v>
      </c>
      <c r="G1693" s="98">
        <v>193584</v>
      </c>
    </row>
    <row r="1694" spans="1:7">
      <c r="A1694" s="50" t="s">
        <v>465</v>
      </c>
      <c r="B1694" s="50" t="s">
        <v>464</v>
      </c>
      <c r="C1694" s="50" t="s">
        <v>447</v>
      </c>
      <c r="D1694" s="50" t="s">
        <v>448</v>
      </c>
      <c r="E1694" s="50">
        <v>2017</v>
      </c>
      <c r="F1694" s="50" t="s">
        <v>75</v>
      </c>
      <c r="G1694" s="98">
        <v>188842</v>
      </c>
    </row>
    <row r="1695" spans="1:7">
      <c r="A1695" s="50" t="s">
        <v>465</v>
      </c>
      <c r="B1695" s="50" t="s">
        <v>464</v>
      </c>
      <c r="C1695" s="50" t="s">
        <v>447</v>
      </c>
      <c r="D1695" s="50" t="s">
        <v>448</v>
      </c>
      <c r="E1695" s="50">
        <v>2018</v>
      </c>
      <c r="F1695" s="50" t="s">
        <v>75</v>
      </c>
      <c r="G1695" s="98">
        <v>187627</v>
      </c>
    </row>
    <row r="1696" spans="1:7">
      <c r="A1696" s="50" t="s">
        <v>465</v>
      </c>
      <c r="B1696" s="50" t="s">
        <v>464</v>
      </c>
      <c r="C1696" s="50" t="s">
        <v>447</v>
      </c>
      <c r="D1696" s="50" t="s">
        <v>448</v>
      </c>
      <c r="E1696" s="50">
        <v>2019</v>
      </c>
      <c r="F1696" s="50" t="s">
        <v>75</v>
      </c>
      <c r="G1696" s="98">
        <v>217049</v>
      </c>
    </row>
    <row r="1697" spans="1:7">
      <c r="A1697" s="50" t="s">
        <v>465</v>
      </c>
      <c r="B1697" s="50" t="s">
        <v>464</v>
      </c>
      <c r="C1697" s="50" t="s">
        <v>445</v>
      </c>
      <c r="D1697" s="50" t="s">
        <v>446</v>
      </c>
      <c r="E1697" s="50">
        <v>2014</v>
      </c>
      <c r="F1697" s="50" t="s">
        <v>75</v>
      </c>
      <c r="G1697" s="97">
        <v>365</v>
      </c>
    </row>
    <row r="1698" spans="1:7">
      <c r="A1698" s="50" t="s">
        <v>465</v>
      </c>
      <c r="B1698" s="50" t="s">
        <v>464</v>
      </c>
      <c r="C1698" s="50" t="s">
        <v>445</v>
      </c>
      <c r="D1698" s="50" t="s">
        <v>446</v>
      </c>
      <c r="E1698" s="50">
        <v>2015</v>
      </c>
      <c r="F1698" s="50" t="s">
        <v>75</v>
      </c>
      <c r="G1698" s="97">
        <v>328</v>
      </c>
    </row>
    <row r="1699" spans="1:7">
      <c r="A1699" s="50" t="s">
        <v>465</v>
      </c>
      <c r="B1699" s="50" t="s">
        <v>464</v>
      </c>
      <c r="C1699" s="50" t="s">
        <v>445</v>
      </c>
      <c r="D1699" s="50" t="s">
        <v>446</v>
      </c>
      <c r="E1699" s="50">
        <v>2016</v>
      </c>
      <c r="F1699" s="50" t="s">
        <v>75</v>
      </c>
      <c r="G1699" s="97">
        <v>434</v>
      </c>
    </row>
    <row r="1700" spans="1:7">
      <c r="A1700" s="50" t="s">
        <v>465</v>
      </c>
      <c r="B1700" s="50" t="s">
        <v>464</v>
      </c>
      <c r="C1700" s="50" t="s">
        <v>445</v>
      </c>
      <c r="D1700" s="50" t="s">
        <v>446</v>
      </c>
      <c r="E1700" s="50">
        <v>2017</v>
      </c>
      <c r="F1700" s="50" t="s">
        <v>75</v>
      </c>
      <c r="G1700" s="97">
        <v>416</v>
      </c>
    </row>
    <row r="1701" spans="1:7">
      <c r="A1701" s="50" t="s">
        <v>465</v>
      </c>
      <c r="B1701" s="50" t="s">
        <v>464</v>
      </c>
      <c r="C1701" s="50" t="s">
        <v>445</v>
      </c>
      <c r="D1701" s="50" t="s">
        <v>446</v>
      </c>
      <c r="E1701" s="50">
        <v>2018</v>
      </c>
      <c r="F1701" s="50" t="s">
        <v>75</v>
      </c>
      <c r="G1701" s="97">
        <v>506</v>
      </c>
    </row>
    <row r="1702" spans="1:7">
      <c r="A1702" s="50" t="s">
        <v>465</v>
      </c>
      <c r="B1702" s="50" t="s">
        <v>464</v>
      </c>
      <c r="C1702" s="50" t="s">
        <v>445</v>
      </c>
      <c r="D1702" s="50" t="s">
        <v>446</v>
      </c>
      <c r="E1702" s="50">
        <v>2019</v>
      </c>
      <c r="F1702" s="50" t="s">
        <v>75</v>
      </c>
      <c r="G1702" s="97">
        <v>402</v>
      </c>
    </row>
    <row r="1703" spans="1:7">
      <c r="A1703" s="50" t="s">
        <v>465</v>
      </c>
      <c r="B1703" s="50" t="s">
        <v>464</v>
      </c>
      <c r="C1703" s="50" t="s">
        <v>441</v>
      </c>
      <c r="D1703" s="50" t="s">
        <v>385</v>
      </c>
      <c r="E1703" s="50">
        <v>2014</v>
      </c>
      <c r="F1703" s="50" t="s">
        <v>75</v>
      </c>
      <c r="G1703" s="98">
        <v>92762</v>
      </c>
    </row>
    <row r="1704" spans="1:7">
      <c r="A1704" s="50" t="s">
        <v>465</v>
      </c>
      <c r="B1704" s="50" t="s">
        <v>464</v>
      </c>
      <c r="C1704" s="50" t="s">
        <v>441</v>
      </c>
      <c r="D1704" s="50" t="s">
        <v>385</v>
      </c>
      <c r="E1704" s="50">
        <v>2015</v>
      </c>
      <c r="F1704" s="50" t="s">
        <v>75</v>
      </c>
      <c r="G1704" s="98">
        <v>87439</v>
      </c>
    </row>
    <row r="1705" spans="1:7">
      <c r="A1705" s="50" t="s">
        <v>465</v>
      </c>
      <c r="B1705" s="50" t="s">
        <v>464</v>
      </c>
      <c r="C1705" s="50" t="s">
        <v>441</v>
      </c>
      <c r="D1705" s="50" t="s">
        <v>385</v>
      </c>
      <c r="E1705" s="50">
        <v>2016</v>
      </c>
      <c r="F1705" s="50" t="s">
        <v>75</v>
      </c>
      <c r="G1705" s="98">
        <v>87165</v>
      </c>
    </row>
    <row r="1706" spans="1:7">
      <c r="A1706" s="50" t="s">
        <v>465</v>
      </c>
      <c r="B1706" s="50" t="s">
        <v>464</v>
      </c>
      <c r="C1706" s="50" t="s">
        <v>441</v>
      </c>
      <c r="D1706" s="50" t="s">
        <v>385</v>
      </c>
      <c r="E1706" s="50">
        <v>2017</v>
      </c>
      <c r="F1706" s="50" t="s">
        <v>75</v>
      </c>
      <c r="G1706" s="98">
        <v>82161</v>
      </c>
    </row>
    <row r="1707" spans="1:7">
      <c r="A1707" s="50" t="s">
        <v>465</v>
      </c>
      <c r="B1707" s="50" t="s">
        <v>464</v>
      </c>
      <c r="C1707" s="50" t="s">
        <v>441</v>
      </c>
      <c r="D1707" s="50" t="s">
        <v>385</v>
      </c>
      <c r="E1707" s="50">
        <v>2018</v>
      </c>
      <c r="F1707" s="50" t="s">
        <v>75</v>
      </c>
      <c r="G1707" s="98">
        <v>81282</v>
      </c>
    </row>
    <row r="1708" spans="1:7">
      <c r="A1708" s="50" t="s">
        <v>465</v>
      </c>
      <c r="B1708" s="50" t="s">
        <v>464</v>
      </c>
      <c r="C1708" s="50" t="s">
        <v>441</v>
      </c>
      <c r="D1708" s="50" t="s">
        <v>385</v>
      </c>
      <c r="E1708" s="50">
        <v>2019</v>
      </c>
      <c r="F1708" s="50" t="s">
        <v>75</v>
      </c>
      <c r="G1708" s="98">
        <v>78898</v>
      </c>
    </row>
    <row r="1709" spans="1:7">
      <c r="A1709" s="50" t="s">
        <v>465</v>
      </c>
      <c r="B1709" s="50" t="s">
        <v>464</v>
      </c>
      <c r="C1709" s="50" t="s">
        <v>441</v>
      </c>
      <c r="D1709" s="50" t="s">
        <v>444</v>
      </c>
      <c r="E1709" s="50">
        <v>2014</v>
      </c>
      <c r="F1709" s="50" t="s">
        <v>75</v>
      </c>
      <c r="G1709" s="98">
        <v>3134</v>
      </c>
    </row>
    <row r="1710" spans="1:7">
      <c r="A1710" s="50" t="s">
        <v>465</v>
      </c>
      <c r="B1710" s="50" t="s">
        <v>464</v>
      </c>
      <c r="C1710" s="50" t="s">
        <v>441</v>
      </c>
      <c r="D1710" s="50" t="s">
        <v>444</v>
      </c>
      <c r="E1710" s="50">
        <v>2015</v>
      </c>
      <c r="F1710" s="50" t="s">
        <v>75</v>
      </c>
      <c r="G1710" s="98">
        <v>2643</v>
      </c>
    </row>
    <row r="1711" spans="1:7">
      <c r="A1711" s="50" t="s">
        <v>465</v>
      </c>
      <c r="B1711" s="50" t="s">
        <v>464</v>
      </c>
      <c r="C1711" s="50" t="s">
        <v>441</v>
      </c>
      <c r="D1711" s="50" t="s">
        <v>444</v>
      </c>
      <c r="E1711" s="50">
        <v>2016</v>
      </c>
      <c r="F1711" s="50" t="s">
        <v>75</v>
      </c>
      <c r="G1711" s="98">
        <v>2609</v>
      </c>
    </row>
    <row r="1712" spans="1:7">
      <c r="A1712" s="50" t="s">
        <v>465</v>
      </c>
      <c r="B1712" s="50" t="s">
        <v>464</v>
      </c>
      <c r="C1712" s="50" t="s">
        <v>441</v>
      </c>
      <c r="D1712" s="50" t="s">
        <v>444</v>
      </c>
      <c r="E1712" s="50">
        <v>2017</v>
      </c>
      <c r="F1712" s="50" t="s">
        <v>75</v>
      </c>
      <c r="G1712" s="98">
        <v>2499</v>
      </c>
    </row>
    <row r="1713" spans="1:7">
      <c r="A1713" s="50" t="s">
        <v>465</v>
      </c>
      <c r="B1713" s="50" t="s">
        <v>464</v>
      </c>
      <c r="C1713" s="50" t="s">
        <v>441</v>
      </c>
      <c r="D1713" s="50" t="s">
        <v>444</v>
      </c>
      <c r="E1713" s="50">
        <v>2018</v>
      </c>
      <c r="F1713" s="50" t="s">
        <v>75</v>
      </c>
      <c r="G1713" s="98">
        <v>3106</v>
      </c>
    </row>
    <row r="1714" spans="1:7">
      <c r="A1714" s="50" t="s">
        <v>465</v>
      </c>
      <c r="B1714" s="50" t="s">
        <v>464</v>
      </c>
      <c r="C1714" s="50" t="s">
        <v>441</v>
      </c>
      <c r="D1714" s="50" t="s">
        <v>444</v>
      </c>
      <c r="E1714" s="50">
        <v>2019</v>
      </c>
      <c r="F1714" s="50" t="s">
        <v>75</v>
      </c>
      <c r="G1714" s="98">
        <v>2729</v>
      </c>
    </row>
    <row r="1715" spans="1:7">
      <c r="A1715" s="50" t="s">
        <v>465</v>
      </c>
      <c r="B1715" s="50" t="s">
        <v>464</v>
      </c>
      <c r="C1715" s="50" t="s">
        <v>441</v>
      </c>
      <c r="D1715" s="50" t="s">
        <v>443</v>
      </c>
      <c r="E1715" s="50">
        <v>2014</v>
      </c>
      <c r="F1715" s="50" t="s">
        <v>75</v>
      </c>
      <c r="G1715" s="97">
        <v>9</v>
      </c>
    </row>
    <row r="1716" spans="1:7">
      <c r="A1716" s="50" t="s">
        <v>465</v>
      </c>
      <c r="B1716" s="50" t="s">
        <v>464</v>
      </c>
      <c r="C1716" s="50" t="s">
        <v>441</v>
      </c>
      <c r="D1716" s="50" t="s">
        <v>443</v>
      </c>
      <c r="E1716" s="50">
        <v>2015</v>
      </c>
      <c r="F1716" s="50" t="s">
        <v>75</v>
      </c>
      <c r="G1716" s="97">
        <v>0</v>
      </c>
    </row>
    <row r="1717" spans="1:7">
      <c r="A1717" s="50" t="s">
        <v>465</v>
      </c>
      <c r="B1717" s="50" t="s">
        <v>464</v>
      </c>
      <c r="C1717" s="50" t="s">
        <v>441</v>
      </c>
      <c r="D1717" s="50" t="s">
        <v>443</v>
      </c>
      <c r="E1717" s="50">
        <v>2016</v>
      </c>
      <c r="F1717" s="50" t="s">
        <v>75</v>
      </c>
      <c r="G1717" s="97">
        <v>0</v>
      </c>
    </row>
    <row r="1718" spans="1:7">
      <c r="A1718" s="50" t="s">
        <v>465</v>
      </c>
      <c r="B1718" s="50" t="s">
        <v>464</v>
      </c>
      <c r="C1718" s="50" t="s">
        <v>441</v>
      </c>
      <c r="D1718" s="50" t="s">
        <v>443</v>
      </c>
      <c r="E1718" s="50">
        <v>2017</v>
      </c>
      <c r="F1718" s="50" t="s">
        <v>75</v>
      </c>
      <c r="G1718" s="97">
        <v>0</v>
      </c>
    </row>
    <row r="1719" spans="1:7">
      <c r="A1719" s="50" t="s">
        <v>465</v>
      </c>
      <c r="B1719" s="50" t="s">
        <v>464</v>
      </c>
      <c r="C1719" s="50" t="s">
        <v>441</v>
      </c>
      <c r="D1719" s="50" t="s">
        <v>443</v>
      </c>
      <c r="E1719" s="50">
        <v>2018</v>
      </c>
      <c r="F1719" s="50" t="s">
        <v>75</v>
      </c>
      <c r="G1719" s="97">
        <v>0</v>
      </c>
    </row>
    <row r="1720" spans="1:7">
      <c r="A1720" s="50" t="s">
        <v>465</v>
      </c>
      <c r="B1720" s="50" t="s">
        <v>464</v>
      </c>
      <c r="C1720" s="50" t="s">
        <v>441</v>
      </c>
      <c r="D1720" s="50" t="s">
        <v>443</v>
      </c>
      <c r="E1720" s="50">
        <v>2019</v>
      </c>
      <c r="F1720" s="50" t="s">
        <v>75</v>
      </c>
      <c r="G1720" s="97">
        <v>9</v>
      </c>
    </row>
    <row r="1721" spans="1:7">
      <c r="A1721" s="50" t="s">
        <v>465</v>
      </c>
      <c r="B1721" s="50" t="s">
        <v>464</v>
      </c>
      <c r="C1721" s="50" t="s">
        <v>441</v>
      </c>
      <c r="D1721" s="50" t="s">
        <v>442</v>
      </c>
      <c r="E1721" s="50">
        <v>2014</v>
      </c>
      <c r="F1721" s="50" t="s">
        <v>75</v>
      </c>
      <c r="G1721" s="97">
        <v>635</v>
      </c>
    </row>
    <row r="1722" spans="1:7">
      <c r="A1722" s="50" t="s">
        <v>465</v>
      </c>
      <c r="B1722" s="50" t="s">
        <v>464</v>
      </c>
      <c r="C1722" s="50" t="s">
        <v>441</v>
      </c>
      <c r="D1722" s="50" t="s">
        <v>442</v>
      </c>
      <c r="E1722" s="50">
        <v>2015</v>
      </c>
      <c r="F1722" s="50" t="s">
        <v>75</v>
      </c>
      <c r="G1722" s="97">
        <v>661</v>
      </c>
    </row>
    <row r="1723" spans="1:7">
      <c r="A1723" s="50" t="s">
        <v>465</v>
      </c>
      <c r="B1723" s="50" t="s">
        <v>464</v>
      </c>
      <c r="C1723" s="50" t="s">
        <v>441</v>
      </c>
      <c r="D1723" s="50" t="s">
        <v>442</v>
      </c>
      <c r="E1723" s="50">
        <v>2016</v>
      </c>
      <c r="F1723" s="50" t="s">
        <v>75</v>
      </c>
      <c r="G1723" s="98">
        <v>1082</v>
      </c>
    </row>
    <row r="1724" spans="1:7">
      <c r="A1724" s="50" t="s">
        <v>465</v>
      </c>
      <c r="B1724" s="50" t="s">
        <v>464</v>
      </c>
      <c r="C1724" s="50" t="s">
        <v>441</v>
      </c>
      <c r="D1724" s="50" t="s">
        <v>442</v>
      </c>
      <c r="E1724" s="50">
        <v>2017</v>
      </c>
      <c r="F1724" s="50" t="s">
        <v>75</v>
      </c>
      <c r="G1724" s="97">
        <v>726</v>
      </c>
    </row>
    <row r="1725" spans="1:7">
      <c r="A1725" s="50" t="s">
        <v>465</v>
      </c>
      <c r="B1725" s="50" t="s">
        <v>464</v>
      </c>
      <c r="C1725" s="50" t="s">
        <v>441</v>
      </c>
      <c r="D1725" s="50" t="s">
        <v>442</v>
      </c>
      <c r="E1725" s="50">
        <v>2018</v>
      </c>
      <c r="F1725" s="50" t="s">
        <v>75</v>
      </c>
      <c r="G1725" s="97">
        <v>542</v>
      </c>
    </row>
    <row r="1726" spans="1:7">
      <c r="A1726" s="50" t="s">
        <v>465</v>
      </c>
      <c r="B1726" s="50" t="s">
        <v>464</v>
      </c>
      <c r="C1726" s="50" t="s">
        <v>441</v>
      </c>
      <c r="D1726" s="50" t="s">
        <v>442</v>
      </c>
      <c r="E1726" s="50">
        <v>2019</v>
      </c>
      <c r="F1726" s="50" t="s">
        <v>75</v>
      </c>
      <c r="G1726" s="97">
        <v>568</v>
      </c>
    </row>
    <row r="1727" spans="1:7">
      <c r="A1727" s="50" t="s">
        <v>465</v>
      </c>
      <c r="B1727" s="50" t="s">
        <v>464</v>
      </c>
      <c r="C1727" s="50" t="s">
        <v>438</v>
      </c>
      <c r="D1727" s="50" t="s">
        <v>440</v>
      </c>
      <c r="E1727" s="50">
        <v>2014</v>
      </c>
      <c r="F1727" s="50" t="s">
        <v>75</v>
      </c>
      <c r="G1727" s="98">
        <v>16558</v>
      </c>
    </row>
    <row r="1728" spans="1:7">
      <c r="A1728" s="50" t="s">
        <v>465</v>
      </c>
      <c r="B1728" s="50" t="s">
        <v>464</v>
      </c>
      <c r="C1728" s="50" t="s">
        <v>438</v>
      </c>
      <c r="D1728" s="50" t="s">
        <v>440</v>
      </c>
      <c r="E1728" s="50">
        <v>2015</v>
      </c>
      <c r="F1728" s="50" t="s">
        <v>75</v>
      </c>
      <c r="G1728" s="98">
        <v>13437</v>
      </c>
    </row>
    <row r="1729" spans="1:7">
      <c r="A1729" s="50" t="s">
        <v>465</v>
      </c>
      <c r="B1729" s="50" t="s">
        <v>464</v>
      </c>
      <c r="C1729" s="50" t="s">
        <v>438</v>
      </c>
      <c r="D1729" s="50" t="s">
        <v>440</v>
      </c>
      <c r="E1729" s="50">
        <v>2016</v>
      </c>
      <c r="F1729" s="50" t="s">
        <v>75</v>
      </c>
      <c r="G1729" s="98">
        <v>14908</v>
      </c>
    </row>
    <row r="1730" spans="1:7">
      <c r="A1730" s="50" t="s">
        <v>465</v>
      </c>
      <c r="B1730" s="50" t="s">
        <v>464</v>
      </c>
      <c r="C1730" s="50" t="s">
        <v>438</v>
      </c>
      <c r="D1730" s="50" t="s">
        <v>440</v>
      </c>
      <c r="E1730" s="50">
        <v>2017</v>
      </c>
      <c r="F1730" s="50" t="s">
        <v>75</v>
      </c>
      <c r="G1730" s="98">
        <v>11751</v>
      </c>
    </row>
    <row r="1731" spans="1:7">
      <c r="A1731" s="50" t="s">
        <v>465</v>
      </c>
      <c r="B1731" s="50" t="s">
        <v>464</v>
      </c>
      <c r="C1731" s="50" t="s">
        <v>438</v>
      </c>
      <c r="D1731" s="50" t="s">
        <v>440</v>
      </c>
      <c r="E1731" s="50">
        <v>2018</v>
      </c>
      <c r="F1731" s="50" t="s">
        <v>75</v>
      </c>
      <c r="G1731" s="98">
        <v>12491</v>
      </c>
    </row>
    <row r="1732" spans="1:7">
      <c r="A1732" s="50" t="s">
        <v>465</v>
      </c>
      <c r="B1732" s="50" t="s">
        <v>464</v>
      </c>
      <c r="C1732" s="50" t="s">
        <v>438</v>
      </c>
      <c r="D1732" s="50" t="s">
        <v>440</v>
      </c>
      <c r="E1732" s="50">
        <v>2019</v>
      </c>
      <c r="F1732" s="50" t="s">
        <v>75</v>
      </c>
      <c r="G1732" s="98">
        <v>10148</v>
      </c>
    </row>
    <row r="1733" spans="1:7">
      <c r="A1733" s="50" t="s">
        <v>465</v>
      </c>
      <c r="B1733" s="50" t="s">
        <v>464</v>
      </c>
      <c r="C1733" s="50" t="s">
        <v>438</v>
      </c>
      <c r="D1733" s="50" t="s">
        <v>439</v>
      </c>
      <c r="E1733" s="50">
        <v>2014</v>
      </c>
      <c r="F1733" s="50" t="s">
        <v>75</v>
      </c>
      <c r="G1733" s="97">
        <v>666</v>
      </c>
    </row>
    <row r="1734" spans="1:7">
      <c r="A1734" s="50" t="s">
        <v>465</v>
      </c>
      <c r="B1734" s="50" t="s">
        <v>464</v>
      </c>
      <c r="C1734" s="50" t="s">
        <v>438</v>
      </c>
      <c r="D1734" s="50" t="s">
        <v>439</v>
      </c>
      <c r="E1734" s="50">
        <v>2015</v>
      </c>
      <c r="F1734" s="50" t="s">
        <v>75</v>
      </c>
      <c r="G1734" s="97">
        <v>442</v>
      </c>
    </row>
    <row r="1735" spans="1:7">
      <c r="A1735" s="50" t="s">
        <v>465</v>
      </c>
      <c r="B1735" s="50" t="s">
        <v>464</v>
      </c>
      <c r="C1735" s="50" t="s">
        <v>438</v>
      </c>
      <c r="D1735" s="50" t="s">
        <v>439</v>
      </c>
      <c r="E1735" s="50">
        <v>2016</v>
      </c>
      <c r="F1735" s="50" t="s">
        <v>75</v>
      </c>
      <c r="G1735" s="97">
        <v>429</v>
      </c>
    </row>
    <row r="1736" spans="1:7">
      <c r="A1736" s="50" t="s">
        <v>465</v>
      </c>
      <c r="B1736" s="50" t="s">
        <v>464</v>
      </c>
      <c r="C1736" s="50" t="s">
        <v>438</v>
      </c>
      <c r="D1736" s="50" t="s">
        <v>439</v>
      </c>
      <c r="E1736" s="50">
        <v>2017</v>
      </c>
      <c r="F1736" s="50" t="s">
        <v>75</v>
      </c>
      <c r="G1736" s="97">
        <v>334</v>
      </c>
    </row>
    <row r="1737" spans="1:7">
      <c r="A1737" s="50" t="s">
        <v>465</v>
      </c>
      <c r="B1737" s="50" t="s">
        <v>464</v>
      </c>
      <c r="C1737" s="50" t="s">
        <v>438</v>
      </c>
      <c r="D1737" s="50" t="s">
        <v>439</v>
      </c>
      <c r="E1737" s="50">
        <v>2018</v>
      </c>
      <c r="F1737" s="50" t="s">
        <v>75</v>
      </c>
      <c r="G1737" s="97">
        <v>348</v>
      </c>
    </row>
    <row r="1738" spans="1:7">
      <c r="A1738" s="50" t="s">
        <v>465</v>
      </c>
      <c r="B1738" s="50" t="s">
        <v>464</v>
      </c>
      <c r="C1738" s="50" t="s">
        <v>438</v>
      </c>
      <c r="D1738" s="50" t="s">
        <v>439</v>
      </c>
      <c r="E1738" s="50">
        <v>2019</v>
      </c>
      <c r="F1738" s="50" t="s">
        <v>75</v>
      </c>
      <c r="G1738" s="97">
        <v>234</v>
      </c>
    </row>
    <row r="1739" spans="1:7">
      <c r="A1739" s="50" t="s">
        <v>465</v>
      </c>
      <c r="B1739" s="50" t="s">
        <v>464</v>
      </c>
      <c r="C1739" s="50" t="s">
        <v>433</v>
      </c>
      <c r="D1739" s="50" t="s">
        <v>437</v>
      </c>
      <c r="E1739" s="50">
        <v>2014</v>
      </c>
      <c r="F1739" s="50" t="s">
        <v>75</v>
      </c>
      <c r="G1739" s="98">
        <v>2236</v>
      </c>
    </row>
    <row r="1740" spans="1:7">
      <c r="A1740" s="50" t="s">
        <v>465</v>
      </c>
      <c r="B1740" s="50" t="s">
        <v>464</v>
      </c>
      <c r="C1740" s="50" t="s">
        <v>433</v>
      </c>
      <c r="D1740" s="50" t="s">
        <v>437</v>
      </c>
      <c r="E1740" s="50">
        <v>2015</v>
      </c>
      <c r="F1740" s="50" t="s">
        <v>75</v>
      </c>
      <c r="G1740" s="98">
        <v>1484</v>
      </c>
    </row>
    <row r="1741" spans="1:7">
      <c r="A1741" s="50" t="s">
        <v>465</v>
      </c>
      <c r="B1741" s="50" t="s">
        <v>464</v>
      </c>
      <c r="C1741" s="50" t="s">
        <v>433</v>
      </c>
      <c r="D1741" s="50" t="s">
        <v>437</v>
      </c>
      <c r="E1741" s="50">
        <v>2016</v>
      </c>
      <c r="F1741" s="50" t="s">
        <v>75</v>
      </c>
      <c r="G1741" s="98">
        <v>1200</v>
      </c>
    </row>
    <row r="1742" spans="1:7">
      <c r="A1742" s="50" t="s">
        <v>465</v>
      </c>
      <c r="B1742" s="50" t="s">
        <v>464</v>
      </c>
      <c r="C1742" s="50" t="s">
        <v>433</v>
      </c>
      <c r="D1742" s="50" t="s">
        <v>437</v>
      </c>
      <c r="E1742" s="50">
        <v>2017</v>
      </c>
      <c r="F1742" s="50" t="s">
        <v>75</v>
      </c>
      <c r="G1742" s="98">
        <v>1102</v>
      </c>
    </row>
    <row r="1743" spans="1:7">
      <c r="A1743" s="50" t="s">
        <v>465</v>
      </c>
      <c r="B1743" s="50" t="s">
        <v>464</v>
      </c>
      <c r="C1743" s="50" t="s">
        <v>433</v>
      </c>
      <c r="D1743" s="50" t="s">
        <v>437</v>
      </c>
      <c r="E1743" s="50">
        <v>2018</v>
      </c>
      <c r="F1743" s="50" t="s">
        <v>75</v>
      </c>
      <c r="G1743" s="97">
        <v>694</v>
      </c>
    </row>
    <row r="1744" spans="1:7">
      <c r="A1744" s="50" t="s">
        <v>465</v>
      </c>
      <c r="B1744" s="50" t="s">
        <v>464</v>
      </c>
      <c r="C1744" s="50" t="s">
        <v>433</v>
      </c>
      <c r="D1744" s="50" t="s">
        <v>437</v>
      </c>
      <c r="E1744" s="50">
        <v>2019</v>
      </c>
      <c r="F1744" s="50" t="s">
        <v>75</v>
      </c>
      <c r="G1744" s="97">
        <v>559</v>
      </c>
    </row>
    <row r="1745" spans="1:7">
      <c r="A1745" s="50" t="s">
        <v>465</v>
      </c>
      <c r="B1745" s="50" t="s">
        <v>464</v>
      </c>
      <c r="C1745" s="50" t="s">
        <v>433</v>
      </c>
      <c r="D1745" s="50" t="s">
        <v>436</v>
      </c>
      <c r="E1745" s="50">
        <v>2014</v>
      </c>
      <c r="F1745" s="50" t="s">
        <v>75</v>
      </c>
      <c r="G1745" s="98">
        <v>44405</v>
      </c>
    </row>
    <row r="1746" spans="1:7">
      <c r="A1746" s="50" t="s">
        <v>465</v>
      </c>
      <c r="B1746" s="50" t="s">
        <v>464</v>
      </c>
      <c r="C1746" s="50" t="s">
        <v>433</v>
      </c>
      <c r="D1746" s="50" t="s">
        <v>436</v>
      </c>
      <c r="E1746" s="50">
        <v>2015</v>
      </c>
      <c r="F1746" s="50" t="s">
        <v>75</v>
      </c>
      <c r="G1746" s="98">
        <v>39852</v>
      </c>
    </row>
    <row r="1747" spans="1:7">
      <c r="A1747" s="50" t="s">
        <v>465</v>
      </c>
      <c r="B1747" s="50" t="s">
        <v>464</v>
      </c>
      <c r="C1747" s="50" t="s">
        <v>433</v>
      </c>
      <c r="D1747" s="50" t="s">
        <v>436</v>
      </c>
      <c r="E1747" s="50">
        <v>2016</v>
      </c>
      <c r="F1747" s="50" t="s">
        <v>75</v>
      </c>
      <c r="G1747" s="98">
        <v>42927</v>
      </c>
    </row>
    <row r="1748" spans="1:7">
      <c r="A1748" s="50" t="s">
        <v>465</v>
      </c>
      <c r="B1748" s="50" t="s">
        <v>464</v>
      </c>
      <c r="C1748" s="50" t="s">
        <v>433</v>
      </c>
      <c r="D1748" s="50" t="s">
        <v>436</v>
      </c>
      <c r="E1748" s="50">
        <v>2017</v>
      </c>
      <c r="F1748" s="50" t="s">
        <v>75</v>
      </c>
      <c r="G1748" s="98">
        <v>38897</v>
      </c>
    </row>
    <row r="1749" spans="1:7">
      <c r="A1749" s="50" t="s">
        <v>465</v>
      </c>
      <c r="B1749" s="50" t="s">
        <v>464</v>
      </c>
      <c r="C1749" s="50" t="s">
        <v>433</v>
      </c>
      <c r="D1749" s="50" t="s">
        <v>436</v>
      </c>
      <c r="E1749" s="50">
        <v>2018</v>
      </c>
      <c r="F1749" s="50" t="s">
        <v>75</v>
      </c>
      <c r="G1749" s="98">
        <v>39455</v>
      </c>
    </row>
    <row r="1750" spans="1:7">
      <c r="A1750" s="50" t="s">
        <v>465</v>
      </c>
      <c r="B1750" s="50" t="s">
        <v>464</v>
      </c>
      <c r="C1750" s="50" t="s">
        <v>433</v>
      </c>
      <c r="D1750" s="50" t="s">
        <v>436</v>
      </c>
      <c r="E1750" s="50">
        <v>2019</v>
      </c>
      <c r="F1750" s="50" t="s">
        <v>75</v>
      </c>
      <c r="G1750" s="98">
        <v>37727</v>
      </c>
    </row>
    <row r="1751" spans="1:7">
      <c r="A1751" s="50" t="s">
        <v>465</v>
      </c>
      <c r="B1751" s="50" t="s">
        <v>464</v>
      </c>
      <c r="C1751" s="50" t="s">
        <v>433</v>
      </c>
      <c r="D1751" s="50" t="s">
        <v>435</v>
      </c>
      <c r="E1751" s="50">
        <v>2014</v>
      </c>
      <c r="F1751" s="50" t="s">
        <v>75</v>
      </c>
      <c r="G1751" s="98">
        <v>309818</v>
      </c>
    </row>
    <row r="1752" spans="1:7">
      <c r="A1752" s="50" t="s">
        <v>465</v>
      </c>
      <c r="B1752" s="50" t="s">
        <v>464</v>
      </c>
      <c r="C1752" s="50" t="s">
        <v>433</v>
      </c>
      <c r="D1752" s="50" t="s">
        <v>435</v>
      </c>
      <c r="E1752" s="50">
        <v>2015</v>
      </c>
      <c r="F1752" s="50" t="s">
        <v>75</v>
      </c>
      <c r="G1752" s="98">
        <v>270913</v>
      </c>
    </row>
    <row r="1753" spans="1:7">
      <c r="A1753" s="50" t="s">
        <v>465</v>
      </c>
      <c r="B1753" s="50" t="s">
        <v>464</v>
      </c>
      <c r="C1753" s="50" t="s">
        <v>433</v>
      </c>
      <c r="D1753" s="50" t="s">
        <v>435</v>
      </c>
      <c r="E1753" s="50">
        <v>2016</v>
      </c>
      <c r="F1753" s="50" t="s">
        <v>75</v>
      </c>
      <c r="G1753" s="98">
        <v>268419</v>
      </c>
    </row>
    <row r="1754" spans="1:7">
      <c r="A1754" s="50" t="s">
        <v>465</v>
      </c>
      <c r="B1754" s="50" t="s">
        <v>464</v>
      </c>
      <c r="C1754" s="50" t="s">
        <v>433</v>
      </c>
      <c r="D1754" s="50" t="s">
        <v>435</v>
      </c>
      <c r="E1754" s="50">
        <v>2017</v>
      </c>
      <c r="F1754" s="50" t="s">
        <v>75</v>
      </c>
      <c r="G1754" s="98">
        <v>216777</v>
      </c>
    </row>
    <row r="1755" spans="1:7">
      <c r="A1755" s="50" t="s">
        <v>465</v>
      </c>
      <c r="B1755" s="50" t="s">
        <v>464</v>
      </c>
      <c r="C1755" s="50" t="s">
        <v>433</v>
      </c>
      <c r="D1755" s="50" t="s">
        <v>435</v>
      </c>
      <c r="E1755" s="50">
        <v>2018</v>
      </c>
      <c r="F1755" s="50" t="s">
        <v>75</v>
      </c>
      <c r="G1755" s="98">
        <v>204417</v>
      </c>
    </row>
    <row r="1756" spans="1:7">
      <c r="A1756" s="50" t="s">
        <v>465</v>
      </c>
      <c r="B1756" s="50" t="s">
        <v>464</v>
      </c>
      <c r="C1756" s="50" t="s">
        <v>433</v>
      </c>
      <c r="D1756" s="50" t="s">
        <v>435</v>
      </c>
      <c r="E1756" s="50">
        <v>2019</v>
      </c>
      <c r="F1756" s="50" t="s">
        <v>75</v>
      </c>
      <c r="G1756" s="98">
        <v>195907</v>
      </c>
    </row>
    <row r="1757" spans="1:7">
      <c r="A1757" s="50" t="s">
        <v>465</v>
      </c>
      <c r="B1757" s="50" t="s">
        <v>464</v>
      </c>
      <c r="C1757" s="50" t="s">
        <v>433</v>
      </c>
      <c r="D1757" s="50" t="s">
        <v>434</v>
      </c>
      <c r="E1757" s="50">
        <v>2014</v>
      </c>
      <c r="F1757" s="50" t="s">
        <v>75</v>
      </c>
      <c r="G1757" s="98">
        <v>24710</v>
      </c>
    </row>
    <row r="1758" spans="1:7">
      <c r="A1758" s="50" t="s">
        <v>465</v>
      </c>
      <c r="B1758" s="50" t="s">
        <v>464</v>
      </c>
      <c r="C1758" s="50" t="s">
        <v>433</v>
      </c>
      <c r="D1758" s="50" t="s">
        <v>434</v>
      </c>
      <c r="E1758" s="50">
        <v>2015</v>
      </c>
      <c r="F1758" s="50" t="s">
        <v>75</v>
      </c>
      <c r="G1758" s="98">
        <v>26760</v>
      </c>
    </row>
    <row r="1759" spans="1:7">
      <c r="A1759" s="50" t="s">
        <v>465</v>
      </c>
      <c r="B1759" s="50" t="s">
        <v>464</v>
      </c>
      <c r="C1759" s="50" t="s">
        <v>433</v>
      </c>
      <c r="D1759" s="50" t="s">
        <v>434</v>
      </c>
      <c r="E1759" s="50">
        <v>2016</v>
      </c>
      <c r="F1759" s="50" t="s">
        <v>75</v>
      </c>
      <c r="G1759" s="98">
        <v>42474</v>
      </c>
    </row>
    <row r="1760" spans="1:7">
      <c r="A1760" s="50" t="s">
        <v>465</v>
      </c>
      <c r="B1760" s="50" t="s">
        <v>464</v>
      </c>
      <c r="C1760" s="50" t="s">
        <v>433</v>
      </c>
      <c r="D1760" s="50" t="s">
        <v>434</v>
      </c>
      <c r="E1760" s="50">
        <v>2017</v>
      </c>
      <c r="F1760" s="50" t="s">
        <v>75</v>
      </c>
      <c r="G1760" s="98">
        <v>125057</v>
      </c>
    </row>
    <row r="1761" spans="1:7">
      <c r="A1761" s="50" t="s">
        <v>465</v>
      </c>
      <c r="B1761" s="50" t="s">
        <v>464</v>
      </c>
      <c r="C1761" s="50" t="s">
        <v>433</v>
      </c>
      <c r="D1761" s="50" t="s">
        <v>434</v>
      </c>
      <c r="E1761" s="50">
        <v>2018</v>
      </c>
      <c r="F1761" s="50" t="s">
        <v>75</v>
      </c>
      <c r="G1761" s="98">
        <v>89393</v>
      </c>
    </row>
    <row r="1762" spans="1:7">
      <c r="A1762" s="50" t="s">
        <v>465</v>
      </c>
      <c r="B1762" s="50" t="s">
        <v>464</v>
      </c>
      <c r="C1762" s="50" t="s">
        <v>433</v>
      </c>
      <c r="D1762" s="50" t="s">
        <v>434</v>
      </c>
      <c r="E1762" s="50">
        <v>2019</v>
      </c>
      <c r="F1762" s="50" t="s">
        <v>75</v>
      </c>
      <c r="G1762" s="98">
        <v>88616</v>
      </c>
    </row>
    <row r="1763" spans="1:7">
      <c r="A1763" s="50" t="s">
        <v>465</v>
      </c>
      <c r="B1763" s="50" t="s">
        <v>464</v>
      </c>
      <c r="C1763" s="50" t="s">
        <v>428</v>
      </c>
      <c r="D1763" s="50" t="s">
        <v>432</v>
      </c>
      <c r="E1763" s="50">
        <v>2014</v>
      </c>
      <c r="F1763" s="50" t="s">
        <v>75</v>
      </c>
      <c r="G1763" s="97">
        <v>694</v>
      </c>
    </row>
    <row r="1764" spans="1:7">
      <c r="A1764" s="50" t="s">
        <v>465</v>
      </c>
      <c r="B1764" s="50" t="s">
        <v>464</v>
      </c>
      <c r="C1764" s="50" t="s">
        <v>428</v>
      </c>
      <c r="D1764" s="50" t="s">
        <v>432</v>
      </c>
      <c r="E1764" s="50">
        <v>2015</v>
      </c>
      <c r="F1764" s="50" t="s">
        <v>75</v>
      </c>
      <c r="G1764" s="97">
        <v>288</v>
      </c>
    </row>
    <row r="1765" spans="1:7">
      <c r="A1765" s="50" t="s">
        <v>465</v>
      </c>
      <c r="B1765" s="50" t="s">
        <v>464</v>
      </c>
      <c r="C1765" s="50" t="s">
        <v>428</v>
      </c>
      <c r="D1765" s="50" t="s">
        <v>432</v>
      </c>
      <c r="E1765" s="50">
        <v>2016</v>
      </c>
      <c r="F1765" s="50" t="s">
        <v>75</v>
      </c>
      <c r="G1765" s="97">
        <v>603</v>
      </c>
    </row>
    <row r="1766" spans="1:7">
      <c r="A1766" s="50" t="s">
        <v>465</v>
      </c>
      <c r="B1766" s="50" t="s">
        <v>464</v>
      </c>
      <c r="C1766" s="50" t="s">
        <v>428</v>
      </c>
      <c r="D1766" s="50" t="s">
        <v>432</v>
      </c>
      <c r="E1766" s="50">
        <v>2017</v>
      </c>
      <c r="F1766" s="50" t="s">
        <v>75</v>
      </c>
      <c r="G1766" s="97">
        <v>248</v>
      </c>
    </row>
    <row r="1767" spans="1:7">
      <c r="A1767" s="50" t="s">
        <v>465</v>
      </c>
      <c r="B1767" s="50" t="s">
        <v>464</v>
      </c>
      <c r="C1767" s="50" t="s">
        <v>428</v>
      </c>
      <c r="D1767" s="50" t="s">
        <v>432</v>
      </c>
      <c r="E1767" s="50">
        <v>2018</v>
      </c>
      <c r="F1767" s="50" t="s">
        <v>75</v>
      </c>
      <c r="G1767" s="97">
        <v>479</v>
      </c>
    </row>
    <row r="1768" spans="1:7">
      <c r="A1768" s="50" t="s">
        <v>465</v>
      </c>
      <c r="B1768" s="50" t="s">
        <v>464</v>
      </c>
      <c r="C1768" s="50" t="s">
        <v>428</v>
      </c>
      <c r="D1768" s="50" t="s">
        <v>432</v>
      </c>
      <c r="E1768" s="50">
        <v>2019</v>
      </c>
      <c r="F1768" s="50" t="s">
        <v>75</v>
      </c>
      <c r="G1768" s="97">
        <v>204</v>
      </c>
    </row>
    <row r="1769" spans="1:7">
      <c r="A1769" s="50" t="s">
        <v>465</v>
      </c>
      <c r="B1769" s="50" t="s">
        <v>464</v>
      </c>
      <c r="C1769" s="50" t="s">
        <v>428</v>
      </c>
      <c r="D1769" s="50" t="s">
        <v>466</v>
      </c>
      <c r="E1769" s="50">
        <v>2014</v>
      </c>
      <c r="F1769" s="50" t="s">
        <v>75</v>
      </c>
      <c r="G1769" s="97">
        <v>12</v>
      </c>
    </row>
    <row r="1770" spans="1:7">
      <c r="A1770" s="50" t="s">
        <v>465</v>
      </c>
      <c r="B1770" s="50" t="s">
        <v>464</v>
      </c>
      <c r="C1770" s="50" t="s">
        <v>428</v>
      </c>
      <c r="D1770" s="50" t="s">
        <v>466</v>
      </c>
      <c r="E1770" s="50">
        <v>2015</v>
      </c>
      <c r="F1770" s="50" t="s">
        <v>75</v>
      </c>
      <c r="G1770" s="97">
        <v>0</v>
      </c>
    </row>
    <row r="1771" spans="1:7">
      <c r="A1771" s="50" t="s">
        <v>465</v>
      </c>
      <c r="B1771" s="50" t="s">
        <v>464</v>
      </c>
      <c r="C1771" s="50" t="s">
        <v>428</v>
      </c>
      <c r="D1771" s="50" t="s">
        <v>466</v>
      </c>
      <c r="E1771" s="50">
        <v>2016</v>
      </c>
      <c r="F1771" s="50" t="s">
        <v>75</v>
      </c>
      <c r="G1771" s="97">
        <v>6</v>
      </c>
    </row>
    <row r="1772" spans="1:7">
      <c r="A1772" s="50" t="s">
        <v>465</v>
      </c>
      <c r="B1772" s="50" t="s">
        <v>464</v>
      </c>
      <c r="C1772" s="50" t="s">
        <v>428</v>
      </c>
      <c r="D1772" s="50" t="s">
        <v>466</v>
      </c>
      <c r="E1772" s="50">
        <v>2017</v>
      </c>
      <c r="F1772" s="50" t="s">
        <v>75</v>
      </c>
      <c r="G1772" s="97">
        <v>3</v>
      </c>
    </row>
    <row r="1773" spans="1:7">
      <c r="A1773" s="50" t="s">
        <v>465</v>
      </c>
      <c r="B1773" s="50" t="s">
        <v>464</v>
      </c>
      <c r="C1773" s="50" t="s">
        <v>428</v>
      </c>
      <c r="D1773" s="50" t="s">
        <v>466</v>
      </c>
      <c r="E1773" s="50">
        <v>2018</v>
      </c>
      <c r="F1773" s="50" t="s">
        <v>75</v>
      </c>
      <c r="G1773" s="97">
        <v>13</v>
      </c>
    </row>
    <row r="1774" spans="1:7">
      <c r="A1774" s="50" t="s">
        <v>465</v>
      </c>
      <c r="B1774" s="50" t="s">
        <v>464</v>
      </c>
      <c r="C1774" s="50" t="s">
        <v>428</v>
      </c>
      <c r="D1774" s="50" t="s">
        <v>466</v>
      </c>
      <c r="E1774" s="50">
        <v>2019</v>
      </c>
      <c r="F1774" s="50" t="s">
        <v>75</v>
      </c>
      <c r="G1774" s="97">
        <v>6</v>
      </c>
    </row>
    <row r="1775" spans="1:7">
      <c r="A1775" s="50" t="s">
        <v>465</v>
      </c>
      <c r="B1775" s="50" t="s">
        <v>464</v>
      </c>
      <c r="C1775" s="50" t="s">
        <v>428</v>
      </c>
      <c r="D1775" s="50" t="s">
        <v>430</v>
      </c>
      <c r="E1775" s="50">
        <v>2014</v>
      </c>
      <c r="F1775" s="50" t="s">
        <v>75</v>
      </c>
      <c r="G1775" s="97">
        <v>0</v>
      </c>
    </row>
    <row r="1776" spans="1:7">
      <c r="A1776" s="50" t="s">
        <v>465</v>
      </c>
      <c r="B1776" s="50" t="s">
        <v>464</v>
      </c>
      <c r="C1776" s="50" t="s">
        <v>428</v>
      </c>
      <c r="D1776" s="50" t="s">
        <v>430</v>
      </c>
      <c r="E1776" s="50">
        <v>2015</v>
      </c>
      <c r="F1776" s="50" t="s">
        <v>75</v>
      </c>
      <c r="G1776" s="97">
        <v>32</v>
      </c>
    </row>
    <row r="1777" spans="1:7">
      <c r="A1777" s="50" t="s">
        <v>465</v>
      </c>
      <c r="B1777" s="50" t="s">
        <v>464</v>
      </c>
      <c r="C1777" s="50" t="s">
        <v>428</v>
      </c>
      <c r="D1777" s="50" t="s">
        <v>430</v>
      </c>
      <c r="E1777" s="50">
        <v>2016</v>
      </c>
      <c r="F1777" s="50" t="s">
        <v>75</v>
      </c>
      <c r="G1777" s="97">
        <v>83</v>
      </c>
    </row>
    <row r="1778" spans="1:7">
      <c r="A1778" s="50" t="s">
        <v>465</v>
      </c>
      <c r="B1778" s="50" t="s">
        <v>464</v>
      </c>
      <c r="C1778" s="50" t="s">
        <v>428</v>
      </c>
      <c r="D1778" s="50" t="s">
        <v>430</v>
      </c>
      <c r="E1778" s="50">
        <v>2017</v>
      </c>
      <c r="F1778" s="50" t="s">
        <v>75</v>
      </c>
      <c r="G1778" s="97">
        <v>21</v>
      </c>
    </row>
    <row r="1779" spans="1:7">
      <c r="A1779" s="50" t="s">
        <v>465</v>
      </c>
      <c r="B1779" s="50" t="s">
        <v>464</v>
      </c>
      <c r="C1779" s="50" t="s">
        <v>428</v>
      </c>
      <c r="D1779" s="50" t="s">
        <v>430</v>
      </c>
      <c r="E1779" s="50">
        <v>2018</v>
      </c>
      <c r="F1779" s="50" t="s">
        <v>75</v>
      </c>
      <c r="G1779" s="97">
        <v>16</v>
      </c>
    </row>
    <row r="1780" spans="1:7">
      <c r="A1780" s="50" t="s">
        <v>465</v>
      </c>
      <c r="B1780" s="50" t="s">
        <v>464</v>
      </c>
      <c r="C1780" s="50" t="s">
        <v>428</v>
      </c>
      <c r="D1780" s="50" t="s">
        <v>430</v>
      </c>
      <c r="E1780" s="50">
        <v>2019</v>
      </c>
      <c r="F1780" s="50" t="s">
        <v>75</v>
      </c>
      <c r="G1780" s="97">
        <v>40</v>
      </c>
    </row>
    <row r="1781" spans="1:7">
      <c r="A1781" s="50" t="s">
        <v>465</v>
      </c>
      <c r="B1781" s="50" t="s">
        <v>464</v>
      </c>
      <c r="C1781" s="50" t="s">
        <v>428</v>
      </c>
      <c r="D1781" s="50" t="s">
        <v>429</v>
      </c>
      <c r="E1781" s="50">
        <v>2014</v>
      </c>
      <c r="F1781" s="50" t="s">
        <v>75</v>
      </c>
      <c r="G1781" s="97">
        <v>62</v>
      </c>
    </row>
    <row r="1782" spans="1:7">
      <c r="A1782" s="50" t="s">
        <v>465</v>
      </c>
      <c r="B1782" s="50" t="s">
        <v>464</v>
      </c>
      <c r="C1782" s="50" t="s">
        <v>428</v>
      </c>
      <c r="D1782" s="50" t="s">
        <v>429</v>
      </c>
      <c r="E1782" s="50">
        <v>2015</v>
      </c>
      <c r="F1782" s="50" t="s">
        <v>75</v>
      </c>
      <c r="G1782" s="97">
        <v>67</v>
      </c>
    </row>
    <row r="1783" spans="1:7">
      <c r="A1783" s="50" t="s">
        <v>465</v>
      </c>
      <c r="B1783" s="50" t="s">
        <v>464</v>
      </c>
      <c r="C1783" s="50" t="s">
        <v>428</v>
      </c>
      <c r="D1783" s="50" t="s">
        <v>429</v>
      </c>
      <c r="E1783" s="50">
        <v>2016</v>
      </c>
      <c r="F1783" s="50" t="s">
        <v>75</v>
      </c>
      <c r="G1783" s="97">
        <v>84</v>
      </c>
    </row>
    <row r="1784" spans="1:7">
      <c r="A1784" s="50" t="s">
        <v>465</v>
      </c>
      <c r="B1784" s="50" t="s">
        <v>464</v>
      </c>
      <c r="C1784" s="50" t="s">
        <v>428</v>
      </c>
      <c r="D1784" s="50" t="s">
        <v>429</v>
      </c>
      <c r="E1784" s="50">
        <v>2017</v>
      </c>
      <c r="F1784" s="50" t="s">
        <v>75</v>
      </c>
      <c r="G1784" s="97">
        <v>60</v>
      </c>
    </row>
    <row r="1785" spans="1:7">
      <c r="A1785" s="50" t="s">
        <v>465</v>
      </c>
      <c r="B1785" s="50" t="s">
        <v>464</v>
      </c>
      <c r="C1785" s="50" t="s">
        <v>428</v>
      </c>
      <c r="D1785" s="50" t="s">
        <v>429</v>
      </c>
      <c r="E1785" s="50">
        <v>2018</v>
      </c>
      <c r="F1785" s="50" t="s">
        <v>75</v>
      </c>
      <c r="G1785" s="97">
        <v>54</v>
      </c>
    </row>
    <row r="1786" spans="1:7">
      <c r="A1786" s="50" t="s">
        <v>465</v>
      </c>
      <c r="B1786" s="50" t="s">
        <v>464</v>
      </c>
      <c r="C1786" s="50" t="s">
        <v>428</v>
      </c>
      <c r="D1786" s="50" t="s">
        <v>429</v>
      </c>
      <c r="E1786" s="50">
        <v>2019</v>
      </c>
      <c r="F1786" s="50" t="s">
        <v>75</v>
      </c>
      <c r="G1786" s="97">
        <v>64</v>
      </c>
    </row>
    <row r="1787" spans="1:7">
      <c r="A1787" s="50" t="s">
        <v>465</v>
      </c>
      <c r="B1787" s="50" t="s">
        <v>464</v>
      </c>
      <c r="C1787" s="50" t="s">
        <v>425</v>
      </c>
      <c r="D1787" s="50" t="s">
        <v>427</v>
      </c>
      <c r="E1787" s="50">
        <v>2014</v>
      </c>
      <c r="F1787" s="50" t="s">
        <v>75</v>
      </c>
      <c r="G1787" s="97">
        <v>208</v>
      </c>
    </row>
    <row r="1788" spans="1:7">
      <c r="A1788" s="50" t="s">
        <v>465</v>
      </c>
      <c r="B1788" s="50" t="s">
        <v>464</v>
      </c>
      <c r="C1788" s="50" t="s">
        <v>425</v>
      </c>
      <c r="D1788" s="50" t="s">
        <v>427</v>
      </c>
      <c r="E1788" s="50">
        <v>2015</v>
      </c>
      <c r="F1788" s="50" t="s">
        <v>75</v>
      </c>
      <c r="G1788" s="97">
        <v>91</v>
      </c>
    </row>
    <row r="1789" spans="1:7">
      <c r="A1789" s="50" t="s">
        <v>465</v>
      </c>
      <c r="B1789" s="50" t="s">
        <v>464</v>
      </c>
      <c r="C1789" s="50" t="s">
        <v>425</v>
      </c>
      <c r="D1789" s="50" t="s">
        <v>427</v>
      </c>
      <c r="E1789" s="50">
        <v>2016</v>
      </c>
      <c r="F1789" s="50" t="s">
        <v>75</v>
      </c>
      <c r="G1789" s="97">
        <v>141</v>
      </c>
    </row>
    <row r="1790" spans="1:7">
      <c r="A1790" s="50" t="s">
        <v>465</v>
      </c>
      <c r="B1790" s="50" t="s">
        <v>464</v>
      </c>
      <c r="C1790" s="50" t="s">
        <v>425</v>
      </c>
      <c r="D1790" s="50" t="s">
        <v>427</v>
      </c>
      <c r="E1790" s="50">
        <v>2017</v>
      </c>
      <c r="F1790" s="50" t="s">
        <v>75</v>
      </c>
      <c r="G1790" s="97">
        <v>102</v>
      </c>
    </row>
    <row r="1791" spans="1:7">
      <c r="A1791" s="50" t="s">
        <v>465</v>
      </c>
      <c r="B1791" s="50" t="s">
        <v>464</v>
      </c>
      <c r="C1791" s="50" t="s">
        <v>425</v>
      </c>
      <c r="D1791" s="50" t="s">
        <v>427</v>
      </c>
      <c r="E1791" s="50">
        <v>2018</v>
      </c>
      <c r="F1791" s="50" t="s">
        <v>75</v>
      </c>
      <c r="G1791" s="97">
        <v>120</v>
      </c>
    </row>
    <row r="1792" spans="1:7">
      <c r="A1792" s="50" t="s">
        <v>465</v>
      </c>
      <c r="B1792" s="50" t="s">
        <v>464</v>
      </c>
      <c r="C1792" s="50" t="s">
        <v>425</v>
      </c>
      <c r="D1792" s="50" t="s">
        <v>427</v>
      </c>
      <c r="E1792" s="50">
        <v>2019</v>
      </c>
      <c r="F1792" s="50" t="s">
        <v>75</v>
      </c>
      <c r="G1792" s="97">
        <v>212</v>
      </c>
    </row>
    <row r="1793" spans="1:7">
      <c r="A1793" s="50" t="s">
        <v>465</v>
      </c>
      <c r="B1793" s="50" t="s">
        <v>464</v>
      </c>
      <c r="C1793" s="50" t="s">
        <v>425</v>
      </c>
      <c r="D1793" s="50" t="s">
        <v>426</v>
      </c>
      <c r="E1793" s="50">
        <v>2014</v>
      </c>
      <c r="F1793" s="50" t="s">
        <v>75</v>
      </c>
      <c r="G1793" s="98">
        <v>8422</v>
      </c>
    </row>
    <row r="1794" spans="1:7">
      <c r="A1794" s="50" t="s">
        <v>465</v>
      </c>
      <c r="B1794" s="50" t="s">
        <v>464</v>
      </c>
      <c r="C1794" s="50" t="s">
        <v>425</v>
      </c>
      <c r="D1794" s="50" t="s">
        <v>426</v>
      </c>
      <c r="E1794" s="50">
        <v>2015</v>
      </c>
      <c r="F1794" s="50" t="s">
        <v>75</v>
      </c>
      <c r="G1794" s="98">
        <v>9235</v>
      </c>
    </row>
    <row r="1795" spans="1:7">
      <c r="A1795" s="50" t="s">
        <v>465</v>
      </c>
      <c r="B1795" s="50" t="s">
        <v>464</v>
      </c>
      <c r="C1795" s="50" t="s">
        <v>425</v>
      </c>
      <c r="D1795" s="50" t="s">
        <v>426</v>
      </c>
      <c r="E1795" s="50">
        <v>2016</v>
      </c>
      <c r="F1795" s="50" t="s">
        <v>75</v>
      </c>
      <c r="G1795" s="98">
        <v>10840</v>
      </c>
    </row>
    <row r="1796" spans="1:7">
      <c r="A1796" s="50" t="s">
        <v>465</v>
      </c>
      <c r="B1796" s="50" t="s">
        <v>464</v>
      </c>
      <c r="C1796" s="50" t="s">
        <v>425</v>
      </c>
      <c r="D1796" s="50" t="s">
        <v>426</v>
      </c>
      <c r="E1796" s="50">
        <v>2017</v>
      </c>
      <c r="F1796" s="50" t="s">
        <v>75</v>
      </c>
      <c r="G1796" s="98">
        <v>10240</v>
      </c>
    </row>
    <row r="1797" spans="1:7">
      <c r="A1797" s="50" t="s">
        <v>465</v>
      </c>
      <c r="B1797" s="50" t="s">
        <v>464</v>
      </c>
      <c r="C1797" s="50" t="s">
        <v>425</v>
      </c>
      <c r="D1797" s="50" t="s">
        <v>426</v>
      </c>
      <c r="E1797" s="50">
        <v>2018</v>
      </c>
      <c r="F1797" s="50" t="s">
        <v>75</v>
      </c>
      <c r="G1797" s="98">
        <v>10603</v>
      </c>
    </row>
    <row r="1798" spans="1:7" ht="15.75" thickBot="1">
      <c r="A1798" s="50" t="s">
        <v>465</v>
      </c>
      <c r="B1798" s="50" t="s">
        <v>464</v>
      </c>
      <c r="C1798" s="50" t="s">
        <v>425</v>
      </c>
      <c r="D1798" s="50" t="s">
        <v>426</v>
      </c>
      <c r="E1798" s="50">
        <v>2019</v>
      </c>
      <c r="F1798" s="50" t="s">
        <v>75</v>
      </c>
      <c r="G1798" s="96">
        <v>10002</v>
      </c>
    </row>
    <row r="1799" spans="1:7">
      <c r="A1799" s="50" t="s">
        <v>465</v>
      </c>
      <c r="B1799" s="50" t="s">
        <v>454</v>
      </c>
      <c r="C1799" s="50" t="s">
        <v>455</v>
      </c>
      <c r="D1799" s="50" t="s">
        <v>454</v>
      </c>
      <c r="E1799" s="50">
        <v>2014</v>
      </c>
      <c r="F1799" s="50" t="s">
        <v>78</v>
      </c>
      <c r="G1799" s="98">
        <v>12350</v>
      </c>
    </row>
    <row r="1800" spans="1:7">
      <c r="A1800" s="50" t="s">
        <v>465</v>
      </c>
      <c r="B1800" s="50" t="s">
        <v>454</v>
      </c>
      <c r="C1800" s="50" t="s">
        <v>455</v>
      </c>
      <c r="D1800" s="50" t="s">
        <v>454</v>
      </c>
      <c r="E1800" s="50">
        <v>2015</v>
      </c>
      <c r="F1800" s="50" t="s">
        <v>78</v>
      </c>
      <c r="G1800" s="97">
        <v>40</v>
      </c>
    </row>
    <row r="1801" spans="1:7">
      <c r="A1801" s="50" t="s">
        <v>465</v>
      </c>
      <c r="B1801" s="50" t="s">
        <v>454</v>
      </c>
      <c r="C1801" s="50" t="s">
        <v>455</v>
      </c>
      <c r="D1801" s="50" t="s">
        <v>454</v>
      </c>
      <c r="E1801" s="50">
        <v>2016</v>
      </c>
      <c r="F1801" s="50" t="s">
        <v>78</v>
      </c>
      <c r="G1801" s="97">
        <v>25</v>
      </c>
    </row>
    <row r="1802" spans="1:7">
      <c r="A1802" s="50" t="s">
        <v>465</v>
      </c>
      <c r="B1802" s="50" t="s">
        <v>454</v>
      </c>
      <c r="C1802" s="50" t="s">
        <v>455</v>
      </c>
      <c r="D1802" s="50" t="s">
        <v>454</v>
      </c>
      <c r="E1802" s="50">
        <v>2017</v>
      </c>
      <c r="F1802" s="50" t="s">
        <v>78</v>
      </c>
      <c r="G1802" s="97">
        <v>17</v>
      </c>
    </row>
    <row r="1803" spans="1:7">
      <c r="A1803" s="50" t="s">
        <v>465</v>
      </c>
      <c r="B1803" s="50" t="s">
        <v>454</v>
      </c>
      <c r="C1803" s="50" t="s">
        <v>455</v>
      </c>
      <c r="D1803" s="50" t="s">
        <v>454</v>
      </c>
      <c r="E1803" s="50">
        <v>2018</v>
      </c>
      <c r="F1803" s="50" t="s">
        <v>78</v>
      </c>
      <c r="G1803" s="97">
        <v>0</v>
      </c>
    </row>
    <row r="1804" spans="1:7">
      <c r="A1804" s="50" t="s">
        <v>465</v>
      </c>
      <c r="B1804" s="50" t="s">
        <v>454</v>
      </c>
      <c r="C1804" s="50" t="s">
        <v>455</v>
      </c>
      <c r="D1804" s="50" t="s">
        <v>454</v>
      </c>
      <c r="E1804" s="50">
        <v>2019</v>
      </c>
      <c r="F1804" s="50" t="s">
        <v>78</v>
      </c>
      <c r="G1804" s="97">
        <v>0</v>
      </c>
    </row>
    <row r="1805" spans="1:7">
      <c r="A1805" s="50" t="s">
        <v>465</v>
      </c>
      <c r="B1805" s="50" t="s">
        <v>464</v>
      </c>
      <c r="C1805" s="50" t="s">
        <v>451</v>
      </c>
      <c r="D1805" s="50" t="s">
        <v>453</v>
      </c>
      <c r="E1805" s="50">
        <v>2014</v>
      </c>
      <c r="F1805" s="50" t="s">
        <v>78</v>
      </c>
      <c r="G1805" s="98">
        <v>57404</v>
      </c>
    </row>
    <row r="1806" spans="1:7">
      <c r="A1806" s="50" t="s">
        <v>465</v>
      </c>
      <c r="B1806" s="50" t="s">
        <v>464</v>
      </c>
      <c r="C1806" s="50" t="s">
        <v>451</v>
      </c>
      <c r="D1806" s="50" t="s">
        <v>453</v>
      </c>
      <c r="E1806" s="50">
        <v>2015</v>
      </c>
      <c r="F1806" s="50" t="s">
        <v>78</v>
      </c>
      <c r="G1806" s="98">
        <v>84789</v>
      </c>
    </row>
    <row r="1807" spans="1:7">
      <c r="A1807" s="50" t="s">
        <v>465</v>
      </c>
      <c r="B1807" s="50" t="s">
        <v>464</v>
      </c>
      <c r="C1807" s="50" t="s">
        <v>451</v>
      </c>
      <c r="D1807" s="50" t="s">
        <v>453</v>
      </c>
      <c r="E1807" s="50">
        <v>2016</v>
      </c>
      <c r="F1807" s="50" t="s">
        <v>78</v>
      </c>
      <c r="G1807" s="98">
        <v>80735</v>
      </c>
    </row>
    <row r="1808" spans="1:7">
      <c r="A1808" s="50" t="s">
        <v>465</v>
      </c>
      <c r="B1808" s="50" t="s">
        <v>464</v>
      </c>
      <c r="C1808" s="50" t="s">
        <v>451</v>
      </c>
      <c r="D1808" s="50" t="s">
        <v>453</v>
      </c>
      <c r="E1808" s="50">
        <v>2017</v>
      </c>
      <c r="F1808" s="50" t="s">
        <v>78</v>
      </c>
      <c r="G1808" s="98">
        <v>102778</v>
      </c>
    </row>
    <row r="1809" spans="1:7">
      <c r="A1809" s="50" t="s">
        <v>465</v>
      </c>
      <c r="B1809" s="50" t="s">
        <v>464</v>
      </c>
      <c r="C1809" s="50" t="s">
        <v>451</v>
      </c>
      <c r="D1809" s="50" t="s">
        <v>453</v>
      </c>
      <c r="E1809" s="50">
        <v>2018</v>
      </c>
      <c r="F1809" s="50" t="s">
        <v>78</v>
      </c>
      <c r="G1809" s="98">
        <v>122171</v>
      </c>
    </row>
    <row r="1810" spans="1:7">
      <c r="A1810" s="50" t="s">
        <v>465</v>
      </c>
      <c r="B1810" s="50" t="s">
        <v>464</v>
      </c>
      <c r="C1810" s="50" t="s">
        <v>451</v>
      </c>
      <c r="D1810" s="50" t="s">
        <v>453</v>
      </c>
      <c r="E1810" s="50">
        <v>2019</v>
      </c>
      <c r="F1810" s="50" t="s">
        <v>78</v>
      </c>
      <c r="G1810" s="98">
        <v>127590</v>
      </c>
    </row>
    <row r="1811" spans="1:7">
      <c r="A1811" s="50" t="s">
        <v>465</v>
      </c>
      <c r="B1811" s="50" t="s">
        <v>464</v>
      </c>
      <c r="C1811" s="50" t="s">
        <v>451</v>
      </c>
      <c r="D1811" s="50" t="s">
        <v>452</v>
      </c>
      <c r="E1811" s="50">
        <v>2014</v>
      </c>
      <c r="F1811" s="50" t="s">
        <v>78</v>
      </c>
      <c r="G1811" s="98">
        <v>28275</v>
      </c>
    </row>
    <row r="1812" spans="1:7">
      <c r="A1812" s="50" t="s">
        <v>465</v>
      </c>
      <c r="B1812" s="50" t="s">
        <v>464</v>
      </c>
      <c r="C1812" s="50" t="s">
        <v>451</v>
      </c>
      <c r="D1812" s="50" t="s">
        <v>452</v>
      </c>
      <c r="E1812" s="50">
        <v>2015</v>
      </c>
      <c r="F1812" s="50" t="s">
        <v>78</v>
      </c>
      <c r="G1812" s="98">
        <v>38714</v>
      </c>
    </row>
    <row r="1813" spans="1:7">
      <c r="A1813" s="50" t="s">
        <v>465</v>
      </c>
      <c r="B1813" s="50" t="s">
        <v>464</v>
      </c>
      <c r="C1813" s="50" t="s">
        <v>451</v>
      </c>
      <c r="D1813" s="50" t="s">
        <v>452</v>
      </c>
      <c r="E1813" s="50">
        <v>2016</v>
      </c>
      <c r="F1813" s="50" t="s">
        <v>78</v>
      </c>
      <c r="G1813" s="98">
        <v>37375</v>
      </c>
    </row>
    <row r="1814" spans="1:7">
      <c r="A1814" s="50" t="s">
        <v>465</v>
      </c>
      <c r="B1814" s="50" t="s">
        <v>464</v>
      </c>
      <c r="C1814" s="50" t="s">
        <v>451</v>
      </c>
      <c r="D1814" s="50" t="s">
        <v>452</v>
      </c>
      <c r="E1814" s="50">
        <v>2017</v>
      </c>
      <c r="F1814" s="50" t="s">
        <v>78</v>
      </c>
      <c r="G1814" s="98">
        <v>47389</v>
      </c>
    </row>
    <row r="1815" spans="1:7">
      <c r="A1815" s="50" t="s">
        <v>465</v>
      </c>
      <c r="B1815" s="50" t="s">
        <v>464</v>
      </c>
      <c r="C1815" s="50" t="s">
        <v>451</v>
      </c>
      <c r="D1815" s="50" t="s">
        <v>452</v>
      </c>
      <c r="E1815" s="50">
        <v>2018</v>
      </c>
      <c r="F1815" s="50" t="s">
        <v>78</v>
      </c>
      <c r="G1815" s="98">
        <v>54089</v>
      </c>
    </row>
    <row r="1816" spans="1:7">
      <c r="A1816" s="50" t="s">
        <v>465</v>
      </c>
      <c r="B1816" s="50" t="s">
        <v>464</v>
      </c>
      <c r="C1816" s="50" t="s">
        <v>451</v>
      </c>
      <c r="D1816" s="50" t="s">
        <v>452</v>
      </c>
      <c r="E1816" s="50">
        <v>2019</v>
      </c>
      <c r="F1816" s="50" t="s">
        <v>78</v>
      </c>
      <c r="G1816" s="98">
        <v>56641</v>
      </c>
    </row>
    <row r="1817" spans="1:7">
      <c r="A1817" s="50" t="s">
        <v>465</v>
      </c>
      <c r="B1817" s="50" t="s">
        <v>464</v>
      </c>
      <c r="C1817" s="50" t="s">
        <v>447</v>
      </c>
      <c r="D1817" s="50" t="s">
        <v>450</v>
      </c>
      <c r="E1817" s="50">
        <v>2014</v>
      </c>
      <c r="F1817" s="50" t="s">
        <v>78</v>
      </c>
      <c r="G1817" s="98">
        <v>62183</v>
      </c>
    </row>
    <row r="1818" spans="1:7">
      <c r="A1818" s="50" t="s">
        <v>465</v>
      </c>
      <c r="B1818" s="50" t="s">
        <v>464</v>
      </c>
      <c r="C1818" s="50" t="s">
        <v>447</v>
      </c>
      <c r="D1818" s="50" t="s">
        <v>450</v>
      </c>
      <c r="E1818" s="50">
        <v>2015</v>
      </c>
      <c r="F1818" s="50" t="s">
        <v>78</v>
      </c>
      <c r="G1818" s="98">
        <v>85893</v>
      </c>
    </row>
    <row r="1819" spans="1:7">
      <c r="A1819" s="50" t="s">
        <v>465</v>
      </c>
      <c r="B1819" s="50" t="s">
        <v>464</v>
      </c>
      <c r="C1819" s="50" t="s">
        <v>447</v>
      </c>
      <c r="D1819" s="50" t="s">
        <v>450</v>
      </c>
      <c r="E1819" s="50">
        <v>2016</v>
      </c>
      <c r="F1819" s="50" t="s">
        <v>78</v>
      </c>
      <c r="G1819" s="98">
        <v>86874</v>
      </c>
    </row>
    <row r="1820" spans="1:7">
      <c r="A1820" s="50" t="s">
        <v>465</v>
      </c>
      <c r="B1820" s="50" t="s">
        <v>464</v>
      </c>
      <c r="C1820" s="50" t="s">
        <v>447</v>
      </c>
      <c r="D1820" s="50" t="s">
        <v>450</v>
      </c>
      <c r="E1820" s="50">
        <v>2017</v>
      </c>
      <c r="F1820" s="50" t="s">
        <v>78</v>
      </c>
      <c r="G1820" s="98">
        <v>105644</v>
      </c>
    </row>
    <row r="1821" spans="1:7">
      <c r="A1821" s="50" t="s">
        <v>465</v>
      </c>
      <c r="B1821" s="50" t="s">
        <v>464</v>
      </c>
      <c r="C1821" s="50" t="s">
        <v>447</v>
      </c>
      <c r="D1821" s="50" t="s">
        <v>450</v>
      </c>
      <c r="E1821" s="50">
        <v>2018</v>
      </c>
      <c r="F1821" s="50" t="s">
        <v>78</v>
      </c>
      <c r="G1821" s="98">
        <v>129087</v>
      </c>
    </row>
    <row r="1822" spans="1:7">
      <c r="A1822" s="50" t="s">
        <v>465</v>
      </c>
      <c r="B1822" s="50" t="s">
        <v>464</v>
      </c>
      <c r="C1822" s="50" t="s">
        <v>447</v>
      </c>
      <c r="D1822" s="50" t="s">
        <v>450</v>
      </c>
      <c r="E1822" s="50">
        <v>2019</v>
      </c>
      <c r="F1822" s="50" t="s">
        <v>78</v>
      </c>
      <c r="G1822" s="98">
        <v>139094</v>
      </c>
    </row>
    <row r="1823" spans="1:7">
      <c r="A1823" s="50" t="s">
        <v>465</v>
      </c>
      <c r="B1823" s="50" t="s">
        <v>464</v>
      </c>
      <c r="C1823" s="50" t="s">
        <v>447</v>
      </c>
      <c r="D1823" s="50" t="s">
        <v>449</v>
      </c>
      <c r="E1823" s="50">
        <v>2014</v>
      </c>
      <c r="F1823" s="50" t="s">
        <v>78</v>
      </c>
      <c r="G1823" s="98">
        <v>13666</v>
      </c>
    </row>
    <row r="1824" spans="1:7">
      <c r="A1824" s="50" t="s">
        <v>465</v>
      </c>
      <c r="B1824" s="50" t="s">
        <v>464</v>
      </c>
      <c r="C1824" s="50" t="s">
        <v>447</v>
      </c>
      <c r="D1824" s="50" t="s">
        <v>449</v>
      </c>
      <c r="E1824" s="50">
        <v>2015</v>
      </c>
      <c r="F1824" s="50" t="s">
        <v>78</v>
      </c>
      <c r="G1824" s="98">
        <v>19547</v>
      </c>
    </row>
    <row r="1825" spans="1:7">
      <c r="A1825" s="50" t="s">
        <v>465</v>
      </c>
      <c r="B1825" s="50" t="s">
        <v>464</v>
      </c>
      <c r="C1825" s="50" t="s">
        <v>447</v>
      </c>
      <c r="D1825" s="50" t="s">
        <v>449</v>
      </c>
      <c r="E1825" s="50">
        <v>2016</v>
      </c>
      <c r="F1825" s="50" t="s">
        <v>78</v>
      </c>
      <c r="G1825" s="98">
        <v>21766</v>
      </c>
    </row>
    <row r="1826" spans="1:7">
      <c r="A1826" s="50" t="s">
        <v>465</v>
      </c>
      <c r="B1826" s="50" t="s">
        <v>464</v>
      </c>
      <c r="C1826" s="50" t="s">
        <v>447</v>
      </c>
      <c r="D1826" s="50" t="s">
        <v>449</v>
      </c>
      <c r="E1826" s="50">
        <v>2017</v>
      </c>
      <c r="F1826" s="50" t="s">
        <v>78</v>
      </c>
      <c r="G1826" s="98">
        <v>25114</v>
      </c>
    </row>
    <row r="1827" spans="1:7">
      <c r="A1827" s="50" t="s">
        <v>465</v>
      </c>
      <c r="B1827" s="50" t="s">
        <v>464</v>
      </c>
      <c r="C1827" s="50" t="s">
        <v>447</v>
      </c>
      <c r="D1827" s="50" t="s">
        <v>449</v>
      </c>
      <c r="E1827" s="50">
        <v>2018</v>
      </c>
      <c r="F1827" s="50" t="s">
        <v>78</v>
      </c>
      <c r="G1827" s="98">
        <v>31701</v>
      </c>
    </row>
    <row r="1828" spans="1:7">
      <c r="A1828" s="50" t="s">
        <v>465</v>
      </c>
      <c r="B1828" s="50" t="s">
        <v>464</v>
      </c>
      <c r="C1828" s="50" t="s">
        <v>447</v>
      </c>
      <c r="D1828" s="50" t="s">
        <v>449</v>
      </c>
      <c r="E1828" s="50">
        <v>2019</v>
      </c>
      <c r="F1828" s="50" t="s">
        <v>78</v>
      </c>
      <c r="G1828" s="98">
        <v>36389</v>
      </c>
    </row>
    <row r="1829" spans="1:7">
      <c r="A1829" s="50" t="s">
        <v>465</v>
      </c>
      <c r="B1829" s="50" t="s">
        <v>464</v>
      </c>
      <c r="C1829" s="50" t="s">
        <v>447</v>
      </c>
      <c r="D1829" s="50" t="s">
        <v>448</v>
      </c>
      <c r="E1829" s="50">
        <v>2014</v>
      </c>
      <c r="F1829" s="50" t="s">
        <v>78</v>
      </c>
      <c r="G1829" s="98">
        <v>31994</v>
      </c>
    </row>
    <row r="1830" spans="1:7">
      <c r="A1830" s="50" t="s">
        <v>465</v>
      </c>
      <c r="B1830" s="50" t="s">
        <v>464</v>
      </c>
      <c r="C1830" s="50" t="s">
        <v>447</v>
      </c>
      <c r="D1830" s="50" t="s">
        <v>448</v>
      </c>
      <c r="E1830" s="50">
        <v>2015</v>
      </c>
      <c r="F1830" s="50" t="s">
        <v>78</v>
      </c>
      <c r="G1830" s="98">
        <v>52889</v>
      </c>
    </row>
    <row r="1831" spans="1:7">
      <c r="A1831" s="50" t="s">
        <v>465</v>
      </c>
      <c r="B1831" s="50" t="s">
        <v>464</v>
      </c>
      <c r="C1831" s="50" t="s">
        <v>447</v>
      </c>
      <c r="D1831" s="50" t="s">
        <v>448</v>
      </c>
      <c r="E1831" s="50">
        <v>2016</v>
      </c>
      <c r="F1831" s="50" t="s">
        <v>78</v>
      </c>
      <c r="G1831" s="98">
        <v>48437</v>
      </c>
    </row>
    <row r="1832" spans="1:7">
      <c r="A1832" s="50" t="s">
        <v>465</v>
      </c>
      <c r="B1832" s="50" t="s">
        <v>464</v>
      </c>
      <c r="C1832" s="50" t="s">
        <v>447</v>
      </c>
      <c r="D1832" s="50" t="s">
        <v>448</v>
      </c>
      <c r="E1832" s="50">
        <v>2017</v>
      </c>
      <c r="F1832" s="50" t="s">
        <v>78</v>
      </c>
      <c r="G1832" s="98">
        <v>63202</v>
      </c>
    </row>
    <row r="1833" spans="1:7">
      <c r="A1833" s="50" t="s">
        <v>465</v>
      </c>
      <c r="B1833" s="50" t="s">
        <v>464</v>
      </c>
      <c r="C1833" s="50" t="s">
        <v>447</v>
      </c>
      <c r="D1833" s="50" t="s">
        <v>448</v>
      </c>
      <c r="E1833" s="50">
        <v>2018</v>
      </c>
      <c r="F1833" s="50" t="s">
        <v>78</v>
      </c>
      <c r="G1833" s="98">
        <v>78701</v>
      </c>
    </row>
    <row r="1834" spans="1:7">
      <c r="A1834" s="50" t="s">
        <v>465</v>
      </c>
      <c r="B1834" s="50" t="s">
        <v>464</v>
      </c>
      <c r="C1834" s="50" t="s">
        <v>447</v>
      </c>
      <c r="D1834" s="50" t="s">
        <v>448</v>
      </c>
      <c r="E1834" s="50">
        <v>2019</v>
      </c>
      <c r="F1834" s="50" t="s">
        <v>78</v>
      </c>
      <c r="G1834" s="98">
        <v>80494</v>
      </c>
    </row>
    <row r="1835" spans="1:7">
      <c r="A1835" s="50" t="s">
        <v>465</v>
      </c>
      <c r="B1835" s="50" t="s">
        <v>464</v>
      </c>
      <c r="C1835" s="50" t="s">
        <v>445</v>
      </c>
      <c r="D1835" s="50" t="s">
        <v>446</v>
      </c>
      <c r="E1835" s="50">
        <v>2014</v>
      </c>
      <c r="F1835" s="50" t="s">
        <v>78</v>
      </c>
      <c r="G1835" s="97">
        <v>175</v>
      </c>
    </row>
    <row r="1836" spans="1:7">
      <c r="A1836" s="50" t="s">
        <v>465</v>
      </c>
      <c r="B1836" s="50" t="s">
        <v>464</v>
      </c>
      <c r="C1836" s="50" t="s">
        <v>445</v>
      </c>
      <c r="D1836" s="50" t="s">
        <v>446</v>
      </c>
      <c r="E1836" s="50">
        <v>2015</v>
      </c>
      <c r="F1836" s="50" t="s">
        <v>78</v>
      </c>
      <c r="G1836" s="97">
        <v>181</v>
      </c>
    </row>
    <row r="1837" spans="1:7">
      <c r="A1837" s="50" t="s">
        <v>465</v>
      </c>
      <c r="B1837" s="50" t="s">
        <v>464</v>
      </c>
      <c r="C1837" s="50" t="s">
        <v>445</v>
      </c>
      <c r="D1837" s="50" t="s">
        <v>446</v>
      </c>
      <c r="E1837" s="50">
        <v>2016</v>
      </c>
      <c r="F1837" s="50" t="s">
        <v>78</v>
      </c>
      <c r="G1837" s="97">
        <v>217</v>
      </c>
    </row>
    <row r="1838" spans="1:7">
      <c r="A1838" s="50" t="s">
        <v>465</v>
      </c>
      <c r="B1838" s="50" t="s">
        <v>464</v>
      </c>
      <c r="C1838" s="50" t="s">
        <v>445</v>
      </c>
      <c r="D1838" s="50" t="s">
        <v>446</v>
      </c>
      <c r="E1838" s="50">
        <v>2017</v>
      </c>
      <c r="F1838" s="50" t="s">
        <v>78</v>
      </c>
      <c r="G1838" s="97">
        <v>289</v>
      </c>
    </row>
    <row r="1839" spans="1:7">
      <c r="A1839" s="50" t="s">
        <v>465</v>
      </c>
      <c r="B1839" s="50" t="s">
        <v>464</v>
      </c>
      <c r="C1839" s="50" t="s">
        <v>445</v>
      </c>
      <c r="D1839" s="50" t="s">
        <v>446</v>
      </c>
      <c r="E1839" s="50">
        <v>2018</v>
      </c>
      <c r="F1839" s="50" t="s">
        <v>78</v>
      </c>
      <c r="G1839" s="97">
        <v>328</v>
      </c>
    </row>
    <row r="1840" spans="1:7">
      <c r="A1840" s="50" t="s">
        <v>465</v>
      </c>
      <c r="B1840" s="50" t="s">
        <v>464</v>
      </c>
      <c r="C1840" s="50" t="s">
        <v>445</v>
      </c>
      <c r="D1840" s="50" t="s">
        <v>446</v>
      </c>
      <c r="E1840" s="50">
        <v>2019</v>
      </c>
      <c r="F1840" s="50" t="s">
        <v>78</v>
      </c>
      <c r="G1840" s="97">
        <v>433</v>
      </c>
    </row>
    <row r="1841" spans="1:7">
      <c r="A1841" s="50" t="s">
        <v>465</v>
      </c>
      <c r="B1841" s="50" t="s">
        <v>464</v>
      </c>
      <c r="C1841" s="50" t="s">
        <v>441</v>
      </c>
      <c r="D1841" s="50" t="s">
        <v>385</v>
      </c>
      <c r="E1841" s="50">
        <v>2014</v>
      </c>
      <c r="F1841" s="50" t="s">
        <v>78</v>
      </c>
      <c r="G1841" s="98">
        <v>19623</v>
      </c>
    </row>
    <row r="1842" spans="1:7">
      <c r="A1842" s="50" t="s">
        <v>465</v>
      </c>
      <c r="B1842" s="50" t="s">
        <v>464</v>
      </c>
      <c r="C1842" s="50" t="s">
        <v>441</v>
      </c>
      <c r="D1842" s="50" t="s">
        <v>385</v>
      </c>
      <c r="E1842" s="50">
        <v>2015</v>
      </c>
      <c r="F1842" s="50" t="s">
        <v>78</v>
      </c>
      <c r="G1842" s="98">
        <v>27795</v>
      </c>
    </row>
    <row r="1843" spans="1:7">
      <c r="A1843" s="50" t="s">
        <v>465</v>
      </c>
      <c r="B1843" s="50" t="s">
        <v>464</v>
      </c>
      <c r="C1843" s="50" t="s">
        <v>441</v>
      </c>
      <c r="D1843" s="50" t="s">
        <v>385</v>
      </c>
      <c r="E1843" s="50">
        <v>2016</v>
      </c>
      <c r="F1843" s="50" t="s">
        <v>78</v>
      </c>
      <c r="G1843" s="98">
        <v>28091</v>
      </c>
    </row>
    <row r="1844" spans="1:7">
      <c r="A1844" s="50" t="s">
        <v>465</v>
      </c>
      <c r="B1844" s="50" t="s">
        <v>464</v>
      </c>
      <c r="C1844" s="50" t="s">
        <v>441</v>
      </c>
      <c r="D1844" s="50" t="s">
        <v>385</v>
      </c>
      <c r="E1844" s="50">
        <v>2017</v>
      </c>
      <c r="F1844" s="50" t="s">
        <v>78</v>
      </c>
      <c r="G1844" s="98">
        <v>33225</v>
      </c>
    </row>
    <row r="1845" spans="1:7">
      <c r="A1845" s="50" t="s">
        <v>465</v>
      </c>
      <c r="B1845" s="50" t="s">
        <v>464</v>
      </c>
      <c r="C1845" s="50" t="s">
        <v>441</v>
      </c>
      <c r="D1845" s="50" t="s">
        <v>385</v>
      </c>
      <c r="E1845" s="50">
        <v>2018</v>
      </c>
      <c r="F1845" s="50" t="s">
        <v>78</v>
      </c>
      <c r="G1845" s="98">
        <v>38602</v>
      </c>
    </row>
    <row r="1846" spans="1:7">
      <c r="A1846" s="50" t="s">
        <v>465</v>
      </c>
      <c r="B1846" s="50" t="s">
        <v>464</v>
      </c>
      <c r="C1846" s="50" t="s">
        <v>441</v>
      </c>
      <c r="D1846" s="50" t="s">
        <v>385</v>
      </c>
      <c r="E1846" s="50">
        <v>2019</v>
      </c>
      <c r="F1846" s="50" t="s">
        <v>78</v>
      </c>
      <c r="G1846" s="98">
        <v>39022</v>
      </c>
    </row>
    <row r="1847" spans="1:7">
      <c r="A1847" s="50" t="s">
        <v>465</v>
      </c>
      <c r="B1847" s="50" t="s">
        <v>464</v>
      </c>
      <c r="C1847" s="50" t="s">
        <v>441</v>
      </c>
      <c r="D1847" s="50" t="s">
        <v>444</v>
      </c>
      <c r="E1847" s="50">
        <v>2014</v>
      </c>
      <c r="F1847" s="50" t="s">
        <v>78</v>
      </c>
      <c r="G1847" s="98">
        <v>3258</v>
      </c>
    </row>
    <row r="1848" spans="1:7">
      <c r="A1848" s="50" t="s">
        <v>465</v>
      </c>
      <c r="B1848" s="50" t="s">
        <v>464</v>
      </c>
      <c r="C1848" s="50" t="s">
        <v>441</v>
      </c>
      <c r="D1848" s="50" t="s">
        <v>444</v>
      </c>
      <c r="E1848" s="50">
        <v>2015</v>
      </c>
      <c r="F1848" s="50" t="s">
        <v>78</v>
      </c>
      <c r="G1848" s="98">
        <v>3036</v>
      </c>
    </row>
    <row r="1849" spans="1:7">
      <c r="A1849" s="50" t="s">
        <v>465</v>
      </c>
      <c r="B1849" s="50" t="s">
        <v>464</v>
      </c>
      <c r="C1849" s="50" t="s">
        <v>441</v>
      </c>
      <c r="D1849" s="50" t="s">
        <v>444</v>
      </c>
      <c r="E1849" s="50">
        <v>2016</v>
      </c>
      <c r="F1849" s="50" t="s">
        <v>78</v>
      </c>
      <c r="G1849" s="98">
        <v>3235</v>
      </c>
    </row>
    <row r="1850" spans="1:7">
      <c r="A1850" s="50" t="s">
        <v>465</v>
      </c>
      <c r="B1850" s="50" t="s">
        <v>464</v>
      </c>
      <c r="C1850" s="50" t="s">
        <v>441</v>
      </c>
      <c r="D1850" s="50" t="s">
        <v>444</v>
      </c>
      <c r="E1850" s="50">
        <v>2017</v>
      </c>
      <c r="F1850" s="50" t="s">
        <v>78</v>
      </c>
      <c r="G1850" s="98">
        <v>4419</v>
      </c>
    </row>
    <row r="1851" spans="1:7">
      <c r="A1851" s="50" t="s">
        <v>465</v>
      </c>
      <c r="B1851" s="50" t="s">
        <v>464</v>
      </c>
      <c r="C1851" s="50" t="s">
        <v>441</v>
      </c>
      <c r="D1851" s="50" t="s">
        <v>444</v>
      </c>
      <c r="E1851" s="50">
        <v>2018</v>
      </c>
      <c r="F1851" s="50" t="s">
        <v>78</v>
      </c>
      <c r="G1851" s="98">
        <v>5088</v>
      </c>
    </row>
    <row r="1852" spans="1:7">
      <c r="A1852" s="50" t="s">
        <v>465</v>
      </c>
      <c r="B1852" s="50" t="s">
        <v>464</v>
      </c>
      <c r="C1852" s="50" t="s">
        <v>441</v>
      </c>
      <c r="D1852" s="50" t="s">
        <v>444</v>
      </c>
      <c r="E1852" s="50">
        <v>2019</v>
      </c>
      <c r="F1852" s="50" t="s">
        <v>78</v>
      </c>
      <c r="G1852" s="98">
        <v>4773</v>
      </c>
    </row>
    <row r="1853" spans="1:7">
      <c r="A1853" s="50" t="s">
        <v>465</v>
      </c>
      <c r="B1853" s="50" t="s">
        <v>464</v>
      </c>
      <c r="C1853" s="50" t="s">
        <v>441</v>
      </c>
      <c r="D1853" s="50" t="s">
        <v>443</v>
      </c>
      <c r="E1853" s="50">
        <v>2014</v>
      </c>
      <c r="F1853" s="50" t="s">
        <v>78</v>
      </c>
      <c r="G1853" s="97">
        <v>19</v>
      </c>
    </row>
    <row r="1854" spans="1:7">
      <c r="A1854" s="50" t="s">
        <v>465</v>
      </c>
      <c r="B1854" s="50" t="s">
        <v>464</v>
      </c>
      <c r="C1854" s="50" t="s">
        <v>441</v>
      </c>
      <c r="D1854" s="50" t="s">
        <v>443</v>
      </c>
      <c r="E1854" s="50">
        <v>2015</v>
      </c>
      <c r="F1854" s="50" t="s">
        <v>78</v>
      </c>
      <c r="G1854" s="97">
        <v>9</v>
      </c>
    </row>
    <row r="1855" spans="1:7">
      <c r="A1855" s="50" t="s">
        <v>465</v>
      </c>
      <c r="B1855" s="50" t="s">
        <v>464</v>
      </c>
      <c r="C1855" s="50" t="s">
        <v>441</v>
      </c>
      <c r="D1855" s="50" t="s">
        <v>443</v>
      </c>
      <c r="E1855" s="50">
        <v>2016</v>
      </c>
      <c r="F1855" s="50" t="s">
        <v>78</v>
      </c>
      <c r="G1855" s="97">
        <v>6</v>
      </c>
    </row>
    <row r="1856" spans="1:7">
      <c r="A1856" s="50" t="s">
        <v>465</v>
      </c>
      <c r="B1856" s="50" t="s">
        <v>464</v>
      </c>
      <c r="C1856" s="50" t="s">
        <v>441</v>
      </c>
      <c r="D1856" s="50" t="s">
        <v>443</v>
      </c>
      <c r="E1856" s="50">
        <v>2017</v>
      </c>
      <c r="F1856" s="50" t="s">
        <v>78</v>
      </c>
      <c r="G1856" s="97">
        <v>12</v>
      </c>
    </row>
    <row r="1857" spans="1:7">
      <c r="A1857" s="50" t="s">
        <v>465</v>
      </c>
      <c r="B1857" s="50" t="s">
        <v>464</v>
      </c>
      <c r="C1857" s="50" t="s">
        <v>441</v>
      </c>
      <c r="D1857" s="50" t="s">
        <v>443</v>
      </c>
      <c r="E1857" s="50">
        <v>2018</v>
      </c>
      <c r="F1857" s="50" t="s">
        <v>78</v>
      </c>
      <c r="G1857" s="97">
        <v>24</v>
      </c>
    </row>
    <row r="1858" spans="1:7">
      <c r="A1858" s="50" t="s">
        <v>465</v>
      </c>
      <c r="B1858" s="50" t="s">
        <v>464</v>
      </c>
      <c r="C1858" s="50" t="s">
        <v>441</v>
      </c>
      <c r="D1858" s="50" t="s">
        <v>443</v>
      </c>
      <c r="E1858" s="50">
        <v>2019</v>
      </c>
      <c r="F1858" s="50" t="s">
        <v>78</v>
      </c>
      <c r="G1858" s="97">
        <v>0</v>
      </c>
    </row>
    <row r="1859" spans="1:7">
      <c r="A1859" s="50" t="s">
        <v>465</v>
      </c>
      <c r="B1859" s="50" t="s">
        <v>464</v>
      </c>
      <c r="C1859" s="50" t="s">
        <v>441</v>
      </c>
      <c r="D1859" s="50" t="s">
        <v>442</v>
      </c>
      <c r="E1859" s="50">
        <v>2014</v>
      </c>
      <c r="F1859" s="50" t="s">
        <v>78</v>
      </c>
      <c r="G1859" s="97">
        <v>257</v>
      </c>
    </row>
    <row r="1860" spans="1:7">
      <c r="A1860" s="50" t="s">
        <v>465</v>
      </c>
      <c r="B1860" s="50" t="s">
        <v>464</v>
      </c>
      <c r="C1860" s="50" t="s">
        <v>441</v>
      </c>
      <c r="D1860" s="50" t="s">
        <v>442</v>
      </c>
      <c r="E1860" s="50">
        <v>2015</v>
      </c>
      <c r="F1860" s="50" t="s">
        <v>78</v>
      </c>
      <c r="G1860" s="97">
        <v>483</v>
      </c>
    </row>
    <row r="1861" spans="1:7">
      <c r="A1861" s="50" t="s">
        <v>465</v>
      </c>
      <c r="B1861" s="50" t="s">
        <v>464</v>
      </c>
      <c r="C1861" s="50" t="s">
        <v>441</v>
      </c>
      <c r="D1861" s="50" t="s">
        <v>442</v>
      </c>
      <c r="E1861" s="50">
        <v>2016</v>
      </c>
      <c r="F1861" s="50" t="s">
        <v>78</v>
      </c>
      <c r="G1861" s="97">
        <v>505</v>
      </c>
    </row>
    <row r="1862" spans="1:7">
      <c r="A1862" s="50" t="s">
        <v>465</v>
      </c>
      <c r="B1862" s="50" t="s">
        <v>464</v>
      </c>
      <c r="C1862" s="50" t="s">
        <v>441</v>
      </c>
      <c r="D1862" s="50" t="s">
        <v>442</v>
      </c>
      <c r="E1862" s="50">
        <v>2017</v>
      </c>
      <c r="F1862" s="50" t="s">
        <v>78</v>
      </c>
      <c r="G1862" s="97">
        <v>570</v>
      </c>
    </row>
    <row r="1863" spans="1:7">
      <c r="A1863" s="50" t="s">
        <v>465</v>
      </c>
      <c r="B1863" s="50" t="s">
        <v>464</v>
      </c>
      <c r="C1863" s="50" t="s">
        <v>441</v>
      </c>
      <c r="D1863" s="50" t="s">
        <v>442</v>
      </c>
      <c r="E1863" s="50">
        <v>2018</v>
      </c>
      <c r="F1863" s="50" t="s">
        <v>78</v>
      </c>
      <c r="G1863" s="97">
        <v>622</v>
      </c>
    </row>
    <row r="1864" spans="1:7">
      <c r="A1864" s="50" t="s">
        <v>465</v>
      </c>
      <c r="B1864" s="50" t="s">
        <v>464</v>
      </c>
      <c r="C1864" s="50" t="s">
        <v>441</v>
      </c>
      <c r="D1864" s="50" t="s">
        <v>442</v>
      </c>
      <c r="E1864" s="50">
        <v>2019</v>
      </c>
      <c r="F1864" s="50" t="s">
        <v>78</v>
      </c>
      <c r="G1864" s="97">
        <v>643</v>
      </c>
    </row>
    <row r="1865" spans="1:7">
      <c r="A1865" s="50" t="s">
        <v>465</v>
      </c>
      <c r="B1865" s="50" t="s">
        <v>464</v>
      </c>
      <c r="C1865" s="50" t="s">
        <v>438</v>
      </c>
      <c r="D1865" s="50" t="s">
        <v>440</v>
      </c>
      <c r="E1865" s="50">
        <v>2014</v>
      </c>
      <c r="F1865" s="50" t="s">
        <v>78</v>
      </c>
      <c r="G1865" s="98">
        <v>5973</v>
      </c>
    </row>
    <row r="1866" spans="1:7">
      <c r="A1866" s="50" t="s">
        <v>465</v>
      </c>
      <c r="B1866" s="50" t="s">
        <v>464</v>
      </c>
      <c r="C1866" s="50" t="s">
        <v>438</v>
      </c>
      <c r="D1866" s="50" t="s">
        <v>440</v>
      </c>
      <c r="E1866" s="50">
        <v>2015</v>
      </c>
      <c r="F1866" s="50" t="s">
        <v>78</v>
      </c>
      <c r="G1866" s="98">
        <v>6435</v>
      </c>
    </row>
    <row r="1867" spans="1:7">
      <c r="A1867" s="50" t="s">
        <v>465</v>
      </c>
      <c r="B1867" s="50" t="s">
        <v>464</v>
      </c>
      <c r="C1867" s="50" t="s">
        <v>438</v>
      </c>
      <c r="D1867" s="50" t="s">
        <v>440</v>
      </c>
      <c r="E1867" s="50">
        <v>2016</v>
      </c>
      <c r="F1867" s="50" t="s">
        <v>78</v>
      </c>
      <c r="G1867" s="98">
        <v>5546</v>
      </c>
    </row>
    <row r="1868" spans="1:7">
      <c r="A1868" s="50" t="s">
        <v>465</v>
      </c>
      <c r="B1868" s="50" t="s">
        <v>464</v>
      </c>
      <c r="C1868" s="50" t="s">
        <v>438</v>
      </c>
      <c r="D1868" s="50" t="s">
        <v>440</v>
      </c>
      <c r="E1868" s="50">
        <v>2017</v>
      </c>
      <c r="F1868" s="50" t="s">
        <v>78</v>
      </c>
      <c r="G1868" s="98">
        <v>7082</v>
      </c>
    </row>
    <row r="1869" spans="1:7">
      <c r="A1869" s="50" t="s">
        <v>465</v>
      </c>
      <c r="B1869" s="50" t="s">
        <v>464</v>
      </c>
      <c r="C1869" s="50" t="s">
        <v>438</v>
      </c>
      <c r="D1869" s="50" t="s">
        <v>440</v>
      </c>
      <c r="E1869" s="50">
        <v>2018</v>
      </c>
      <c r="F1869" s="50" t="s">
        <v>78</v>
      </c>
      <c r="G1869" s="98">
        <v>7447</v>
      </c>
    </row>
    <row r="1870" spans="1:7">
      <c r="A1870" s="50" t="s">
        <v>465</v>
      </c>
      <c r="B1870" s="50" t="s">
        <v>464</v>
      </c>
      <c r="C1870" s="50" t="s">
        <v>438</v>
      </c>
      <c r="D1870" s="50" t="s">
        <v>440</v>
      </c>
      <c r="E1870" s="50">
        <v>2019</v>
      </c>
      <c r="F1870" s="50" t="s">
        <v>78</v>
      </c>
      <c r="G1870" s="98">
        <v>7256</v>
      </c>
    </row>
    <row r="1871" spans="1:7">
      <c r="A1871" s="50" t="s">
        <v>465</v>
      </c>
      <c r="B1871" s="50" t="s">
        <v>464</v>
      </c>
      <c r="C1871" s="50" t="s">
        <v>438</v>
      </c>
      <c r="D1871" s="50" t="s">
        <v>439</v>
      </c>
      <c r="E1871" s="50">
        <v>2014</v>
      </c>
      <c r="F1871" s="50" t="s">
        <v>78</v>
      </c>
      <c r="G1871" s="97">
        <v>141</v>
      </c>
    </row>
    <row r="1872" spans="1:7">
      <c r="A1872" s="50" t="s">
        <v>465</v>
      </c>
      <c r="B1872" s="50" t="s">
        <v>464</v>
      </c>
      <c r="C1872" s="50" t="s">
        <v>438</v>
      </c>
      <c r="D1872" s="50" t="s">
        <v>439</v>
      </c>
      <c r="E1872" s="50">
        <v>2015</v>
      </c>
      <c r="F1872" s="50" t="s">
        <v>78</v>
      </c>
      <c r="G1872" s="97">
        <v>196</v>
      </c>
    </row>
    <row r="1873" spans="1:7">
      <c r="A1873" s="50" t="s">
        <v>465</v>
      </c>
      <c r="B1873" s="50" t="s">
        <v>464</v>
      </c>
      <c r="C1873" s="50" t="s">
        <v>438</v>
      </c>
      <c r="D1873" s="50" t="s">
        <v>439</v>
      </c>
      <c r="E1873" s="50">
        <v>2016</v>
      </c>
      <c r="F1873" s="50" t="s">
        <v>78</v>
      </c>
      <c r="G1873" s="97">
        <v>154</v>
      </c>
    </row>
    <row r="1874" spans="1:7">
      <c r="A1874" s="50" t="s">
        <v>465</v>
      </c>
      <c r="B1874" s="50" t="s">
        <v>464</v>
      </c>
      <c r="C1874" s="50" t="s">
        <v>438</v>
      </c>
      <c r="D1874" s="50" t="s">
        <v>439</v>
      </c>
      <c r="E1874" s="50">
        <v>2017</v>
      </c>
      <c r="F1874" s="50" t="s">
        <v>78</v>
      </c>
      <c r="G1874" s="97">
        <v>143</v>
      </c>
    </row>
    <row r="1875" spans="1:7">
      <c r="A1875" s="50" t="s">
        <v>465</v>
      </c>
      <c r="B1875" s="50" t="s">
        <v>464</v>
      </c>
      <c r="C1875" s="50" t="s">
        <v>438</v>
      </c>
      <c r="D1875" s="50" t="s">
        <v>439</v>
      </c>
      <c r="E1875" s="50">
        <v>2018</v>
      </c>
      <c r="F1875" s="50" t="s">
        <v>78</v>
      </c>
      <c r="G1875" s="97">
        <v>224</v>
      </c>
    </row>
    <row r="1876" spans="1:7">
      <c r="A1876" s="50" t="s">
        <v>465</v>
      </c>
      <c r="B1876" s="50" t="s">
        <v>464</v>
      </c>
      <c r="C1876" s="50" t="s">
        <v>438</v>
      </c>
      <c r="D1876" s="50" t="s">
        <v>439</v>
      </c>
      <c r="E1876" s="50">
        <v>2019</v>
      </c>
      <c r="F1876" s="50" t="s">
        <v>78</v>
      </c>
      <c r="G1876" s="97">
        <v>206</v>
      </c>
    </row>
    <row r="1877" spans="1:7">
      <c r="A1877" s="50" t="s">
        <v>465</v>
      </c>
      <c r="B1877" s="50" t="s">
        <v>464</v>
      </c>
      <c r="C1877" s="50" t="s">
        <v>433</v>
      </c>
      <c r="D1877" s="50" t="s">
        <v>437</v>
      </c>
      <c r="E1877" s="50">
        <v>2014</v>
      </c>
      <c r="F1877" s="50" t="s">
        <v>78</v>
      </c>
      <c r="G1877" s="98">
        <v>4577</v>
      </c>
    </row>
    <row r="1878" spans="1:7">
      <c r="A1878" s="50" t="s">
        <v>465</v>
      </c>
      <c r="B1878" s="50" t="s">
        <v>464</v>
      </c>
      <c r="C1878" s="50" t="s">
        <v>433</v>
      </c>
      <c r="D1878" s="50" t="s">
        <v>437</v>
      </c>
      <c r="E1878" s="50">
        <v>2015</v>
      </c>
      <c r="F1878" s="50" t="s">
        <v>78</v>
      </c>
      <c r="G1878" s="98">
        <v>5663</v>
      </c>
    </row>
    <row r="1879" spans="1:7">
      <c r="A1879" s="50" t="s">
        <v>465</v>
      </c>
      <c r="B1879" s="50" t="s">
        <v>464</v>
      </c>
      <c r="C1879" s="50" t="s">
        <v>433</v>
      </c>
      <c r="D1879" s="50" t="s">
        <v>437</v>
      </c>
      <c r="E1879" s="50">
        <v>2016</v>
      </c>
      <c r="F1879" s="50" t="s">
        <v>78</v>
      </c>
      <c r="G1879" s="98">
        <v>2620</v>
      </c>
    </row>
    <row r="1880" spans="1:7">
      <c r="A1880" s="50" t="s">
        <v>465</v>
      </c>
      <c r="B1880" s="50" t="s">
        <v>464</v>
      </c>
      <c r="C1880" s="50" t="s">
        <v>433</v>
      </c>
      <c r="D1880" s="50" t="s">
        <v>437</v>
      </c>
      <c r="E1880" s="50">
        <v>2017</v>
      </c>
      <c r="F1880" s="50" t="s">
        <v>78</v>
      </c>
      <c r="G1880" s="98">
        <v>2385</v>
      </c>
    </row>
    <row r="1881" spans="1:7">
      <c r="A1881" s="50" t="s">
        <v>465</v>
      </c>
      <c r="B1881" s="50" t="s">
        <v>464</v>
      </c>
      <c r="C1881" s="50" t="s">
        <v>433</v>
      </c>
      <c r="D1881" s="50" t="s">
        <v>437</v>
      </c>
      <c r="E1881" s="50">
        <v>2018</v>
      </c>
      <c r="F1881" s="50" t="s">
        <v>78</v>
      </c>
      <c r="G1881" s="98">
        <v>2587</v>
      </c>
    </row>
    <row r="1882" spans="1:7">
      <c r="A1882" s="50" t="s">
        <v>465</v>
      </c>
      <c r="B1882" s="50" t="s">
        <v>464</v>
      </c>
      <c r="C1882" s="50" t="s">
        <v>433</v>
      </c>
      <c r="D1882" s="50" t="s">
        <v>437</v>
      </c>
      <c r="E1882" s="50">
        <v>2019</v>
      </c>
      <c r="F1882" s="50" t="s">
        <v>78</v>
      </c>
      <c r="G1882" s="98">
        <v>2097</v>
      </c>
    </row>
    <row r="1883" spans="1:7">
      <c r="A1883" s="50" t="s">
        <v>465</v>
      </c>
      <c r="B1883" s="50" t="s">
        <v>464</v>
      </c>
      <c r="C1883" s="50" t="s">
        <v>433</v>
      </c>
      <c r="D1883" s="50" t="s">
        <v>436</v>
      </c>
      <c r="E1883" s="50">
        <v>2014</v>
      </c>
      <c r="F1883" s="50" t="s">
        <v>78</v>
      </c>
      <c r="G1883" s="98">
        <v>13957</v>
      </c>
    </row>
    <row r="1884" spans="1:7">
      <c r="A1884" s="50" t="s">
        <v>465</v>
      </c>
      <c r="B1884" s="50" t="s">
        <v>464</v>
      </c>
      <c r="C1884" s="50" t="s">
        <v>433</v>
      </c>
      <c r="D1884" s="50" t="s">
        <v>436</v>
      </c>
      <c r="E1884" s="50">
        <v>2015</v>
      </c>
      <c r="F1884" s="50" t="s">
        <v>78</v>
      </c>
      <c r="G1884" s="98">
        <v>18522</v>
      </c>
    </row>
    <row r="1885" spans="1:7">
      <c r="A1885" s="50" t="s">
        <v>465</v>
      </c>
      <c r="B1885" s="50" t="s">
        <v>464</v>
      </c>
      <c r="C1885" s="50" t="s">
        <v>433</v>
      </c>
      <c r="D1885" s="50" t="s">
        <v>436</v>
      </c>
      <c r="E1885" s="50">
        <v>2016</v>
      </c>
      <c r="F1885" s="50" t="s">
        <v>78</v>
      </c>
      <c r="G1885" s="98">
        <v>18471</v>
      </c>
    </row>
    <row r="1886" spans="1:7">
      <c r="A1886" s="50" t="s">
        <v>465</v>
      </c>
      <c r="B1886" s="50" t="s">
        <v>464</v>
      </c>
      <c r="C1886" s="50" t="s">
        <v>433</v>
      </c>
      <c r="D1886" s="50" t="s">
        <v>436</v>
      </c>
      <c r="E1886" s="50">
        <v>2017</v>
      </c>
      <c r="F1886" s="50" t="s">
        <v>78</v>
      </c>
      <c r="G1886" s="98">
        <v>21189</v>
      </c>
    </row>
    <row r="1887" spans="1:7">
      <c r="A1887" s="50" t="s">
        <v>465</v>
      </c>
      <c r="B1887" s="50" t="s">
        <v>464</v>
      </c>
      <c r="C1887" s="50" t="s">
        <v>433</v>
      </c>
      <c r="D1887" s="50" t="s">
        <v>436</v>
      </c>
      <c r="E1887" s="50">
        <v>2018</v>
      </c>
      <c r="F1887" s="50" t="s">
        <v>78</v>
      </c>
      <c r="G1887" s="98">
        <v>24183</v>
      </c>
    </row>
    <row r="1888" spans="1:7">
      <c r="A1888" s="50" t="s">
        <v>465</v>
      </c>
      <c r="B1888" s="50" t="s">
        <v>464</v>
      </c>
      <c r="C1888" s="50" t="s">
        <v>433</v>
      </c>
      <c r="D1888" s="50" t="s">
        <v>436</v>
      </c>
      <c r="E1888" s="50">
        <v>2019</v>
      </c>
      <c r="F1888" s="50" t="s">
        <v>78</v>
      </c>
      <c r="G1888" s="98">
        <v>23319</v>
      </c>
    </row>
    <row r="1889" spans="1:7">
      <c r="A1889" s="50" t="s">
        <v>465</v>
      </c>
      <c r="B1889" s="50" t="s">
        <v>464</v>
      </c>
      <c r="C1889" s="50" t="s">
        <v>433</v>
      </c>
      <c r="D1889" s="50" t="s">
        <v>435</v>
      </c>
      <c r="E1889" s="50">
        <v>2014</v>
      </c>
      <c r="F1889" s="50" t="s">
        <v>78</v>
      </c>
      <c r="G1889" s="98">
        <v>88583</v>
      </c>
    </row>
    <row r="1890" spans="1:7">
      <c r="A1890" s="50" t="s">
        <v>465</v>
      </c>
      <c r="B1890" s="50" t="s">
        <v>464</v>
      </c>
      <c r="C1890" s="50" t="s">
        <v>433</v>
      </c>
      <c r="D1890" s="50" t="s">
        <v>435</v>
      </c>
      <c r="E1890" s="50">
        <v>2015</v>
      </c>
      <c r="F1890" s="50" t="s">
        <v>78</v>
      </c>
      <c r="G1890" s="98">
        <v>124085</v>
      </c>
    </row>
    <row r="1891" spans="1:7">
      <c r="A1891" s="50" t="s">
        <v>465</v>
      </c>
      <c r="B1891" s="50" t="s">
        <v>464</v>
      </c>
      <c r="C1891" s="50" t="s">
        <v>433</v>
      </c>
      <c r="D1891" s="50" t="s">
        <v>435</v>
      </c>
      <c r="E1891" s="50">
        <v>2016</v>
      </c>
      <c r="F1891" s="50" t="s">
        <v>78</v>
      </c>
      <c r="G1891" s="98">
        <v>120497</v>
      </c>
    </row>
    <row r="1892" spans="1:7">
      <c r="A1892" s="50" t="s">
        <v>465</v>
      </c>
      <c r="B1892" s="50" t="s">
        <v>464</v>
      </c>
      <c r="C1892" s="50" t="s">
        <v>433</v>
      </c>
      <c r="D1892" s="50" t="s">
        <v>435</v>
      </c>
      <c r="E1892" s="50">
        <v>2017</v>
      </c>
      <c r="F1892" s="50" t="s">
        <v>78</v>
      </c>
      <c r="G1892" s="98">
        <v>142632</v>
      </c>
    </row>
    <row r="1893" spans="1:7">
      <c r="A1893" s="50" t="s">
        <v>465</v>
      </c>
      <c r="B1893" s="50" t="s">
        <v>464</v>
      </c>
      <c r="C1893" s="50" t="s">
        <v>433</v>
      </c>
      <c r="D1893" s="50" t="s">
        <v>435</v>
      </c>
      <c r="E1893" s="50">
        <v>2018</v>
      </c>
      <c r="F1893" s="50" t="s">
        <v>78</v>
      </c>
      <c r="G1893" s="98">
        <v>161273</v>
      </c>
    </row>
    <row r="1894" spans="1:7">
      <c r="A1894" s="50" t="s">
        <v>465</v>
      </c>
      <c r="B1894" s="50" t="s">
        <v>464</v>
      </c>
      <c r="C1894" s="50" t="s">
        <v>433</v>
      </c>
      <c r="D1894" s="50" t="s">
        <v>435</v>
      </c>
      <c r="E1894" s="50">
        <v>2019</v>
      </c>
      <c r="F1894" s="50" t="s">
        <v>78</v>
      </c>
      <c r="G1894" s="98">
        <v>159898</v>
      </c>
    </row>
    <row r="1895" spans="1:7">
      <c r="A1895" s="50" t="s">
        <v>465</v>
      </c>
      <c r="B1895" s="50" t="s">
        <v>464</v>
      </c>
      <c r="C1895" s="50" t="s">
        <v>433</v>
      </c>
      <c r="D1895" s="50" t="s">
        <v>434</v>
      </c>
      <c r="E1895" s="50">
        <v>2014</v>
      </c>
      <c r="F1895" s="50" t="s">
        <v>78</v>
      </c>
      <c r="G1895" s="98">
        <v>2075</v>
      </c>
    </row>
    <row r="1896" spans="1:7">
      <c r="A1896" s="50" t="s">
        <v>465</v>
      </c>
      <c r="B1896" s="50" t="s">
        <v>464</v>
      </c>
      <c r="C1896" s="50" t="s">
        <v>433</v>
      </c>
      <c r="D1896" s="50" t="s">
        <v>434</v>
      </c>
      <c r="E1896" s="50">
        <v>2015</v>
      </c>
      <c r="F1896" s="50" t="s">
        <v>78</v>
      </c>
      <c r="G1896" s="98">
        <v>3442</v>
      </c>
    </row>
    <row r="1897" spans="1:7">
      <c r="A1897" s="50" t="s">
        <v>465</v>
      </c>
      <c r="B1897" s="50" t="s">
        <v>464</v>
      </c>
      <c r="C1897" s="50" t="s">
        <v>433</v>
      </c>
      <c r="D1897" s="50" t="s">
        <v>434</v>
      </c>
      <c r="E1897" s="50">
        <v>2016</v>
      </c>
      <c r="F1897" s="50" t="s">
        <v>78</v>
      </c>
      <c r="G1897" s="98">
        <v>3218</v>
      </c>
    </row>
    <row r="1898" spans="1:7">
      <c r="A1898" s="50" t="s">
        <v>465</v>
      </c>
      <c r="B1898" s="50" t="s">
        <v>464</v>
      </c>
      <c r="C1898" s="50" t="s">
        <v>433</v>
      </c>
      <c r="D1898" s="50" t="s">
        <v>434</v>
      </c>
      <c r="E1898" s="50">
        <v>2017</v>
      </c>
      <c r="F1898" s="50" t="s">
        <v>78</v>
      </c>
      <c r="G1898" s="98">
        <v>3643</v>
      </c>
    </row>
    <row r="1899" spans="1:7">
      <c r="A1899" s="50" t="s">
        <v>465</v>
      </c>
      <c r="B1899" s="50" t="s">
        <v>464</v>
      </c>
      <c r="C1899" s="50" t="s">
        <v>433</v>
      </c>
      <c r="D1899" s="50" t="s">
        <v>434</v>
      </c>
      <c r="E1899" s="50">
        <v>2018</v>
      </c>
      <c r="F1899" s="50" t="s">
        <v>78</v>
      </c>
      <c r="G1899" s="98">
        <v>3710</v>
      </c>
    </row>
    <row r="1900" spans="1:7">
      <c r="A1900" s="50" t="s">
        <v>465</v>
      </c>
      <c r="B1900" s="50" t="s">
        <v>464</v>
      </c>
      <c r="C1900" s="50" t="s">
        <v>433</v>
      </c>
      <c r="D1900" s="50" t="s">
        <v>434</v>
      </c>
      <c r="E1900" s="50">
        <v>2019</v>
      </c>
      <c r="F1900" s="50" t="s">
        <v>78</v>
      </c>
      <c r="G1900" s="98">
        <v>4616</v>
      </c>
    </row>
    <row r="1901" spans="1:7">
      <c r="A1901" s="50" t="s">
        <v>465</v>
      </c>
      <c r="B1901" s="50" t="s">
        <v>464</v>
      </c>
      <c r="C1901" s="50" t="s">
        <v>428</v>
      </c>
      <c r="D1901" s="50" t="s">
        <v>432</v>
      </c>
      <c r="E1901" s="50">
        <v>2014</v>
      </c>
      <c r="F1901" s="50" t="s">
        <v>78</v>
      </c>
      <c r="G1901" s="97">
        <v>155</v>
      </c>
    </row>
    <row r="1902" spans="1:7">
      <c r="A1902" s="50" t="s">
        <v>465</v>
      </c>
      <c r="B1902" s="50" t="s">
        <v>464</v>
      </c>
      <c r="C1902" s="50" t="s">
        <v>428</v>
      </c>
      <c r="D1902" s="50" t="s">
        <v>432</v>
      </c>
      <c r="E1902" s="50">
        <v>2015</v>
      </c>
      <c r="F1902" s="50" t="s">
        <v>78</v>
      </c>
      <c r="G1902" s="97">
        <v>239</v>
      </c>
    </row>
    <row r="1903" spans="1:7">
      <c r="A1903" s="50" t="s">
        <v>465</v>
      </c>
      <c r="B1903" s="50" t="s">
        <v>464</v>
      </c>
      <c r="C1903" s="50" t="s">
        <v>428</v>
      </c>
      <c r="D1903" s="50" t="s">
        <v>432</v>
      </c>
      <c r="E1903" s="50">
        <v>2016</v>
      </c>
      <c r="F1903" s="50" t="s">
        <v>78</v>
      </c>
      <c r="G1903" s="97">
        <v>310</v>
      </c>
    </row>
    <row r="1904" spans="1:7">
      <c r="A1904" s="50" t="s">
        <v>465</v>
      </c>
      <c r="B1904" s="50" t="s">
        <v>464</v>
      </c>
      <c r="C1904" s="50" t="s">
        <v>428</v>
      </c>
      <c r="D1904" s="50" t="s">
        <v>432</v>
      </c>
      <c r="E1904" s="50">
        <v>2017</v>
      </c>
      <c r="F1904" s="50" t="s">
        <v>78</v>
      </c>
      <c r="G1904" s="97">
        <v>211</v>
      </c>
    </row>
    <row r="1905" spans="1:7">
      <c r="A1905" s="50" t="s">
        <v>465</v>
      </c>
      <c r="B1905" s="50" t="s">
        <v>464</v>
      </c>
      <c r="C1905" s="50" t="s">
        <v>428</v>
      </c>
      <c r="D1905" s="50" t="s">
        <v>432</v>
      </c>
      <c r="E1905" s="50">
        <v>2018</v>
      </c>
      <c r="F1905" s="50" t="s">
        <v>78</v>
      </c>
      <c r="G1905" s="97">
        <v>314</v>
      </c>
    </row>
    <row r="1906" spans="1:7">
      <c r="A1906" s="50" t="s">
        <v>465</v>
      </c>
      <c r="B1906" s="50" t="s">
        <v>464</v>
      </c>
      <c r="C1906" s="50" t="s">
        <v>428</v>
      </c>
      <c r="D1906" s="50" t="s">
        <v>432</v>
      </c>
      <c r="E1906" s="50">
        <v>2019</v>
      </c>
      <c r="F1906" s="50" t="s">
        <v>78</v>
      </c>
      <c r="G1906" s="97">
        <v>222</v>
      </c>
    </row>
    <row r="1907" spans="1:7">
      <c r="A1907" s="50" t="s">
        <v>465</v>
      </c>
      <c r="B1907" s="50" t="s">
        <v>464</v>
      </c>
      <c r="C1907" s="50" t="s">
        <v>428</v>
      </c>
      <c r="D1907" s="50" t="s">
        <v>466</v>
      </c>
      <c r="E1907" s="50">
        <v>2014</v>
      </c>
      <c r="F1907" s="50" t="s">
        <v>78</v>
      </c>
      <c r="G1907" s="97">
        <v>0</v>
      </c>
    </row>
    <row r="1908" spans="1:7">
      <c r="A1908" s="50" t="s">
        <v>465</v>
      </c>
      <c r="B1908" s="50" t="s">
        <v>464</v>
      </c>
      <c r="C1908" s="50" t="s">
        <v>428</v>
      </c>
      <c r="D1908" s="50" t="s">
        <v>466</v>
      </c>
      <c r="E1908" s="50">
        <v>2015</v>
      </c>
      <c r="F1908" s="50" t="s">
        <v>78</v>
      </c>
      <c r="G1908" s="97">
        <v>0</v>
      </c>
    </row>
    <row r="1909" spans="1:7">
      <c r="A1909" s="50" t="s">
        <v>465</v>
      </c>
      <c r="B1909" s="50" t="s">
        <v>464</v>
      </c>
      <c r="C1909" s="50" t="s">
        <v>428</v>
      </c>
      <c r="D1909" s="50" t="s">
        <v>466</v>
      </c>
      <c r="E1909" s="50">
        <v>2016</v>
      </c>
      <c r="F1909" s="50" t="s">
        <v>78</v>
      </c>
      <c r="G1909" s="97">
        <v>2</v>
      </c>
    </row>
    <row r="1910" spans="1:7">
      <c r="A1910" s="50" t="s">
        <v>465</v>
      </c>
      <c r="B1910" s="50" t="s">
        <v>464</v>
      </c>
      <c r="C1910" s="50" t="s">
        <v>428</v>
      </c>
      <c r="D1910" s="50" t="s">
        <v>466</v>
      </c>
      <c r="E1910" s="50">
        <v>2017</v>
      </c>
      <c r="F1910" s="50" t="s">
        <v>78</v>
      </c>
      <c r="G1910" s="97">
        <v>2</v>
      </c>
    </row>
    <row r="1911" spans="1:7">
      <c r="A1911" s="50" t="s">
        <v>465</v>
      </c>
      <c r="B1911" s="50" t="s">
        <v>464</v>
      </c>
      <c r="C1911" s="50" t="s">
        <v>428</v>
      </c>
      <c r="D1911" s="50" t="s">
        <v>466</v>
      </c>
      <c r="E1911" s="50">
        <v>2018</v>
      </c>
      <c r="F1911" s="50" t="s">
        <v>78</v>
      </c>
      <c r="G1911" s="97">
        <v>0</v>
      </c>
    </row>
    <row r="1912" spans="1:7">
      <c r="A1912" s="50" t="s">
        <v>465</v>
      </c>
      <c r="B1912" s="50" t="s">
        <v>464</v>
      </c>
      <c r="C1912" s="50" t="s">
        <v>428</v>
      </c>
      <c r="D1912" s="50" t="s">
        <v>466</v>
      </c>
      <c r="E1912" s="50">
        <v>2019</v>
      </c>
      <c r="F1912" s="50" t="s">
        <v>78</v>
      </c>
      <c r="G1912" s="97">
        <v>6</v>
      </c>
    </row>
    <row r="1913" spans="1:7">
      <c r="A1913" s="50" t="s">
        <v>465</v>
      </c>
      <c r="B1913" s="50" t="s">
        <v>464</v>
      </c>
      <c r="C1913" s="50" t="s">
        <v>428</v>
      </c>
      <c r="D1913" s="50" t="s">
        <v>430</v>
      </c>
      <c r="E1913" s="50">
        <v>2014</v>
      </c>
      <c r="F1913" s="50" t="s">
        <v>78</v>
      </c>
      <c r="G1913" s="97">
        <v>0</v>
      </c>
    </row>
    <row r="1914" spans="1:7">
      <c r="A1914" s="50" t="s">
        <v>465</v>
      </c>
      <c r="B1914" s="50" t="s">
        <v>464</v>
      </c>
      <c r="C1914" s="50" t="s">
        <v>428</v>
      </c>
      <c r="D1914" s="50" t="s">
        <v>430</v>
      </c>
      <c r="E1914" s="50">
        <v>2015</v>
      </c>
      <c r="F1914" s="50" t="s">
        <v>78</v>
      </c>
      <c r="G1914" s="97">
        <v>6</v>
      </c>
    </row>
    <row r="1915" spans="1:7">
      <c r="A1915" s="50" t="s">
        <v>465</v>
      </c>
      <c r="B1915" s="50" t="s">
        <v>464</v>
      </c>
      <c r="C1915" s="50" t="s">
        <v>428</v>
      </c>
      <c r="D1915" s="50" t="s">
        <v>430</v>
      </c>
      <c r="E1915" s="50">
        <v>2016</v>
      </c>
      <c r="F1915" s="50" t="s">
        <v>78</v>
      </c>
      <c r="G1915" s="97">
        <v>17</v>
      </c>
    </row>
    <row r="1916" spans="1:7">
      <c r="A1916" s="50" t="s">
        <v>465</v>
      </c>
      <c r="B1916" s="50" t="s">
        <v>464</v>
      </c>
      <c r="C1916" s="50" t="s">
        <v>428</v>
      </c>
      <c r="D1916" s="50" t="s">
        <v>430</v>
      </c>
      <c r="E1916" s="50">
        <v>2017</v>
      </c>
      <c r="F1916" s="50" t="s">
        <v>78</v>
      </c>
      <c r="G1916" s="97">
        <v>6</v>
      </c>
    </row>
    <row r="1917" spans="1:7">
      <c r="A1917" s="50" t="s">
        <v>465</v>
      </c>
      <c r="B1917" s="50" t="s">
        <v>464</v>
      </c>
      <c r="C1917" s="50" t="s">
        <v>428</v>
      </c>
      <c r="D1917" s="50" t="s">
        <v>430</v>
      </c>
      <c r="E1917" s="50">
        <v>2018</v>
      </c>
      <c r="F1917" s="50" t="s">
        <v>78</v>
      </c>
      <c r="G1917" s="97">
        <v>38</v>
      </c>
    </row>
    <row r="1918" spans="1:7">
      <c r="A1918" s="50" t="s">
        <v>465</v>
      </c>
      <c r="B1918" s="50" t="s">
        <v>464</v>
      </c>
      <c r="C1918" s="50" t="s">
        <v>428</v>
      </c>
      <c r="D1918" s="50" t="s">
        <v>430</v>
      </c>
      <c r="E1918" s="50">
        <v>2019</v>
      </c>
      <c r="F1918" s="50" t="s">
        <v>78</v>
      </c>
      <c r="G1918" s="97">
        <v>49</v>
      </c>
    </row>
    <row r="1919" spans="1:7">
      <c r="A1919" s="50" t="s">
        <v>465</v>
      </c>
      <c r="B1919" s="50" t="s">
        <v>464</v>
      </c>
      <c r="C1919" s="50" t="s">
        <v>428</v>
      </c>
      <c r="D1919" s="50" t="s">
        <v>429</v>
      </c>
      <c r="E1919" s="50">
        <v>2014</v>
      </c>
      <c r="F1919" s="50" t="s">
        <v>78</v>
      </c>
      <c r="G1919" s="97">
        <v>27</v>
      </c>
    </row>
    <row r="1920" spans="1:7">
      <c r="A1920" s="50" t="s">
        <v>465</v>
      </c>
      <c r="B1920" s="50" t="s">
        <v>464</v>
      </c>
      <c r="C1920" s="50" t="s">
        <v>428</v>
      </c>
      <c r="D1920" s="50" t="s">
        <v>429</v>
      </c>
      <c r="E1920" s="50">
        <v>2015</v>
      </c>
      <c r="F1920" s="50" t="s">
        <v>78</v>
      </c>
      <c r="G1920" s="97">
        <v>80</v>
      </c>
    </row>
    <row r="1921" spans="1:7">
      <c r="A1921" s="50" t="s">
        <v>465</v>
      </c>
      <c r="B1921" s="50" t="s">
        <v>464</v>
      </c>
      <c r="C1921" s="50" t="s">
        <v>428</v>
      </c>
      <c r="D1921" s="50" t="s">
        <v>429</v>
      </c>
      <c r="E1921" s="50">
        <v>2016</v>
      </c>
      <c r="F1921" s="50" t="s">
        <v>78</v>
      </c>
      <c r="G1921" s="97">
        <v>74</v>
      </c>
    </row>
    <row r="1922" spans="1:7">
      <c r="A1922" s="50" t="s">
        <v>465</v>
      </c>
      <c r="B1922" s="50" t="s">
        <v>464</v>
      </c>
      <c r="C1922" s="50" t="s">
        <v>428</v>
      </c>
      <c r="D1922" s="50" t="s">
        <v>429</v>
      </c>
      <c r="E1922" s="50">
        <v>2017</v>
      </c>
      <c r="F1922" s="50" t="s">
        <v>78</v>
      </c>
      <c r="G1922" s="97">
        <v>44</v>
      </c>
    </row>
    <row r="1923" spans="1:7">
      <c r="A1923" s="50" t="s">
        <v>465</v>
      </c>
      <c r="B1923" s="50" t="s">
        <v>464</v>
      </c>
      <c r="C1923" s="50" t="s">
        <v>428</v>
      </c>
      <c r="D1923" s="50" t="s">
        <v>429</v>
      </c>
      <c r="E1923" s="50">
        <v>2018</v>
      </c>
      <c r="F1923" s="50" t="s">
        <v>78</v>
      </c>
      <c r="G1923" s="97">
        <v>38</v>
      </c>
    </row>
    <row r="1924" spans="1:7">
      <c r="A1924" s="50" t="s">
        <v>465</v>
      </c>
      <c r="B1924" s="50" t="s">
        <v>464</v>
      </c>
      <c r="C1924" s="50" t="s">
        <v>428</v>
      </c>
      <c r="D1924" s="50" t="s">
        <v>429</v>
      </c>
      <c r="E1924" s="50">
        <v>2019</v>
      </c>
      <c r="F1924" s="50" t="s">
        <v>78</v>
      </c>
      <c r="G1924" s="97">
        <v>51</v>
      </c>
    </row>
    <row r="1925" spans="1:7">
      <c r="A1925" s="50" t="s">
        <v>465</v>
      </c>
      <c r="B1925" s="50" t="s">
        <v>464</v>
      </c>
      <c r="C1925" s="50" t="s">
        <v>425</v>
      </c>
      <c r="D1925" s="50" t="s">
        <v>427</v>
      </c>
      <c r="E1925" s="50">
        <v>2014</v>
      </c>
      <c r="F1925" s="50" t="s">
        <v>78</v>
      </c>
      <c r="G1925" s="97">
        <v>113</v>
      </c>
    </row>
    <row r="1926" spans="1:7">
      <c r="A1926" s="50" t="s">
        <v>465</v>
      </c>
      <c r="B1926" s="50" t="s">
        <v>464</v>
      </c>
      <c r="C1926" s="50" t="s">
        <v>425</v>
      </c>
      <c r="D1926" s="50" t="s">
        <v>427</v>
      </c>
      <c r="E1926" s="50">
        <v>2015</v>
      </c>
      <c r="F1926" s="50" t="s">
        <v>78</v>
      </c>
      <c r="G1926" s="97">
        <v>129</v>
      </c>
    </row>
    <row r="1927" spans="1:7">
      <c r="A1927" s="50" t="s">
        <v>465</v>
      </c>
      <c r="B1927" s="50" t="s">
        <v>464</v>
      </c>
      <c r="C1927" s="50" t="s">
        <v>425</v>
      </c>
      <c r="D1927" s="50" t="s">
        <v>427</v>
      </c>
      <c r="E1927" s="50">
        <v>2016</v>
      </c>
      <c r="F1927" s="50" t="s">
        <v>78</v>
      </c>
      <c r="G1927" s="97">
        <v>79</v>
      </c>
    </row>
    <row r="1928" spans="1:7">
      <c r="A1928" s="50" t="s">
        <v>465</v>
      </c>
      <c r="B1928" s="50" t="s">
        <v>464</v>
      </c>
      <c r="C1928" s="50" t="s">
        <v>425</v>
      </c>
      <c r="D1928" s="50" t="s">
        <v>427</v>
      </c>
      <c r="E1928" s="50">
        <v>2017</v>
      </c>
      <c r="F1928" s="50" t="s">
        <v>78</v>
      </c>
      <c r="G1928" s="97">
        <v>145</v>
      </c>
    </row>
    <row r="1929" spans="1:7">
      <c r="A1929" s="50" t="s">
        <v>465</v>
      </c>
      <c r="B1929" s="50" t="s">
        <v>464</v>
      </c>
      <c r="C1929" s="50" t="s">
        <v>425</v>
      </c>
      <c r="D1929" s="50" t="s">
        <v>427</v>
      </c>
      <c r="E1929" s="50">
        <v>2018</v>
      </c>
      <c r="F1929" s="50" t="s">
        <v>78</v>
      </c>
      <c r="G1929" s="97">
        <v>232</v>
      </c>
    </row>
    <row r="1930" spans="1:7">
      <c r="A1930" s="50" t="s">
        <v>465</v>
      </c>
      <c r="B1930" s="50" t="s">
        <v>464</v>
      </c>
      <c r="C1930" s="50" t="s">
        <v>425</v>
      </c>
      <c r="D1930" s="50" t="s">
        <v>427</v>
      </c>
      <c r="E1930" s="50">
        <v>2019</v>
      </c>
      <c r="F1930" s="50" t="s">
        <v>78</v>
      </c>
      <c r="G1930" s="97">
        <v>199</v>
      </c>
    </row>
    <row r="1931" spans="1:7">
      <c r="A1931" s="50" t="s">
        <v>465</v>
      </c>
      <c r="B1931" s="50" t="s">
        <v>464</v>
      </c>
      <c r="C1931" s="50" t="s">
        <v>425</v>
      </c>
      <c r="D1931" s="50" t="s">
        <v>426</v>
      </c>
      <c r="E1931" s="50">
        <v>2014</v>
      </c>
      <c r="F1931" s="50" t="s">
        <v>78</v>
      </c>
      <c r="G1931" s="98">
        <v>1737</v>
      </c>
    </row>
    <row r="1932" spans="1:7">
      <c r="A1932" s="50" t="s">
        <v>465</v>
      </c>
      <c r="B1932" s="50" t="s">
        <v>464</v>
      </c>
      <c r="C1932" s="50" t="s">
        <v>425</v>
      </c>
      <c r="D1932" s="50" t="s">
        <v>426</v>
      </c>
      <c r="E1932" s="50">
        <v>2015</v>
      </c>
      <c r="F1932" s="50" t="s">
        <v>78</v>
      </c>
      <c r="G1932" s="98">
        <v>2461</v>
      </c>
    </row>
    <row r="1933" spans="1:7">
      <c r="A1933" s="50" t="s">
        <v>465</v>
      </c>
      <c r="B1933" s="50" t="s">
        <v>464</v>
      </c>
      <c r="C1933" s="50" t="s">
        <v>425</v>
      </c>
      <c r="D1933" s="50" t="s">
        <v>426</v>
      </c>
      <c r="E1933" s="50">
        <v>2016</v>
      </c>
      <c r="F1933" s="50" t="s">
        <v>78</v>
      </c>
      <c r="G1933" s="98">
        <v>2733</v>
      </c>
    </row>
    <row r="1934" spans="1:7">
      <c r="A1934" s="50" t="s">
        <v>465</v>
      </c>
      <c r="B1934" s="50" t="s">
        <v>464</v>
      </c>
      <c r="C1934" s="50" t="s">
        <v>425</v>
      </c>
      <c r="D1934" s="50" t="s">
        <v>426</v>
      </c>
      <c r="E1934" s="50">
        <v>2017</v>
      </c>
      <c r="F1934" s="50" t="s">
        <v>78</v>
      </c>
      <c r="G1934" s="98">
        <v>3380</v>
      </c>
    </row>
    <row r="1935" spans="1:7">
      <c r="A1935" s="50" t="s">
        <v>465</v>
      </c>
      <c r="B1935" s="50" t="s">
        <v>464</v>
      </c>
      <c r="C1935" s="50" t="s">
        <v>425</v>
      </c>
      <c r="D1935" s="50" t="s">
        <v>426</v>
      </c>
      <c r="E1935" s="50">
        <v>2018</v>
      </c>
      <c r="F1935" s="50" t="s">
        <v>78</v>
      </c>
      <c r="G1935" s="98">
        <v>3932</v>
      </c>
    </row>
    <row r="1936" spans="1:7" ht="15.75" thickBot="1">
      <c r="A1936" s="50" t="s">
        <v>465</v>
      </c>
      <c r="B1936" s="50" t="s">
        <v>464</v>
      </c>
      <c r="C1936" s="50" t="s">
        <v>425</v>
      </c>
      <c r="D1936" s="50" t="s">
        <v>426</v>
      </c>
      <c r="E1936" s="50">
        <v>2019</v>
      </c>
      <c r="F1936" s="50" t="s">
        <v>78</v>
      </c>
      <c r="G1936" s="96">
        <v>4526</v>
      </c>
    </row>
    <row r="1937" spans="1:7">
      <c r="A1937" s="50" t="s">
        <v>465</v>
      </c>
      <c r="B1937" s="50" t="s">
        <v>454</v>
      </c>
      <c r="C1937" s="50" t="s">
        <v>455</v>
      </c>
      <c r="D1937" s="50" t="s">
        <v>454</v>
      </c>
      <c r="E1937" s="50">
        <v>2014</v>
      </c>
      <c r="F1937" s="50" t="s">
        <v>76</v>
      </c>
      <c r="G1937" s="98">
        <v>21773</v>
      </c>
    </row>
    <row r="1938" spans="1:7">
      <c r="A1938" s="50" t="s">
        <v>465</v>
      </c>
      <c r="B1938" s="50" t="s">
        <v>454</v>
      </c>
      <c r="C1938" s="50" t="s">
        <v>455</v>
      </c>
      <c r="D1938" s="50" t="s">
        <v>454</v>
      </c>
      <c r="E1938" s="50">
        <v>2015</v>
      </c>
      <c r="F1938" s="50" t="s">
        <v>76</v>
      </c>
      <c r="G1938" s="99">
        <v>-31</v>
      </c>
    </row>
    <row r="1939" spans="1:7">
      <c r="A1939" s="50" t="s">
        <v>465</v>
      </c>
      <c r="B1939" s="50" t="s">
        <v>454</v>
      </c>
      <c r="C1939" s="50" t="s">
        <v>455</v>
      </c>
      <c r="D1939" s="50" t="s">
        <v>454</v>
      </c>
      <c r="E1939" s="50">
        <v>2016</v>
      </c>
      <c r="F1939" s="50" t="s">
        <v>76</v>
      </c>
      <c r="G1939" s="97">
        <v>0</v>
      </c>
    </row>
    <row r="1940" spans="1:7">
      <c r="A1940" s="50" t="s">
        <v>465</v>
      </c>
      <c r="B1940" s="50" t="s">
        <v>454</v>
      </c>
      <c r="C1940" s="50" t="s">
        <v>455</v>
      </c>
      <c r="D1940" s="50" t="s">
        <v>454</v>
      </c>
      <c r="E1940" s="50">
        <v>2017</v>
      </c>
      <c r="F1940" s="50" t="s">
        <v>76</v>
      </c>
      <c r="G1940" s="97">
        <v>0</v>
      </c>
    </row>
    <row r="1941" spans="1:7">
      <c r="A1941" s="50" t="s">
        <v>465</v>
      </c>
      <c r="B1941" s="50" t="s">
        <v>454</v>
      </c>
      <c r="C1941" s="50" t="s">
        <v>455</v>
      </c>
      <c r="D1941" s="50" t="s">
        <v>454</v>
      </c>
      <c r="E1941" s="50">
        <v>2018</v>
      </c>
      <c r="F1941" s="50" t="s">
        <v>76</v>
      </c>
      <c r="G1941" s="97">
        <v>30</v>
      </c>
    </row>
    <row r="1942" spans="1:7">
      <c r="A1942" s="50" t="s">
        <v>465</v>
      </c>
      <c r="B1942" s="50" t="s">
        <v>454</v>
      </c>
      <c r="C1942" s="50" t="s">
        <v>455</v>
      </c>
      <c r="D1942" s="50" t="s">
        <v>454</v>
      </c>
      <c r="E1942" s="50">
        <v>2019</v>
      </c>
      <c r="F1942" s="50" t="s">
        <v>76</v>
      </c>
      <c r="G1942" s="97">
        <v>0</v>
      </c>
    </row>
    <row r="1943" spans="1:7">
      <c r="A1943" s="50" t="s">
        <v>465</v>
      </c>
      <c r="B1943" s="50" t="s">
        <v>464</v>
      </c>
      <c r="C1943" s="50" t="s">
        <v>451</v>
      </c>
      <c r="D1943" s="50" t="s">
        <v>453</v>
      </c>
      <c r="E1943" s="50">
        <v>2014</v>
      </c>
      <c r="F1943" s="50" t="s">
        <v>76</v>
      </c>
      <c r="G1943" s="98">
        <v>228846</v>
      </c>
    </row>
    <row r="1944" spans="1:7">
      <c r="A1944" s="50" t="s">
        <v>465</v>
      </c>
      <c r="B1944" s="50" t="s">
        <v>464</v>
      </c>
      <c r="C1944" s="50" t="s">
        <v>451</v>
      </c>
      <c r="D1944" s="50" t="s">
        <v>453</v>
      </c>
      <c r="E1944" s="50">
        <v>2015</v>
      </c>
      <c r="F1944" s="50" t="s">
        <v>76</v>
      </c>
      <c r="G1944" s="98">
        <v>299333</v>
      </c>
    </row>
    <row r="1945" spans="1:7">
      <c r="A1945" s="50" t="s">
        <v>465</v>
      </c>
      <c r="B1945" s="50" t="s">
        <v>464</v>
      </c>
      <c r="C1945" s="50" t="s">
        <v>451</v>
      </c>
      <c r="D1945" s="50" t="s">
        <v>453</v>
      </c>
      <c r="E1945" s="50">
        <v>2016</v>
      </c>
      <c r="F1945" s="50" t="s">
        <v>76</v>
      </c>
      <c r="G1945" s="98">
        <v>304464</v>
      </c>
    </row>
    <row r="1946" spans="1:7">
      <c r="A1946" s="50" t="s">
        <v>465</v>
      </c>
      <c r="B1946" s="50" t="s">
        <v>464</v>
      </c>
      <c r="C1946" s="50" t="s">
        <v>451</v>
      </c>
      <c r="D1946" s="50" t="s">
        <v>453</v>
      </c>
      <c r="E1946" s="50">
        <v>2017</v>
      </c>
      <c r="F1946" s="50" t="s">
        <v>76</v>
      </c>
      <c r="G1946" s="98">
        <v>284424</v>
      </c>
    </row>
    <row r="1947" spans="1:7">
      <c r="A1947" s="50" t="s">
        <v>465</v>
      </c>
      <c r="B1947" s="50" t="s">
        <v>464</v>
      </c>
      <c r="C1947" s="50" t="s">
        <v>451</v>
      </c>
      <c r="D1947" s="50" t="s">
        <v>453</v>
      </c>
      <c r="E1947" s="50">
        <v>2018</v>
      </c>
      <c r="F1947" s="50" t="s">
        <v>76</v>
      </c>
      <c r="G1947" s="98">
        <v>284901</v>
      </c>
    </row>
    <row r="1948" spans="1:7">
      <c r="A1948" s="50" t="s">
        <v>465</v>
      </c>
      <c r="B1948" s="50" t="s">
        <v>464</v>
      </c>
      <c r="C1948" s="50" t="s">
        <v>451</v>
      </c>
      <c r="D1948" s="50" t="s">
        <v>453</v>
      </c>
      <c r="E1948" s="50">
        <v>2019</v>
      </c>
      <c r="F1948" s="50" t="s">
        <v>76</v>
      </c>
      <c r="G1948" s="98">
        <v>265800</v>
      </c>
    </row>
    <row r="1949" spans="1:7">
      <c r="A1949" s="50" t="s">
        <v>465</v>
      </c>
      <c r="B1949" s="50" t="s">
        <v>464</v>
      </c>
      <c r="C1949" s="50" t="s">
        <v>451</v>
      </c>
      <c r="D1949" s="50" t="s">
        <v>452</v>
      </c>
      <c r="E1949" s="50">
        <v>2014</v>
      </c>
      <c r="F1949" s="50" t="s">
        <v>76</v>
      </c>
      <c r="G1949" s="98">
        <v>70753</v>
      </c>
    </row>
    <row r="1950" spans="1:7">
      <c r="A1950" s="50" t="s">
        <v>465</v>
      </c>
      <c r="B1950" s="50" t="s">
        <v>464</v>
      </c>
      <c r="C1950" s="50" t="s">
        <v>451</v>
      </c>
      <c r="D1950" s="50" t="s">
        <v>452</v>
      </c>
      <c r="E1950" s="50">
        <v>2015</v>
      </c>
      <c r="F1950" s="50" t="s">
        <v>76</v>
      </c>
      <c r="G1950" s="98">
        <v>98577</v>
      </c>
    </row>
    <row r="1951" spans="1:7">
      <c r="A1951" s="50" t="s">
        <v>465</v>
      </c>
      <c r="B1951" s="50" t="s">
        <v>464</v>
      </c>
      <c r="C1951" s="50" t="s">
        <v>451</v>
      </c>
      <c r="D1951" s="50" t="s">
        <v>452</v>
      </c>
      <c r="E1951" s="50">
        <v>2016</v>
      </c>
      <c r="F1951" s="50" t="s">
        <v>76</v>
      </c>
      <c r="G1951" s="98">
        <v>111190</v>
      </c>
    </row>
    <row r="1952" spans="1:7">
      <c r="A1952" s="50" t="s">
        <v>465</v>
      </c>
      <c r="B1952" s="50" t="s">
        <v>464</v>
      </c>
      <c r="C1952" s="50" t="s">
        <v>451</v>
      </c>
      <c r="D1952" s="50" t="s">
        <v>452</v>
      </c>
      <c r="E1952" s="50">
        <v>2017</v>
      </c>
      <c r="F1952" s="50" t="s">
        <v>76</v>
      </c>
      <c r="G1952" s="98">
        <v>107305</v>
      </c>
    </row>
    <row r="1953" spans="1:7">
      <c r="A1953" s="50" t="s">
        <v>465</v>
      </c>
      <c r="B1953" s="50" t="s">
        <v>464</v>
      </c>
      <c r="C1953" s="50" t="s">
        <v>451</v>
      </c>
      <c r="D1953" s="50" t="s">
        <v>452</v>
      </c>
      <c r="E1953" s="50">
        <v>2018</v>
      </c>
      <c r="F1953" s="50" t="s">
        <v>76</v>
      </c>
      <c r="G1953" s="98">
        <v>109785</v>
      </c>
    </row>
    <row r="1954" spans="1:7">
      <c r="A1954" s="50" t="s">
        <v>465</v>
      </c>
      <c r="B1954" s="50" t="s">
        <v>464</v>
      </c>
      <c r="C1954" s="50" t="s">
        <v>451</v>
      </c>
      <c r="D1954" s="50" t="s">
        <v>452</v>
      </c>
      <c r="E1954" s="50">
        <v>2019</v>
      </c>
      <c r="F1954" s="50" t="s">
        <v>76</v>
      </c>
      <c r="G1954" s="98">
        <v>107331</v>
      </c>
    </row>
    <row r="1955" spans="1:7">
      <c r="A1955" s="50" t="s">
        <v>465</v>
      </c>
      <c r="B1955" s="50" t="s">
        <v>464</v>
      </c>
      <c r="C1955" s="50" t="s">
        <v>447</v>
      </c>
      <c r="D1955" s="50" t="s">
        <v>450</v>
      </c>
      <c r="E1955" s="50">
        <v>2014</v>
      </c>
      <c r="F1955" s="50" t="s">
        <v>76</v>
      </c>
      <c r="G1955" s="98">
        <v>123217</v>
      </c>
    </row>
    <row r="1956" spans="1:7">
      <c r="A1956" s="50" t="s">
        <v>465</v>
      </c>
      <c r="B1956" s="50" t="s">
        <v>464</v>
      </c>
      <c r="C1956" s="50" t="s">
        <v>447</v>
      </c>
      <c r="D1956" s="50" t="s">
        <v>450</v>
      </c>
      <c r="E1956" s="50">
        <v>2015</v>
      </c>
      <c r="F1956" s="50" t="s">
        <v>76</v>
      </c>
      <c r="G1956" s="98">
        <v>162744</v>
      </c>
    </row>
    <row r="1957" spans="1:7">
      <c r="A1957" s="50" t="s">
        <v>465</v>
      </c>
      <c r="B1957" s="50" t="s">
        <v>464</v>
      </c>
      <c r="C1957" s="50" t="s">
        <v>447</v>
      </c>
      <c r="D1957" s="50" t="s">
        <v>450</v>
      </c>
      <c r="E1957" s="50">
        <v>2016</v>
      </c>
      <c r="F1957" s="50" t="s">
        <v>76</v>
      </c>
      <c r="G1957" s="98">
        <v>173048</v>
      </c>
    </row>
    <row r="1958" spans="1:7">
      <c r="A1958" s="50" t="s">
        <v>465</v>
      </c>
      <c r="B1958" s="50" t="s">
        <v>464</v>
      </c>
      <c r="C1958" s="50" t="s">
        <v>447</v>
      </c>
      <c r="D1958" s="50" t="s">
        <v>450</v>
      </c>
      <c r="E1958" s="50">
        <v>2017</v>
      </c>
      <c r="F1958" s="50" t="s">
        <v>76</v>
      </c>
      <c r="G1958" s="98">
        <v>175792</v>
      </c>
    </row>
    <row r="1959" spans="1:7">
      <c r="A1959" s="50" t="s">
        <v>465</v>
      </c>
      <c r="B1959" s="50" t="s">
        <v>464</v>
      </c>
      <c r="C1959" s="50" t="s">
        <v>447</v>
      </c>
      <c r="D1959" s="50" t="s">
        <v>450</v>
      </c>
      <c r="E1959" s="50">
        <v>2018</v>
      </c>
      <c r="F1959" s="50" t="s">
        <v>76</v>
      </c>
      <c r="G1959" s="98">
        <v>189647</v>
      </c>
    </row>
    <row r="1960" spans="1:7">
      <c r="A1960" s="50" t="s">
        <v>465</v>
      </c>
      <c r="B1960" s="50" t="s">
        <v>464</v>
      </c>
      <c r="C1960" s="50" t="s">
        <v>447</v>
      </c>
      <c r="D1960" s="50" t="s">
        <v>450</v>
      </c>
      <c r="E1960" s="50">
        <v>2019</v>
      </c>
      <c r="F1960" s="50" t="s">
        <v>76</v>
      </c>
      <c r="G1960" s="98">
        <v>179349</v>
      </c>
    </row>
    <row r="1961" spans="1:7">
      <c r="A1961" s="50" t="s">
        <v>465</v>
      </c>
      <c r="B1961" s="50" t="s">
        <v>464</v>
      </c>
      <c r="C1961" s="50" t="s">
        <v>447</v>
      </c>
      <c r="D1961" s="50" t="s">
        <v>449</v>
      </c>
      <c r="E1961" s="50">
        <v>2014</v>
      </c>
      <c r="F1961" s="50" t="s">
        <v>76</v>
      </c>
      <c r="G1961" s="98">
        <v>34851</v>
      </c>
    </row>
    <row r="1962" spans="1:7">
      <c r="A1962" s="50" t="s">
        <v>465</v>
      </c>
      <c r="B1962" s="50" t="s">
        <v>464</v>
      </c>
      <c r="C1962" s="50" t="s">
        <v>447</v>
      </c>
      <c r="D1962" s="50" t="s">
        <v>449</v>
      </c>
      <c r="E1962" s="50">
        <v>2015</v>
      </c>
      <c r="F1962" s="50" t="s">
        <v>76</v>
      </c>
      <c r="G1962" s="98">
        <v>52609</v>
      </c>
    </row>
    <row r="1963" spans="1:7">
      <c r="A1963" s="50" t="s">
        <v>465</v>
      </c>
      <c r="B1963" s="50" t="s">
        <v>464</v>
      </c>
      <c r="C1963" s="50" t="s">
        <v>447</v>
      </c>
      <c r="D1963" s="50" t="s">
        <v>449</v>
      </c>
      <c r="E1963" s="50">
        <v>2016</v>
      </c>
      <c r="F1963" s="50" t="s">
        <v>76</v>
      </c>
      <c r="G1963" s="98">
        <v>62556</v>
      </c>
    </row>
    <row r="1964" spans="1:7">
      <c r="A1964" s="50" t="s">
        <v>465</v>
      </c>
      <c r="B1964" s="50" t="s">
        <v>464</v>
      </c>
      <c r="C1964" s="50" t="s">
        <v>447</v>
      </c>
      <c r="D1964" s="50" t="s">
        <v>449</v>
      </c>
      <c r="E1964" s="50">
        <v>2017</v>
      </c>
      <c r="F1964" s="50" t="s">
        <v>76</v>
      </c>
      <c r="G1964" s="98">
        <v>77566</v>
      </c>
    </row>
    <row r="1965" spans="1:7">
      <c r="A1965" s="50" t="s">
        <v>465</v>
      </c>
      <c r="B1965" s="50" t="s">
        <v>464</v>
      </c>
      <c r="C1965" s="50" t="s">
        <v>447</v>
      </c>
      <c r="D1965" s="50" t="s">
        <v>449</v>
      </c>
      <c r="E1965" s="50">
        <v>2018</v>
      </c>
      <c r="F1965" s="50" t="s">
        <v>76</v>
      </c>
      <c r="G1965" s="98">
        <v>112286</v>
      </c>
    </row>
    <row r="1966" spans="1:7">
      <c r="A1966" s="50" t="s">
        <v>465</v>
      </c>
      <c r="B1966" s="50" t="s">
        <v>464</v>
      </c>
      <c r="C1966" s="50" t="s">
        <v>447</v>
      </c>
      <c r="D1966" s="50" t="s">
        <v>449</v>
      </c>
      <c r="E1966" s="50">
        <v>2019</v>
      </c>
      <c r="F1966" s="50" t="s">
        <v>76</v>
      </c>
      <c r="G1966" s="98">
        <v>123497</v>
      </c>
    </row>
    <row r="1967" spans="1:7">
      <c r="A1967" s="50" t="s">
        <v>465</v>
      </c>
      <c r="B1967" s="50" t="s">
        <v>464</v>
      </c>
      <c r="C1967" s="50" t="s">
        <v>447</v>
      </c>
      <c r="D1967" s="50" t="s">
        <v>448</v>
      </c>
      <c r="E1967" s="50">
        <v>2014</v>
      </c>
      <c r="F1967" s="50" t="s">
        <v>76</v>
      </c>
      <c r="G1967" s="98">
        <v>224301</v>
      </c>
    </row>
    <row r="1968" spans="1:7">
      <c r="A1968" s="50" t="s">
        <v>465</v>
      </c>
      <c r="B1968" s="50" t="s">
        <v>464</v>
      </c>
      <c r="C1968" s="50" t="s">
        <v>447</v>
      </c>
      <c r="D1968" s="50" t="s">
        <v>448</v>
      </c>
      <c r="E1968" s="50">
        <v>2015</v>
      </c>
      <c r="F1968" s="50" t="s">
        <v>76</v>
      </c>
      <c r="G1968" s="98">
        <v>317956</v>
      </c>
    </row>
    <row r="1969" spans="1:7">
      <c r="A1969" s="50" t="s">
        <v>465</v>
      </c>
      <c r="B1969" s="50" t="s">
        <v>464</v>
      </c>
      <c r="C1969" s="50" t="s">
        <v>447</v>
      </c>
      <c r="D1969" s="50" t="s">
        <v>448</v>
      </c>
      <c r="E1969" s="50">
        <v>2016</v>
      </c>
      <c r="F1969" s="50" t="s">
        <v>76</v>
      </c>
      <c r="G1969" s="98">
        <v>298580</v>
      </c>
    </row>
    <row r="1970" spans="1:7">
      <c r="A1970" s="50" t="s">
        <v>465</v>
      </c>
      <c r="B1970" s="50" t="s">
        <v>464</v>
      </c>
      <c r="C1970" s="50" t="s">
        <v>447</v>
      </c>
      <c r="D1970" s="50" t="s">
        <v>448</v>
      </c>
      <c r="E1970" s="50">
        <v>2017</v>
      </c>
      <c r="F1970" s="50" t="s">
        <v>76</v>
      </c>
      <c r="G1970" s="98">
        <v>295546</v>
      </c>
    </row>
    <row r="1971" spans="1:7">
      <c r="A1971" s="50" t="s">
        <v>465</v>
      </c>
      <c r="B1971" s="50" t="s">
        <v>464</v>
      </c>
      <c r="C1971" s="50" t="s">
        <v>447</v>
      </c>
      <c r="D1971" s="50" t="s">
        <v>448</v>
      </c>
      <c r="E1971" s="50">
        <v>2018</v>
      </c>
      <c r="F1971" s="50" t="s">
        <v>76</v>
      </c>
      <c r="G1971" s="98">
        <v>334952</v>
      </c>
    </row>
    <row r="1972" spans="1:7">
      <c r="A1972" s="50" t="s">
        <v>465</v>
      </c>
      <c r="B1972" s="50" t="s">
        <v>464</v>
      </c>
      <c r="C1972" s="50" t="s">
        <v>447</v>
      </c>
      <c r="D1972" s="50" t="s">
        <v>448</v>
      </c>
      <c r="E1972" s="50">
        <v>2019</v>
      </c>
      <c r="F1972" s="50" t="s">
        <v>76</v>
      </c>
      <c r="G1972" s="98">
        <v>278929</v>
      </c>
    </row>
    <row r="1973" spans="1:7">
      <c r="A1973" s="50" t="s">
        <v>465</v>
      </c>
      <c r="B1973" s="50" t="s">
        <v>464</v>
      </c>
      <c r="C1973" s="50" t="s">
        <v>445</v>
      </c>
      <c r="D1973" s="50" t="s">
        <v>446</v>
      </c>
      <c r="E1973" s="50">
        <v>2014</v>
      </c>
      <c r="F1973" s="50" t="s">
        <v>76</v>
      </c>
      <c r="G1973" s="97">
        <v>166</v>
      </c>
    </row>
    <row r="1974" spans="1:7">
      <c r="A1974" s="50" t="s">
        <v>465</v>
      </c>
      <c r="B1974" s="50" t="s">
        <v>464</v>
      </c>
      <c r="C1974" s="50" t="s">
        <v>445</v>
      </c>
      <c r="D1974" s="50" t="s">
        <v>446</v>
      </c>
      <c r="E1974" s="50">
        <v>2015</v>
      </c>
      <c r="F1974" s="50" t="s">
        <v>76</v>
      </c>
      <c r="G1974" s="97">
        <v>175</v>
      </c>
    </row>
    <row r="1975" spans="1:7">
      <c r="A1975" s="50" t="s">
        <v>465</v>
      </c>
      <c r="B1975" s="50" t="s">
        <v>464</v>
      </c>
      <c r="C1975" s="50" t="s">
        <v>445</v>
      </c>
      <c r="D1975" s="50" t="s">
        <v>446</v>
      </c>
      <c r="E1975" s="50">
        <v>2016</v>
      </c>
      <c r="F1975" s="50" t="s">
        <v>76</v>
      </c>
      <c r="G1975" s="97">
        <v>284</v>
      </c>
    </row>
    <row r="1976" spans="1:7">
      <c r="A1976" s="50" t="s">
        <v>465</v>
      </c>
      <c r="B1976" s="50" t="s">
        <v>464</v>
      </c>
      <c r="C1976" s="50" t="s">
        <v>445</v>
      </c>
      <c r="D1976" s="50" t="s">
        <v>446</v>
      </c>
      <c r="E1976" s="50">
        <v>2017</v>
      </c>
      <c r="F1976" s="50" t="s">
        <v>76</v>
      </c>
      <c r="G1976" s="97">
        <v>377</v>
      </c>
    </row>
    <row r="1977" spans="1:7">
      <c r="A1977" s="50" t="s">
        <v>465</v>
      </c>
      <c r="B1977" s="50" t="s">
        <v>464</v>
      </c>
      <c r="C1977" s="50" t="s">
        <v>445</v>
      </c>
      <c r="D1977" s="50" t="s">
        <v>446</v>
      </c>
      <c r="E1977" s="50">
        <v>2018</v>
      </c>
      <c r="F1977" s="50" t="s">
        <v>76</v>
      </c>
      <c r="G1977" s="97">
        <v>338</v>
      </c>
    </row>
    <row r="1978" spans="1:7">
      <c r="A1978" s="50" t="s">
        <v>465</v>
      </c>
      <c r="B1978" s="50" t="s">
        <v>464</v>
      </c>
      <c r="C1978" s="50" t="s">
        <v>445</v>
      </c>
      <c r="D1978" s="50" t="s">
        <v>446</v>
      </c>
      <c r="E1978" s="50">
        <v>2019</v>
      </c>
      <c r="F1978" s="50" t="s">
        <v>76</v>
      </c>
      <c r="G1978" s="97">
        <v>261</v>
      </c>
    </row>
    <row r="1979" spans="1:7">
      <c r="A1979" s="50" t="s">
        <v>465</v>
      </c>
      <c r="B1979" s="50" t="s">
        <v>464</v>
      </c>
      <c r="C1979" s="50" t="s">
        <v>441</v>
      </c>
      <c r="D1979" s="50" t="s">
        <v>385</v>
      </c>
      <c r="E1979" s="50">
        <v>2014</v>
      </c>
      <c r="F1979" s="50" t="s">
        <v>76</v>
      </c>
      <c r="G1979" s="98">
        <v>65506</v>
      </c>
    </row>
    <row r="1980" spans="1:7">
      <c r="A1980" s="50" t="s">
        <v>465</v>
      </c>
      <c r="B1980" s="50" t="s">
        <v>464</v>
      </c>
      <c r="C1980" s="50" t="s">
        <v>441</v>
      </c>
      <c r="D1980" s="50" t="s">
        <v>385</v>
      </c>
      <c r="E1980" s="50">
        <v>2015</v>
      </c>
      <c r="F1980" s="50" t="s">
        <v>76</v>
      </c>
      <c r="G1980" s="98">
        <v>81036</v>
      </c>
    </row>
    <row r="1981" spans="1:7">
      <c r="A1981" s="50" t="s">
        <v>465</v>
      </c>
      <c r="B1981" s="50" t="s">
        <v>464</v>
      </c>
      <c r="C1981" s="50" t="s">
        <v>441</v>
      </c>
      <c r="D1981" s="50" t="s">
        <v>385</v>
      </c>
      <c r="E1981" s="50">
        <v>2016</v>
      </c>
      <c r="F1981" s="50" t="s">
        <v>76</v>
      </c>
      <c r="G1981" s="98">
        <v>89507</v>
      </c>
    </row>
    <row r="1982" spans="1:7">
      <c r="A1982" s="50" t="s">
        <v>465</v>
      </c>
      <c r="B1982" s="50" t="s">
        <v>464</v>
      </c>
      <c r="C1982" s="50" t="s">
        <v>441</v>
      </c>
      <c r="D1982" s="50" t="s">
        <v>385</v>
      </c>
      <c r="E1982" s="50">
        <v>2017</v>
      </c>
      <c r="F1982" s="50" t="s">
        <v>76</v>
      </c>
      <c r="G1982" s="98">
        <v>84243</v>
      </c>
    </row>
    <row r="1983" spans="1:7">
      <c r="A1983" s="50" t="s">
        <v>465</v>
      </c>
      <c r="B1983" s="50" t="s">
        <v>464</v>
      </c>
      <c r="C1983" s="50" t="s">
        <v>441</v>
      </c>
      <c r="D1983" s="50" t="s">
        <v>385</v>
      </c>
      <c r="E1983" s="50">
        <v>2018</v>
      </c>
      <c r="F1983" s="50" t="s">
        <v>76</v>
      </c>
      <c r="G1983" s="98">
        <v>76230</v>
      </c>
    </row>
    <row r="1984" spans="1:7">
      <c r="A1984" s="50" t="s">
        <v>465</v>
      </c>
      <c r="B1984" s="50" t="s">
        <v>464</v>
      </c>
      <c r="C1984" s="50" t="s">
        <v>441</v>
      </c>
      <c r="D1984" s="50" t="s">
        <v>385</v>
      </c>
      <c r="E1984" s="50">
        <v>2019</v>
      </c>
      <c r="F1984" s="50" t="s">
        <v>76</v>
      </c>
      <c r="G1984" s="98">
        <v>75873</v>
      </c>
    </row>
    <row r="1985" spans="1:7">
      <c r="A1985" s="50" t="s">
        <v>465</v>
      </c>
      <c r="B1985" s="50" t="s">
        <v>464</v>
      </c>
      <c r="C1985" s="50" t="s">
        <v>441</v>
      </c>
      <c r="D1985" s="50" t="s">
        <v>444</v>
      </c>
      <c r="E1985" s="50">
        <v>2014</v>
      </c>
      <c r="F1985" s="50" t="s">
        <v>76</v>
      </c>
      <c r="G1985" s="98">
        <v>2839</v>
      </c>
    </row>
    <row r="1986" spans="1:7">
      <c r="A1986" s="50" t="s">
        <v>465</v>
      </c>
      <c r="B1986" s="50" t="s">
        <v>464</v>
      </c>
      <c r="C1986" s="50" t="s">
        <v>441</v>
      </c>
      <c r="D1986" s="50" t="s">
        <v>444</v>
      </c>
      <c r="E1986" s="50">
        <v>2015</v>
      </c>
      <c r="F1986" s="50" t="s">
        <v>76</v>
      </c>
      <c r="G1986" s="98">
        <v>3267</v>
      </c>
    </row>
    <row r="1987" spans="1:7">
      <c r="A1987" s="50" t="s">
        <v>465</v>
      </c>
      <c r="B1987" s="50" t="s">
        <v>464</v>
      </c>
      <c r="C1987" s="50" t="s">
        <v>441</v>
      </c>
      <c r="D1987" s="50" t="s">
        <v>444</v>
      </c>
      <c r="E1987" s="50">
        <v>2016</v>
      </c>
      <c r="F1987" s="50" t="s">
        <v>76</v>
      </c>
      <c r="G1987" s="98">
        <v>4575</v>
      </c>
    </row>
    <row r="1988" spans="1:7">
      <c r="A1988" s="50" t="s">
        <v>465</v>
      </c>
      <c r="B1988" s="50" t="s">
        <v>464</v>
      </c>
      <c r="C1988" s="50" t="s">
        <v>441</v>
      </c>
      <c r="D1988" s="50" t="s">
        <v>444</v>
      </c>
      <c r="E1988" s="50">
        <v>2017</v>
      </c>
      <c r="F1988" s="50" t="s">
        <v>76</v>
      </c>
      <c r="G1988" s="98">
        <v>3839</v>
      </c>
    </row>
    <row r="1989" spans="1:7">
      <c r="A1989" s="50" t="s">
        <v>465</v>
      </c>
      <c r="B1989" s="50" t="s">
        <v>464</v>
      </c>
      <c r="C1989" s="50" t="s">
        <v>441</v>
      </c>
      <c r="D1989" s="50" t="s">
        <v>444</v>
      </c>
      <c r="E1989" s="50">
        <v>2018</v>
      </c>
      <c r="F1989" s="50" t="s">
        <v>76</v>
      </c>
      <c r="G1989" s="98">
        <v>4688</v>
      </c>
    </row>
    <row r="1990" spans="1:7">
      <c r="A1990" s="50" t="s">
        <v>465</v>
      </c>
      <c r="B1990" s="50" t="s">
        <v>464</v>
      </c>
      <c r="C1990" s="50" t="s">
        <v>441</v>
      </c>
      <c r="D1990" s="50" t="s">
        <v>444</v>
      </c>
      <c r="E1990" s="50">
        <v>2019</v>
      </c>
      <c r="F1990" s="50" t="s">
        <v>76</v>
      </c>
      <c r="G1990" s="98">
        <v>4099</v>
      </c>
    </row>
    <row r="1991" spans="1:7">
      <c r="A1991" s="50" t="s">
        <v>465</v>
      </c>
      <c r="B1991" s="50" t="s">
        <v>464</v>
      </c>
      <c r="C1991" s="50" t="s">
        <v>441</v>
      </c>
      <c r="D1991" s="50" t="s">
        <v>443</v>
      </c>
      <c r="E1991" s="50">
        <v>2014</v>
      </c>
      <c r="F1991" s="50" t="s">
        <v>76</v>
      </c>
      <c r="G1991" s="97">
        <v>0</v>
      </c>
    </row>
    <row r="1992" spans="1:7">
      <c r="A1992" s="50" t="s">
        <v>465</v>
      </c>
      <c r="B1992" s="50" t="s">
        <v>464</v>
      </c>
      <c r="C1992" s="50" t="s">
        <v>441</v>
      </c>
      <c r="D1992" s="50" t="s">
        <v>443</v>
      </c>
      <c r="E1992" s="50">
        <v>2015</v>
      </c>
      <c r="F1992" s="50" t="s">
        <v>76</v>
      </c>
      <c r="G1992" s="97">
        <v>0</v>
      </c>
    </row>
    <row r="1993" spans="1:7">
      <c r="A1993" s="50" t="s">
        <v>465</v>
      </c>
      <c r="B1993" s="50" t="s">
        <v>464</v>
      </c>
      <c r="C1993" s="50" t="s">
        <v>441</v>
      </c>
      <c r="D1993" s="50" t="s">
        <v>443</v>
      </c>
      <c r="E1993" s="50">
        <v>2016</v>
      </c>
      <c r="F1993" s="50" t="s">
        <v>76</v>
      </c>
      <c r="G1993" s="97">
        <v>0</v>
      </c>
    </row>
    <row r="1994" spans="1:7">
      <c r="A1994" s="50" t="s">
        <v>465</v>
      </c>
      <c r="B1994" s="50" t="s">
        <v>464</v>
      </c>
      <c r="C1994" s="50" t="s">
        <v>441</v>
      </c>
      <c r="D1994" s="50" t="s">
        <v>443</v>
      </c>
      <c r="E1994" s="50">
        <v>2017</v>
      </c>
      <c r="F1994" s="50" t="s">
        <v>76</v>
      </c>
      <c r="G1994" s="97">
        <v>0</v>
      </c>
    </row>
    <row r="1995" spans="1:7">
      <c r="A1995" s="50" t="s">
        <v>465</v>
      </c>
      <c r="B1995" s="50" t="s">
        <v>464</v>
      </c>
      <c r="C1995" s="50" t="s">
        <v>441</v>
      </c>
      <c r="D1995" s="50" t="s">
        <v>443</v>
      </c>
      <c r="E1995" s="50">
        <v>2018</v>
      </c>
      <c r="F1995" s="50" t="s">
        <v>76</v>
      </c>
      <c r="G1995" s="97">
        <v>0</v>
      </c>
    </row>
    <row r="1996" spans="1:7">
      <c r="A1996" s="50" t="s">
        <v>465</v>
      </c>
      <c r="B1996" s="50" t="s">
        <v>464</v>
      </c>
      <c r="C1996" s="50" t="s">
        <v>441</v>
      </c>
      <c r="D1996" s="50" t="s">
        <v>443</v>
      </c>
      <c r="E1996" s="50">
        <v>2019</v>
      </c>
      <c r="F1996" s="50" t="s">
        <v>76</v>
      </c>
      <c r="G1996" s="97">
        <v>0</v>
      </c>
    </row>
    <row r="1997" spans="1:7">
      <c r="A1997" s="50" t="s">
        <v>465</v>
      </c>
      <c r="B1997" s="50" t="s">
        <v>464</v>
      </c>
      <c r="C1997" s="50" t="s">
        <v>441</v>
      </c>
      <c r="D1997" s="50" t="s">
        <v>442</v>
      </c>
      <c r="E1997" s="50">
        <v>2014</v>
      </c>
      <c r="F1997" s="50" t="s">
        <v>76</v>
      </c>
      <c r="G1997" s="97">
        <v>322</v>
      </c>
    </row>
    <row r="1998" spans="1:7">
      <c r="A1998" s="50" t="s">
        <v>465</v>
      </c>
      <c r="B1998" s="50" t="s">
        <v>464</v>
      </c>
      <c r="C1998" s="50" t="s">
        <v>441</v>
      </c>
      <c r="D1998" s="50" t="s">
        <v>442</v>
      </c>
      <c r="E1998" s="50">
        <v>2015</v>
      </c>
      <c r="F1998" s="50" t="s">
        <v>76</v>
      </c>
      <c r="G1998" s="97">
        <v>877</v>
      </c>
    </row>
    <row r="1999" spans="1:7">
      <c r="A1999" s="50" t="s">
        <v>465</v>
      </c>
      <c r="B1999" s="50" t="s">
        <v>464</v>
      </c>
      <c r="C1999" s="50" t="s">
        <v>441</v>
      </c>
      <c r="D1999" s="50" t="s">
        <v>442</v>
      </c>
      <c r="E1999" s="50">
        <v>2016</v>
      </c>
      <c r="F1999" s="50" t="s">
        <v>76</v>
      </c>
      <c r="G1999" s="97">
        <v>914</v>
      </c>
    </row>
    <row r="2000" spans="1:7">
      <c r="A2000" s="50" t="s">
        <v>465</v>
      </c>
      <c r="B2000" s="50" t="s">
        <v>464</v>
      </c>
      <c r="C2000" s="50" t="s">
        <v>441</v>
      </c>
      <c r="D2000" s="50" t="s">
        <v>442</v>
      </c>
      <c r="E2000" s="50">
        <v>2017</v>
      </c>
      <c r="F2000" s="50" t="s">
        <v>76</v>
      </c>
      <c r="G2000" s="97">
        <v>791</v>
      </c>
    </row>
    <row r="2001" spans="1:7">
      <c r="A2001" s="50" t="s">
        <v>465</v>
      </c>
      <c r="B2001" s="50" t="s">
        <v>464</v>
      </c>
      <c r="C2001" s="50" t="s">
        <v>441</v>
      </c>
      <c r="D2001" s="50" t="s">
        <v>442</v>
      </c>
      <c r="E2001" s="50">
        <v>2018</v>
      </c>
      <c r="F2001" s="50" t="s">
        <v>76</v>
      </c>
      <c r="G2001" s="98">
        <v>1302</v>
      </c>
    </row>
    <row r="2002" spans="1:7">
      <c r="A2002" s="50" t="s">
        <v>465</v>
      </c>
      <c r="B2002" s="50" t="s">
        <v>464</v>
      </c>
      <c r="C2002" s="50" t="s">
        <v>441</v>
      </c>
      <c r="D2002" s="50" t="s">
        <v>442</v>
      </c>
      <c r="E2002" s="50">
        <v>2019</v>
      </c>
      <c r="F2002" s="50" t="s">
        <v>76</v>
      </c>
      <c r="G2002" s="98">
        <v>1034</v>
      </c>
    </row>
    <row r="2003" spans="1:7">
      <c r="A2003" s="50" t="s">
        <v>465</v>
      </c>
      <c r="B2003" s="50" t="s">
        <v>464</v>
      </c>
      <c r="C2003" s="50" t="s">
        <v>438</v>
      </c>
      <c r="D2003" s="50" t="s">
        <v>440</v>
      </c>
      <c r="E2003" s="50">
        <v>2014</v>
      </c>
      <c r="F2003" s="50" t="s">
        <v>76</v>
      </c>
      <c r="G2003" s="98">
        <v>9819</v>
      </c>
    </row>
    <row r="2004" spans="1:7">
      <c r="A2004" s="50" t="s">
        <v>465</v>
      </c>
      <c r="B2004" s="50" t="s">
        <v>464</v>
      </c>
      <c r="C2004" s="50" t="s">
        <v>438</v>
      </c>
      <c r="D2004" s="50" t="s">
        <v>440</v>
      </c>
      <c r="E2004" s="50">
        <v>2015</v>
      </c>
      <c r="F2004" s="50" t="s">
        <v>76</v>
      </c>
      <c r="G2004" s="98">
        <v>10996</v>
      </c>
    </row>
    <row r="2005" spans="1:7">
      <c r="A2005" s="50" t="s">
        <v>465</v>
      </c>
      <c r="B2005" s="50" t="s">
        <v>464</v>
      </c>
      <c r="C2005" s="50" t="s">
        <v>438</v>
      </c>
      <c r="D2005" s="50" t="s">
        <v>440</v>
      </c>
      <c r="E2005" s="50">
        <v>2016</v>
      </c>
      <c r="F2005" s="50" t="s">
        <v>76</v>
      </c>
      <c r="G2005" s="98">
        <v>14455</v>
      </c>
    </row>
    <row r="2006" spans="1:7">
      <c r="A2006" s="50" t="s">
        <v>465</v>
      </c>
      <c r="B2006" s="50" t="s">
        <v>464</v>
      </c>
      <c r="C2006" s="50" t="s">
        <v>438</v>
      </c>
      <c r="D2006" s="50" t="s">
        <v>440</v>
      </c>
      <c r="E2006" s="50">
        <v>2017</v>
      </c>
      <c r="F2006" s="50" t="s">
        <v>76</v>
      </c>
      <c r="G2006" s="98">
        <v>14608</v>
      </c>
    </row>
    <row r="2007" spans="1:7">
      <c r="A2007" s="50" t="s">
        <v>465</v>
      </c>
      <c r="B2007" s="50" t="s">
        <v>464</v>
      </c>
      <c r="C2007" s="50" t="s">
        <v>438</v>
      </c>
      <c r="D2007" s="50" t="s">
        <v>440</v>
      </c>
      <c r="E2007" s="50">
        <v>2018</v>
      </c>
      <c r="F2007" s="50" t="s">
        <v>76</v>
      </c>
      <c r="G2007" s="98">
        <v>12373</v>
      </c>
    </row>
    <row r="2008" spans="1:7">
      <c r="A2008" s="50" t="s">
        <v>465</v>
      </c>
      <c r="B2008" s="50" t="s">
        <v>464</v>
      </c>
      <c r="C2008" s="50" t="s">
        <v>438</v>
      </c>
      <c r="D2008" s="50" t="s">
        <v>440</v>
      </c>
      <c r="E2008" s="50">
        <v>2019</v>
      </c>
      <c r="F2008" s="50" t="s">
        <v>76</v>
      </c>
      <c r="G2008" s="98">
        <v>10464</v>
      </c>
    </row>
    <row r="2009" spans="1:7">
      <c r="A2009" s="50" t="s">
        <v>465</v>
      </c>
      <c r="B2009" s="50" t="s">
        <v>464</v>
      </c>
      <c r="C2009" s="50" t="s">
        <v>438</v>
      </c>
      <c r="D2009" s="50" t="s">
        <v>439</v>
      </c>
      <c r="E2009" s="50">
        <v>2014</v>
      </c>
      <c r="F2009" s="50" t="s">
        <v>76</v>
      </c>
      <c r="G2009" s="97">
        <v>175</v>
      </c>
    </row>
    <row r="2010" spans="1:7">
      <c r="A2010" s="50" t="s">
        <v>465</v>
      </c>
      <c r="B2010" s="50" t="s">
        <v>464</v>
      </c>
      <c r="C2010" s="50" t="s">
        <v>438</v>
      </c>
      <c r="D2010" s="50" t="s">
        <v>439</v>
      </c>
      <c r="E2010" s="50">
        <v>2015</v>
      </c>
      <c r="F2010" s="50" t="s">
        <v>76</v>
      </c>
      <c r="G2010" s="97">
        <v>166</v>
      </c>
    </row>
    <row r="2011" spans="1:7">
      <c r="A2011" s="50" t="s">
        <v>465</v>
      </c>
      <c r="B2011" s="50" t="s">
        <v>464</v>
      </c>
      <c r="C2011" s="50" t="s">
        <v>438</v>
      </c>
      <c r="D2011" s="50" t="s">
        <v>439</v>
      </c>
      <c r="E2011" s="50">
        <v>2016</v>
      </c>
      <c r="F2011" s="50" t="s">
        <v>76</v>
      </c>
      <c r="G2011" s="97">
        <v>310</v>
      </c>
    </row>
    <row r="2012" spans="1:7">
      <c r="A2012" s="50" t="s">
        <v>465</v>
      </c>
      <c r="B2012" s="50" t="s">
        <v>464</v>
      </c>
      <c r="C2012" s="50" t="s">
        <v>438</v>
      </c>
      <c r="D2012" s="50" t="s">
        <v>439</v>
      </c>
      <c r="E2012" s="50">
        <v>2017</v>
      </c>
      <c r="F2012" s="50" t="s">
        <v>76</v>
      </c>
      <c r="G2012" s="97">
        <v>79</v>
      </c>
    </row>
    <row r="2013" spans="1:7">
      <c r="A2013" s="50" t="s">
        <v>465</v>
      </c>
      <c r="B2013" s="50" t="s">
        <v>464</v>
      </c>
      <c r="C2013" s="50" t="s">
        <v>438</v>
      </c>
      <c r="D2013" s="50" t="s">
        <v>439</v>
      </c>
      <c r="E2013" s="50">
        <v>2018</v>
      </c>
      <c r="F2013" s="50" t="s">
        <v>76</v>
      </c>
      <c r="G2013" s="97">
        <v>265</v>
      </c>
    </row>
    <row r="2014" spans="1:7">
      <c r="A2014" s="50" t="s">
        <v>465</v>
      </c>
      <c r="B2014" s="50" t="s">
        <v>464</v>
      </c>
      <c r="C2014" s="50" t="s">
        <v>438</v>
      </c>
      <c r="D2014" s="50" t="s">
        <v>439</v>
      </c>
      <c r="E2014" s="50">
        <v>2019</v>
      </c>
      <c r="F2014" s="50" t="s">
        <v>76</v>
      </c>
      <c r="G2014" s="97">
        <v>200</v>
      </c>
    </row>
    <row r="2015" spans="1:7">
      <c r="A2015" s="50" t="s">
        <v>465</v>
      </c>
      <c r="B2015" s="50" t="s">
        <v>464</v>
      </c>
      <c r="C2015" s="50" t="s">
        <v>433</v>
      </c>
      <c r="D2015" s="50" t="s">
        <v>437</v>
      </c>
      <c r="E2015" s="50">
        <v>2014</v>
      </c>
      <c r="F2015" s="50" t="s">
        <v>76</v>
      </c>
      <c r="G2015" s="98">
        <v>1190</v>
      </c>
    </row>
    <row r="2016" spans="1:7">
      <c r="A2016" s="50" t="s">
        <v>465</v>
      </c>
      <c r="B2016" s="50" t="s">
        <v>464</v>
      </c>
      <c r="C2016" s="50" t="s">
        <v>433</v>
      </c>
      <c r="D2016" s="50" t="s">
        <v>437</v>
      </c>
      <c r="E2016" s="50">
        <v>2015</v>
      </c>
      <c r="F2016" s="50" t="s">
        <v>76</v>
      </c>
      <c r="G2016" s="98">
        <v>1315</v>
      </c>
    </row>
    <row r="2017" spans="1:7">
      <c r="A2017" s="50" t="s">
        <v>465</v>
      </c>
      <c r="B2017" s="50" t="s">
        <v>464</v>
      </c>
      <c r="C2017" s="50" t="s">
        <v>433</v>
      </c>
      <c r="D2017" s="50" t="s">
        <v>437</v>
      </c>
      <c r="E2017" s="50">
        <v>2016</v>
      </c>
      <c r="F2017" s="50" t="s">
        <v>76</v>
      </c>
      <c r="G2017" s="98">
        <v>1320</v>
      </c>
    </row>
    <row r="2018" spans="1:7">
      <c r="A2018" s="50" t="s">
        <v>465</v>
      </c>
      <c r="B2018" s="50" t="s">
        <v>464</v>
      </c>
      <c r="C2018" s="50" t="s">
        <v>433</v>
      </c>
      <c r="D2018" s="50" t="s">
        <v>437</v>
      </c>
      <c r="E2018" s="50">
        <v>2017</v>
      </c>
      <c r="F2018" s="50" t="s">
        <v>76</v>
      </c>
      <c r="G2018" s="97">
        <v>331</v>
      </c>
    </row>
    <row r="2019" spans="1:7">
      <c r="A2019" s="50" t="s">
        <v>465</v>
      </c>
      <c r="B2019" s="50" t="s">
        <v>464</v>
      </c>
      <c r="C2019" s="50" t="s">
        <v>433</v>
      </c>
      <c r="D2019" s="50" t="s">
        <v>437</v>
      </c>
      <c r="E2019" s="50">
        <v>2018</v>
      </c>
      <c r="F2019" s="50" t="s">
        <v>76</v>
      </c>
      <c r="G2019" s="97">
        <v>469</v>
      </c>
    </row>
    <row r="2020" spans="1:7">
      <c r="A2020" s="50" t="s">
        <v>465</v>
      </c>
      <c r="B2020" s="50" t="s">
        <v>464</v>
      </c>
      <c r="C2020" s="50" t="s">
        <v>433</v>
      </c>
      <c r="D2020" s="50" t="s">
        <v>437</v>
      </c>
      <c r="E2020" s="50">
        <v>2019</v>
      </c>
      <c r="F2020" s="50" t="s">
        <v>76</v>
      </c>
      <c r="G2020" s="97">
        <v>390</v>
      </c>
    </row>
    <row r="2021" spans="1:7">
      <c r="A2021" s="50" t="s">
        <v>465</v>
      </c>
      <c r="B2021" s="50" t="s">
        <v>464</v>
      </c>
      <c r="C2021" s="50" t="s">
        <v>433</v>
      </c>
      <c r="D2021" s="50" t="s">
        <v>436</v>
      </c>
      <c r="E2021" s="50">
        <v>2014</v>
      </c>
      <c r="F2021" s="50" t="s">
        <v>76</v>
      </c>
      <c r="G2021" s="98">
        <v>48205</v>
      </c>
    </row>
    <row r="2022" spans="1:7">
      <c r="A2022" s="50" t="s">
        <v>465</v>
      </c>
      <c r="B2022" s="50" t="s">
        <v>464</v>
      </c>
      <c r="C2022" s="50" t="s">
        <v>433</v>
      </c>
      <c r="D2022" s="50" t="s">
        <v>436</v>
      </c>
      <c r="E2022" s="50">
        <v>2015</v>
      </c>
      <c r="F2022" s="50" t="s">
        <v>76</v>
      </c>
      <c r="G2022" s="98">
        <v>52819</v>
      </c>
    </row>
    <row r="2023" spans="1:7">
      <c r="A2023" s="50" t="s">
        <v>465</v>
      </c>
      <c r="B2023" s="50" t="s">
        <v>464</v>
      </c>
      <c r="C2023" s="50" t="s">
        <v>433</v>
      </c>
      <c r="D2023" s="50" t="s">
        <v>436</v>
      </c>
      <c r="E2023" s="50">
        <v>2016</v>
      </c>
      <c r="F2023" s="50" t="s">
        <v>76</v>
      </c>
      <c r="G2023" s="98">
        <v>56802</v>
      </c>
    </row>
    <row r="2024" spans="1:7">
      <c r="A2024" s="50" t="s">
        <v>465</v>
      </c>
      <c r="B2024" s="50" t="s">
        <v>464</v>
      </c>
      <c r="C2024" s="50" t="s">
        <v>433</v>
      </c>
      <c r="D2024" s="50" t="s">
        <v>436</v>
      </c>
      <c r="E2024" s="50">
        <v>2017</v>
      </c>
      <c r="F2024" s="50" t="s">
        <v>76</v>
      </c>
      <c r="G2024" s="98">
        <v>54862</v>
      </c>
    </row>
    <row r="2025" spans="1:7">
      <c r="A2025" s="50" t="s">
        <v>465</v>
      </c>
      <c r="B2025" s="50" t="s">
        <v>464</v>
      </c>
      <c r="C2025" s="50" t="s">
        <v>433</v>
      </c>
      <c r="D2025" s="50" t="s">
        <v>436</v>
      </c>
      <c r="E2025" s="50">
        <v>2018</v>
      </c>
      <c r="F2025" s="50" t="s">
        <v>76</v>
      </c>
      <c r="G2025" s="98">
        <v>50207</v>
      </c>
    </row>
    <row r="2026" spans="1:7">
      <c r="A2026" s="50" t="s">
        <v>465</v>
      </c>
      <c r="B2026" s="50" t="s">
        <v>464</v>
      </c>
      <c r="C2026" s="50" t="s">
        <v>433</v>
      </c>
      <c r="D2026" s="50" t="s">
        <v>436</v>
      </c>
      <c r="E2026" s="50">
        <v>2019</v>
      </c>
      <c r="F2026" s="50" t="s">
        <v>76</v>
      </c>
      <c r="G2026" s="98">
        <v>46441</v>
      </c>
    </row>
    <row r="2027" spans="1:7">
      <c r="A2027" s="50" t="s">
        <v>465</v>
      </c>
      <c r="B2027" s="50" t="s">
        <v>464</v>
      </c>
      <c r="C2027" s="50" t="s">
        <v>433</v>
      </c>
      <c r="D2027" s="50" t="s">
        <v>435</v>
      </c>
      <c r="E2027" s="50">
        <v>2014</v>
      </c>
      <c r="F2027" s="50" t="s">
        <v>76</v>
      </c>
      <c r="G2027" s="98">
        <v>322287</v>
      </c>
    </row>
    <row r="2028" spans="1:7">
      <c r="A2028" s="50" t="s">
        <v>465</v>
      </c>
      <c r="B2028" s="50" t="s">
        <v>464</v>
      </c>
      <c r="C2028" s="50" t="s">
        <v>433</v>
      </c>
      <c r="D2028" s="50" t="s">
        <v>435</v>
      </c>
      <c r="E2028" s="50">
        <v>2015</v>
      </c>
      <c r="F2028" s="50" t="s">
        <v>76</v>
      </c>
      <c r="G2028" s="98">
        <v>427660</v>
      </c>
    </row>
    <row r="2029" spans="1:7">
      <c r="A2029" s="50" t="s">
        <v>465</v>
      </c>
      <c r="B2029" s="50" t="s">
        <v>464</v>
      </c>
      <c r="C2029" s="50" t="s">
        <v>433</v>
      </c>
      <c r="D2029" s="50" t="s">
        <v>435</v>
      </c>
      <c r="E2029" s="50">
        <v>2016</v>
      </c>
      <c r="F2029" s="50" t="s">
        <v>76</v>
      </c>
      <c r="G2029" s="98">
        <v>401403</v>
      </c>
    </row>
    <row r="2030" spans="1:7">
      <c r="A2030" s="50" t="s">
        <v>465</v>
      </c>
      <c r="B2030" s="50" t="s">
        <v>464</v>
      </c>
      <c r="C2030" s="50" t="s">
        <v>433</v>
      </c>
      <c r="D2030" s="50" t="s">
        <v>435</v>
      </c>
      <c r="E2030" s="50">
        <v>2017</v>
      </c>
      <c r="F2030" s="50" t="s">
        <v>76</v>
      </c>
      <c r="G2030" s="98">
        <v>348272</v>
      </c>
    </row>
    <row r="2031" spans="1:7">
      <c r="A2031" s="50" t="s">
        <v>465</v>
      </c>
      <c r="B2031" s="50" t="s">
        <v>464</v>
      </c>
      <c r="C2031" s="50" t="s">
        <v>433</v>
      </c>
      <c r="D2031" s="50" t="s">
        <v>435</v>
      </c>
      <c r="E2031" s="50">
        <v>2018</v>
      </c>
      <c r="F2031" s="50" t="s">
        <v>76</v>
      </c>
      <c r="G2031" s="98">
        <v>312180</v>
      </c>
    </row>
    <row r="2032" spans="1:7">
      <c r="A2032" s="50" t="s">
        <v>465</v>
      </c>
      <c r="B2032" s="50" t="s">
        <v>464</v>
      </c>
      <c r="C2032" s="50" t="s">
        <v>433</v>
      </c>
      <c r="D2032" s="50" t="s">
        <v>435</v>
      </c>
      <c r="E2032" s="50">
        <v>2019</v>
      </c>
      <c r="F2032" s="50" t="s">
        <v>76</v>
      </c>
      <c r="G2032" s="98">
        <v>280317</v>
      </c>
    </row>
    <row r="2033" spans="1:7">
      <c r="A2033" s="50" t="s">
        <v>465</v>
      </c>
      <c r="B2033" s="50" t="s">
        <v>464</v>
      </c>
      <c r="C2033" s="50" t="s">
        <v>433</v>
      </c>
      <c r="D2033" s="50" t="s">
        <v>434</v>
      </c>
      <c r="E2033" s="50">
        <v>2014</v>
      </c>
      <c r="F2033" s="50" t="s">
        <v>76</v>
      </c>
      <c r="G2033" s="98">
        <v>20675</v>
      </c>
    </row>
    <row r="2034" spans="1:7">
      <c r="A2034" s="50" t="s">
        <v>465</v>
      </c>
      <c r="B2034" s="50" t="s">
        <v>464</v>
      </c>
      <c r="C2034" s="50" t="s">
        <v>433</v>
      </c>
      <c r="D2034" s="50" t="s">
        <v>434</v>
      </c>
      <c r="E2034" s="50">
        <v>2015</v>
      </c>
      <c r="F2034" s="50" t="s">
        <v>76</v>
      </c>
      <c r="G2034" s="98">
        <v>28287</v>
      </c>
    </row>
    <row r="2035" spans="1:7">
      <c r="A2035" s="50" t="s">
        <v>465</v>
      </c>
      <c r="B2035" s="50" t="s">
        <v>464</v>
      </c>
      <c r="C2035" s="50" t="s">
        <v>433</v>
      </c>
      <c r="D2035" s="50" t="s">
        <v>434</v>
      </c>
      <c r="E2035" s="50">
        <v>2016</v>
      </c>
      <c r="F2035" s="50" t="s">
        <v>76</v>
      </c>
      <c r="G2035" s="98">
        <v>30063</v>
      </c>
    </row>
    <row r="2036" spans="1:7">
      <c r="A2036" s="50" t="s">
        <v>465</v>
      </c>
      <c r="B2036" s="50" t="s">
        <v>464</v>
      </c>
      <c r="C2036" s="50" t="s">
        <v>433</v>
      </c>
      <c r="D2036" s="50" t="s">
        <v>434</v>
      </c>
      <c r="E2036" s="50">
        <v>2017</v>
      </c>
      <c r="F2036" s="50" t="s">
        <v>76</v>
      </c>
      <c r="G2036" s="98">
        <v>26306</v>
      </c>
    </row>
    <row r="2037" spans="1:7">
      <c r="A2037" s="50" t="s">
        <v>465</v>
      </c>
      <c r="B2037" s="50" t="s">
        <v>464</v>
      </c>
      <c r="C2037" s="50" t="s">
        <v>433</v>
      </c>
      <c r="D2037" s="50" t="s">
        <v>434</v>
      </c>
      <c r="E2037" s="50">
        <v>2018</v>
      </c>
      <c r="F2037" s="50" t="s">
        <v>76</v>
      </c>
      <c r="G2037" s="98">
        <v>28141</v>
      </c>
    </row>
    <row r="2038" spans="1:7">
      <c r="A2038" s="50" t="s">
        <v>465</v>
      </c>
      <c r="B2038" s="50" t="s">
        <v>464</v>
      </c>
      <c r="C2038" s="50" t="s">
        <v>433</v>
      </c>
      <c r="D2038" s="50" t="s">
        <v>434</v>
      </c>
      <c r="E2038" s="50">
        <v>2019</v>
      </c>
      <c r="F2038" s="50" t="s">
        <v>76</v>
      </c>
      <c r="G2038" s="98">
        <v>28391</v>
      </c>
    </row>
    <row r="2039" spans="1:7">
      <c r="A2039" s="50" t="s">
        <v>465</v>
      </c>
      <c r="B2039" s="50" t="s">
        <v>464</v>
      </c>
      <c r="C2039" s="50" t="s">
        <v>428</v>
      </c>
      <c r="D2039" s="50" t="s">
        <v>432</v>
      </c>
      <c r="E2039" s="50">
        <v>2014</v>
      </c>
      <c r="F2039" s="50" t="s">
        <v>76</v>
      </c>
      <c r="G2039" s="97">
        <v>723</v>
      </c>
    </row>
    <row r="2040" spans="1:7">
      <c r="A2040" s="50" t="s">
        <v>465</v>
      </c>
      <c r="B2040" s="50" t="s">
        <v>464</v>
      </c>
      <c r="C2040" s="50" t="s">
        <v>428</v>
      </c>
      <c r="D2040" s="50" t="s">
        <v>432</v>
      </c>
      <c r="E2040" s="50">
        <v>2015</v>
      </c>
      <c r="F2040" s="50" t="s">
        <v>76</v>
      </c>
      <c r="G2040" s="97">
        <v>164</v>
      </c>
    </row>
    <row r="2041" spans="1:7">
      <c r="A2041" s="50" t="s">
        <v>465</v>
      </c>
      <c r="B2041" s="50" t="s">
        <v>464</v>
      </c>
      <c r="C2041" s="50" t="s">
        <v>428</v>
      </c>
      <c r="D2041" s="50" t="s">
        <v>432</v>
      </c>
      <c r="E2041" s="50">
        <v>2016</v>
      </c>
      <c r="F2041" s="50" t="s">
        <v>76</v>
      </c>
      <c r="G2041" s="97">
        <v>962</v>
      </c>
    </row>
    <row r="2042" spans="1:7">
      <c r="A2042" s="50" t="s">
        <v>465</v>
      </c>
      <c r="B2042" s="50" t="s">
        <v>464</v>
      </c>
      <c r="C2042" s="50" t="s">
        <v>428</v>
      </c>
      <c r="D2042" s="50" t="s">
        <v>432</v>
      </c>
      <c r="E2042" s="50">
        <v>2017</v>
      </c>
      <c r="F2042" s="50" t="s">
        <v>76</v>
      </c>
      <c r="G2042" s="97">
        <v>703</v>
      </c>
    </row>
    <row r="2043" spans="1:7">
      <c r="A2043" s="50" t="s">
        <v>465</v>
      </c>
      <c r="B2043" s="50" t="s">
        <v>464</v>
      </c>
      <c r="C2043" s="50" t="s">
        <v>428</v>
      </c>
      <c r="D2043" s="50" t="s">
        <v>432</v>
      </c>
      <c r="E2043" s="50">
        <v>2018</v>
      </c>
      <c r="F2043" s="50" t="s">
        <v>76</v>
      </c>
      <c r="G2043" s="98">
        <v>1034</v>
      </c>
    </row>
    <row r="2044" spans="1:7">
      <c r="A2044" s="50" t="s">
        <v>465</v>
      </c>
      <c r="B2044" s="50" t="s">
        <v>464</v>
      </c>
      <c r="C2044" s="50" t="s">
        <v>428</v>
      </c>
      <c r="D2044" s="50" t="s">
        <v>432</v>
      </c>
      <c r="E2044" s="50">
        <v>2019</v>
      </c>
      <c r="F2044" s="50" t="s">
        <v>76</v>
      </c>
      <c r="G2044" s="97">
        <v>716</v>
      </c>
    </row>
    <row r="2045" spans="1:7">
      <c r="A2045" s="50" t="s">
        <v>465</v>
      </c>
      <c r="B2045" s="50" t="s">
        <v>464</v>
      </c>
      <c r="C2045" s="50" t="s">
        <v>428</v>
      </c>
      <c r="D2045" s="50" t="s">
        <v>466</v>
      </c>
      <c r="E2045" s="50">
        <v>2014</v>
      </c>
      <c r="F2045" s="50" t="s">
        <v>76</v>
      </c>
      <c r="G2045" s="97">
        <v>10</v>
      </c>
    </row>
    <row r="2046" spans="1:7">
      <c r="A2046" s="50" t="s">
        <v>465</v>
      </c>
      <c r="B2046" s="50" t="s">
        <v>464</v>
      </c>
      <c r="C2046" s="50" t="s">
        <v>428</v>
      </c>
      <c r="D2046" s="50" t="s">
        <v>466</v>
      </c>
      <c r="E2046" s="50">
        <v>2015</v>
      </c>
      <c r="F2046" s="50" t="s">
        <v>76</v>
      </c>
      <c r="G2046" s="97">
        <v>0</v>
      </c>
    </row>
    <row r="2047" spans="1:7">
      <c r="A2047" s="50" t="s">
        <v>465</v>
      </c>
      <c r="B2047" s="50" t="s">
        <v>464</v>
      </c>
      <c r="C2047" s="50" t="s">
        <v>428</v>
      </c>
      <c r="D2047" s="50" t="s">
        <v>466</v>
      </c>
      <c r="E2047" s="50">
        <v>2016</v>
      </c>
      <c r="F2047" s="50" t="s">
        <v>76</v>
      </c>
      <c r="G2047" s="97">
        <v>10</v>
      </c>
    </row>
    <row r="2048" spans="1:7">
      <c r="A2048" s="50" t="s">
        <v>465</v>
      </c>
      <c r="B2048" s="50" t="s">
        <v>464</v>
      </c>
      <c r="C2048" s="50" t="s">
        <v>428</v>
      </c>
      <c r="D2048" s="50" t="s">
        <v>466</v>
      </c>
      <c r="E2048" s="50">
        <v>2017</v>
      </c>
      <c r="F2048" s="50" t="s">
        <v>76</v>
      </c>
      <c r="G2048" s="97">
        <v>10</v>
      </c>
    </row>
    <row r="2049" spans="1:7">
      <c r="A2049" s="50" t="s">
        <v>465</v>
      </c>
      <c r="B2049" s="50" t="s">
        <v>464</v>
      </c>
      <c r="C2049" s="50" t="s">
        <v>428</v>
      </c>
      <c r="D2049" s="50" t="s">
        <v>466</v>
      </c>
      <c r="E2049" s="50">
        <v>2018</v>
      </c>
      <c r="F2049" s="50" t="s">
        <v>76</v>
      </c>
      <c r="G2049" s="97">
        <v>48</v>
      </c>
    </row>
    <row r="2050" spans="1:7">
      <c r="A2050" s="50" t="s">
        <v>465</v>
      </c>
      <c r="B2050" s="50" t="s">
        <v>464</v>
      </c>
      <c r="C2050" s="50" t="s">
        <v>428</v>
      </c>
      <c r="D2050" s="50" t="s">
        <v>466</v>
      </c>
      <c r="E2050" s="50">
        <v>2019</v>
      </c>
      <c r="F2050" s="50" t="s">
        <v>76</v>
      </c>
      <c r="G2050" s="97">
        <v>29</v>
      </c>
    </row>
    <row r="2051" spans="1:7">
      <c r="A2051" s="50" t="s">
        <v>465</v>
      </c>
      <c r="B2051" s="50" t="s">
        <v>464</v>
      </c>
      <c r="C2051" s="50" t="s">
        <v>428</v>
      </c>
      <c r="D2051" s="50" t="s">
        <v>430</v>
      </c>
      <c r="E2051" s="50">
        <v>2014</v>
      </c>
      <c r="F2051" s="50" t="s">
        <v>76</v>
      </c>
      <c r="G2051" s="97">
        <v>56</v>
      </c>
    </row>
    <row r="2052" spans="1:7">
      <c r="A2052" s="50" t="s">
        <v>465</v>
      </c>
      <c r="B2052" s="50" t="s">
        <v>464</v>
      </c>
      <c r="C2052" s="50" t="s">
        <v>428</v>
      </c>
      <c r="D2052" s="50" t="s">
        <v>430</v>
      </c>
      <c r="E2052" s="50">
        <v>2015</v>
      </c>
      <c r="F2052" s="50" t="s">
        <v>76</v>
      </c>
      <c r="G2052" s="97">
        <v>45</v>
      </c>
    </row>
    <row r="2053" spans="1:7">
      <c r="A2053" s="50" t="s">
        <v>465</v>
      </c>
      <c r="B2053" s="50" t="s">
        <v>464</v>
      </c>
      <c r="C2053" s="50" t="s">
        <v>428</v>
      </c>
      <c r="D2053" s="50" t="s">
        <v>430</v>
      </c>
      <c r="E2053" s="50">
        <v>2016</v>
      </c>
      <c r="F2053" s="50" t="s">
        <v>76</v>
      </c>
      <c r="G2053" s="97">
        <v>27</v>
      </c>
    </row>
    <row r="2054" spans="1:7">
      <c r="A2054" s="50" t="s">
        <v>465</v>
      </c>
      <c r="B2054" s="50" t="s">
        <v>464</v>
      </c>
      <c r="C2054" s="50" t="s">
        <v>428</v>
      </c>
      <c r="D2054" s="50" t="s">
        <v>430</v>
      </c>
      <c r="E2054" s="50">
        <v>2017</v>
      </c>
      <c r="F2054" s="50" t="s">
        <v>76</v>
      </c>
      <c r="G2054" s="97">
        <v>28</v>
      </c>
    </row>
    <row r="2055" spans="1:7">
      <c r="A2055" s="50" t="s">
        <v>465</v>
      </c>
      <c r="B2055" s="50" t="s">
        <v>464</v>
      </c>
      <c r="C2055" s="50" t="s">
        <v>428</v>
      </c>
      <c r="D2055" s="50" t="s">
        <v>430</v>
      </c>
      <c r="E2055" s="50">
        <v>2018</v>
      </c>
      <c r="F2055" s="50" t="s">
        <v>76</v>
      </c>
      <c r="G2055" s="97">
        <v>28</v>
      </c>
    </row>
    <row r="2056" spans="1:7">
      <c r="A2056" s="50" t="s">
        <v>465</v>
      </c>
      <c r="B2056" s="50" t="s">
        <v>464</v>
      </c>
      <c r="C2056" s="50" t="s">
        <v>428</v>
      </c>
      <c r="D2056" s="50" t="s">
        <v>430</v>
      </c>
      <c r="E2056" s="50">
        <v>2019</v>
      </c>
      <c r="F2056" s="50" t="s">
        <v>76</v>
      </c>
      <c r="G2056" s="97">
        <v>0</v>
      </c>
    </row>
    <row r="2057" spans="1:7">
      <c r="A2057" s="50" t="s">
        <v>465</v>
      </c>
      <c r="B2057" s="50" t="s">
        <v>464</v>
      </c>
      <c r="C2057" s="50" t="s">
        <v>428</v>
      </c>
      <c r="D2057" s="50" t="s">
        <v>429</v>
      </c>
      <c r="E2057" s="50">
        <v>2014</v>
      </c>
      <c r="F2057" s="50" t="s">
        <v>76</v>
      </c>
      <c r="G2057" s="97">
        <v>114</v>
      </c>
    </row>
    <row r="2058" spans="1:7">
      <c r="A2058" s="50" t="s">
        <v>465</v>
      </c>
      <c r="B2058" s="50" t="s">
        <v>464</v>
      </c>
      <c r="C2058" s="50" t="s">
        <v>428</v>
      </c>
      <c r="D2058" s="50" t="s">
        <v>429</v>
      </c>
      <c r="E2058" s="50">
        <v>2015</v>
      </c>
      <c r="F2058" s="50" t="s">
        <v>76</v>
      </c>
      <c r="G2058" s="97">
        <v>96</v>
      </c>
    </row>
    <row r="2059" spans="1:7">
      <c r="A2059" s="50" t="s">
        <v>465</v>
      </c>
      <c r="B2059" s="50" t="s">
        <v>464</v>
      </c>
      <c r="C2059" s="50" t="s">
        <v>428</v>
      </c>
      <c r="D2059" s="50" t="s">
        <v>429</v>
      </c>
      <c r="E2059" s="50">
        <v>2016</v>
      </c>
      <c r="F2059" s="50" t="s">
        <v>76</v>
      </c>
      <c r="G2059" s="97">
        <v>130</v>
      </c>
    </row>
    <row r="2060" spans="1:7">
      <c r="A2060" s="50" t="s">
        <v>465</v>
      </c>
      <c r="B2060" s="50" t="s">
        <v>464</v>
      </c>
      <c r="C2060" s="50" t="s">
        <v>428</v>
      </c>
      <c r="D2060" s="50" t="s">
        <v>429</v>
      </c>
      <c r="E2060" s="50">
        <v>2017</v>
      </c>
      <c r="F2060" s="50" t="s">
        <v>76</v>
      </c>
      <c r="G2060" s="97">
        <v>189</v>
      </c>
    </row>
    <row r="2061" spans="1:7">
      <c r="A2061" s="50" t="s">
        <v>465</v>
      </c>
      <c r="B2061" s="50" t="s">
        <v>464</v>
      </c>
      <c r="C2061" s="50" t="s">
        <v>428</v>
      </c>
      <c r="D2061" s="50" t="s">
        <v>429</v>
      </c>
      <c r="E2061" s="50">
        <v>2018</v>
      </c>
      <c r="F2061" s="50" t="s">
        <v>76</v>
      </c>
      <c r="G2061" s="97">
        <v>76</v>
      </c>
    </row>
    <row r="2062" spans="1:7">
      <c r="A2062" s="50" t="s">
        <v>465</v>
      </c>
      <c r="B2062" s="50" t="s">
        <v>464</v>
      </c>
      <c r="C2062" s="50" t="s">
        <v>428</v>
      </c>
      <c r="D2062" s="50" t="s">
        <v>429</v>
      </c>
      <c r="E2062" s="50">
        <v>2019</v>
      </c>
      <c r="F2062" s="50" t="s">
        <v>76</v>
      </c>
      <c r="G2062" s="97">
        <v>67</v>
      </c>
    </row>
    <row r="2063" spans="1:7">
      <c r="A2063" s="50" t="s">
        <v>465</v>
      </c>
      <c r="B2063" s="50" t="s">
        <v>464</v>
      </c>
      <c r="C2063" s="50" t="s">
        <v>425</v>
      </c>
      <c r="D2063" s="50" t="s">
        <v>427</v>
      </c>
      <c r="E2063" s="50">
        <v>2014</v>
      </c>
      <c r="F2063" s="50" t="s">
        <v>76</v>
      </c>
      <c r="G2063" s="97">
        <v>220</v>
      </c>
    </row>
    <row r="2064" spans="1:7">
      <c r="A2064" s="50" t="s">
        <v>465</v>
      </c>
      <c r="B2064" s="50" t="s">
        <v>464</v>
      </c>
      <c r="C2064" s="50" t="s">
        <v>425</v>
      </c>
      <c r="D2064" s="50" t="s">
        <v>427</v>
      </c>
      <c r="E2064" s="50">
        <v>2015</v>
      </c>
      <c r="F2064" s="50" t="s">
        <v>76</v>
      </c>
      <c r="G2064" s="97">
        <v>373</v>
      </c>
    </row>
    <row r="2065" spans="1:7">
      <c r="A2065" s="50" t="s">
        <v>465</v>
      </c>
      <c r="B2065" s="50" t="s">
        <v>464</v>
      </c>
      <c r="C2065" s="50" t="s">
        <v>425</v>
      </c>
      <c r="D2065" s="50" t="s">
        <v>427</v>
      </c>
      <c r="E2065" s="50">
        <v>2016</v>
      </c>
      <c r="F2065" s="50" t="s">
        <v>76</v>
      </c>
      <c r="G2065" s="97">
        <v>577</v>
      </c>
    </row>
    <row r="2066" spans="1:7">
      <c r="A2066" s="50" t="s">
        <v>465</v>
      </c>
      <c r="B2066" s="50" t="s">
        <v>464</v>
      </c>
      <c r="C2066" s="50" t="s">
        <v>425</v>
      </c>
      <c r="D2066" s="50" t="s">
        <v>427</v>
      </c>
      <c r="E2066" s="50">
        <v>2017</v>
      </c>
      <c r="F2066" s="50" t="s">
        <v>76</v>
      </c>
      <c r="G2066" s="97">
        <v>242</v>
      </c>
    </row>
    <row r="2067" spans="1:7">
      <c r="A2067" s="50" t="s">
        <v>465</v>
      </c>
      <c r="B2067" s="50" t="s">
        <v>464</v>
      </c>
      <c r="C2067" s="50" t="s">
        <v>425</v>
      </c>
      <c r="D2067" s="50" t="s">
        <v>427</v>
      </c>
      <c r="E2067" s="50">
        <v>2018</v>
      </c>
      <c r="F2067" s="50" t="s">
        <v>76</v>
      </c>
      <c r="G2067" s="97">
        <v>210</v>
      </c>
    </row>
    <row r="2068" spans="1:7">
      <c r="A2068" s="50" t="s">
        <v>465</v>
      </c>
      <c r="B2068" s="50" t="s">
        <v>464</v>
      </c>
      <c r="C2068" s="50" t="s">
        <v>425</v>
      </c>
      <c r="D2068" s="50" t="s">
        <v>427</v>
      </c>
      <c r="E2068" s="50">
        <v>2019</v>
      </c>
      <c r="F2068" s="50" t="s">
        <v>76</v>
      </c>
      <c r="G2068" s="97">
        <v>268</v>
      </c>
    </row>
    <row r="2069" spans="1:7">
      <c r="A2069" s="50" t="s">
        <v>465</v>
      </c>
      <c r="B2069" s="50" t="s">
        <v>464</v>
      </c>
      <c r="C2069" s="50" t="s">
        <v>425</v>
      </c>
      <c r="D2069" s="50" t="s">
        <v>426</v>
      </c>
      <c r="E2069" s="50">
        <v>2014</v>
      </c>
      <c r="F2069" s="50" t="s">
        <v>76</v>
      </c>
      <c r="G2069" s="98">
        <v>1792</v>
      </c>
    </row>
    <row r="2070" spans="1:7">
      <c r="A2070" s="50" t="s">
        <v>465</v>
      </c>
      <c r="B2070" s="50" t="s">
        <v>464</v>
      </c>
      <c r="C2070" s="50" t="s">
        <v>425</v>
      </c>
      <c r="D2070" s="50" t="s">
        <v>426</v>
      </c>
      <c r="E2070" s="50">
        <v>2015</v>
      </c>
      <c r="F2070" s="50" t="s">
        <v>76</v>
      </c>
      <c r="G2070" s="98">
        <v>2087</v>
      </c>
    </row>
    <row r="2071" spans="1:7">
      <c r="A2071" s="50" t="s">
        <v>465</v>
      </c>
      <c r="B2071" s="50" t="s">
        <v>464</v>
      </c>
      <c r="C2071" s="50" t="s">
        <v>425</v>
      </c>
      <c r="D2071" s="50" t="s">
        <v>426</v>
      </c>
      <c r="E2071" s="50">
        <v>2016</v>
      </c>
      <c r="F2071" s="50" t="s">
        <v>76</v>
      </c>
      <c r="G2071" s="98">
        <v>2346</v>
      </c>
    </row>
    <row r="2072" spans="1:7">
      <c r="A2072" s="50" t="s">
        <v>465</v>
      </c>
      <c r="B2072" s="50" t="s">
        <v>464</v>
      </c>
      <c r="C2072" s="50" t="s">
        <v>425</v>
      </c>
      <c r="D2072" s="50" t="s">
        <v>426</v>
      </c>
      <c r="E2072" s="50">
        <v>2017</v>
      </c>
      <c r="F2072" s="50" t="s">
        <v>76</v>
      </c>
      <c r="G2072" s="98">
        <v>2269</v>
      </c>
    </row>
    <row r="2073" spans="1:7">
      <c r="A2073" s="50" t="s">
        <v>465</v>
      </c>
      <c r="B2073" s="50" t="s">
        <v>464</v>
      </c>
      <c r="C2073" s="50" t="s">
        <v>425</v>
      </c>
      <c r="D2073" s="50" t="s">
        <v>426</v>
      </c>
      <c r="E2073" s="50">
        <v>2018</v>
      </c>
      <c r="F2073" s="50" t="s">
        <v>76</v>
      </c>
      <c r="G2073" s="98">
        <v>2200</v>
      </c>
    </row>
    <row r="2074" spans="1:7" ht="15.75" thickBot="1">
      <c r="A2074" s="50" t="s">
        <v>465</v>
      </c>
      <c r="B2074" s="50" t="s">
        <v>464</v>
      </c>
      <c r="C2074" s="50" t="s">
        <v>425</v>
      </c>
      <c r="D2074" s="50" t="s">
        <v>426</v>
      </c>
      <c r="E2074" s="50">
        <v>2019</v>
      </c>
      <c r="F2074" s="50" t="s">
        <v>76</v>
      </c>
      <c r="G2074" s="96">
        <v>2689</v>
      </c>
    </row>
    <row r="2075" spans="1:7">
      <c r="A2075" s="50" t="s">
        <v>465</v>
      </c>
      <c r="B2075" s="50" t="s">
        <v>454</v>
      </c>
      <c r="C2075" s="50" t="s">
        <v>455</v>
      </c>
      <c r="D2075" s="50" t="s">
        <v>454</v>
      </c>
      <c r="E2075" s="50">
        <v>2014</v>
      </c>
      <c r="F2075" s="50" t="s">
        <v>71</v>
      </c>
      <c r="G2075" s="98">
        <v>6793</v>
      </c>
    </row>
    <row r="2076" spans="1:7">
      <c r="A2076" s="50" t="s">
        <v>465</v>
      </c>
      <c r="B2076" s="50" t="s">
        <v>454</v>
      </c>
      <c r="C2076" s="50" t="s">
        <v>455</v>
      </c>
      <c r="D2076" s="50" t="s">
        <v>454</v>
      </c>
      <c r="E2076" s="50">
        <v>2015</v>
      </c>
      <c r="F2076" s="50" t="s">
        <v>71</v>
      </c>
      <c r="G2076" s="97">
        <v>41</v>
      </c>
    </row>
    <row r="2077" spans="1:7">
      <c r="A2077" s="50" t="s">
        <v>465</v>
      </c>
      <c r="B2077" s="50" t="s">
        <v>454</v>
      </c>
      <c r="C2077" s="50" t="s">
        <v>455</v>
      </c>
      <c r="D2077" s="50" t="s">
        <v>454</v>
      </c>
      <c r="E2077" s="50">
        <v>2016</v>
      </c>
      <c r="F2077" s="50" t="s">
        <v>71</v>
      </c>
      <c r="G2077" s="97">
        <v>28</v>
      </c>
    </row>
    <row r="2078" spans="1:7">
      <c r="A2078" s="50" t="s">
        <v>465</v>
      </c>
      <c r="B2078" s="50" t="s">
        <v>454</v>
      </c>
      <c r="C2078" s="50" t="s">
        <v>455</v>
      </c>
      <c r="D2078" s="50" t="s">
        <v>454</v>
      </c>
      <c r="E2078" s="50">
        <v>2017</v>
      </c>
      <c r="F2078" s="50" t="s">
        <v>71</v>
      </c>
      <c r="G2078" s="97">
        <v>0</v>
      </c>
    </row>
    <row r="2079" spans="1:7">
      <c r="A2079" s="50" t="s">
        <v>465</v>
      </c>
      <c r="B2079" s="50" t="s">
        <v>454</v>
      </c>
      <c r="C2079" s="50" t="s">
        <v>455</v>
      </c>
      <c r="D2079" s="50" t="s">
        <v>454</v>
      </c>
      <c r="E2079" s="50">
        <v>2018</v>
      </c>
      <c r="F2079" s="50" t="s">
        <v>71</v>
      </c>
      <c r="G2079" s="97">
        <v>0</v>
      </c>
    </row>
    <row r="2080" spans="1:7">
      <c r="A2080" s="50" t="s">
        <v>465</v>
      </c>
      <c r="B2080" s="50" t="s">
        <v>454</v>
      </c>
      <c r="C2080" s="50" t="s">
        <v>455</v>
      </c>
      <c r="D2080" s="50" t="s">
        <v>454</v>
      </c>
      <c r="E2080" s="50">
        <v>2019</v>
      </c>
      <c r="F2080" s="50" t="s">
        <v>71</v>
      </c>
      <c r="G2080" s="97">
        <v>37</v>
      </c>
    </row>
    <row r="2081" spans="1:7">
      <c r="A2081" s="50" t="s">
        <v>465</v>
      </c>
      <c r="B2081" s="50" t="s">
        <v>464</v>
      </c>
      <c r="C2081" s="50" t="s">
        <v>451</v>
      </c>
      <c r="D2081" s="50" t="s">
        <v>453</v>
      </c>
      <c r="E2081" s="50">
        <v>2014</v>
      </c>
      <c r="F2081" s="50" t="s">
        <v>71</v>
      </c>
      <c r="G2081" s="98">
        <v>96311</v>
      </c>
    </row>
    <row r="2082" spans="1:7">
      <c r="A2082" s="50" t="s">
        <v>465</v>
      </c>
      <c r="B2082" s="50" t="s">
        <v>464</v>
      </c>
      <c r="C2082" s="50" t="s">
        <v>451</v>
      </c>
      <c r="D2082" s="50" t="s">
        <v>453</v>
      </c>
      <c r="E2082" s="50">
        <v>2015</v>
      </c>
      <c r="F2082" s="50" t="s">
        <v>71</v>
      </c>
      <c r="G2082" s="98">
        <v>107937</v>
      </c>
    </row>
    <row r="2083" spans="1:7">
      <c r="A2083" s="50" t="s">
        <v>465</v>
      </c>
      <c r="B2083" s="50" t="s">
        <v>464</v>
      </c>
      <c r="C2083" s="50" t="s">
        <v>451</v>
      </c>
      <c r="D2083" s="50" t="s">
        <v>453</v>
      </c>
      <c r="E2083" s="50">
        <v>2016</v>
      </c>
      <c r="F2083" s="50" t="s">
        <v>71</v>
      </c>
      <c r="G2083" s="98">
        <v>106614</v>
      </c>
    </row>
    <row r="2084" spans="1:7">
      <c r="A2084" s="50" t="s">
        <v>465</v>
      </c>
      <c r="B2084" s="50" t="s">
        <v>464</v>
      </c>
      <c r="C2084" s="50" t="s">
        <v>451</v>
      </c>
      <c r="D2084" s="50" t="s">
        <v>453</v>
      </c>
      <c r="E2084" s="50">
        <v>2017</v>
      </c>
      <c r="F2084" s="50" t="s">
        <v>71</v>
      </c>
      <c r="G2084" s="98">
        <v>103119</v>
      </c>
    </row>
    <row r="2085" spans="1:7">
      <c r="A2085" s="50" t="s">
        <v>465</v>
      </c>
      <c r="B2085" s="50" t="s">
        <v>464</v>
      </c>
      <c r="C2085" s="50" t="s">
        <v>451</v>
      </c>
      <c r="D2085" s="50" t="s">
        <v>453</v>
      </c>
      <c r="E2085" s="50">
        <v>2018</v>
      </c>
      <c r="F2085" s="50" t="s">
        <v>71</v>
      </c>
      <c r="G2085" s="98">
        <v>108250</v>
      </c>
    </row>
    <row r="2086" spans="1:7">
      <c r="A2086" s="50" t="s">
        <v>465</v>
      </c>
      <c r="B2086" s="50" t="s">
        <v>464</v>
      </c>
      <c r="C2086" s="50" t="s">
        <v>451</v>
      </c>
      <c r="D2086" s="50" t="s">
        <v>453</v>
      </c>
      <c r="E2086" s="50">
        <v>2019</v>
      </c>
      <c r="F2086" s="50" t="s">
        <v>71</v>
      </c>
      <c r="G2086" s="98">
        <v>106073</v>
      </c>
    </row>
    <row r="2087" spans="1:7">
      <c r="A2087" s="50" t="s">
        <v>465</v>
      </c>
      <c r="B2087" s="50" t="s">
        <v>464</v>
      </c>
      <c r="C2087" s="50" t="s">
        <v>451</v>
      </c>
      <c r="D2087" s="50" t="s">
        <v>452</v>
      </c>
      <c r="E2087" s="50">
        <v>2014</v>
      </c>
      <c r="F2087" s="50" t="s">
        <v>71</v>
      </c>
      <c r="G2087" s="98">
        <v>39201</v>
      </c>
    </row>
    <row r="2088" spans="1:7">
      <c r="A2088" s="50" t="s">
        <v>465</v>
      </c>
      <c r="B2088" s="50" t="s">
        <v>464</v>
      </c>
      <c r="C2088" s="50" t="s">
        <v>451</v>
      </c>
      <c r="D2088" s="50" t="s">
        <v>452</v>
      </c>
      <c r="E2088" s="50">
        <v>2015</v>
      </c>
      <c r="F2088" s="50" t="s">
        <v>71</v>
      </c>
      <c r="G2088" s="98">
        <v>38120</v>
      </c>
    </row>
    <row r="2089" spans="1:7">
      <c r="A2089" s="50" t="s">
        <v>465</v>
      </c>
      <c r="B2089" s="50" t="s">
        <v>464</v>
      </c>
      <c r="C2089" s="50" t="s">
        <v>451</v>
      </c>
      <c r="D2089" s="50" t="s">
        <v>452</v>
      </c>
      <c r="E2089" s="50">
        <v>2016</v>
      </c>
      <c r="F2089" s="50" t="s">
        <v>71</v>
      </c>
      <c r="G2089" s="98">
        <v>42871</v>
      </c>
    </row>
    <row r="2090" spans="1:7">
      <c r="A2090" s="50" t="s">
        <v>465</v>
      </c>
      <c r="B2090" s="50" t="s">
        <v>464</v>
      </c>
      <c r="C2090" s="50" t="s">
        <v>451</v>
      </c>
      <c r="D2090" s="50" t="s">
        <v>452</v>
      </c>
      <c r="E2090" s="50">
        <v>2017</v>
      </c>
      <c r="F2090" s="50" t="s">
        <v>71</v>
      </c>
      <c r="G2090" s="98">
        <v>39184</v>
      </c>
    </row>
    <row r="2091" spans="1:7">
      <c r="A2091" s="50" t="s">
        <v>465</v>
      </c>
      <c r="B2091" s="50" t="s">
        <v>464</v>
      </c>
      <c r="C2091" s="50" t="s">
        <v>451</v>
      </c>
      <c r="D2091" s="50" t="s">
        <v>452</v>
      </c>
      <c r="E2091" s="50">
        <v>2018</v>
      </c>
      <c r="F2091" s="50" t="s">
        <v>71</v>
      </c>
      <c r="G2091" s="98">
        <v>38501</v>
      </c>
    </row>
    <row r="2092" spans="1:7">
      <c r="A2092" s="50" t="s">
        <v>465</v>
      </c>
      <c r="B2092" s="50" t="s">
        <v>464</v>
      </c>
      <c r="C2092" s="50" t="s">
        <v>451</v>
      </c>
      <c r="D2092" s="50" t="s">
        <v>452</v>
      </c>
      <c r="E2092" s="50">
        <v>2019</v>
      </c>
      <c r="F2092" s="50" t="s">
        <v>71</v>
      </c>
      <c r="G2092" s="98">
        <v>35595</v>
      </c>
    </row>
    <row r="2093" spans="1:7">
      <c r="A2093" s="50" t="s">
        <v>465</v>
      </c>
      <c r="B2093" s="50" t="s">
        <v>464</v>
      </c>
      <c r="C2093" s="50" t="s">
        <v>447</v>
      </c>
      <c r="D2093" s="50" t="s">
        <v>450</v>
      </c>
      <c r="E2093" s="50">
        <v>2014</v>
      </c>
      <c r="F2093" s="50" t="s">
        <v>71</v>
      </c>
      <c r="G2093" s="98">
        <v>98730</v>
      </c>
    </row>
    <row r="2094" spans="1:7">
      <c r="A2094" s="50" t="s">
        <v>465</v>
      </c>
      <c r="B2094" s="50" t="s">
        <v>464</v>
      </c>
      <c r="C2094" s="50" t="s">
        <v>447</v>
      </c>
      <c r="D2094" s="50" t="s">
        <v>450</v>
      </c>
      <c r="E2094" s="50">
        <v>2015</v>
      </c>
      <c r="F2094" s="50" t="s">
        <v>71</v>
      </c>
      <c r="G2094" s="98">
        <v>118337</v>
      </c>
    </row>
    <row r="2095" spans="1:7">
      <c r="A2095" s="50" t="s">
        <v>465</v>
      </c>
      <c r="B2095" s="50" t="s">
        <v>464</v>
      </c>
      <c r="C2095" s="50" t="s">
        <v>447</v>
      </c>
      <c r="D2095" s="50" t="s">
        <v>450</v>
      </c>
      <c r="E2095" s="50">
        <v>2016</v>
      </c>
      <c r="F2095" s="50" t="s">
        <v>71</v>
      </c>
      <c r="G2095" s="98">
        <v>123912</v>
      </c>
    </row>
    <row r="2096" spans="1:7">
      <c r="A2096" s="50" t="s">
        <v>465</v>
      </c>
      <c r="B2096" s="50" t="s">
        <v>464</v>
      </c>
      <c r="C2096" s="50" t="s">
        <v>447</v>
      </c>
      <c r="D2096" s="50" t="s">
        <v>450</v>
      </c>
      <c r="E2096" s="50">
        <v>2017</v>
      </c>
      <c r="F2096" s="50" t="s">
        <v>71</v>
      </c>
      <c r="G2096" s="98">
        <v>127469</v>
      </c>
    </row>
    <row r="2097" spans="1:7">
      <c r="A2097" s="50" t="s">
        <v>465</v>
      </c>
      <c r="B2097" s="50" t="s">
        <v>464</v>
      </c>
      <c r="C2097" s="50" t="s">
        <v>447</v>
      </c>
      <c r="D2097" s="50" t="s">
        <v>450</v>
      </c>
      <c r="E2097" s="50">
        <v>2018</v>
      </c>
      <c r="F2097" s="50" t="s">
        <v>71</v>
      </c>
      <c r="G2097" s="98">
        <v>136854</v>
      </c>
    </row>
    <row r="2098" spans="1:7">
      <c r="A2098" s="50" t="s">
        <v>465</v>
      </c>
      <c r="B2098" s="50" t="s">
        <v>464</v>
      </c>
      <c r="C2098" s="50" t="s">
        <v>447</v>
      </c>
      <c r="D2098" s="50" t="s">
        <v>450</v>
      </c>
      <c r="E2098" s="50">
        <v>2019</v>
      </c>
      <c r="F2098" s="50" t="s">
        <v>71</v>
      </c>
      <c r="G2098" s="98">
        <v>137056</v>
      </c>
    </row>
    <row r="2099" spans="1:7">
      <c r="A2099" s="50" t="s">
        <v>465</v>
      </c>
      <c r="B2099" s="50" t="s">
        <v>464</v>
      </c>
      <c r="C2099" s="50" t="s">
        <v>447</v>
      </c>
      <c r="D2099" s="50" t="s">
        <v>449</v>
      </c>
      <c r="E2099" s="50">
        <v>2014</v>
      </c>
      <c r="F2099" s="50" t="s">
        <v>71</v>
      </c>
      <c r="G2099" s="98">
        <v>26618</v>
      </c>
    </row>
    <row r="2100" spans="1:7">
      <c r="A2100" s="50" t="s">
        <v>465</v>
      </c>
      <c r="B2100" s="50" t="s">
        <v>464</v>
      </c>
      <c r="C2100" s="50" t="s">
        <v>447</v>
      </c>
      <c r="D2100" s="50" t="s">
        <v>449</v>
      </c>
      <c r="E2100" s="50">
        <v>2015</v>
      </c>
      <c r="F2100" s="50" t="s">
        <v>71</v>
      </c>
      <c r="G2100" s="98">
        <v>34068</v>
      </c>
    </row>
    <row r="2101" spans="1:7">
      <c r="A2101" s="50" t="s">
        <v>465</v>
      </c>
      <c r="B2101" s="50" t="s">
        <v>464</v>
      </c>
      <c r="C2101" s="50" t="s">
        <v>447</v>
      </c>
      <c r="D2101" s="50" t="s">
        <v>449</v>
      </c>
      <c r="E2101" s="50">
        <v>2016</v>
      </c>
      <c r="F2101" s="50" t="s">
        <v>71</v>
      </c>
      <c r="G2101" s="98">
        <v>39841</v>
      </c>
    </row>
    <row r="2102" spans="1:7">
      <c r="A2102" s="50" t="s">
        <v>465</v>
      </c>
      <c r="B2102" s="50" t="s">
        <v>464</v>
      </c>
      <c r="C2102" s="50" t="s">
        <v>447</v>
      </c>
      <c r="D2102" s="50" t="s">
        <v>449</v>
      </c>
      <c r="E2102" s="50">
        <v>2017</v>
      </c>
      <c r="F2102" s="50" t="s">
        <v>71</v>
      </c>
      <c r="G2102" s="98">
        <v>42672</v>
      </c>
    </row>
    <row r="2103" spans="1:7">
      <c r="A2103" s="50" t="s">
        <v>465</v>
      </c>
      <c r="B2103" s="50" t="s">
        <v>464</v>
      </c>
      <c r="C2103" s="50" t="s">
        <v>447</v>
      </c>
      <c r="D2103" s="50" t="s">
        <v>449</v>
      </c>
      <c r="E2103" s="50">
        <v>2018</v>
      </c>
      <c r="F2103" s="50" t="s">
        <v>71</v>
      </c>
      <c r="G2103" s="98">
        <v>48012</v>
      </c>
    </row>
    <row r="2104" spans="1:7">
      <c r="A2104" s="50" t="s">
        <v>465</v>
      </c>
      <c r="B2104" s="50" t="s">
        <v>464</v>
      </c>
      <c r="C2104" s="50" t="s">
        <v>447</v>
      </c>
      <c r="D2104" s="50" t="s">
        <v>449</v>
      </c>
      <c r="E2104" s="50">
        <v>2019</v>
      </c>
      <c r="F2104" s="50" t="s">
        <v>71</v>
      </c>
      <c r="G2104" s="98">
        <v>48716</v>
      </c>
    </row>
    <row r="2105" spans="1:7">
      <c r="A2105" s="50" t="s">
        <v>465</v>
      </c>
      <c r="B2105" s="50" t="s">
        <v>464</v>
      </c>
      <c r="C2105" s="50" t="s">
        <v>447</v>
      </c>
      <c r="D2105" s="50" t="s">
        <v>448</v>
      </c>
      <c r="E2105" s="50">
        <v>2014</v>
      </c>
      <c r="F2105" s="50" t="s">
        <v>71</v>
      </c>
      <c r="G2105" s="98">
        <v>84195</v>
      </c>
    </row>
    <row r="2106" spans="1:7">
      <c r="A2106" s="50" t="s">
        <v>465</v>
      </c>
      <c r="B2106" s="50" t="s">
        <v>464</v>
      </c>
      <c r="C2106" s="50" t="s">
        <v>447</v>
      </c>
      <c r="D2106" s="50" t="s">
        <v>448</v>
      </c>
      <c r="E2106" s="50">
        <v>2015</v>
      </c>
      <c r="F2106" s="50" t="s">
        <v>71</v>
      </c>
      <c r="G2106" s="98">
        <v>73640</v>
      </c>
    </row>
    <row r="2107" spans="1:7">
      <c r="A2107" s="50" t="s">
        <v>465</v>
      </c>
      <c r="B2107" s="50" t="s">
        <v>464</v>
      </c>
      <c r="C2107" s="50" t="s">
        <v>447</v>
      </c>
      <c r="D2107" s="50" t="s">
        <v>448</v>
      </c>
      <c r="E2107" s="50">
        <v>2016</v>
      </c>
      <c r="F2107" s="50" t="s">
        <v>71</v>
      </c>
      <c r="G2107" s="98">
        <v>74321</v>
      </c>
    </row>
    <row r="2108" spans="1:7">
      <c r="A2108" s="50" t="s">
        <v>465</v>
      </c>
      <c r="B2108" s="50" t="s">
        <v>464</v>
      </c>
      <c r="C2108" s="50" t="s">
        <v>447</v>
      </c>
      <c r="D2108" s="50" t="s">
        <v>448</v>
      </c>
      <c r="E2108" s="50">
        <v>2017</v>
      </c>
      <c r="F2108" s="50" t="s">
        <v>71</v>
      </c>
      <c r="G2108" s="98">
        <v>65702</v>
      </c>
    </row>
    <row r="2109" spans="1:7">
      <c r="A2109" s="50" t="s">
        <v>465</v>
      </c>
      <c r="B2109" s="50" t="s">
        <v>464</v>
      </c>
      <c r="C2109" s="50" t="s">
        <v>447</v>
      </c>
      <c r="D2109" s="50" t="s">
        <v>448</v>
      </c>
      <c r="E2109" s="50">
        <v>2018</v>
      </c>
      <c r="F2109" s="50" t="s">
        <v>71</v>
      </c>
      <c r="G2109" s="98">
        <v>55068</v>
      </c>
    </row>
    <row r="2110" spans="1:7">
      <c r="A2110" s="50" t="s">
        <v>465</v>
      </c>
      <c r="B2110" s="50" t="s">
        <v>464</v>
      </c>
      <c r="C2110" s="50" t="s">
        <v>447</v>
      </c>
      <c r="D2110" s="50" t="s">
        <v>448</v>
      </c>
      <c r="E2110" s="50">
        <v>2019</v>
      </c>
      <c r="F2110" s="50" t="s">
        <v>71</v>
      </c>
      <c r="G2110" s="98">
        <v>48602</v>
      </c>
    </row>
    <row r="2111" spans="1:7">
      <c r="A2111" s="50" t="s">
        <v>465</v>
      </c>
      <c r="B2111" s="50" t="s">
        <v>464</v>
      </c>
      <c r="C2111" s="50" t="s">
        <v>445</v>
      </c>
      <c r="D2111" s="50" t="s">
        <v>446</v>
      </c>
      <c r="E2111" s="50">
        <v>2014</v>
      </c>
      <c r="F2111" s="50" t="s">
        <v>71</v>
      </c>
      <c r="G2111" s="97">
        <v>566</v>
      </c>
    </row>
    <row r="2112" spans="1:7">
      <c r="A2112" s="50" t="s">
        <v>465</v>
      </c>
      <c r="B2112" s="50" t="s">
        <v>464</v>
      </c>
      <c r="C2112" s="50" t="s">
        <v>445</v>
      </c>
      <c r="D2112" s="50" t="s">
        <v>446</v>
      </c>
      <c r="E2112" s="50">
        <v>2015</v>
      </c>
      <c r="F2112" s="50" t="s">
        <v>71</v>
      </c>
      <c r="G2112" s="97">
        <v>510</v>
      </c>
    </row>
    <row r="2113" spans="1:7">
      <c r="A2113" s="50" t="s">
        <v>465</v>
      </c>
      <c r="B2113" s="50" t="s">
        <v>464</v>
      </c>
      <c r="C2113" s="50" t="s">
        <v>445</v>
      </c>
      <c r="D2113" s="50" t="s">
        <v>446</v>
      </c>
      <c r="E2113" s="50">
        <v>2016</v>
      </c>
      <c r="F2113" s="50" t="s">
        <v>71</v>
      </c>
      <c r="G2113" s="97">
        <v>500</v>
      </c>
    </row>
    <row r="2114" spans="1:7">
      <c r="A2114" s="50" t="s">
        <v>465</v>
      </c>
      <c r="B2114" s="50" t="s">
        <v>464</v>
      </c>
      <c r="C2114" s="50" t="s">
        <v>445</v>
      </c>
      <c r="D2114" s="50" t="s">
        <v>446</v>
      </c>
      <c r="E2114" s="50">
        <v>2017</v>
      </c>
      <c r="F2114" s="50" t="s">
        <v>71</v>
      </c>
      <c r="G2114" s="97">
        <v>499</v>
      </c>
    </row>
    <row r="2115" spans="1:7">
      <c r="A2115" s="50" t="s">
        <v>465</v>
      </c>
      <c r="B2115" s="50" t="s">
        <v>464</v>
      </c>
      <c r="C2115" s="50" t="s">
        <v>445</v>
      </c>
      <c r="D2115" s="50" t="s">
        <v>446</v>
      </c>
      <c r="E2115" s="50">
        <v>2018</v>
      </c>
      <c r="F2115" s="50" t="s">
        <v>71</v>
      </c>
      <c r="G2115" s="97">
        <v>778</v>
      </c>
    </row>
    <row r="2116" spans="1:7">
      <c r="A2116" s="50" t="s">
        <v>465</v>
      </c>
      <c r="B2116" s="50" t="s">
        <v>464</v>
      </c>
      <c r="C2116" s="50" t="s">
        <v>445</v>
      </c>
      <c r="D2116" s="50" t="s">
        <v>446</v>
      </c>
      <c r="E2116" s="50">
        <v>2019</v>
      </c>
      <c r="F2116" s="50" t="s">
        <v>71</v>
      </c>
      <c r="G2116" s="98">
        <v>2100</v>
      </c>
    </row>
    <row r="2117" spans="1:7">
      <c r="A2117" s="50" t="s">
        <v>465</v>
      </c>
      <c r="B2117" s="50" t="s">
        <v>464</v>
      </c>
      <c r="C2117" s="50" t="s">
        <v>441</v>
      </c>
      <c r="D2117" s="50" t="s">
        <v>385</v>
      </c>
      <c r="E2117" s="50">
        <v>2014</v>
      </c>
      <c r="F2117" s="50" t="s">
        <v>71</v>
      </c>
      <c r="G2117" s="98">
        <v>28290</v>
      </c>
    </row>
    <row r="2118" spans="1:7">
      <c r="A2118" s="50" t="s">
        <v>465</v>
      </c>
      <c r="B2118" s="50" t="s">
        <v>464</v>
      </c>
      <c r="C2118" s="50" t="s">
        <v>441</v>
      </c>
      <c r="D2118" s="50" t="s">
        <v>385</v>
      </c>
      <c r="E2118" s="50">
        <v>2015</v>
      </c>
      <c r="F2118" s="50" t="s">
        <v>71</v>
      </c>
      <c r="G2118" s="98">
        <v>34074</v>
      </c>
    </row>
    <row r="2119" spans="1:7">
      <c r="A2119" s="50" t="s">
        <v>465</v>
      </c>
      <c r="B2119" s="50" t="s">
        <v>464</v>
      </c>
      <c r="C2119" s="50" t="s">
        <v>441</v>
      </c>
      <c r="D2119" s="50" t="s">
        <v>385</v>
      </c>
      <c r="E2119" s="50">
        <v>2016</v>
      </c>
      <c r="F2119" s="50" t="s">
        <v>71</v>
      </c>
      <c r="G2119" s="98">
        <v>36553</v>
      </c>
    </row>
    <row r="2120" spans="1:7">
      <c r="A2120" s="50" t="s">
        <v>465</v>
      </c>
      <c r="B2120" s="50" t="s">
        <v>464</v>
      </c>
      <c r="C2120" s="50" t="s">
        <v>441</v>
      </c>
      <c r="D2120" s="50" t="s">
        <v>385</v>
      </c>
      <c r="E2120" s="50">
        <v>2017</v>
      </c>
      <c r="F2120" s="50" t="s">
        <v>71</v>
      </c>
      <c r="G2120" s="98">
        <v>32690</v>
      </c>
    </row>
    <row r="2121" spans="1:7">
      <c r="A2121" s="50" t="s">
        <v>465</v>
      </c>
      <c r="B2121" s="50" t="s">
        <v>464</v>
      </c>
      <c r="C2121" s="50" t="s">
        <v>441</v>
      </c>
      <c r="D2121" s="50" t="s">
        <v>385</v>
      </c>
      <c r="E2121" s="50">
        <v>2018</v>
      </c>
      <c r="F2121" s="50" t="s">
        <v>71</v>
      </c>
      <c r="G2121" s="98">
        <v>33610</v>
      </c>
    </row>
    <row r="2122" spans="1:7">
      <c r="A2122" s="50" t="s">
        <v>465</v>
      </c>
      <c r="B2122" s="50" t="s">
        <v>464</v>
      </c>
      <c r="C2122" s="50" t="s">
        <v>441</v>
      </c>
      <c r="D2122" s="50" t="s">
        <v>385</v>
      </c>
      <c r="E2122" s="50">
        <v>2019</v>
      </c>
      <c r="F2122" s="50" t="s">
        <v>71</v>
      </c>
      <c r="G2122" s="98">
        <v>32728</v>
      </c>
    </row>
    <row r="2123" spans="1:7">
      <c r="A2123" s="50" t="s">
        <v>465</v>
      </c>
      <c r="B2123" s="50" t="s">
        <v>464</v>
      </c>
      <c r="C2123" s="50" t="s">
        <v>441</v>
      </c>
      <c r="D2123" s="50" t="s">
        <v>444</v>
      </c>
      <c r="E2123" s="50">
        <v>2014</v>
      </c>
      <c r="F2123" s="50" t="s">
        <v>71</v>
      </c>
      <c r="G2123" s="98">
        <v>1563</v>
      </c>
    </row>
    <row r="2124" spans="1:7">
      <c r="A2124" s="50" t="s">
        <v>465</v>
      </c>
      <c r="B2124" s="50" t="s">
        <v>464</v>
      </c>
      <c r="C2124" s="50" t="s">
        <v>441</v>
      </c>
      <c r="D2124" s="50" t="s">
        <v>444</v>
      </c>
      <c r="E2124" s="50">
        <v>2015</v>
      </c>
      <c r="F2124" s="50" t="s">
        <v>71</v>
      </c>
      <c r="G2124" s="98">
        <v>2177</v>
      </c>
    </row>
    <row r="2125" spans="1:7">
      <c r="A2125" s="50" t="s">
        <v>465</v>
      </c>
      <c r="B2125" s="50" t="s">
        <v>464</v>
      </c>
      <c r="C2125" s="50" t="s">
        <v>441</v>
      </c>
      <c r="D2125" s="50" t="s">
        <v>444</v>
      </c>
      <c r="E2125" s="50">
        <v>2016</v>
      </c>
      <c r="F2125" s="50" t="s">
        <v>71</v>
      </c>
      <c r="G2125" s="98">
        <v>2625</v>
      </c>
    </row>
    <row r="2126" spans="1:7">
      <c r="A2126" s="50" t="s">
        <v>465</v>
      </c>
      <c r="B2126" s="50" t="s">
        <v>464</v>
      </c>
      <c r="C2126" s="50" t="s">
        <v>441</v>
      </c>
      <c r="D2126" s="50" t="s">
        <v>444</v>
      </c>
      <c r="E2126" s="50">
        <v>2017</v>
      </c>
      <c r="F2126" s="50" t="s">
        <v>71</v>
      </c>
      <c r="G2126" s="98">
        <v>2339</v>
      </c>
    </row>
    <row r="2127" spans="1:7">
      <c r="A2127" s="50" t="s">
        <v>465</v>
      </c>
      <c r="B2127" s="50" t="s">
        <v>464</v>
      </c>
      <c r="C2127" s="50" t="s">
        <v>441</v>
      </c>
      <c r="D2127" s="50" t="s">
        <v>444</v>
      </c>
      <c r="E2127" s="50">
        <v>2018</v>
      </c>
      <c r="F2127" s="50" t="s">
        <v>71</v>
      </c>
      <c r="G2127" s="98">
        <v>1937</v>
      </c>
    </row>
    <row r="2128" spans="1:7">
      <c r="A2128" s="50" t="s">
        <v>465</v>
      </c>
      <c r="B2128" s="50" t="s">
        <v>464</v>
      </c>
      <c r="C2128" s="50" t="s">
        <v>441</v>
      </c>
      <c r="D2128" s="50" t="s">
        <v>444</v>
      </c>
      <c r="E2128" s="50">
        <v>2019</v>
      </c>
      <c r="F2128" s="50" t="s">
        <v>71</v>
      </c>
      <c r="G2128" s="98">
        <v>2674</v>
      </c>
    </row>
    <row r="2129" spans="1:7">
      <c r="A2129" s="50" t="s">
        <v>465</v>
      </c>
      <c r="B2129" s="50" t="s">
        <v>464</v>
      </c>
      <c r="C2129" s="50" t="s">
        <v>441</v>
      </c>
      <c r="D2129" s="50" t="s">
        <v>443</v>
      </c>
      <c r="E2129" s="50">
        <v>2014</v>
      </c>
      <c r="F2129" s="50" t="s">
        <v>71</v>
      </c>
      <c r="G2129" s="97">
        <v>0</v>
      </c>
    </row>
    <row r="2130" spans="1:7">
      <c r="A2130" s="50" t="s">
        <v>465</v>
      </c>
      <c r="B2130" s="50" t="s">
        <v>464</v>
      </c>
      <c r="C2130" s="50" t="s">
        <v>441</v>
      </c>
      <c r="D2130" s="50" t="s">
        <v>443</v>
      </c>
      <c r="E2130" s="50">
        <v>2015</v>
      </c>
      <c r="F2130" s="50" t="s">
        <v>71</v>
      </c>
      <c r="G2130" s="97">
        <v>0</v>
      </c>
    </row>
    <row r="2131" spans="1:7">
      <c r="A2131" s="50" t="s">
        <v>465</v>
      </c>
      <c r="B2131" s="50" t="s">
        <v>464</v>
      </c>
      <c r="C2131" s="50" t="s">
        <v>441</v>
      </c>
      <c r="D2131" s="50" t="s">
        <v>443</v>
      </c>
      <c r="E2131" s="50">
        <v>2016</v>
      </c>
      <c r="F2131" s="50" t="s">
        <v>71</v>
      </c>
      <c r="G2131" s="97">
        <v>116</v>
      </c>
    </row>
    <row r="2132" spans="1:7">
      <c r="A2132" s="50" t="s">
        <v>465</v>
      </c>
      <c r="B2132" s="50" t="s">
        <v>464</v>
      </c>
      <c r="C2132" s="50" t="s">
        <v>441</v>
      </c>
      <c r="D2132" s="50" t="s">
        <v>443</v>
      </c>
      <c r="E2132" s="50">
        <v>2017</v>
      </c>
      <c r="F2132" s="50" t="s">
        <v>71</v>
      </c>
      <c r="G2132" s="97">
        <v>0</v>
      </c>
    </row>
    <row r="2133" spans="1:7">
      <c r="A2133" s="50" t="s">
        <v>465</v>
      </c>
      <c r="B2133" s="50" t="s">
        <v>464</v>
      </c>
      <c r="C2133" s="50" t="s">
        <v>441</v>
      </c>
      <c r="D2133" s="50" t="s">
        <v>443</v>
      </c>
      <c r="E2133" s="50">
        <v>2018</v>
      </c>
      <c r="F2133" s="50" t="s">
        <v>71</v>
      </c>
      <c r="G2133" s="97">
        <v>0</v>
      </c>
    </row>
    <row r="2134" spans="1:7">
      <c r="A2134" s="50" t="s">
        <v>465</v>
      </c>
      <c r="B2134" s="50" t="s">
        <v>464</v>
      </c>
      <c r="C2134" s="50" t="s">
        <v>441</v>
      </c>
      <c r="D2134" s="50" t="s">
        <v>443</v>
      </c>
      <c r="E2134" s="50">
        <v>2019</v>
      </c>
      <c r="F2134" s="50" t="s">
        <v>71</v>
      </c>
      <c r="G2134" s="97">
        <v>0</v>
      </c>
    </row>
    <row r="2135" spans="1:7">
      <c r="A2135" s="50" t="s">
        <v>465</v>
      </c>
      <c r="B2135" s="50" t="s">
        <v>464</v>
      </c>
      <c r="C2135" s="50" t="s">
        <v>441</v>
      </c>
      <c r="D2135" s="50" t="s">
        <v>442</v>
      </c>
      <c r="E2135" s="50">
        <v>2014</v>
      </c>
      <c r="F2135" s="50" t="s">
        <v>71</v>
      </c>
      <c r="G2135" s="97">
        <v>217</v>
      </c>
    </row>
    <row r="2136" spans="1:7">
      <c r="A2136" s="50" t="s">
        <v>465</v>
      </c>
      <c r="B2136" s="50" t="s">
        <v>464</v>
      </c>
      <c r="C2136" s="50" t="s">
        <v>441</v>
      </c>
      <c r="D2136" s="50" t="s">
        <v>442</v>
      </c>
      <c r="E2136" s="50">
        <v>2015</v>
      </c>
      <c r="F2136" s="50" t="s">
        <v>71</v>
      </c>
      <c r="G2136" s="97">
        <v>263</v>
      </c>
    </row>
    <row r="2137" spans="1:7">
      <c r="A2137" s="50" t="s">
        <v>465</v>
      </c>
      <c r="B2137" s="50" t="s">
        <v>464</v>
      </c>
      <c r="C2137" s="50" t="s">
        <v>441</v>
      </c>
      <c r="D2137" s="50" t="s">
        <v>442</v>
      </c>
      <c r="E2137" s="50">
        <v>2016</v>
      </c>
      <c r="F2137" s="50" t="s">
        <v>71</v>
      </c>
      <c r="G2137" s="97">
        <v>753</v>
      </c>
    </row>
    <row r="2138" spans="1:7">
      <c r="A2138" s="50" t="s">
        <v>465</v>
      </c>
      <c r="B2138" s="50" t="s">
        <v>464</v>
      </c>
      <c r="C2138" s="50" t="s">
        <v>441</v>
      </c>
      <c r="D2138" s="50" t="s">
        <v>442</v>
      </c>
      <c r="E2138" s="50">
        <v>2017</v>
      </c>
      <c r="F2138" s="50" t="s">
        <v>71</v>
      </c>
      <c r="G2138" s="97">
        <v>343</v>
      </c>
    </row>
    <row r="2139" spans="1:7">
      <c r="A2139" s="50" t="s">
        <v>465</v>
      </c>
      <c r="B2139" s="50" t="s">
        <v>464</v>
      </c>
      <c r="C2139" s="50" t="s">
        <v>441</v>
      </c>
      <c r="D2139" s="50" t="s">
        <v>442</v>
      </c>
      <c r="E2139" s="50">
        <v>2018</v>
      </c>
      <c r="F2139" s="50" t="s">
        <v>71</v>
      </c>
      <c r="G2139" s="97">
        <v>406</v>
      </c>
    </row>
    <row r="2140" spans="1:7">
      <c r="A2140" s="50" t="s">
        <v>465</v>
      </c>
      <c r="B2140" s="50" t="s">
        <v>464</v>
      </c>
      <c r="C2140" s="50" t="s">
        <v>441</v>
      </c>
      <c r="D2140" s="50" t="s">
        <v>442</v>
      </c>
      <c r="E2140" s="50">
        <v>2019</v>
      </c>
      <c r="F2140" s="50" t="s">
        <v>71</v>
      </c>
      <c r="G2140" s="98">
        <v>1125</v>
      </c>
    </row>
    <row r="2141" spans="1:7">
      <c r="A2141" s="50" t="s">
        <v>465</v>
      </c>
      <c r="B2141" s="50" t="s">
        <v>464</v>
      </c>
      <c r="C2141" s="50" t="s">
        <v>438</v>
      </c>
      <c r="D2141" s="50" t="s">
        <v>440</v>
      </c>
      <c r="E2141" s="50">
        <v>2014</v>
      </c>
      <c r="F2141" s="50" t="s">
        <v>71</v>
      </c>
      <c r="G2141" s="98">
        <v>6204</v>
      </c>
    </row>
    <row r="2142" spans="1:7">
      <c r="A2142" s="50" t="s">
        <v>465</v>
      </c>
      <c r="B2142" s="50" t="s">
        <v>464</v>
      </c>
      <c r="C2142" s="50" t="s">
        <v>438</v>
      </c>
      <c r="D2142" s="50" t="s">
        <v>440</v>
      </c>
      <c r="E2142" s="50">
        <v>2015</v>
      </c>
      <c r="F2142" s="50" t="s">
        <v>71</v>
      </c>
      <c r="G2142" s="98">
        <v>6025</v>
      </c>
    </row>
    <row r="2143" spans="1:7">
      <c r="A2143" s="50" t="s">
        <v>465</v>
      </c>
      <c r="B2143" s="50" t="s">
        <v>464</v>
      </c>
      <c r="C2143" s="50" t="s">
        <v>438</v>
      </c>
      <c r="D2143" s="50" t="s">
        <v>440</v>
      </c>
      <c r="E2143" s="50">
        <v>2016</v>
      </c>
      <c r="F2143" s="50" t="s">
        <v>71</v>
      </c>
      <c r="G2143" s="98">
        <v>5119</v>
      </c>
    </row>
    <row r="2144" spans="1:7">
      <c r="A2144" s="50" t="s">
        <v>465</v>
      </c>
      <c r="B2144" s="50" t="s">
        <v>464</v>
      </c>
      <c r="C2144" s="50" t="s">
        <v>438</v>
      </c>
      <c r="D2144" s="50" t="s">
        <v>440</v>
      </c>
      <c r="E2144" s="50">
        <v>2017</v>
      </c>
      <c r="F2144" s="50" t="s">
        <v>71</v>
      </c>
      <c r="G2144" s="98">
        <v>4394</v>
      </c>
    </row>
    <row r="2145" spans="1:7">
      <c r="A2145" s="50" t="s">
        <v>465</v>
      </c>
      <c r="B2145" s="50" t="s">
        <v>464</v>
      </c>
      <c r="C2145" s="50" t="s">
        <v>438</v>
      </c>
      <c r="D2145" s="50" t="s">
        <v>440</v>
      </c>
      <c r="E2145" s="50">
        <v>2018</v>
      </c>
      <c r="F2145" s="50" t="s">
        <v>71</v>
      </c>
      <c r="G2145" s="98">
        <v>5592</v>
      </c>
    </row>
    <row r="2146" spans="1:7">
      <c r="A2146" s="50" t="s">
        <v>465</v>
      </c>
      <c r="B2146" s="50" t="s">
        <v>464</v>
      </c>
      <c r="C2146" s="50" t="s">
        <v>438</v>
      </c>
      <c r="D2146" s="50" t="s">
        <v>440</v>
      </c>
      <c r="E2146" s="50">
        <v>2019</v>
      </c>
      <c r="F2146" s="50" t="s">
        <v>71</v>
      </c>
      <c r="G2146" s="98">
        <v>4405</v>
      </c>
    </row>
    <row r="2147" spans="1:7">
      <c r="A2147" s="50" t="s">
        <v>465</v>
      </c>
      <c r="B2147" s="50" t="s">
        <v>464</v>
      </c>
      <c r="C2147" s="50" t="s">
        <v>438</v>
      </c>
      <c r="D2147" s="50" t="s">
        <v>439</v>
      </c>
      <c r="E2147" s="50">
        <v>2014</v>
      </c>
      <c r="F2147" s="50" t="s">
        <v>71</v>
      </c>
      <c r="G2147" s="97">
        <v>71</v>
      </c>
    </row>
    <row r="2148" spans="1:7">
      <c r="A2148" s="50" t="s">
        <v>465</v>
      </c>
      <c r="B2148" s="50" t="s">
        <v>464</v>
      </c>
      <c r="C2148" s="50" t="s">
        <v>438</v>
      </c>
      <c r="D2148" s="50" t="s">
        <v>439</v>
      </c>
      <c r="E2148" s="50">
        <v>2015</v>
      </c>
      <c r="F2148" s="50" t="s">
        <v>71</v>
      </c>
      <c r="G2148" s="97">
        <v>216</v>
      </c>
    </row>
    <row r="2149" spans="1:7">
      <c r="A2149" s="50" t="s">
        <v>465</v>
      </c>
      <c r="B2149" s="50" t="s">
        <v>464</v>
      </c>
      <c r="C2149" s="50" t="s">
        <v>438</v>
      </c>
      <c r="D2149" s="50" t="s">
        <v>439</v>
      </c>
      <c r="E2149" s="50">
        <v>2016</v>
      </c>
      <c r="F2149" s="50" t="s">
        <v>71</v>
      </c>
      <c r="G2149" s="97">
        <v>136</v>
      </c>
    </row>
    <row r="2150" spans="1:7">
      <c r="A2150" s="50" t="s">
        <v>465</v>
      </c>
      <c r="B2150" s="50" t="s">
        <v>464</v>
      </c>
      <c r="C2150" s="50" t="s">
        <v>438</v>
      </c>
      <c r="D2150" s="50" t="s">
        <v>439</v>
      </c>
      <c r="E2150" s="50">
        <v>2017</v>
      </c>
      <c r="F2150" s="50" t="s">
        <v>71</v>
      </c>
      <c r="G2150" s="97">
        <v>284</v>
      </c>
    </row>
    <row r="2151" spans="1:7">
      <c r="A2151" s="50" t="s">
        <v>465</v>
      </c>
      <c r="B2151" s="50" t="s">
        <v>464</v>
      </c>
      <c r="C2151" s="50" t="s">
        <v>438</v>
      </c>
      <c r="D2151" s="50" t="s">
        <v>439</v>
      </c>
      <c r="E2151" s="50">
        <v>2018</v>
      </c>
      <c r="F2151" s="50" t="s">
        <v>71</v>
      </c>
      <c r="G2151" s="97">
        <v>98</v>
      </c>
    </row>
    <row r="2152" spans="1:7">
      <c r="A2152" s="50" t="s">
        <v>465</v>
      </c>
      <c r="B2152" s="50" t="s">
        <v>464</v>
      </c>
      <c r="C2152" s="50" t="s">
        <v>438</v>
      </c>
      <c r="D2152" s="50" t="s">
        <v>439</v>
      </c>
      <c r="E2152" s="50">
        <v>2019</v>
      </c>
      <c r="F2152" s="50" t="s">
        <v>71</v>
      </c>
      <c r="G2152" s="97">
        <v>126</v>
      </c>
    </row>
    <row r="2153" spans="1:7">
      <c r="A2153" s="50" t="s">
        <v>465</v>
      </c>
      <c r="B2153" s="50" t="s">
        <v>464</v>
      </c>
      <c r="C2153" s="50" t="s">
        <v>433</v>
      </c>
      <c r="D2153" s="50" t="s">
        <v>437</v>
      </c>
      <c r="E2153" s="50">
        <v>2014</v>
      </c>
      <c r="F2153" s="50" t="s">
        <v>71</v>
      </c>
      <c r="G2153" s="97">
        <v>343</v>
      </c>
    </row>
    <row r="2154" spans="1:7">
      <c r="A2154" s="50" t="s">
        <v>465</v>
      </c>
      <c r="B2154" s="50" t="s">
        <v>464</v>
      </c>
      <c r="C2154" s="50" t="s">
        <v>433</v>
      </c>
      <c r="D2154" s="50" t="s">
        <v>437</v>
      </c>
      <c r="E2154" s="50">
        <v>2015</v>
      </c>
      <c r="F2154" s="50" t="s">
        <v>71</v>
      </c>
      <c r="G2154" s="97">
        <v>603</v>
      </c>
    </row>
    <row r="2155" spans="1:7">
      <c r="A2155" s="50" t="s">
        <v>465</v>
      </c>
      <c r="B2155" s="50" t="s">
        <v>464</v>
      </c>
      <c r="C2155" s="50" t="s">
        <v>433</v>
      </c>
      <c r="D2155" s="50" t="s">
        <v>437</v>
      </c>
      <c r="E2155" s="50">
        <v>2016</v>
      </c>
      <c r="F2155" s="50" t="s">
        <v>71</v>
      </c>
      <c r="G2155" s="97">
        <v>605</v>
      </c>
    </row>
    <row r="2156" spans="1:7">
      <c r="A2156" s="50" t="s">
        <v>465</v>
      </c>
      <c r="B2156" s="50" t="s">
        <v>464</v>
      </c>
      <c r="C2156" s="50" t="s">
        <v>433</v>
      </c>
      <c r="D2156" s="50" t="s">
        <v>437</v>
      </c>
      <c r="E2156" s="50">
        <v>2017</v>
      </c>
      <c r="F2156" s="50" t="s">
        <v>71</v>
      </c>
      <c r="G2156" s="98">
        <v>1044</v>
      </c>
    </row>
    <row r="2157" spans="1:7">
      <c r="A2157" s="50" t="s">
        <v>465</v>
      </c>
      <c r="B2157" s="50" t="s">
        <v>464</v>
      </c>
      <c r="C2157" s="50" t="s">
        <v>433</v>
      </c>
      <c r="D2157" s="50" t="s">
        <v>437</v>
      </c>
      <c r="E2157" s="50">
        <v>2018</v>
      </c>
      <c r="F2157" s="50" t="s">
        <v>71</v>
      </c>
      <c r="G2157" s="97">
        <v>251</v>
      </c>
    </row>
    <row r="2158" spans="1:7">
      <c r="A2158" s="50" t="s">
        <v>465</v>
      </c>
      <c r="B2158" s="50" t="s">
        <v>464</v>
      </c>
      <c r="C2158" s="50" t="s">
        <v>433</v>
      </c>
      <c r="D2158" s="50" t="s">
        <v>437</v>
      </c>
      <c r="E2158" s="50">
        <v>2019</v>
      </c>
      <c r="F2158" s="50" t="s">
        <v>71</v>
      </c>
      <c r="G2158" s="97">
        <v>389</v>
      </c>
    </row>
    <row r="2159" spans="1:7">
      <c r="A2159" s="50" t="s">
        <v>465</v>
      </c>
      <c r="B2159" s="50" t="s">
        <v>464</v>
      </c>
      <c r="C2159" s="50" t="s">
        <v>433</v>
      </c>
      <c r="D2159" s="50" t="s">
        <v>436</v>
      </c>
      <c r="E2159" s="50">
        <v>2014</v>
      </c>
      <c r="F2159" s="50" t="s">
        <v>71</v>
      </c>
      <c r="G2159" s="98">
        <v>16701</v>
      </c>
    </row>
    <row r="2160" spans="1:7">
      <c r="A2160" s="50" t="s">
        <v>465</v>
      </c>
      <c r="B2160" s="50" t="s">
        <v>464</v>
      </c>
      <c r="C2160" s="50" t="s">
        <v>433</v>
      </c>
      <c r="D2160" s="50" t="s">
        <v>436</v>
      </c>
      <c r="E2160" s="50">
        <v>2015</v>
      </c>
      <c r="F2160" s="50" t="s">
        <v>71</v>
      </c>
      <c r="G2160" s="98">
        <v>21678</v>
      </c>
    </row>
    <row r="2161" spans="1:7">
      <c r="A2161" s="50" t="s">
        <v>465</v>
      </c>
      <c r="B2161" s="50" t="s">
        <v>464</v>
      </c>
      <c r="C2161" s="50" t="s">
        <v>433</v>
      </c>
      <c r="D2161" s="50" t="s">
        <v>436</v>
      </c>
      <c r="E2161" s="50">
        <v>2016</v>
      </c>
      <c r="F2161" s="50" t="s">
        <v>71</v>
      </c>
      <c r="G2161" s="98">
        <v>17164</v>
      </c>
    </row>
    <row r="2162" spans="1:7">
      <c r="A2162" s="50" t="s">
        <v>465</v>
      </c>
      <c r="B2162" s="50" t="s">
        <v>464</v>
      </c>
      <c r="C2162" s="50" t="s">
        <v>433</v>
      </c>
      <c r="D2162" s="50" t="s">
        <v>436</v>
      </c>
      <c r="E2162" s="50">
        <v>2017</v>
      </c>
      <c r="F2162" s="50" t="s">
        <v>71</v>
      </c>
      <c r="G2162" s="98">
        <v>18121</v>
      </c>
    </row>
    <row r="2163" spans="1:7">
      <c r="A2163" s="50" t="s">
        <v>465</v>
      </c>
      <c r="B2163" s="50" t="s">
        <v>464</v>
      </c>
      <c r="C2163" s="50" t="s">
        <v>433</v>
      </c>
      <c r="D2163" s="50" t="s">
        <v>436</v>
      </c>
      <c r="E2163" s="50">
        <v>2018</v>
      </c>
      <c r="F2163" s="50" t="s">
        <v>71</v>
      </c>
      <c r="G2163" s="98">
        <v>18561</v>
      </c>
    </row>
    <row r="2164" spans="1:7">
      <c r="A2164" s="50" t="s">
        <v>465</v>
      </c>
      <c r="B2164" s="50" t="s">
        <v>464</v>
      </c>
      <c r="C2164" s="50" t="s">
        <v>433</v>
      </c>
      <c r="D2164" s="50" t="s">
        <v>436</v>
      </c>
      <c r="E2164" s="50">
        <v>2019</v>
      </c>
      <c r="F2164" s="50" t="s">
        <v>71</v>
      </c>
      <c r="G2164" s="98">
        <v>17365</v>
      </c>
    </row>
    <row r="2165" spans="1:7">
      <c r="A2165" s="50" t="s">
        <v>465</v>
      </c>
      <c r="B2165" s="50" t="s">
        <v>464</v>
      </c>
      <c r="C2165" s="50" t="s">
        <v>433</v>
      </c>
      <c r="D2165" s="50" t="s">
        <v>435</v>
      </c>
      <c r="E2165" s="50">
        <v>2014</v>
      </c>
      <c r="F2165" s="50" t="s">
        <v>71</v>
      </c>
      <c r="G2165" s="98">
        <v>137156</v>
      </c>
    </row>
    <row r="2166" spans="1:7">
      <c r="A2166" s="50" t="s">
        <v>465</v>
      </c>
      <c r="B2166" s="50" t="s">
        <v>464</v>
      </c>
      <c r="C2166" s="50" t="s">
        <v>433</v>
      </c>
      <c r="D2166" s="50" t="s">
        <v>435</v>
      </c>
      <c r="E2166" s="50">
        <v>2015</v>
      </c>
      <c r="F2166" s="50" t="s">
        <v>71</v>
      </c>
      <c r="G2166" s="98">
        <v>129570</v>
      </c>
    </row>
    <row r="2167" spans="1:7">
      <c r="A2167" s="50" t="s">
        <v>465</v>
      </c>
      <c r="B2167" s="50" t="s">
        <v>464</v>
      </c>
      <c r="C2167" s="50" t="s">
        <v>433</v>
      </c>
      <c r="D2167" s="50" t="s">
        <v>435</v>
      </c>
      <c r="E2167" s="50">
        <v>2016</v>
      </c>
      <c r="F2167" s="50" t="s">
        <v>71</v>
      </c>
      <c r="G2167" s="98">
        <v>132402</v>
      </c>
    </row>
    <row r="2168" spans="1:7">
      <c r="A2168" s="50" t="s">
        <v>465</v>
      </c>
      <c r="B2168" s="50" t="s">
        <v>464</v>
      </c>
      <c r="C2168" s="50" t="s">
        <v>433</v>
      </c>
      <c r="D2168" s="50" t="s">
        <v>435</v>
      </c>
      <c r="E2168" s="50">
        <v>2017</v>
      </c>
      <c r="F2168" s="50" t="s">
        <v>71</v>
      </c>
      <c r="G2168" s="98">
        <v>122020</v>
      </c>
    </row>
    <row r="2169" spans="1:7">
      <c r="A2169" s="50" t="s">
        <v>465</v>
      </c>
      <c r="B2169" s="50" t="s">
        <v>464</v>
      </c>
      <c r="C2169" s="50" t="s">
        <v>433</v>
      </c>
      <c r="D2169" s="50" t="s">
        <v>435</v>
      </c>
      <c r="E2169" s="50">
        <v>2018</v>
      </c>
      <c r="F2169" s="50" t="s">
        <v>71</v>
      </c>
      <c r="G2169" s="98">
        <v>121919</v>
      </c>
    </row>
    <row r="2170" spans="1:7">
      <c r="A2170" s="50" t="s">
        <v>465</v>
      </c>
      <c r="B2170" s="50" t="s">
        <v>464</v>
      </c>
      <c r="C2170" s="50" t="s">
        <v>433</v>
      </c>
      <c r="D2170" s="50" t="s">
        <v>435</v>
      </c>
      <c r="E2170" s="50">
        <v>2019</v>
      </c>
      <c r="F2170" s="50" t="s">
        <v>71</v>
      </c>
      <c r="G2170" s="98">
        <v>113907</v>
      </c>
    </row>
    <row r="2171" spans="1:7">
      <c r="A2171" s="50" t="s">
        <v>465</v>
      </c>
      <c r="B2171" s="50" t="s">
        <v>464</v>
      </c>
      <c r="C2171" s="50" t="s">
        <v>433</v>
      </c>
      <c r="D2171" s="50" t="s">
        <v>434</v>
      </c>
      <c r="E2171" s="50">
        <v>2014</v>
      </c>
      <c r="F2171" s="50" t="s">
        <v>71</v>
      </c>
      <c r="G2171" s="98">
        <v>3471</v>
      </c>
    </row>
    <row r="2172" spans="1:7">
      <c r="A2172" s="50" t="s">
        <v>465</v>
      </c>
      <c r="B2172" s="50" t="s">
        <v>464</v>
      </c>
      <c r="C2172" s="50" t="s">
        <v>433</v>
      </c>
      <c r="D2172" s="50" t="s">
        <v>434</v>
      </c>
      <c r="E2172" s="50">
        <v>2015</v>
      </c>
      <c r="F2172" s="50" t="s">
        <v>71</v>
      </c>
      <c r="G2172" s="98">
        <v>3716</v>
      </c>
    </row>
    <row r="2173" spans="1:7">
      <c r="A2173" s="50" t="s">
        <v>465</v>
      </c>
      <c r="B2173" s="50" t="s">
        <v>464</v>
      </c>
      <c r="C2173" s="50" t="s">
        <v>433</v>
      </c>
      <c r="D2173" s="50" t="s">
        <v>434</v>
      </c>
      <c r="E2173" s="50">
        <v>2016</v>
      </c>
      <c r="F2173" s="50" t="s">
        <v>71</v>
      </c>
      <c r="G2173" s="98">
        <v>2338</v>
      </c>
    </row>
    <row r="2174" spans="1:7">
      <c r="A2174" s="50" t="s">
        <v>465</v>
      </c>
      <c r="B2174" s="50" t="s">
        <v>464</v>
      </c>
      <c r="C2174" s="50" t="s">
        <v>433</v>
      </c>
      <c r="D2174" s="50" t="s">
        <v>434</v>
      </c>
      <c r="E2174" s="50">
        <v>2017</v>
      </c>
      <c r="F2174" s="50" t="s">
        <v>71</v>
      </c>
      <c r="G2174" s="98">
        <v>2572</v>
      </c>
    </row>
    <row r="2175" spans="1:7">
      <c r="A2175" s="50" t="s">
        <v>465</v>
      </c>
      <c r="B2175" s="50" t="s">
        <v>464</v>
      </c>
      <c r="C2175" s="50" t="s">
        <v>433</v>
      </c>
      <c r="D2175" s="50" t="s">
        <v>434</v>
      </c>
      <c r="E2175" s="50">
        <v>2018</v>
      </c>
      <c r="F2175" s="50" t="s">
        <v>71</v>
      </c>
      <c r="G2175" s="98">
        <v>2627</v>
      </c>
    </row>
    <row r="2176" spans="1:7">
      <c r="A2176" s="50" t="s">
        <v>465</v>
      </c>
      <c r="B2176" s="50" t="s">
        <v>464</v>
      </c>
      <c r="C2176" s="50" t="s">
        <v>433</v>
      </c>
      <c r="D2176" s="50" t="s">
        <v>434</v>
      </c>
      <c r="E2176" s="50">
        <v>2019</v>
      </c>
      <c r="F2176" s="50" t="s">
        <v>71</v>
      </c>
      <c r="G2176" s="98">
        <v>3668</v>
      </c>
    </row>
    <row r="2177" spans="1:7">
      <c r="A2177" s="50" t="s">
        <v>465</v>
      </c>
      <c r="B2177" s="50" t="s">
        <v>464</v>
      </c>
      <c r="C2177" s="50" t="s">
        <v>428</v>
      </c>
      <c r="D2177" s="50" t="s">
        <v>432</v>
      </c>
      <c r="E2177" s="50">
        <v>2014</v>
      </c>
      <c r="F2177" s="50" t="s">
        <v>71</v>
      </c>
      <c r="G2177" s="97">
        <v>217</v>
      </c>
    </row>
    <row r="2178" spans="1:7">
      <c r="A2178" s="50" t="s">
        <v>465</v>
      </c>
      <c r="B2178" s="50" t="s">
        <v>464</v>
      </c>
      <c r="C2178" s="50" t="s">
        <v>428</v>
      </c>
      <c r="D2178" s="50" t="s">
        <v>432</v>
      </c>
      <c r="E2178" s="50">
        <v>2015</v>
      </c>
      <c r="F2178" s="50" t="s">
        <v>71</v>
      </c>
      <c r="G2178" s="97">
        <v>191</v>
      </c>
    </row>
    <row r="2179" spans="1:7">
      <c r="A2179" s="50" t="s">
        <v>465</v>
      </c>
      <c r="B2179" s="50" t="s">
        <v>464</v>
      </c>
      <c r="C2179" s="50" t="s">
        <v>428</v>
      </c>
      <c r="D2179" s="50" t="s">
        <v>432</v>
      </c>
      <c r="E2179" s="50">
        <v>2016</v>
      </c>
      <c r="F2179" s="50" t="s">
        <v>71</v>
      </c>
      <c r="G2179" s="97">
        <v>233</v>
      </c>
    </row>
    <row r="2180" spans="1:7">
      <c r="A2180" s="50" t="s">
        <v>465</v>
      </c>
      <c r="B2180" s="50" t="s">
        <v>464</v>
      </c>
      <c r="C2180" s="50" t="s">
        <v>428</v>
      </c>
      <c r="D2180" s="50" t="s">
        <v>432</v>
      </c>
      <c r="E2180" s="50">
        <v>2017</v>
      </c>
      <c r="F2180" s="50" t="s">
        <v>71</v>
      </c>
      <c r="G2180" s="97">
        <v>373</v>
      </c>
    </row>
    <row r="2181" spans="1:7">
      <c r="A2181" s="50" t="s">
        <v>465</v>
      </c>
      <c r="B2181" s="50" t="s">
        <v>464</v>
      </c>
      <c r="C2181" s="50" t="s">
        <v>428</v>
      </c>
      <c r="D2181" s="50" t="s">
        <v>432</v>
      </c>
      <c r="E2181" s="50">
        <v>2018</v>
      </c>
      <c r="F2181" s="50" t="s">
        <v>71</v>
      </c>
      <c r="G2181" s="97">
        <v>142</v>
      </c>
    </row>
    <row r="2182" spans="1:7">
      <c r="A2182" s="50" t="s">
        <v>465</v>
      </c>
      <c r="B2182" s="50" t="s">
        <v>464</v>
      </c>
      <c r="C2182" s="50" t="s">
        <v>428</v>
      </c>
      <c r="D2182" s="50" t="s">
        <v>432</v>
      </c>
      <c r="E2182" s="50">
        <v>2019</v>
      </c>
      <c r="F2182" s="50" t="s">
        <v>71</v>
      </c>
      <c r="G2182" s="97">
        <v>368</v>
      </c>
    </row>
    <row r="2183" spans="1:7">
      <c r="A2183" s="50" t="s">
        <v>465</v>
      </c>
      <c r="B2183" s="50" t="s">
        <v>464</v>
      </c>
      <c r="C2183" s="50" t="s">
        <v>428</v>
      </c>
      <c r="D2183" s="50" t="s">
        <v>466</v>
      </c>
      <c r="E2183" s="50">
        <v>2014</v>
      </c>
      <c r="F2183" s="50" t="s">
        <v>71</v>
      </c>
      <c r="G2183" s="97">
        <v>0</v>
      </c>
    </row>
    <row r="2184" spans="1:7">
      <c r="A2184" s="50" t="s">
        <v>465</v>
      </c>
      <c r="B2184" s="50" t="s">
        <v>464</v>
      </c>
      <c r="C2184" s="50" t="s">
        <v>428</v>
      </c>
      <c r="D2184" s="50" t="s">
        <v>466</v>
      </c>
      <c r="E2184" s="50">
        <v>2015</v>
      </c>
      <c r="F2184" s="50" t="s">
        <v>71</v>
      </c>
      <c r="G2184" s="97">
        <v>0</v>
      </c>
    </row>
    <row r="2185" spans="1:7">
      <c r="A2185" s="50" t="s">
        <v>465</v>
      </c>
      <c r="B2185" s="50" t="s">
        <v>464</v>
      </c>
      <c r="C2185" s="50" t="s">
        <v>428</v>
      </c>
      <c r="D2185" s="50" t="s">
        <v>466</v>
      </c>
      <c r="E2185" s="50">
        <v>2016</v>
      </c>
      <c r="F2185" s="50" t="s">
        <v>71</v>
      </c>
      <c r="G2185" s="97">
        <v>0</v>
      </c>
    </row>
    <row r="2186" spans="1:7">
      <c r="A2186" s="50" t="s">
        <v>465</v>
      </c>
      <c r="B2186" s="50" t="s">
        <v>464</v>
      </c>
      <c r="C2186" s="50" t="s">
        <v>428</v>
      </c>
      <c r="D2186" s="50" t="s">
        <v>466</v>
      </c>
      <c r="E2186" s="50">
        <v>2017</v>
      </c>
      <c r="F2186" s="50" t="s">
        <v>71</v>
      </c>
      <c r="G2186" s="97">
        <v>12</v>
      </c>
    </row>
    <row r="2187" spans="1:7">
      <c r="A2187" s="50" t="s">
        <v>465</v>
      </c>
      <c r="B2187" s="50" t="s">
        <v>464</v>
      </c>
      <c r="C2187" s="50" t="s">
        <v>428</v>
      </c>
      <c r="D2187" s="50" t="s">
        <v>466</v>
      </c>
      <c r="E2187" s="50">
        <v>2018</v>
      </c>
      <c r="F2187" s="50" t="s">
        <v>71</v>
      </c>
      <c r="G2187" s="97">
        <v>0</v>
      </c>
    </row>
    <row r="2188" spans="1:7">
      <c r="A2188" s="50" t="s">
        <v>465</v>
      </c>
      <c r="B2188" s="50" t="s">
        <v>464</v>
      </c>
      <c r="C2188" s="50" t="s">
        <v>428</v>
      </c>
      <c r="D2188" s="50" t="s">
        <v>466</v>
      </c>
      <c r="E2188" s="50">
        <v>2019</v>
      </c>
      <c r="F2188" s="50" t="s">
        <v>71</v>
      </c>
      <c r="G2188" s="97">
        <v>0</v>
      </c>
    </row>
    <row r="2189" spans="1:7">
      <c r="A2189" s="50" t="s">
        <v>465</v>
      </c>
      <c r="B2189" s="50" t="s">
        <v>464</v>
      </c>
      <c r="C2189" s="50" t="s">
        <v>428</v>
      </c>
      <c r="D2189" s="50" t="s">
        <v>430</v>
      </c>
      <c r="E2189" s="50">
        <v>2014</v>
      </c>
      <c r="F2189" s="50" t="s">
        <v>71</v>
      </c>
      <c r="G2189" s="97">
        <v>74</v>
      </c>
    </row>
    <row r="2190" spans="1:7">
      <c r="A2190" s="50" t="s">
        <v>465</v>
      </c>
      <c r="B2190" s="50" t="s">
        <v>464</v>
      </c>
      <c r="C2190" s="50" t="s">
        <v>428</v>
      </c>
      <c r="D2190" s="50" t="s">
        <v>430</v>
      </c>
      <c r="E2190" s="50">
        <v>2015</v>
      </c>
      <c r="F2190" s="50" t="s">
        <v>71</v>
      </c>
      <c r="G2190" s="97">
        <v>0</v>
      </c>
    </row>
    <row r="2191" spans="1:7">
      <c r="A2191" s="50" t="s">
        <v>465</v>
      </c>
      <c r="B2191" s="50" t="s">
        <v>464</v>
      </c>
      <c r="C2191" s="50" t="s">
        <v>428</v>
      </c>
      <c r="D2191" s="50" t="s">
        <v>430</v>
      </c>
      <c r="E2191" s="50">
        <v>2016</v>
      </c>
      <c r="F2191" s="50" t="s">
        <v>71</v>
      </c>
      <c r="G2191" s="97">
        <v>0</v>
      </c>
    </row>
    <row r="2192" spans="1:7">
      <c r="A2192" s="50" t="s">
        <v>465</v>
      </c>
      <c r="B2192" s="50" t="s">
        <v>464</v>
      </c>
      <c r="C2192" s="50" t="s">
        <v>428</v>
      </c>
      <c r="D2192" s="50" t="s">
        <v>430</v>
      </c>
      <c r="E2192" s="50">
        <v>2017</v>
      </c>
      <c r="F2192" s="50" t="s">
        <v>71</v>
      </c>
      <c r="G2192" s="97">
        <v>0</v>
      </c>
    </row>
    <row r="2193" spans="1:7">
      <c r="A2193" s="50" t="s">
        <v>465</v>
      </c>
      <c r="B2193" s="50" t="s">
        <v>464</v>
      </c>
      <c r="C2193" s="50" t="s">
        <v>428</v>
      </c>
      <c r="D2193" s="50" t="s">
        <v>430</v>
      </c>
      <c r="E2193" s="50">
        <v>2018</v>
      </c>
      <c r="F2193" s="50" t="s">
        <v>71</v>
      </c>
      <c r="G2193" s="97">
        <v>0</v>
      </c>
    </row>
    <row r="2194" spans="1:7">
      <c r="A2194" s="50" t="s">
        <v>465</v>
      </c>
      <c r="B2194" s="50" t="s">
        <v>464</v>
      </c>
      <c r="C2194" s="50" t="s">
        <v>428</v>
      </c>
      <c r="D2194" s="50" t="s">
        <v>430</v>
      </c>
      <c r="E2194" s="50">
        <v>2019</v>
      </c>
      <c r="F2194" s="50" t="s">
        <v>71</v>
      </c>
      <c r="G2194" s="97">
        <v>33</v>
      </c>
    </row>
    <row r="2195" spans="1:7">
      <c r="A2195" s="50" t="s">
        <v>465</v>
      </c>
      <c r="B2195" s="50" t="s">
        <v>464</v>
      </c>
      <c r="C2195" s="50" t="s">
        <v>428</v>
      </c>
      <c r="D2195" s="50" t="s">
        <v>429</v>
      </c>
      <c r="E2195" s="50">
        <v>2014</v>
      </c>
      <c r="F2195" s="50" t="s">
        <v>71</v>
      </c>
      <c r="G2195" s="97">
        <v>185</v>
      </c>
    </row>
    <row r="2196" spans="1:7">
      <c r="A2196" s="50" t="s">
        <v>465</v>
      </c>
      <c r="B2196" s="50" t="s">
        <v>464</v>
      </c>
      <c r="C2196" s="50" t="s">
        <v>428</v>
      </c>
      <c r="D2196" s="50" t="s">
        <v>429</v>
      </c>
      <c r="E2196" s="50">
        <v>2015</v>
      </c>
      <c r="F2196" s="50" t="s">
        <v>71</v>
      </c>
      <c r="G2196" s="97">
        <v>113</v>
      </c>
    </row>
    <row r="2197" spans="1:7">
      <c r="A2197" s="50" t="s">
        <v>465</v>
      </c>
      <c r="B2197" s="50" t="s">
        <v>464</v>
      </c>
      <c r="C2197" s="50" t="s">
        <v>428</v>
      </c>
      <c r="D2197" s="50" t="s">
        <v>429</v>
      </c>
      <c r="E2197" s="50">
        <v>2016</v>
      </c>
      <c r="F2197" s="50" t="s">
        <v>71</v>
      </c>
      <c r="G2197" s="97">
        <v>144</v>
      </c>
    </row>
    <row r="2198" spans="1:7">
      <c r="A2198" s="50" t="s">
        <v>465</v>
      </c>
      <c r="B2198" s="50" t="s">
        <v>464</v>
      </c>
      <c r="C2198" s="50" t="s">
        <v>428</v>
      </c>
      <c r="D2198" s="50" t="s">
        <v>429</v>
      </c>
      <c r="E2198" s="50">
        <v>2017</v>
      </c>
      <c r="F2198" s="50" t="s">
        <v>71</v>
      </c>
      <c r="G2198" s="97">
        <v>109</v>
      </c>
    </row>
    <row r="2199" spans="1:7">
      <c r="A2199" s="50" t="s">
        <v>465</v>
      </c>
      <c r="B2199" s="50" t="s">
        <v>464</v>
      </c>
      <c r="C2199" s="50" t="s">
        <v>428</v>
      </c>
      <c r="D2199" s="50" t="s">
        <v>429</v>
      </c>
      <c r="E2199" s="50">
        <v>2018</v>
      </c>
      <c r="F2199" s="50" t="s">
        <v>71</v>
      </c>
      <c r="G2199" s="97">
        <v>128</v>
      </c>
    </row>
    <row r="2200" spans="1:7">
      <c r="A2200" s="50" t="s">
        <v>465</v>
      </c>
      <c r="B2200" s="50" t="s">
        <v>464</v>
      </c>
      <c r="C2200" s="50" t="s">
        <v>428</v>
      </c>
      <c r="D2200" s="50" t="s">
        <v>429</v>
      </c>
      <c r="E2200" s="50">
        <v>2019</v>
      </c>
      <c r="F2200" s="50" t="s">
        <v>71</v>
      </c>
      <c r="G2200" s="97">
        <v>231</v>
      </c>
    </row>
    <row r="2201" spans="1:7">
      <c r="A2201" s="50" t="s">
        <v>465</v>
      </c>
      <c r="B2201" s="50" t="s">
        <v>464</v>
      </c>
      <c r="C2201" s="50" t="s">
        <v>425</v>
      </c>
      <c r="D2201" s="50" t="s">
        <v>427</v>
      </c>
      <c r="E2201" s="50">
        <v>2014</v>
      </c>
      <c r="F2201" s="50" t="s">
        <v>71</v>
      </c>
      <c r="G2201" s="97">
        <v>34</v>
      </c>
    </row>
    <row r="2202" spans="1:7">
      <c r="A2202" s="50" t="s">
        <v>465</v>
      </c>
      <c r="B2202" s="50" t="s">
        <v>464</v>
      </c>
      <c r="C2202" s="50" t="s">
        <v>425</v>
      </c>
      <c r="D2202" s="50" t="s">
        <v>427</v>
      </c>
      <c r="E2202" s="50">
        <v>2015</v>
      </c>
      <c r="F2202" s="50" t="s">
        <v>71</v>
      </c>
      <c r="G2202" s="97">
        <v>46</v>
      </c>
    </row>
    <row r="2203" spans="1:7">
      <c r="A2203" s="50" t="s">
        <v>465</v>
      </c>
      <c r="B2203" s="50" t="s">
        <v>464</v>
      </c>
      <c r="C2203" s="50" t="s">
        <v>425</v>
      </c>
      <c r="D2203" s="50" t="s">
        <v>427</v>
      </c>
      <c r="E2203" s="50">
        <v>2016</v>
      </c>
      <c r="F2203" s="50" t="s">
        <v>71</v>
      </c>
      <c r="G2203" s="97">
        <v>33</v>
      </c>
    </row>
    <row r="2204" spans="1:7">
      <c r="A2204" s="50" t="s">
        <v>465</v>
      </c>
      <c r="B2204" s="50" t="s">
        <v>464</v>
      </c>
      <c r="C2204" s="50" t="s">
        <v>425</v>
      </c>
      <c r="D2204" s="50" t="s">
        <v>427</v>
      </c>
      <c r="E2204" s="50">
        <v>2017</v>
      </c>
      <c r="F2204" s="50" t="s">
        <v>71</v>
      </c>
      <c r="G2204" s="97">
        <v>16</v>
      </c>
    </row>
    <row r="2205" spans="1:7">
      <c r="A2205" s="50" t="s">
        <v>465</v>
      </c>
      <c r="B2205" s="50" t="s">
        <v>464</v>
      </c>
      <c r="C2205" s="50" t="s">
        <v>425</v>
      </c>
      <c r="D2205" s="50" t="s">
        <v>427</v>
      </c>
      <c r="E2205" s="50">
        <v>2018</v>
      </c>
      <c r="F2205" s="50" t="s">
        <v>71</v>
      </c>
      <c r="G2205" s="97">
        <v>0</v>
      </c>
    </row>
    <row r="2206" spans="1:7">
      <c r="A2206" s="50" t="s">
        <v>465</v>
      </c>
      <c r="B2206" s="50" t="s">
        <v>464</v>
      </c>
      <c r="C2206" s="50" t="s">
        <v>425</v>
      </c>
      <c r="D2206" s="50" t="s">
        <v>427</v>
      </c>
      <c r="E2206" s="50">
        <v>2019</v>
      </c>
      <c r="F2206" s="50" t="s">
        <v>71</v>
      </c>
      <c r="G2206" s="97">
        <v>234</v>
      </c>
    </row>
    <row r="2207" spans="1:7">
      <c r="A2207" s="50" t="s">
        <v>465</v>
      </c>
      <c r="B2207" s="50" t="s">
        <v>464</v>
      </c>
      <c r="C2207" s="50" t="s">
        <v>425</v>
      </c>
      <c r="D2207" s="50" t="s">
        <v>426</v>
      </c>
      <c r="E2207" s="50">
        <v>2014</v>
      </c>
      <c r="F2207" s="50" t="s">
        <v>71</v>
      </c>
      <c r="G2207" s="98">
        <v>1328</v>
      </c>
    </row>
    <row r="2208" spans="1:7">
      <c r="A2208" s="50" t="s">
        <v>465</v>
      </c>
      <c r="B2208" s="50" t="s">
        <v>464</v>
      </c>
      <c r="C2208" s="50" t="s">
        <v>425</v>
      </c>
      <c r="D2208" s="50" t="s">
        <v>426</v>
      </c>
      <c r="E2208" s="50">
        <v>2015</v>
      </c>
      <c r="F2208" s="50" t="s">
        <v>71</v>
      </c>
      <c r="G2208" s="98">
        <v>1314</v>
      </c>
    </row>
    <row r="2209" spans="1:7">
      <c r="A2209" s="50" t="s">
        <v>465</v>
      </c>
      <c r="B2209" s="50" t="s">
        <v>464</v>
      </c>
      <c r="C2209" s="50" t="s">
        <v>425</v>
      </c>
      <c r="D2209" s="50" t="s">
        <v>426</v>
      </c>
      <c r="E2209" s="50">
        <v>2016</v>
      </c>
      <c r="F2209" s="50" t="s">
        <v>71</v>
      </c>
      <c r="G2209" s="98">
        <v>2062</v>
      </c>
    </row>
    <row r="2210" spans="1:7">
      <c r="A2210" s="50" t="s">
        <v>465</v>
      </c>
      <c r="B2210" s="50" t="s">
        <v>464</v>
      </c>
      <c r="C2210" s="50" t="s">
        <v>425</v>
      </c>
      <c r="D2210" s="50" t="s">
        <v>426</v>
      </c>
      <c r="E2210" s="50">
        <v>2017</v>
      </c>
      <c r="F2210" s="50" t="s">
        <v>71</v>
      </c>
      <c r="G2210" s="98">
        <v>1483</v>
      </c>
    </row>
    <row r="2211" spans="1:7">
      <c r="A2211" s="50" t="s">
        <v>465</v>
      </c>
      <c r="B2211" s="50" t="s">
        <v>464</v>
      </c>
      <c r="C2211" s="50" t="s">
        <v>425</v>
      </c>
      <c r="D2211" s="50" t="s">
        <v>426</v>
      </c>
      <c r="E2211" s="50">
        <v>2018</v>
      </c>
      <c r="F2211" s="50" t="s">
        <v>71</v>
      </c>
      <c r="G2211" s="98">
        <v>1213</v>
      </c>
    </row>
    <row r="2212" spans="1:7" ht="15.75" thickBot="1">
      <c r="A2212" s="50" t="s">
        <v>465</v>
      </c>
      <c r="B2212" s="50" t="s">
        <v>464</v>
      </c>
      <c r="C2212" s="50" t="s">
        <v>425</v>
      </c>
      <c r="D2212" s="50" t="s">
        <v>426</v>
      </c>
      <c r="E2212" s="50">
        <v>2019</v>
      </c>
      <c r="F2212" s="50" t="s">
        <v>71</v>
      </c>
      <c r="G2212" s="96">
        <v>1510</v>
      </c>
    </row>
    <row r="2213" spans="1:7">
      <c r="A2213" s="50" t="s">
        <v>465</v>
      </c>
      <c r="B2213" s="50" t="s">
        <v>454</v>
      </c>
      <c r="C2213" s="50" t="s">
        <v>455</v>
      </c>
      <c r="D2213" s="50" t="s">
        <v>454</v>
      </c>
      <c r="E2213" s="50">
        <v>2014</v>
      </c>
      <c r="F2213" s="50" t="s">
        <v>73</v>
      </c>
      <c r="G2213" s="98">
        <v>5559</v>
      </c>
    </row>
    <row r="2214" spans="1:7">
      <c r="A2214" s="50" t="s">
        <v>465</v>
      </c>
      <c r="B2214" s="50" t="s">
        <v>454</v>
      </c>
      <c r="C2214" s="50" t="s">
        <v>455</v>
      </c>
      <c r="D2214" s="50" t="s">
        <v>454</v>
      </c>
      <c r="E2214" s="50">
        <v>2015</v>
      </c>
      <c r="F2214" s="50" t="s">
        <v>73</v>
      </c>
      <c r="G2214" s="97">
        <v>0</v>
      </c>
    </row>
    <row r="2215" spans="1:7">
      <c r="A2215" s="50" t="s">
        <v>465</v>
      </c>
      <c r="B2215" s="50" t="s">
        <v>454</v>
      </c>
      <c r="C2215" s="50" t="s">
        <v>455</v>
      </c>
      <c r="D2215" s="50" t="s">
        <v>454</v>
      </c>
      <c r="E2215" s="50">
        <v>2016</v>
      </c>
      <c r="F2215" s="50" t="s">
        <v>73</v>
      </c>
      <c r="G2215" s="97">
        <v>0</v>
      </c>
    </row>
    <row r="2216" spans="1:7">
      <c r="A2216" s="50" t="s">
        <v>465</v>
      </c>
      <c r="B2216" s="50" t="s">
        <v>454</v>
      </c>
      <c r="C2216" s="50" t="s">
        <v>455</v>
      </c>
      <c r="D2216" s="50" t="s">
        <v>454</v>
      </c>
      <c r="E2216" s="50">
        <v>2017</v>
      </c>
      <c r="F2216" s="50" t="s">
        <v>73</v>
      </c>
      <c r="G2216" s="97">
        <v>0</v>
      </c>
    </row>
    <row r="2217" spans="1:7">
      <c r="A2217" s="50" t="s">
        <v>465</v>
      </c>
      <c r="B2217" s="50" t="s">
        <v>454</v>
      </c>
      <c r="C2217" s="50" t="s">
        <v>455</v>
      </c>
      <c r="D2217" s="50" t="s">
        <v>454</v>
      </c>
      <c r="E2217" s="50">
        <v>2018</v>
      </c>
      <c r="F2217" s="50" t="s">
        <v>73</v>
      </c>
      <c r="G2217" s="97">
        <v>0</v>
      </c>
    </row>
    <row r="2218" spans="1:7">
      <c r="A2218" s="50" t="s">
        <v>465</v>
      </c>
      <c r="B2218" s="50" t="s">
        <v>454</v>
      </c>
      <c r="C2218" s="50" t="s">
        <v>455</v>
      </c>
      <c r="D2218" s="50" t="s">
        <v>454</v>
      </c>
      <c r="E2218" s="50">
        <v>2019</v>
      </c>
      <c r="F2218" s="50" t="s">
        <v>73</v>
      </c>
      <c r="G2218" s="97">
        <v>0</v>
      </c>
    </row>
    <row r="2219" spans="1:7">
      <c r="A2219" s="50" t="s">
        <v>465</v>
      </c>
      <c r="B2219" s="50" t="s">
        <v>464</v>
      </c>
      <c r="C2219" s="50" t="s">
        <v>451</v>
      </c>
      <c r="D2219" s="50" t="s">
        <v>453</v>
      </c>
      <c r="E2219" s="50">
        <v>2014</v>
      </c>
      <c r="F2219" s="50" t="s">
        <v>73</v>
      </c>
      <c r="G2219" s="98">
        <v>43918</v>
      </c>
    </row>
    <row r="2220" spans="1:7">
      <c r="A2220" s="50" t="s">
        <v>465</v>
      </c>
      <c r="B2220" s="50" t="s">
        <v>464</v>
      </c>
      <c r="C2220" s="50" t="s">
        <v>451</v>
      </c>
      <c r="D2220" s="50" t="s">
        <v>453</v>
      </c>
      <c r="E2220" s="50">
        <v>2015</v>
      </c>
      <c r="F2220" s="50" t="s">
        <v>73</v>
      </c>
      <c r="G2220" s="98">
        <v>59222</v>
      </c>
    </row>
    <row r="2221" spans="1:7">
      <c r="A2221" s="50" t="s">
        <v>465</v>
      </c>
      <c r="B2221" s="50" t="s">
        <v>464</v>
      </c>
      <c r="C2221" s="50" t="s">
        <v>451</v>
      </c>
      <c r="D2221" s="50" t="s">
        <v>453</v>
      </c>
      <c r="E2221" s="50">
        <v>2016</v>
      </c>
      <c r="F2221" s="50" t="s">
        <v>73</v>
      </c>
      <c r="G2221" s="98">
        <v>58727</v>
      </c>
    </row>
    <row r="2222" spans="1:7">
      <c r="A2222" s="50" t="s">
        <v>465</v>
      </c>
      <c r="B2222" s="50" t="s">
        <v>464</v>
      </c>
      <c r="C2222" s="50" t="s">
        <v>451</v>
      </c>
      <c r="D2222" s="50" t="s">
        <v>453</v>
      </c>
      <c r="E2222" s="50">
        <v>2017</v>
      </c>
      <c r="F2222" s="50" t="s">
        <v>73</v>
      </c>
      <c r="G2222" s="98">
        <v>115417</v>
      </c>
    </row>
    <row r="2223" spans="1:7">
      <c r="A2223" s="50" t="s">
        <v>465</v>
      </c>
      <c r="B2223" s="50" t="s">
        <v>464</v>
      </c>
      <c r="C2223" s="50" t="s">
        <v>451</v>
      </c>
      <c r="D2223" s="50" t="s">
        <v>453</v>
      </c>
      <c r="E2223" s="50">
        <v>2018</v>
      </c>
      <c r="F2223" s="50" t="s">
        <v>73</v>
      </c>
      <c r="G2223" s="98">
        <v>110120</v>
      </c>
    </row>
    <row r="2224" spans="1:7">
      <c r="A2224" s="50" t="s">
        <v>465</v>
      </c>
      <c r="B2224" s="50" t="s">
        <v>464</v>
      </c>
      <c r="C2224" s="50" t="s">
        <v>451</v>
      </c>
      <c r="D2224" s="50" t="s">
        <v>453</v>
      </c>
      <c r="E2224" s="50">
        <v>2019</v>
      </c>
      <c r="F2224" s="50" t="s">
        <v>73</v>
      </c>
      <c r="G2224" s="98">
        <v>123363</v>
      </c>
    </row>
    <row r="2225" spans="1:7">
      <c r="A2225" s="50" t="s">
        <v>465</v>
      </c>
      <c r="B2225" s="50" t="s">
        <v>464</v>
      </c>
      <c r="C2225" s="50" t="s">
        <v>451</v>
      </c>
      <c r="D2225" s="50" t="s">
        <v>452</v>
      </c>
      <c r="E2225" s="50">
        <v>2014</v>
      </c>
      <c r="F2225" s="50" t="s">
        <v>73</v>
      </c>
      <c r="G2225" s="98">
        <v>17996</v>
      </c>
    </row>
    <row r="2226" spans="1:7">
      <c r="A2226" s="50" t="s">
        <v>465</v>
      </c>
      <c r="B2226" s="50" t="s">
        <v>464</v>
      </c>
      <c r="C2226" s="50" t="s">
        <v>451</v>
      </c>
      <c r="D2226" s="50" t="s">
        <v>452</v>
      </c>
      <c r="E2226" s="50">
        <v>2015</v>
      </c>
      <c r="F2226" s="50" t="s">
        <v>73</v>
      </c>
      <c r="G2226" s="98">
        <v>20319</v>
      </c>
    </row>
    <row r="2227" spans="1:7">
      <c r="A2227" s="50" t="s">
        <v>465</v>
      </c>
      <c r="B2227" s="50" t="s">
        <v>464</v>
      </c>
      <c r="C2227" s="50" t="s">
        <v>451</v>
      </c>
      <c r="D2227" s="50" t="s">
        <v>452</v>
      </c>
      <c r="E2227" s="50">
        <v>2016</v>
      </c>
      <c r="F2227" s="50" t="s">
        <v>73</v>
      </c>
      <c r="G2227" s="98">
        <v>21846</v>
      </c>
    </row>
    <row r="2228" spans="1:7">
      <c r="A2228" s="50" t="s">
        <v>465</v>
      </c>
      <c r="B2228" s="50" t="s">
        <v>464</v>
      </c>
      <c r="C2228" s="50" t="s">
        <v>451</v>
      </c>
      <c r="D2228" s="50" t="s">
        <v>452</v>
      </c>
      <c r="E2228" s="50">
        <v>2017</v>
      </c>
      <c r="F2228" s="50" t="s">
        <v>73</v>
      </c>
      <c r="G2228" s="98">
        <v>43791</v>
      </c>
    </row>
    <row r="2229" spans="1:7">
      <c r="A2229" s="50" t="s">
        <v>465</v>
      </c>
      <c r="B2229" s="50" t="s">
        <v>464</v>
      </c>
      <c r="C2229" s="50" t="s">
        <v>451</v>
      </c>
      <c r="D2229" s="50" t="s">
        <v>452</v>
      </c>
      <c r="E2229" s="50">
        <v>2018</v>
      </c>
      <c r="F2229" s="50" t="s">
        <v>73</v>
      </c>
      <c r="G2229" s="98">
        <v>34600</v>
      </c>
    </row>
    <row r="2230" spans="1:7">
      <c r="A2230" s="50" t="s">
        <v>465</v>
      </c>
      <c r="B2230" s="50" t="s">
        <v>464</v>
      </c>
      <c r="C2230" s="50" t="s">
        <v>451</v>
      </c>
      <c r="D2230" s="50" t="s">
        <v>452</v>
      </c>
      <c r="E2230" s="50">
        <v>2019</v>
      </c>
      <c r="F2230" s="50" t="s">
        <v>73</v>
      </c>
      <c r="G2230" s="98">
        <v>36792</v>
      </c>
    </row>
    <row r="2231" spans="1:7">
      <c r="A2231" s="50" t="s">
        <v>465</v>
      </c>
      <c r="B2231" s="50" t="s">
        <v>464</v>
      </c>
      <c r="C2231" s="50" t="s">
        <v>447</v>
      </c>
      <c r="D2231" s="50" t="s">
        <v>450</v>
      </c>
      <c r="E2231" s="50">
        <v>2014</v>
      </c>
      <c r="F2231" s="50" t="s">
        <v>73</v>
      </c>
      <c r="G2231" s="98">
        <v>35775</v>
      </c>
    </row>
    <row r="2232" spans="1:7">
      <c r="A2232" s="50" t="s">
        <v>465</v>
      </c>
      <c r="B2232" s="50" t="s">
        <v>464</v>
      </c>
      <c r="C2232" s="50" t="s">
        <v>447</v>
      </c>
      <c r="D2232" s="50" t="s">
        <v>450</v>
      </c>
      <c r="E2232" s="50">
        <v>2015</v>
      </c>
      <c r="F2232" s="50" t="s">
        <v>73</v>
      </c>
      <c r="G2232" s="98">
        <v>50006</v>
      </c>
    </row>
    <row r="2233" spans="1:7">
      <c r="A2233" s="50" t="s">
        <v>465</v>
      </c>
      <c r="B2233" s="50" t="s">
        <v>464</v>
      </c>
      <c r="C2233" s="50" t="s">
        <v>447</v>
      </c>
      <c r="D2233" s="50" t="s">
        <v>450</v>
      </c>
      <c r="E2233" s="50">
        <v>2016</v>
      </c>
      <c r="F2233" s="50" t="s">
        <v>73</v>
      </c>
      <c r="G2233" s="98">
        <v>40167</v>
      </c>
    </row>
    <row r="2234" spans="1:7">
      <c r="A2234" s="50" t="s">
        <v>465</v>
      </c>
      <c r="B2234" s="50" t="s">
        <v>464</v>
      </c>
      <c r="C2234" s="50" t="s">
        <v>447</v>
      </c>
      <c r="D2234" s="50" t="s">
        <v>450</v>
      </c>
      <c r="E2234" s="50">
        <v>2017</v>
      </c>
      <c r="F2234" s="50" t="s">
        <v>73</v>
      </c>
      <c r="G2234" s="98">
        <v>66817</v>
      </c>
    </row>
    <row r="2235" spans="1:7">
      <c r="A2235" s="50" t="s">
        <v>465</v>
      </c>
      <c r="B2235" s="50" t="s">
        <v>464</v>
      </c>
      <c r="C2235" s="50" t="s">
        <v>447</v>
      </c>
      <c r="D2235" s="50" t="s">
        <v>450</v>
      </c>
      <c r="E2235" s="50">
        <v>2018</v>
      </c>
      <c r="F2235" s="50" t="s">
        <v>73</v>
      </c>
      <c r="G2235" s="98">
        <v>65773</v>
      </c>
    </row>
    <row r="2236" spans="1:7">
      <c r="A2236" s="50" t="s">
        <v>465</v>
      </c>
      <c r="B2236" s="50" t="s">
        <v>464</v>
      </c>
      <c r="C2236" s="50" t="s">
        <v>447</v>
      </c>
      <c r="D2236" s="50" t="s">
        <v>450</v>
      </c>
      <c r="E2236" s="50">
        <v>2019</v>
      </c>
      <c r="F2236" s="50" t="s">
        <v>73</v>
      </c>
      <c r="G2236" s="98">
        <v>77321</v>
      </c>
    </row>
    <row r="2237" spans="1:7">
      <c r="A2237" s="50" t="s">
        <v>465</v>
      </c>
      <c r="B2237" s="50" t="s">
        <v>464</v>
      </c>
      <c r="C2237" s="50" t="s">
        <v>447</v>
      </c>
      <c r="D2237" s="50" t="s">
        <v>449</v>
      </c>
      <c r="E2237" s="50">
        <v>2014</v>
      </c>
      <c r="F2237" s="50" t="s">
        <v>73</v>
      </c>
      <c r="G2237" s="98">
        <v>12458</v>
      </c>
    </row>
    <row r="2238" spans="1:7">
      <c r="A2238" s="50" t="s">
        <v>465</v>
      </c>
      <c r="B2238" s="50" t="s">
        <v>464</v>
      </c>
      <c r="C2238" s="50" t="s">
        <v>447</v>
      </c>
      <c r="D2238" s="50" t="s">
        <v>449</v>
      </c>
      <c r="E2238" s="50">
        <v>2015</v>
      </c>
      <c r="F2238" s="50" t="s">
        <v>73</v>
      </c>
      <c r="G2238" s="98">
        <v>17222</v>
      </c>
    </row>
    <row r="2239" spans="1:7">
      <c r="A2239" s="50" t="s">
        <v>465</v>
      </c>
      <c r="B2239" s="50" t="s">
        <v>464</v>
      </c>
      <c r="C2239" s="50" t="s">
        <v>447</v>
      </c>
      <c r="D2239" s="50" t="s">
        <v>449</v>
      </c>
      <c r="E2239" s="50">
        <v>2016</v>
      </c>
      <c r="F2239" s="50" t="s">
        <v>73</v>
      </c>
      <c r="G2239" s="98">
        <v>19540</v>
      </c>
    </row>
    <row r="2240" spans="1:7">
      <c r="A2240" s="50" t="s">
        <v>465</v>
      </c>
      <c r="B2240" s="50" t="s">
        <v>464</v>
      </c>
      <c r="C2240" s="50" t="s">
        <v>447</v>
      </c>
      <c r="D2240" s="50" t="s">
        <v>449</v>
      </c>
      <c r="E2240" s="50">
        <v>2017</v>
      </c>
      <c r="F2240" s="50" t="s">
        <v>73</v>
      </c>
      <c r="G2240" s="98">
        <v>48080</v>
      </c>
    </row>
    <row r="2241" spans="1:7">
      <c r="A2241" s="50" t="s">
        <v>465</v>
      </c>
      <c r="B2241" s="50" t="s">
        <v>464</v>
      </c>
      <c r="C2241" s="50" t="s">
        <v>447</v>
      </c>
      <c r="D2241" s="50" t="s">
        <v>449</v>
      </c>
      <c r="E2241" s="50">
        <v>2018</v>
      </c>
      <c r="F2241" s="50" t="s">
        <v>73</v>
      </c>
      <c r="G2241" s="98">
        <v>55346</v>
      </c>
    </row>
    <row r="2242" spans="1:7">
      <c r="A2242" s="50" t="s">
        <v>465</v>
      </c>
      <c r="B2242" s="50" t="s">
        <v>464</v>
      </c>
      <c r="C2242" s="50" t="s">
        <v>447</v>
      </c>
      <c r="D2242" s="50" t="s">
        <v>449</v>
      </c>
      <c r="E2242" s="50">
        <v>2019</v>
      </c>
      <c r="F2242" s="50" t="s">
        <v>73</v>
      </c>
      <c r="G2242" s="98">
        <v>66379</v>
      </c>
    </row>
    <row r="2243" spans="1:7">
      <c r="A2243" s="50" t="s">
        <v>465</v>
      </c>
      <c r="B2243" s="50" t="s">
        <v>464</v>
      </c>
      <c r="C2243" s="50" t="s">
        <v>447</v>
      </c>
      <c r="D2243" s="50" t="s">
        <v>448</v>
      </c>
      <c r="E2243" s="50">
        <v>2014</v>
      </c>
      <c r="F2243" s="50" t="s">
        <v>73</v>
      </c>
      <c r="G2243" s="98">
        <v>29803</v>
      </c>
    </row>
    <row r="2244" spans="1:7">
      <c r="A2244" s="50" t="s">
        <v>465</v>
      </c>
      <c r="B2244" s="50" t="s">
        <v>464</v>
      </c>
      <c r="C2244" s="50" t="s">
        <v>447</v>
      </c>
      <c r="D2244" s="50" t="s">
        <v>448</v>
      </c>
      <c r="E2244" s="50">
        <v>2015</v>
      </c>
      <c r="F2244" s="50" t="s">
        <v>73</v>
      </c>
      <c r="G2244" s="98">
        <v>46111</v>
      </c>
    </row>
    <row r="2245" spans="1:7">
      <c r="A2245" s="50" t="s">
        <v>465</v>
      </c>
      <c r="B2245" s="50" t="s">
        <v>464</v>
      </c>
      <c r="C2245" s="50" t="s">
        <v>447</v>
      </c>
      <c r="D2245" s="50" t="s">
        <v>448</v>
      </c>
      <c r="E2245" s="50">
        <v>2016</v>
      </c>
      <c r="F2245" s="50" t="s">
        <v>73</v>
      </c>
      <c r="G2245" s="98">
        <v>40613</v>
      </c>
    </row>
    <row r="2246" spans="1:7">
      <c r="A2246" s="50" t="s">
        <v>465</v>
      </c>
      <c r="B2246" s="50" t="s">
        <v>464</v>
      </c>
      <c r="C2246" s="50" t="s">
        <v>447</v>
      </c>
      <c r="D2246" s="50" t="s">
        <v>448</v>
      </c>
      <c r="E2246" s="50">
        <v>2017</v>
      </c>
      <c r="F2246" s="50" t="s">
        <v>73</v>
      </c>
      <c r="G2246" s="98">
        <v>92445</v>
      </c>
    </row>
    <row r="2247" spans="1:7">
      <c r="A2247" s="50" t="s">
        <v>465</v>
      </c>
      <c r="B2247" s="50" t="s">
        <v>464</v>
      </c>
      <c r="C2247" s="50" t="s">
        <v>447</v>
      </c>
      <c r="D2247" s="50" t="s">
        <v>448</v>
      </c>
      <c r="E2247" s="50">
        <v>2018</v>
      </c>
      <c r="F2247" s="50" t="s">
        <v>73</v>
      </c>
      <c r="G2247" s="98">
        <v>87609</v>
      </c>
    </row>
    <row r="2248" spans="1:7">
      <c r="A2248" s="50" t="s">
        <v>465</v>
      </c>
      <c r="B2248" s="50" t="s">
        <v>464</v>
      </c>
      <c r="C2248" s="50" t="s">
        <v>447</v>
      </c>
      <c r="D2248" s="50" t="s">
        <v>448</v>
      </c>
      <c r="E2248" s="50">
        <v>2019</v>
      </c>
      <c r="F2248" s="50" t="s">
        <v>73</v>
      </c>
      <c r="G2248" s="98">
        <v>99541</v>
      </c>
    </row>
    <row r="2249" spans="1:7">
      <c r="A2249" s="50" t="s">
        <v>465</v>
      </c>
      <c r="B2249" s="50" t="s">
        <v>464</v>
      </c>
      <c r="C2249" s="50" t="s">
        <v>445</v>
      </c>
      <c r="D2249" s="50" t="s">
        <v>446</v>
      </c>
      <c r="E2249" s="50">
        <v>2014</v>
      </c>
      <c r="F2249" s="50" t="s">
        <v>73</v>
      </c>
      <c r="G2249" s="97">
        <v>121</v>
      </c>
    </row>
    <row r="2250" spans="1:7">
      <c r="A2250" s="50" t="s">
        <v>465</v>
      </c>
      <c r="B2250" s="50" t="s">
        <v>464</v>
      </c>
      <c r="C2250" s="50" t="s">
        <v>445</v>
      </c>
      <c r="D2250" s="50" t="s">
        <v>446</v>
      </c>
      <c r="E2250" s="50">
        <v>2015</v>
      </c>
      <c r="F2250" s="50" t="s">
        <v>73</v>
      </c>
      <c r="G2250" s="97">
        <v>168</v>
      </c>
    </row>
    <row r="2251" spans="1:7">
      <c r="A2251" s="50" t="s">
        <v>465</v>
      </c>
      <c r="B2251" s="50" t="s">
        <v>464</v>
      </c>
      <c r="C2251" s="50" t="s">
        <v>445</v>
      </c>
      <c r="D2251" s="50" t="s">
        <v>446</v>
      </c>
      <c r="E2251" s="50">
        <v>2016</v>
      </c>
      <c r="F2251" s="50" t="s">
        <v>73</v>
      </c>
      <c r="G2251" s="97">
        <v>173</v>
      </c>
    </row>
    <row r="2252" spans="1:7">
      <c r="A2252" s="50" t="s">
        <v>465</v>
      </c>
      <c r="B2252" s="50" t="s">
        <v>464</v>
      </c>
      <c r="C2252" s="50" t="s">
        <v>445</v>
      </c>
      <c r="D2252" s="50" t="s">
        <v>446</v>
      </c>
      <c r="E2252" s="50">
        <v>2017</v>
      </c>
      <c r="F2252" s="50" t="s">
        <v>73</v>
      </c>
      <c r="G2252" s="97">
        <v>158</v>
      </c>
    </row>
    <row r="2253" spans="1:7">
      <c r="A2253" s="50" t="s">
        <v>465</v>
      </c>
      <c r="B2253" s="50" t="s">
        <v>464</v>
      </c>
      <c r="C2253" s="50" t="s">
        <v>445</v>
      </c>
      <c r="D2253" s="50" t="s">
        <v>446</v>
      </c>
      <c r="E2253" s="50">
        <v>2018</v>
      </c>
      <c r="F2253" s="50" t="s">
        <v>73</v>
      </c>
      <c r="G2253" s="97">
        <v>143</v>
      </c>
    </row>
    <row r="2254" spans="1:7">
      <c r="A2254" s="50" t="s">
        <v>465</v>
      </c>
      <c r="B2254" s="50" t="s">
        <v>464</v>
      </c>
      <c r="C2254" s="50" t="s">
        <v>445</v>
      </c>
      <c r="D2254" s="50" t="s">
        <v>446</v>
      </c>
      <c r="E2254" s="50">
        <v>2019</v>
      </c>
      <c r="F2254" s="50" t="s">
        <v>73</v>
      </c>
      <c r="G2254" s="97">
        <v>171</v>
      </c>
    </row>
    <row r="2255" spans="1:7">
      <c r="A2255" s="50" t="s">
        <v>465</v>
      </c>
      <c r="B2255" s="50" t="s">
        <v>464</v>
      </c>
      <c r="C2255" s="50" t="s">
        <v>441</v>
      </c>
      <c r="D2255" s="50" t="s">
        <v>385</v>
      </c>
      <c r="E2255" s="50">
        <v>2014</v>
      </c>
      <c r="F2255" s="50" t="s">
        <v>73</v>
      </c>
      <c r="G2255" s="98">
        <v>15417</v>
      </c>
    </row>
    <row r="2256" spans="1:7">
      <c r="A2256" s="50" t="s">
        <v>465</v>
      </c>
      <c r="B2256" s="50" t="s">
        <v>464</v>
      </c>
      <c r="C2256" s="50" t="s">
        <v>441</v>
      </c>
      <c r="D2256" s="50" t="s">
        <v>385</v>
      </c>
      <c r="E2256" s="50">
        <v>2015</v>
      </c>
      <c r="F2256" s="50" t="s">
        <v>73</v>
      </c>
      <c r="G2256" s="98">
        <v>18549</v>
      </c>
    </row>
    <row r="2257" spans="1:7">
      <c r="A2257" s="50" t="s">
        <v>465</v>
      </c>
      <c r="B2257" s="50" t="s">
        <v>464</v>
      </c>
      <c r="C2257" s="50" t="s">
        <v>441</v>
      </c>
      <c r="D2257" s="50" t="s">
        <v>385</v>
      </c>
      <c r="E2257" s="50">
        <v>2016</v>
      </c>
      <c r="F2257" s="50" t="s">
        <v>73</v>
      </c>
      <c r="G2257" s="98">
        <v>19960</v>
      </c>
    </row>
    <row r="2258" spans="1:7">
      <c r="A2258" s="50" t="s">
        <v>465</v>
      </c>
      <c r="B2258" s="50" t="s">
        <v>464</v>
      </c>
      <c r="C2258" s="50" t="s">
        <v>441</v>
      </c>
      <c r="D2258" s="50" t="s">
        <v>385</v>
      </c>
      <c r="E2258" s="50">
        <v>2017</v>
      </c>
      <c r="F2258" s="50" t="s">
        <v>73</v>
      </c>
      <c r="G2258" s="98">
        <v>44281</v>
      </c>
    </row>
    <row r="2259" spans="1:7">
      <c r="A2259" s="50" t="s">
        <v>465</v>
      </c>
      <c r="B2259" s="50" t="s">
        <v>464</v>
      </c>
      <c r="C2259" s="50" t="s">
        <v>441</v>
      </c>
      <c r="D2259" s="50" t="s">
        <v>385</v>
      </c>
      <c r="E2259" s="50">
        <v>2018</v>
      </c>
      <c r="F2259" s="50" t="s">
        <v>73</v>
      </c>
      <c r="G2259" s="98">
        <v>29732</v>
      </c>
    </row>
    <row r="2260" spans="1:7">
      <c r="A2260" s="50" t="s">
        <v>465</v>
      </c>
      <c r="B2260" s="50" t="s">
        <v>464</v>
      </c>
      <c r="C2260" s="50" t="s">
        <v>441</v>
      </c>
      <c r="D2260" s="50" t="s">
        <v>385</v>
      </c>
      <c r="E2260" s="50">
        <v>2019</v>
      </c>
      <c r="F2260" s="50" t="s">
        <v>73</v>
      </c>
      <c r="G2260" s="98">
        <v>32713</v>
      </c>
    </row>
    <row r="2261" spans="1:7">
      <c r="A2261" s="50" t="s">
        <v>465</v>
      </c>
      <c r="B2261" s="50" t="s">
        <v>464</v>
      </c>
      <c r="C2261" s="50" t="s">
        <v>441</v>
      </c>
      <c r="D2261" s="50" t="s">
        <v>444</v>
      </c>
      <c r="E2261" s="50">
        <v>2014</v>
      </c>
      <c r="F2261" s="50" t="s">
        <v>73</v>
      </c>
      <c r="G2261" s="98">
        <v>1244</v>
      </c>
    </row>
    <row r="2262" spans="1:7">
      <c r="A2262" s="50" t="s">
        <v>465</v>
      </c>
      <c r="B2262" s="50" t="s">
        <v>464</v>
      </c>
      <c r="C2262" s="50" t="s">
        <v>441</v>
      </c>
      <c r="D2262" s="50" t="s">
        <v>444</v>
      </c>
      <c r="E2262" s="50">
        <v>2015</v>
      </c>
      <c r="F2262" s="50" t="s">
        <v>73</v>
      </c>
      <c r="G2262" s="98">
        <v>1951</v>
      </c>
    </row>
    <row r="2263" spans="1:7">
      <c r="A2263" s="50" t="s">
        <v>465</v>
      </c>
      <c r="B2263" s="50" t="s">
        <v>464</v>
      </c>
      <c r="C2263" s="50" t="s">
        <v>441</v>
      </c>
      <c r="D2263" s="50" t="s">
        <v>444</v>
      </c>
      <c r="E2263" s="50">
        <v>2016</v>
      </c>
      <c r="F2263" s="50" t="s">
        <v>73</v>
      </c>
      <c r="G2263" s="97">
        <v>756</v>
      </c>
    </row>
    <row r="2264" spans="1:7">
      <c r="A2264" s="50" t="s">
        <v>465</v>
      </c>
      <c r="B2264" s="50" t="s">
        <v>464</v>
      </c>
      <c r="C2264" s="50" t="s">
        <v>441</v>
      </c>
      <c r="D2264" s="50" t="s">
        <v>444</v>
      </c>
      <c r="E2264" s="50">
        <v>2017</v>
      </c>
      <c r="F2264" s="50" t="s">
        <v>73</v>
      </c>
      <c r="G2264" s="98">
        <v>1781</v>
      </c>
    </row>
    <row r="2265" spans="1:7">
      <c r="A2265" s="50" t="s">
        <v>465</v>
      </c>
      <c r="B2265" s="50" t="s">
        <v>464</v>
      </c>
      <c r="C2265" s="50" t="s">
        <v>441</v>
      </c>
      <c r="D2265" s="50" t="s">
        <v>444</v>
      </c>
      <c r="E2265" s="50">
        <v>2018</v>
      </c>
      <c r="F2265" s="50" t="s">
        <v>73</v>
      </c>
      <c r="G2265" s="98">
        <v>1435</v>
      </c>
    </row>
    <row r="2266" spans="1:7">
      <c r="A2266" s="50" t="s">
        <v>465</v>
      </c>
      <c r="B2266" s="50" t="s">
        <v>464</v>
      </c>
      <c r="C2266" s="50" t="s">
        <v>441</v>
      </c>
      <c r="D2266" s="50" t="s">
        <v>444</v>
      </c>
      <c r="E2266" s="50">
        <v>2019</v>
      </c>
      <c r="F2266" s="50" t="s">
        <v>73</v>
      </c>
      <c r="G2266" s="98">
        <v>1211</v>
      </c>
    </row>
    <row r="2267" spans="1:7">
      <c r="A2267" s="50" t="s">
        <v>465</v>
      </c>
      <c r="B2267" s="50" t="s">
        <v>464</v>
      </c>
      <c r="C2267" s="50" t="s">
        <v>441</v>
      </c>
      <c r="D2267" s="50" t="s">
        <v>443</v>
      </c>
      <c r="E2267" s="50">
        <v>2014</v>
      </c>
      <c r="F2267" s="50" t="s">
        <v>73</v>
      </c>
      <c r="G2267" s="97">
        <v>0</v>
      </c>
    </row>
    <row r="2268" spans="1:7">
      <c r="A2268" s="50" t="s">
        <v>465</v>
      </c>
      <c r="B2268" s="50" t="s">
        <v>464</v>
      </c>
      <c r="C2268" s="50" t="s">
        <v>441</v>
      </c>
      <c r="D2268" s="50" t="s">
        <v>443</v>
      </c>
      <c r="E2268" s="50">
        <v>2015</v>
      </c>
      <c r="F2268" s="50" t="s">
        <v>73</v>
      </c>
      <c r="G2268" s="97">
        <v>0</v>
      </c>
    </row>
    <row r="2269" spans="1:7">
      <c r="A2269" s="50" t="s">
        <v>465</v>
      </c>
      <c r="B2269" s="50" t="s">
        <v>464</v>
      </c>
      <c r="C2269" s="50" t="s">
        <v>441</v>
      </c>
      <c r="D2269" s="50" t="s">
        <v>443</v>
      </c>
      <c r="E2269" s="50">
        <v>2016</v>
      </c>
      <c r="F2269" s="50" t="s">
        <v>73</v>
      </c>
      <c r="G2269" s="97">
        <v>0</v>
      </c>
    </row>
    <row r="2270" spans="1:7">
      <c r="A2270" s="50" t="s">
        <v>465</v>
      </c>
      <c r="B2270" s="50" t="s">
        <v>464</v>
      </c>
      <c r="C2270" s="50" t="s">
        <v>441</v>
      </c>
      <c r="D2270" s="50" t="s">
        <v>443</v>
      </c>
      <c r="E2270" s="50">
        <v>2017</v>
      </c>
      <c r="F2270" s="50" t="s">
        <v>73</v>
      </c>
      <c r="G2270" s="97">
        <v>0</v>
      </c>
    </row>
    <row r="2271" spans="1:7">
      <c r="A2271" s="50" t="s">
        <v>465</v>
      </c>
      <c r="B2271" s="50" t="s">
        <v>464</v>
      </c>
      <c r="C2271" s="50" t="s">
        <v>441</v>
      </c>
      <c r="D2271" s="50" t="s">
        <v>443</v>
      </c>
      <c r="E2271" s="50">
        <v>2018</v>
      </c>
      <c r="F2271" s="50" t="s">
        <v>73</v>
      </c>
      <c r="G2271" s="97">
        <v>0</v>
      </c>
    </row>
    <row r="2272" spans="1:7">
      <c r="A2272" s="50" t="s">
        <v>465</v>
      </c>
      <c r="B2272" s="50" t="s">
        <v>464</v>
      </c>
      <c r="C2272" s="50" t="s">
        <v>441</v>
      </c>
      <c r="D2272" s="50" t="s">
        <v>443</v>
      </c>
      <c r="E2272" s="50">
        <v>2019</v>
      </c>
      <c r="F2272" s="50" t="s">
        <v>73</v>
      </c>
      <c r="G2272" s="97">
        <v>0</v>
      </c>
    </row>
    <row r="2273" spans="1:7">
      <c r="A2273" s="50" t="s">
        <v>465</v>
      </c>
      <c r="B2273" s="50" t="s">
        <v>464</v>
      </c>
      <c r="C2273" s="50" t="s">
        <v>441</v>
      </c>
      <c r="D2273" s="50" t="s">
        <v>442</v>
      </c>
      <c r="E2273" s="50">
        <v>2014</v>
      </c>
      <c r="F2273" s="50" t="s">
        <v>73</v>
      </c>
      <c r="G2273" s="97">
        <v>163</v>
      </c>
    </row>
    <row r="2274" spans="1:7">
      <c r="A2274" s="50" t="s">
        <v>465</v>
      </c>
      <c r="B2274" s="50" t="s">
        <v>464</v>
      </c>
      <c r="C2274" s="50" t="s">
        <v>441</v>
      </c>
      <c r="D2274" s="50" t="s">
        <v>442</v>
      </c>
      <c r="E2274" s="50">
        <v>2015</v>
      </c>
      <c r="F2274" s="50" t="s">
        <v>73</v>
      </c>
      <c r="G2274" s="97">
        <v>81</v>
      </c>
    </row>
    <row r="2275" spans="1:7">
      <c r="A2275" s="50" t="s">
        <v>465</v>
      </c>
      <c r="B2275" s="50" t="s">
        <v>464</v>
      </c>
      <c r="C2275" s="50" t="s">
        <v>441</v>
      </c>
      <c r="D2275" s="50" t="s">
        <v>442</v>
      </c>
      <c r="E2275" s="50">
        <v>2016</v>
      </c>
      <c r="F2275" s="50" t="s">
        <v>73</v>
      </c>
      <c r="G2275" s="97">
        <v>159</v>
      </c>
    </row>
    <row r="2276" spans="1:7">
      <c r="A2276" s="50" t="s">
        <v>465</v>
      </c>
      <c r="B2276" s="50" t="s">
        <v>464</v>
      </c>
      <c r="C2276" s="50" t="s">
        <v>441</v>
      </c>
      <c r="D2276" s="50" t="s">
        <v>442</v>
      </c>
      <c r="E2276" s="50">
        <v>2017</v>
      </c>
      <c r="F2276" s="50" t="s">
        <v>73</v>
      </c>
      <c r="G2276" s="97">
        <v>641</v>
      </c>
    </row>
    <row r="2277" spans="1:7">
      <c r="A2277" s="50" t="s">
        <v>465</v>
      </c>
      <c r="B2277" s="50" t="s">
        <v>464</v>
      </c>
      <c r="C2277" s="50" t="s">
        <v>441</v>
      </c>
      <c r="D2277" s="50" t="s">
        <v>442</v>
      </c>
      <c r="E2277" s="50">
        <v>2018</v>
      </c>
      <c r="F2277" s="50" t="s">
        <v>73</v>
      </c>
      <c r="G2277" s="97">
        <v>559</v>
      </c>
    </row>
    <row r="2278" spans="1:7">
      <c r="A2278" s="50" t="s">
        <v>465</v>
      </c>
      <c r="B2278" s="50" t="s">
        <v>464</v>
      </c>
      <c r="C2278" s="50" t="s">
        <v>441</v>
      </c>
      <c r="D2278" s="50" t="s">
        <v>442</v>
      </c>
      <c r="E2278" s="50">
        <v>2019</v>
      </c>
      <c r="F2278" s="50" t="s">
        <v>73</v>
      </c>
      <c r="G2278" s="97">
        <v>558</v>
      </c>
    </row>
    <row r="2279" spans="1:7">
      <c r="A2279" s="50" t="s">
        <v>465</v>
      </c>
      <c r="B2279" s="50" t="s">
        <v>464</v>
      </c>
      <c r="C2279" s="50" t="s">
        <v>438</v>
      </c>
      <c r="D2279" s="50" t="s">
        <v>440</v>
      </c>
      <c r="E2279" s="50">
        <v>2014</v>
      </c>
      <c r="F2279" s="50" t="s">
        <v>73</v>
      </c>
      <c r="G2279" s="98">
        <v>2384</v>
      </c>
    </row>
    <row r="2280" spans="1:7">
      <c r="A2280" s="50" t="s">
        <v>465</v>
      </c>
      <c r="B2280" s="50" t="s">
        <v>464</v>
      </c>
      <c r="C2280" s="50" t="s">
        <v>438</v>
      </c>
      <c r="D2280" s="50" t="s">
        <v>440</v>
      </c>
      <c r="E2280" s="50">
        <v>2015</v>
      </c>
      <c r="F2280" s="50" t="s">
        <v>73</v>
      </c>
      <c r="G2280" s="98">
        <v>3789</v>
      </c>
    </row>
    <row r="2281" spans="1:7">
      <c r="A2281" s="50" t="s">
        <v>465</v>
      </c>
      <c r="B2281" s="50" t="s">
        <v>464</v>
      </c>
      <c r="C2281" s="50" t="s">
        <v>438</v>
      </c>
      <c r="D2281" s="50" t="s">
        <v>440</v>
      </c>
      <c r="E2281" s="50">
        <v>2016</v>
      </c>
      <c r="F2281" s="50" t="s">
        <v>73</v>
      </c>
      <c r="G2281" s="98">
        <v>4825</v>
      </c>
    </row>
    <row r="2282" spans="1:7">
      <c r="A2282" s="50" t="s">
        <v>465</v>
      </c>
      <c r="B2282" s="50" t="s">
        <v>464</v>
      </c>
      <c r="C2282" s="50" t="s">
        <v>438</v>
      </c>
      <c r="D2282" s="50" t="s">
        <v>440</v>
      </c>
      <c r="E2282" s="50">
        <v>2017</v>
      </c>
      <c r="F2282" s="50" t="s">
        <v>73</v>
      </c>
      <c r="G2282" s="98">
        <v>7793</v>
      </c>
    </row>
    <row r="2283" spans="1:7">
      <c r="A2283" s="50" t="s">
        <v>465</v>
      </c>
      <c r="B2283" s="50" t="s">
        <v>464</v>
      </c>
      <c r="C2283" s="50" t="s">
        <v>438</v>
      </c>
      <c r="D2283" s="50" t="s">
        <v>440</v>
      </c>
      <c r="E2283" s="50">
        <v>2018</v>
      </c>
      <c r="F2283" s="50" t="s">
        <v>73</v>
      </c>
      <c r="G2283" s="98">
        <v>5345</v>
      </c>
    </row>
    <row r="2284" spans="1:7">
      <c r="A2284" s="50" t="s">
        <v>465</v>
      </c>
      <c r="B2284" s="50" t="s">
        <v>464</v>
      </c>
      <c r="C2284" s="50" t="s">
        <v>438</v>
      </c>
      <c r="D2284" s="50" t="s">
        <v>440</v>
      </c>
      <c r="E2284" s="50">
        <v>2019</v>
      </c>
      <c r="F2284" s="50" t="s">
        <v>73</v>
      </c>
      <c r="G2284" s="98">
        <v>5687</v>
      </c>
    </row>
    <row r="2285" spans="1:7">
      <c r="A2285" s="50" t="s">
        <v>465</v>
      </c>
      <c r="B2285" s="50" t="s">
        <v>464</v>
      </c>
      <c r="C2285" s="50" t="s">
        <v>438</v>
      </c>
      <c r="D2285" s="50" t="s">
        <v>439</v>
      </c>
      <c r="E2285" s="50">
        <v>2014</v>
      </c>
      <c r="F2285" s="50" t="s">
        <v>73</v>
      </c>
      <c r="G2285" s="97">
        <v>60</v>
      </c>
    </row>
    <row r="2286" spans="1:7">
      <c r="A2286" s="50" t="s">
        <v>465</v>
      </c>
      <c r="B2286" s="50" t="s">
        <v>464</v>
      </c>
      <c r="C2286" s="50" t="s">
        <v>438</v>
      </c>
      <c r="D2286" s="50" t="s">
        <v>439</v>
      </c>
      <c r="E2286" s="50">
        <v>2015</v>
      </c>
      <c r="F2286" s="50" t="s">
        <v>73</v>
      </c>
      <c r="G2286" s="97">
        <v>44</v>
      </c>
    </row>
    <row r="2287" spans="1:7">
      <c r="A2287" s="50" t="s">
        <v>465</v>
      </c>
      <c r="B2287" s="50" t="s">
        <v>464</v>
      </c>
      <c r="C2287" s="50" t="s">
        <v>438</v>
      </c>
      <c r="D2287" s="50" t="s">
        <v>439</v>
      </c>
      <c r="E2287" s="50">
        <v>2016</v>
      </c>
      <c r="F2287" s="50" t="s">
        <v>73</v>
      </c>
      <c r="G2287" s="97">
        <v>0</v>
      </c>
    </row>
    <row r="2288" spans="1:7">
      <c r="A2288" s="50" t="s">
        <v>465</v>
      </c>
      <c r="B2288" s="50" t="s">
        <v>464</v>
      </c>
      <c r="C2288" s="50" t="s">
        <v>438</v>
      </c>
      <c r="D2288" s="50" t="s">
        <v>439</v>
      </c>
      <c r="E2288" s="50">
        <v>2017</v>
      </c>
      <c r="F2288" s="50" t="s">
        <v>73</v>
      </c>
      <c r="G2288" s="97">
        <v>43</v>
      </c>
    </row>
    <row r="2289" spans="1:7">
      <c r="A2289" s="50" t="s">
        <v>465</v>
      </c>
      <c r="B2289" s="50" t="s">
        <v>464</v>
      </c>
      <c r="C2289" s="50" t="s">
        <v>438</v>
      </c>
      <c r="D2289" s="50" t="s">
        <v>439</v>
      </c>
      <c r="E2289" s="50">
        <v>2018</v>
      </c>
      <c r="F2289" s="50" t="s">
        <v>73</v>
      </c>
      <c r="G2289" s="97">
        <v>216</v>
      </c>
    </row>
    <row r="2290" spans="1:7">
      <c r="A2290" s="50" t="s">
        <v>465</v>
      </c>
      <c r="B2290" s="50" t="s">
        <v>464</v>
      </c>
      <c r="C2290" s="50" t="s">
        <v>438</v>
      </c>
      <c r="D2290" s="50" t="s">
        <v>439</v>
      </c>
      <c r="E2290" s="50">
        <v>2019</v>
      </c>
      <c r="F2290" s="50" t="s">
        <v>73</v>
      </c>
      <c r="G2290" s="97">
        <v>0</v>
      </c>
    </row>
    <row r="2291" spans="1:7">
      <c r="A2291" s="50" t="s">
        <v>465</v>
      </c>
      <c r="B2291" s="50" t="s">
        <v>464</v>
      </c>
      <c r="C2291" s="50" t="s">
        <v>433</v>
      </c>
      <c r="D2291" s="50" t="s">
        <v>437</v>
      </c>
      <c r="E2291" s="50">
        <v>2014</v>
      </c>
      <c r="F2291" s="50" t="s">
        <v>73</v>
      </c>
      <c r="G2291" s="97">
        <v>618</v>
      </c>
    </row>
    <row r="2292" spans="1:7">
      <c r="A2292" s="50" t="s">
        <v>465</v>
      </c>
      <c r="B2292" s="50" t="s">
        <v>464</v>
      </c>
      <c r="C2292" s="50" t="s">
        <v>433</v>
      </c>
      <c r="D2292" s="50" t="s">
        <v>437</v>
      </c>
      <c r="E2292" s="50">
        <v>2015</v>
      </c>
      <c r="F2292" s="50" t="s">
        <v>73</v>
      </c>
      <c r="G2292" s="97">
        <v>546</v>
      </c>
    </row>
    <row r="2293" spans="1:7">
      <c r="A2293" s="50" t="s">
        <v>465</v>
      </c>
      <c r="B2293" s="50" t="s">
        <v>464</v>
      </c>
      <c r="C2293" s="50" t="s">
        <v>433</v>
      </c>
      <c r="D2293" s="50" t="s">
        <v>437</v>
      </c>
      <c r="E2293" s="50">
        <v>2016</v>
      </c>
      <c r="F2293" s="50" t="s">
        <v>73</v>
      </c>
      <c r="G2293" s="97">
        <v>481</v>
      </c>
    </row>
    <row r="2294" spans="1:7">
      <c r="A2294" s="50" t="s">
        <v>465</v>
      </c>
      <c r="B2294" s="50" t="s">
        <v>464</v>
      </c>
      <c r="C2294" s="50" t="s">
        <v>433</v>
      </c>
      <c r="D2294" s="50" t="s">
        <v>437</v>
      </c>
      <c r="E2294" s="50">
        <v>2017</v>
      </c>
      <c r="F2294" s="50" t="s">
        <v>73</v>
      </c>
      <c r="G2294" s="97">
        <v>465</v>
      </c>
    </row>
    <row r="2295" spans="1:7">
      <c r="A2295" s="50" t="s">
        <v>465</v>
      </c>
      <c r="B2295" s="50" t="s">
        <v>464</v>
      </c>
      <c r="C2295" s="50" t="s">
        <v>433</v>
      </c>
      <c r="D2295" s="50" t="s">
        <v>437</v>
      </c>
      <c r="E2295" s="50">
        <v>2018</v>
      </c>
      <c r="F2295" s="50" t="s">
        <v>73</v>
      </c>
      <c r="G2295" s="97">
        <v>239</v>
      </c>
    </row>
    <row r="2296" spans="1:7">
      <c r="A2296" s="50" t="s">
        <v>465</v>
      </c>
      <c r="B2296" s="50" t="s">
        <v>464</v>
      </c>
      <c r="C2296" s="50" t="s">
        <v>433</v>
      </c>
      <c r="D2296" s="50" t="s">
        <v>437</v>
      </c>
      <c r="E2296" s="50">
        <v>2019</v>
      </c>
      <c r="F2296" s="50" t="s">
        <v>73</v>
      </c>
      <c r="G2296" s="97">
        <v>495</v>
      </c>
    </row>
    <row r="2297" spans="1:7">
      <c r="A2297" s="50" t="s">
        <v>465</v>
      </c>
      <c r="B2297" s="50" t="s">
        <v>464</v>
      </c>
      <c r="C2297" s="50" t="s">
        <v>433</v>
      </c>
      <c r="D2297" s="50" t="s">
        <v>436</v>
      </c>
      <c r="E2297" s="50">
        <v>2014</v>
      </c>
      <c r="F2297" s="50" t="s">
        <v>73</v>
      </c>
      <c r="G2297" s="98">
        <v>13368</v>
      </c>
    </row>
    <row r="2298" spans="1:7">
      <c r="A2298" s="50" t="s">
        <v>465</v>
      </c>
      <c r="B2298" s="50" t="s">
        <v>464</v>
      </c>
      <c r="C2298" s="50" t="s">
        <v>433</v>
      </c>
      <c r="D2298" s="50" t="s">
        <v>436</v>
      </c>
      <c r="E2298" s="50">
        <v>2015</v>
      </c>
      <c r="F2298" s="50" t="s">
        <v>73</v>
      </c>
      <c r="G2298" s="98">
        <v>17903</v>
      </c>
    </row>
    <row r="2299" spans="1:7">
      <c r="A2299" s="50" t="s">
        <v>465</v>
      </c>
      <c r="B2299" s="50" t="s">
        <v>464</v>
      </c>
      <c r="C2299" s="50" t="s">
        <v>433</v>
      </c>
      <c r="D2299" s="50" t="s">
        <v>436</v>
      </c>
      <c r="E2299" s="50">
        <v>2016</v>
      </c>
      <c r="F2299" s="50" t="s">
        <v>73</v>
      </c>
      <c r="G2299" s="98">
        <v>17749</v>
      </c>
    </row>
    <row r="2300" spans="1:7">
      <c r="A2300" s="50" t="s">
        <v>465</v>
      </c>
      <c r="B2300" s="50" t="s">
        <v>464</v>
      </c>
      <c r="C2300" s="50" t="s">
        <v>433</v>
      </c>
      <c r="D2300" s="50" t="s">
        <v>436</v>
      </c>
      <c r="E2300" s="50">
        <v>2017</v>
      </c>
      <c r="F2300" s="50" t="s">
        <v>73</v>
      </c>
      <c r="G2300" s="98">
        <v>29718</v>
      </c>
    </row>
    <row r="2301" spans="1:7">
      <c r="A2301" s="50" t="s">
        <v>465</v>
      </c>
      <c r="B2301" s="50" t="s">
        <v>464</v>
      </c>
      <c r="C2301" s="50" t="s">
        <v>433</v>
      </c>
      <c r="D2301" s="50" t="s">
        <v>436</v>
      </c>
      <c r="E2301" s="50">
        <v>2018</v>
      </c>
      <c r="F2301" s="50" t="s">
        <v>73</v>
      </c>
      <c r="G2301" s="98">
        <v>22724</v>
      </c>
    </row>
    <row r="2302" spans="1:7">
      <c r="A2302" s="50" t="s">
        <v>465</v>
      </c>
      <c r="B2302" s="50" t="s">
        <v>464</v>
      </c>
      <c r="C2302" s="50" t="s">
        <v>433</v>
      </c>
      <c r="D2302" s="50" t="s">
        <v>436</v>
      </c>
      <c r="E2302" s="50">
        <v>2019</v>
      </c>
      <c r="F2302" s="50" t="s">
        <v>73</v>
      </c>
      <c r="G2302" s="98">
        <v>34497</v>
      </c>
    </row>
    <row r="2303" spans="1:7">
      <c r="A2303" s="50" t="s">
        <v>465</v>
      </c>
      <c r="B2303" s="50" t="s">
        <v>464</v>
      </c>
      <c r="C2303" s="50" t="s">
        <v>433</v>
      </c>
      <c r="D2303" s="50" t="s">
        <v>435</v>
      </c>
      <c r="E2303" s="50">
        <v>2014</v>
      </c>
      <c r="F2303" s="50" t="s">
        <v>73</v>
      </c>
      <c r="G2303" s="98">
        <v>77830</v>
      </c>
    </row>
    <row r="2304" spans="1:7">
      <c r="A2304" s="50" t="s">
        <v>465</v>
      </c>
      <c r="B2304" s="50" t="s">
        <v>464</v>
      </c>
      <c r="C2304" s="50" t="s">
        <v>433</v>
      </c>
      <c r="D2304" s="50" t="s">
        <v>435</v>
      </c>
      <c r="E2304" s="50">
        <v>2015</v>
      </c>
      <c r="F2304" s="50" t="s">
        <v>73</v>
      </c>
      <c r="G2304" s="98">
        <v>104787</v>
      </c>
    </row>
    <row r="2305" spans="1:7">
      <c r="A2305" s="50" t="s">
        <v>465</v>
      </c>
      <c r="B2305" s="50" t="s">
        <v>464</v>
      </c>
      <c r="C2305" s="50" t="s">
        <v>433</v>
      </c>
      <c r="D2305" s="50" t="s">
        <v>435</v>
      </c>
      <c r="E2305" s="50">
        <v>2016</v>
      </c>
      <c r="F2305" s="50" t="s">
        <v>73</v>
      </c>
      <c r="G2305" s="98">
        <v>89681</v>
      </c>
    </row>
    <row r="2306" spans="1:7">
      <c r="A2306" s="50" t="s">
        <v>465</v>
      </c>
      <c r="B2306" s="50" t="s">
        <v>464</v>
      </c>
      <c r="C2306" s="50" t="s">
        <v>433</v>
      </c>
      <c r="D2306" s="50" t="s">
        <v>435</v>
      </c>
      <c r="E2306" s="50">
        <v>2017</v>
      </c>
      <c r="F2306" s="50" t="s">
        <v>73</v>
      </c>
      <c r="G2306" s="98">
        <v>181079</v>
      </c>
    </row>
    <row r="2307" spans="1:7">
      <c r="A2307" s="50" t="s">
        <v>465</v>
      </c>
      <c r="B2307" s="50" t="s">
        <v>464</v>
      </c>
      <c r="C2307" s="50" t="s">
        <v>433</v>
      </c>
      <c r="D2307" s="50" t="s">
        <v>435</v>
      </c>
      <c r="E2307" s="50">
        <v>2018</v>
      </c>
      <c r="F2307" s="50" t="s">
        <v>73</v>
      </c>
      <c r="G2307" s="98">
        <v>136301</v>
      </c>
    </row>
    <row r="2308" spans="1:7">
      <c r="A2308" s="50" t="s">
        <v>465</v>
      </c>
      <c r="B2308" s="50" t="s">
        <v>464</v>
      </c>
      <c r="C2308" s="50" t="s">
        <v>433</v>
      </c>
      <c r="D2308" s="50" t="s">
        <v>435</v>
      </c>
      <c r="E2308" s="50">
        <v>2019</v>
      </c>
      <c r="F2308" s="50" t="s">
        <v>73</v>
      </c>
      <c r="G2308" s="98">
        <v>172370</v>
      </c>
    </row>
    <row r="2309" spans="1:7">
      <c r="A2309" s="50" t="s">
        <v>465</v>
      </c>
      <c r="B2309" s="50" t="s">
        <v>464</v>
      </c>
      <c r="C2309" s="50" t="s">
        <v>433</v>
      </c>
      <c r="D2309" s="50" t="s">
        <v>434</v>
      </c>
      <c r="E2309" s="50">
        <v>2014</v>
      </c>
      <c r="F2309" s="50" t="s">
        <v>73</v>
      </c>
      <c r="G2309" s="98">
        <v>2458</v>
      </c>
    </row>
    <row r="2310" spans="1:7">
      <c r="A2310" s="50" t="s">
        <v>465</v>
      </c>
      <c r="B2310" s="50" t="s">
        <v>464</v>
      </c>
      <c r="C2310" s="50" t="s">
        <v>433</v>
      </c>
      <c r="D2310" s="50" t="s">
        <v>434</v>
      </c>
      <c r="E2310" s="50">
        <v>2015</v>
      </c>
      <c r="F2310" s="50" t="s">
        <v>73</v>
      </c>
      <c r="G2310" s="98">
        <v>3439</v>
      </c>
    </row>
    <row r="2311" spans="1:7">
      <c r="A2311" s="50" t="s">
        <v>465</v>
      </c>
      <c r="B2311" s="50" t="s">
        <v>464</v>
      </c>
      <c r="C2311" s="50" t="s">
        <v>433</v>
      </c>
      <c r="D2311" s="50" t="s">
        <v>434</v>
      </c>
      <c r="E2311" s="50">
        <v>2016</v>
      </c>
      <c r="F2311" s="50" t="s">
        <v>73</v>
      </c>
      <c r="G2311" s="98">
        <v>8860</v>
      </c>
    </row>
    <row r="2312" spans="1:7">
      <c r="A2312" s="50" t="s">
        <v>465</v>
      </c>
      <c r="B2312" s="50" t="s">
        <v>464</v>
      </c>
      <c r="C2312" s="50" t="s">
        <v>433</v>
      </c>
      <c r="D2312" s="50" t="s">
        <v>434</v>
      </c>
      <c r="E2312" s="50">
        <v>2017</v>
      </c>
      <c r="F2312" s="50" t="s">
        <v>73</v>
      </c>
      <c r="G2312" s="98">
        <v>17205</v>
      </c>
    </row>
    <row r="2313" spans="1:7">
      <c r="A2313" s="50" t="s">
        <v>465</v>
      </c>
      <c r="B2313" s="50" t="s">
        <v>464</v>
      </c>
      <c r="C2313" s="50" t="s">
        <v>433</v>
      </c>
      <c r="D2313" s="50" t="s">
        <v>434</v>
      </c>
      <c r="E2313" s="50">
        <v>2018</v>
      </c>
      <c r="F2313" s="50" t="s">
        <v>73</v>
      </c>
      <c r="G2313" s="98">
        <v>14809</v>
      </c>
    </row>
    <row r="2314" spans="1:7">
      <c r="A2314" s="50" t="s">
        <v>465</v>
      </c>
      <c r="B2314" s="50" t="s">
        <v>464</v>
      </c>
      <c r="C2314" s="50" t="s">
        <v>433</v>
      </c>
      <c r="D2314" s="50" t="s">
        <v>434</v>
      </c>
      <c r="E2314" s="50">
        <v>2019</v>
      </c>
      <c r="F2314" s="50" t="s">
        <v>73</v>
      </c>
      <c r="G2314" s="98">
        <v>17971</v>
      </c>
    </row>
    <row r="2315" spans="1:7">
      <c r="A2315" s="50" t="s">
        <v>465</v>
      </c>
      <c r="B2315" s="50" t="s">
        <v>464</v>
      </c>
      <c r="C2315" s="50" t="s">
        <v>428</v>
      </c>
      <c r="D2315" s="50" t="s">
        <v>432</v>
      </c>
      <c r="E2315" s="50">
        <v>2014</v>
      </c>
      <c r="F2315" s="50" t="s">
        <v>73</v>
      </c>
      <c r="G2315" s="97">
        <v>0</v>
      </c>
    </row>
    <row r="2316" spans="1:7">
      <c r="A2316" s="50" t="s">
        <v>465</v>
      </c>
      <c r="B2316" s="50" t="s">
        <v>464</v>
      </c>
      <c r="C2316" s="50" t="s">
        <v>428</v>
      </c>
      <c r="D2316" s="50" t="s">
        <v>432</v>
      </c>
      <c r="E2316" s="50">
        <v>2015</v>
      </c>
      <c r="F2316" s="50" t="s">
        <v>73</v>
      </c>
      <c r="G2316" s="97">
        <v>0</v>
      </c>
    </row>
    <row r="2317" spans="1:7">
      <c r="A2317" s="50" t="s">
        <v>465</v>
      </c>
      <c r="B2317" s="50" t="s">
        <v>464</v>
      </c>
      <c r="C2317" s="50" t="s">
        <v>428</v>
      </c>
      <c r="D2317" s="50" t="s">
        <v>432</v>
      </c>
      <c r="E2317" s="50">
        <v>2016</v>
      </c>
      <c r="F2317" s="50" t="s">
        <v>73</v>
      </c>
      <c r="G2317" s="97">
        <v>0</v>
      </c>
    </row>
    <row r="2318" spans="1:7">
      <c r="A2318" s="50" t="s">
        <v>465</v>
      </c>
      <c r="B2318" s="50" t="s">
        <v>464</v>
      </c>
      <c r="C2318" s="50" t="s">
        <v>428</v>
      </c>
      <c r="D2318" s="50" t="s">
        <v>432</v>
      </c>
      <c r="E2318" s="50">
        <v>2017</v>
      </c>
      <c r="F2318" s="50" t="s">
        <v>73</v>
      </c>
      <c r="G2318" s="97">
        <v>0</v>
      </c>
    </row>
    <row r="2319" spans="1:7">
      <c r="A2319" s="50" t="s">
        <v>465</v>
      </c>
      <c r="B2319" s="50" t="s">
        <v>464</v>
      </c>
      <c r="C2319" s="50" t="s">
        <v>428</v>
      </c>
      <c r="D2319" s="50" t="s">
        <v>432</v>
      </c>
      <c r="E2319" s="50">
        <v>2018</v>
      </c>
      <c r="F2319" s="50" t="s">
        <v>73</v>
      </c>
      <c r="G2319" s="97">
        <v>0</v>
      </c>
    </row>
    <row r="2320" spans="1:7">
      <c r="A2320" s="50" t="s">
        <v>465</v>
      </c>
      <c r="B2320" s="50" t="s">
        <v>464</v>
      </c>
      <c r="C2320" s="50" t="s">
        <v>428</v>
      </c>
      <c r="D2320" s="50" t="s">
        <v>432</v>
      </c>
      <c r="E2320" s="50">
        <v>2019</v>
      </c>
      <c r="F2320" s="50" t="s">
        <v>73</v>
      </c>
      <c r="G2320" s="97">
        <v>363</v>
      </c>
    </row>
    <row r="2321" spans="1:7">
      <c r="A2321" s="50" t="s">
        <v>465</v>
      </c>
      <c r="B2321" s="50" t="s">
        <v>464</v>
      </c>
      <c r="C2321" s="50" t="s">
        <v>428</v>
      </c>
      <c r="D2321" s="50" t="s">
        <v>466</v>
      </c>
      <c r="E2321" s="50">
        <v>2014</v>
      </c>
      <c r="F2321" s="50" t="s">
        <v>73</v>
      </c>
      <c r="G2321" s="97">
        <v>0</v>
      </c>
    </row>
    <row r="2322" spans="1:7">
      <c r="A2322" s="50" t="s">
        <v>465</v>
      </c>
      <c r="B2322" s="50" t="s">
        <v>464</v>
      </c>
      <c r="C2322" s="50" t="s">
        <v>428</v>
      </c>
      <c r="D2322" s="50" t="s">
        <v>466</v>
      </c>
      <c r="E2322" s="50">
        <v>2015</v>
      </c>
      <c r="F2322" s="50" t="s">
        <v>73</v>
      </c>
      <c r="G2322" s="97">
        <v>0</v>
      </c>
    </row>
    <row r="2323" spans="1:7">
      <c r="A2323" s="50" t="s">
        <v>465</v>
      </c>
      <c r="B2323" s="50" t="s">
        <v>464</v>
      </c>
      <c r="C2323" s="50" t="s">
        <v>428</v>
      </c>
      <c r="D2323" s="50" t="s">
        <v>466</v>
      </c>
      <c r="E2323" s="50">
        <v>2016</v>
      </c>
      <c r="F2323" s="50" t="s">
        <v>73</v>
      </c>
      <c r="G2323" s="97">
        <v>0</v>
      </c>
    </row>
    <row r="2324" spans="1:7">
      <c r="A2324" s="50" t="s">
        <v>465</v>
      </c>
      <c r="B2324" s="50" t="s">
        <v>464</v>
      </c>
      <c r="C2324" s="50" t="s">
        <v>428</v>
      </c>
      <c r="D2324" s="50" t="s">
        <v>466</v>
      </c>
      <c r="E2324" s="50">
        <v>2017</v>
      </c>
      <c r="F2324" s="50" t="s">
        <v>73</v>
      </c>
      <c r="G2324" s="97">
        <v>0</v>
      </c>
    </row>
    <row r="2325" spans="1:7">
      <c r="A2325" s="50" t="s">
        <v>465</v>
      </c>
      <c r="B2325" s="50" t="s">
        <v>464</v>
      </c>
      <c r="C2325" s="50" t="s">
        <v>428</v>
      </c>
      <c r="D2325" s="50" t="s">
        <v>466</v>
      </c>
      <c r="E2325" s="50">
        <v>2018</v>
      </c>
      <c r="F2325" s="50" t="s">
        <v>73</v>
      </c>
      <c r="G2325" s="97">
        <v>0</v>
      </c>
    </row>
    <row r="2326" spans="1:7">
      <c r="A2326" s="50" t="s">
        <v>465</v>
      </c>
      <c r="B2326" s="50" t="s">
        <v>464</v>
      </c>
      <c r="C2326" s="50" t="s">
        <v>428</v>
      </c>
      <c r="D2326" s="50" t="s">
        <v>466</v>
      </c>
      <c r="E2326" s="50">
        <v>2019</v>
      </c>
      <c r="F2326" s="50" t="s">
        <v>73</v>
      </c>
      <c r="G2326" s="97">
        <v>0</v>
      </c>
    </row>
    <row r="2327" spans="1:7">
      <c r="A2327" s="50" t="s">
        <v>465</v>
      </c>
      <c r="B2327" s="50" t="s">
        <v>464</v>
      </c>
      <c r="C2327" s="50" t="s">
        <v>428</v>
      </c>
      <c r="D2327" s="50" t="s">
        <v>430</v>
      </c>
      <c r="E2327" s="50">
        <v>2014</v>
      </c>
      <c r="F2327" s="50" t="s">
        <v>73</v>
      </c>
      <c r="G2327" s="97">
        <v>0</v>
      </c>
    </row>
    <row r="2328" spans="1:7">
      <c r="A2328" s="50" t="s">
        <v>465</v>
      </c>
      <c r="B2328" s="50" t="s">
        <v>464</v>
      </c>
      <c r="C2328" s="50" t="s">
        <v>428</v>
      </c>
      <c r="D2328" s="50" t="s">
        <v>430</v>
      </c>
      <c r="E2328" s="50">
        <v>2015</v>
      </c>
      <c r="F2328" s="50" t="s">
        <v>73</v>
      </c>
      <c r="G2328" s="97">
        <v>0</v>
      </c>
    </row>
    <row r="2329" spans="1:7">
      <c r="A2329" s="50" t="s">
        <v>465</v>
      </c>
      <c r="B2329" s="50" t="s">
        <v>464</v>
      </c>
      <c r="C2329" s="50" t="s">
        <v>428</v>
      </c>
      <c r="D2329" s="50" t="s">
        <v>430</v>
      </c>
      <c r="E2329" s="50">
        <v>2016</v>
      </c>
      <c r="F2329" s="50" t="s">
        <v>73</v>
      </c>
      <c r="G2329" s="97">
        <v>0</v>
      </c>
    </row>
    <row r="2330" spans="1:7">
      <c r="A2330" s="50" t="s">
        <v>465</v>
      </c>
      <c r="B2330" s="50" t="s">
        <v>464</v>
      </c>
      <c r="C2330" s="50" t="s">
        <v>428</v>
      </c>
      <c r="D2330" s="50" t="s">
        <v>430</v>
      </c>
      <c r="E2330" s="50">
        <v>2017</v>
      </c>
      <c r="F2330" s="50" t="s">
        <v>73</v>
      </c>
      <c r="G2330" s="97">
        <v>59</v>
      </c>
    </row>
    <row r="2331" spans="1:7">
      <c r="A2331" s="50" t="s">
        <v>465</v>
      </c>
      <c r="B2331" s="50" t="s">
        <v>464</v>
      </c>
      <c r="C2331" s="50" t="s">
        <v>428</v>
      </c>
      <c r="D2331" s="50" t="s">
        <v>430</v>
      </c>
      <c r="E2331" s="50">
        <v>2018</v>
      </c>
      <c r="F2331" s="50" t="s">
        <v>73</v>
      </c>
      <c r="G2331" s="97">
        <v>59</v>
      </c>
    </row>
    <row r="2332" spans="1:7">
      <c r="A2332" s="50" t="s">
        <v>465</v>
      </c>
      <c r="B2332" s="50" t="s">
        <v>464</v>
      </c>
      <c r="C2332" s="50" t="s">
        <v>428</v>
      </c>
      <c r="D2332" s="50" t="s">
        <v>430</v>
      </c>
      <c r="E2332" s="50">
        <v>2019</v>
      </c>
      <c r="F2332" s="50" t="s">
        <v>73</v>
      </c>
      <c r="G2332" s="97">
        <v>0</v>
      </c>
    </row>
    <row r="2333" spans="1:7">
      <c r="A2333" s="50" t="s">
        <v>465</v>
      </c>
      <c r="B2333" s="50" t="s">
        <v>464</v>
      </c>
      <c r="C2333" s="50" t="s">
        <v>428</v>
      </c>
      <c r="D2333" s="50" t="s">
        <v>429</v>
      </c>
      <c r="E2333" s="50">
        <v>2014</v>
      </c>
      <c r="F2333" s="50" t="s">
        <v>73</v>
      </c>
      <c r="G2333" s="97">
        <v>0</v>
      </c>
    </row>
    <row r="2334" spans="1:7">
      <c r="A2334" s="50" t="s">
        <v>465</v>
      </c>
      <c r="B2334" s="50" t="s">
        <v>464</v>
      </c>
      <c r="C2334" s="50" t="s">
        <v>428</v>
      </c>
      <c r="D2334" s="50" t="s">
        <v>429</v>
      </c>
      <c r="E2334" s="50">
        <v>2015</v>
      </c>
      <c r="F2334" s="50" t="s">
        <v>73</v>
      </c>
      <c r="G2334" s="97">
        <v>58</v>
      </c>
    </row>
    <row r="2335" spans="1:7">
      <c r="A2335" s="50" t="s">
        <v>465</v>
      </c>
      <c r="B2335" s="50" t="s">
        <v>464</v>
      </c>
      <c r="C2335" s="50" t="s">
        <v>428</v>
      </c>
      <c r="D2335" s="50" t="s">
        <v>429</v>
      </c>
      <c r="E2335" s="50">
        <v>2016</v>
      </c>
      <c r="F2335" s="50" t="s">
        <v>73</v>
      </c>
      <c r="G2335" s="97">
        <v>19</v>
      </c>
    </row>
    <row r="2336" spans="1:7">
      <c r="A2336" s="50" t="s">
        <v>465</v>
      </c>
      <c r="B2336" s="50" t="s">
        <v>464</v>
      </c>
      <c r="C2336" s="50" t="s">
        <v>428</v>
      </c>
      <c r="D2336" s="50" t="s">
        <v>429</v>
      </c>
      <c r="E2336" s="50">
        <v>2017</v>
      </c>
      <c r="F2336" s="50" t="s">
        <v>73</v>
      </c>
      <c r="G2336" s="97">
        <v>19</v>
      </c>
    </row>
    <row r="2337" spans="1:7">
      <c r="A2337" s="50" t="s">
        <v>465</v>
      </c>
      <c r="B2337" s="50" t="s">
        <v>464</v>
      </c>
      <c r="C2337" s="50" t="s">
        <v>428</v>
      </c>
      <c r="D2337" s="50" t="s">
        <v>429</v>
      </c>
      <c r="E2337" s="50">
        <v>2018</v>
      </c>
      <c r="F2337" s="50" t="s">
        <v>73</v>
      </c>
      <c r="G2337" s="97">
        <v>0</v>
      </c>
    </row>
    <row r="2338" spans="1:7">
      <c r="A2338" s="50" t="s">
        <v>465</v>
      </c>
      <c r="B2338" s="50" t="s">
        <v>464</v>
      </c>
      <c r="C2338" s="50" t="s">
        <v>428</v>
      </c>
      <c r="D2338" s="50" t="s">
        <v>429</v>
      </c>
      <c r="E2338" s="50">
        <v>2019</v>
      </c>
      <c r="F2338" s="50" t="s">
        <v>73</v>
      </c>
      <c r="G2338" s="97">
        <v>19</v>
      </c>
    </row>
    <row r="2339" spans="1:7">
      <c r="A2339" s="50" t="s">
        <v>465</v>
      </c>
      <c r="B2339" s="50" t="s">
        <v>464</v>
      </c>
      <c r="C2339" s="50" t="s">
        <v>425</v>
      </c>
      <c r="D2339" s="50" t="s">
        <v>427</v>
      </c>
      <c r="E2339" s="50">
        <v>2014</v>
      </c>
      <c r="F2339" s="50" t="s">
        <v>73</v>
      </c>
      <c r="G2339" s="97">
        <v>57</v>
      </c>
    </row>
    <row r="2340" spans="1:7">
      <c r="A2340" s="50" t="s">
        <v>465</v>
      </c>
      <c r="B2340" s="50" t="s">
        <v>464</v>
      </c>
      <c r="C2340" s="50" t="s">
        <v>425</v>
      </c>
      <c r="D2340" s="50" t="s">
        <v>427</v>
      </c>
      <c r="E2340" s="50">
        <v>2015</v>
      </c>
      <c r="F2340" s="50" t="s">
        <v>73</v>
      </c>
      <c r="G2340" s="97">
        <v>57</v>
      </c>
    </row>
    <row r="2341" spans="1:7">
      <c r="A2341" s="50" t="s">
        <v>465</v>
      </c>
      <c r="B2341" s="50" t="s">
        <v>464</v>
      </c>
      <c r="C2341" s="50" t="s">
        <v>425</v>
      </c>
      <c r="D2341" s="50" t="s">
        <v>427</v>
      </c>
      <c r="E2341" s="50">
        <v>2016</v>
      </c>
      <c r="F2341" s="50" t="s">
        <v>73</v>
      </c>
      <c r="G2341" s="97">
        <v>57</v>
      </c>
    </row>
    <row r="2342" spans="1:7">
      <c r="A2342" s="50" t="s">
        <v>465</v>
      </c>
      <c r="B2342" s="50" t="s">
        <v>464</v>
      </c>
      <c r="C2342" s="50" t="s">
        <v>425</v>
      </c>
      <c r="D2342" s="50" t="s">
        <v>427</v>
      </c>
      <c r="E2342" s="50">
        <v>2017</v>
      </c>
      <c r="F2342" s="50" t="s">
        <v>73</v>
      </c>
      <c r="G2342" s="97">
        <v>0</v>
      </c>
    </row>
    <row r="2343" spans="1:7">
      <c r="A2343" s="50" t="s">
        <v>465</v>
      </c>
      <c r="B2343" s="50" t="s">
        <v>464</v>
      </c>
      <c r="C2343" s="50" t="s">
        <v>425</v>
      </c>
      <c r="D2343" s="50" t="s">
        <v>427</v>
      </c>
      <c r="E2343" s="50">
        <v>2018</v>
      </c>
      <c r="F2343" s="50" t="s">
        <v>73</v>
      </c>
      <c r="G2343" s="97">
        <v>103</v>
      </c>
    </row>
    <row r="2344" spans="1:7">
      <c r="A2344" s="50" t="s">
        <v>465</v>
      </c>
      <c r="B2344" s="50" t="s">
        <v>464</v>
      </c>
      <c r="C2344" s="50" t="s">
        <v>425</v>
      </c>
      <c r="D2344" s="50" t="s">
        <v>427</v>
      </c>
      <c r="E2344" s="50">
        <v>2019</v>
      </c>
      <c r="F2344" s="50" t="s">
        <v>73</v>
      </c>
      <c r="G2344" s="97">
        <v>56</v>
      </c>
    </row>
    <row r="2345" spans="1:7">
      <c r="A2345" s="50" t="s">
        <v>465</v>
      </c>
      <c r="B2345" s="50" t="s">
        <v>464</v>
      </c>
      <c r="C2345" s="50" t="s">
        <v>425</v>
      </c>
      <c r="D2345" s="50" t="s">
        <v>426</v>
      </c>
      <c r="E2345" s="50">
        <v>2014</v>
      </c>
      <c r="F2345" s="50" t="s">
        <v>73</v>
      </c>
      <c r="G2345" s="97">
        <v>225</v>
      </c>
    </row>
    <row r="2346" spans="1:7">
      <c r="A2346" s="50" t="s">
        <v>465</v>
      </c>
      <c r="B2346" s="50" t="s">
        <v>464</v>
      </c>
      <c r="C2346" s="50" t="s">
        <v>425</v>
      </c>
      <c r="D2346" s="50" t="s">
        <v>426</v>
      </c>
      <c r="E2346" s="50">
        <v>2015</v>
      </c>
      <c r="F2346" s="50" t="s">
        <v>73</v>
      </c>
      <c r="G2346" s="97">
        <v>560</v>
      </c>
    </row>
    <row r="2347" spans="1:7">
      <c r="A2347" s="50" t="s">
        <v>465</v>
      </c>
      <c r="B2347" s="50" t="s">
        <v>464</v>
      </c>
      <c r="C2347" s="50" t="s">
        <v>425</v>
      </c>
      <c r="D2347" s="50" t="s">
        <v>426</v>
      </c>
      <c r="E2347" s="50">
        <v>2016</v>
      </c>
      <c r="F2347" s="50" t="s">
        <v>73</v>
      </c>
      <c r="G2347" s="97">
        <v>777</v>
      </c>
    </row>
    <row r="2348" spans="1:7">
      <c r="A2348" s="50" t="s">
        <v>465</v>
      </c>
      <c r="B2348" s="50" t="s">
        <v>464</v>
      </c>
      <c r="C2348" s="50" t="s">
        <v>425</v>
      </c>
      <c r="D2348" s="50" t="s">
        <v>426</v>
      </c>
      <c r="E2348" s="50">
        <v>2017</v>
      </c>
      <c r="F2348" s="50" t="s">
        <v>73</v>
      </c>
      <c r="G2348" s="97">
        <v>930</v>
      </c>
    </row>
    <row r="2349" spans="1:7">
      <c r="A2349" s="50" t="s">
        <v>465</v>
      </c>
      <c r="B2349" s="50" t="s">
        <v>464</v>
      </c>
      <c r="C2349" s="50" t="s">
        <v>425</v>
      </c>
      <c r="D2349" s="50" t="s">
        <v>426</v>
      </c>
      <c r="E2349" s="50">
        <v>2018</v>
      </c>
      <c r="F2349" s="50" t="s">
        <v>73</v>
      </c>
      <c r="G2349" s="97">
        <v>960</v>
      </c>
    </row>
    <row r="2350" spans="1:7" ht="15.75" thickBot="1">
      <c r="A2350" s="50" t="s">
        <v>465</v>
      </c>
      <c r="B2350" s="50" t="s">
        <v>464</v>
      </c>
      <c r="C2350" s="50" t="s">
        <v>425</v>
      </c>
      <c r="D2350" s="50" t="s">
        <v>426</v>
      </c>
      <c r="E2350" s="50">
        <v>2019</v>
      </c>
      <c r="F2350" s="50" t="s">
        <v>73</v>
      </c>
      <c r="G2350" s="96">
        <v>1703</v>
      </c>
    </row>
    <row r="2351" spans="1:7">
      <c r="A2351" s="50" t="s">
        <v>465</v>
      </c>
      <c r="B2351" s="50" t="s">
        <v>454</v>
      </c>
      <c r="C2351" s="50" t="s">
        <v>455</v>
      </c>
      <c r="D2351" s="50" t="s">
        <v>454</v>
      </c>
      <c r="E2351" s="50">
        <v>2014</v>
      </c>
      <c r="F2351" s="50" t="s">
        <v>456</v>
      </c>
      <c r="G2351" s="94">
        <v>11985</v>
      </c>
    </row>
    <row r="2352" spans="1:7">
      <c r="A2352" s="50" t="s">
        <v>465</v>
      </c>
      <c r="B2352" s="50" t="s">
        <v>454</v>
      </c>
      <c r="C2352" s="50" t="s">
        <v>455</v>
      </c>
      <c r="D2352" s="50" t="s">
        <v>454</v>
      </c>
      <c r="E2352" s="50">
        <v>2015</v>
      </c>
      <c r="F2352" s="50" t="s">
        <v>456</v>
      </c>
      <c r="G2352" s="95">
        <v>193</v>
      </c>
    </row>
    <row r="2353" spans="1:7">
      <c r="A2353" s="50" t="s">
        <v>465</v>
      </c>
      <c r="B2353" s="50" t="s">
        <v>454</v>
      </c>
      <c r="C2353" s="50" t="s">
        <v>455</v>
      </c>
      <c r="D2353" s="50" t="s">
        <v>454</v>
      </c>
      <c r="E2353" s="50">
        <v>2016</v>
      </c>
      <c r="F2353" s="50" t="s">
        <v>456</v>
      </c>
      <c r="G2353" s="95">
        <v>29</v>
      </c>
    </row>
    <row r="2354" spans="1:7">
      <c r="A2354" s="50" t="s">
        <v>465</v>
      </c>
      <c r="B2354" s="50" t="s">
        <v>454</v>
      </c>
      <c r="C2354" s="50" t="s">
        <v>455</v>
      </c>
      <c r="D2354" s="50" t="s">
        <v>454</v>
      </c>
      <c r="E2354" s="50">
        <v>2017</v>
      </c>
      <c r="F2354" s="50" t="s">
        <v>456</v>
      </c>
      <c r="G2354" s="95">
        <v>6</v>
      </c>
    </row>
    <row r="2355" spans="1:7">
      <c r="A2355" s="50" t="s">
        <v>465</v>
      </c>
      <c r="B2355" s="50" t="s">
        <v>454</v>
      </c>
      <c r="C2355" s="50" t="s">
        <v>455</v>
      </c>
      <c r="D2355" s="50" t="s">
        <v>454</v>
      </c>
      <c r="E2355" s="50">
        <v>2018</v>
      </c>
      <c r="F2355" s="50" t="s">
        <v>456</v>
      </c>
      <c r="G2355" s="95">
        <v>4</v>
      </c>
    </row>
    <row r="2356" spans="1:7">
      <c r="A2356" s="50" t="s">
        <v>465</v>
      </c>
      <c r="B2356" s="50" t="s">
        <v>454</v>
      </c>
      <c r="C2356" s="50" t="s">
        <v>455</v>
      </c>
      <c r="D2356" s="50" t="s">
        <v>454</v>
      </c>
      <c r="E2356" s="50">
        <v>2019</v>
      </c>
      <c r="F2356" s="50" t="s">
        <v>456</v>
      </c>
      <c r="G2356" s="95">
        <v>5</v>
      </c>
    </row>
    <row r="2357" spans="1:7">
      <c r="A2357" s="50" t="s">
        <v>465</v>
      </c>
      <c r="B2357" s="50" t="s">
        <v>464</v>
      </c>
      <c r="C2357" s="50" t="s">
        <v>451</v>
      </c>
      <c r="D2357" s="50" t="s">
        <v>453</v>
      </c>
      <c r="E2357" s="50">
        <v>2014</v>
      </c>
      <c r="F2357" s="50" t="s">
        <v>456</v>
      </c>
      <c r="G2357" s="94">
        <v>202528</v>
      </c>
    </row>
    <row r="2358" spans="1:7">
      <c r="A2358" s="50" t="s">
        <v>465</v>
      </c>
      <c r="B2358" s="50" t="s">
        <v>464</v>
      </c>
      <c r="C2358" s="50" t="s">
        <v>451</v>
      </c>
      <c r="D2358" s="50" t="s">
        <v>453</v>
      </c>
      <c r="E2358" s="50">
        <v>2015</v>
      </c>
      <c r="F2358" s="50" t="s">
        <v>456</v>
      </c>
      <c r="G2358" s="94">
        <v>228597</v>
      </c>
    </row>
    <row r="2359" spans="1:7">
      <c r="A2359" s="50" t="s">
        <v>465</v>
      </c>
      <c r="B2359" s="50" t="s">
        <v>464</v>
      </c>
      <c r="C2359" s="50" t="s">
        <v>451</v>
      </c>
      <c r="D2359" s="50" t="s">
        <v>453</v>
      </c>
      <c r="E2359" s="50">
        <v>2016</v>
      </c>
      <c r="F2359" s="50" t="s">
        <v>456</v>
      </c>
      <c r="G2359" s="94">
        <v>228112</v>
      </c>
    </row>
    <row r="2360" spans="1:7">
      <c r="A2360" s="50" t="s">
        <v>465</v>
      </c>
      <c r="B2360" s="50" t="s">
        <v>464</v>
      </c>
      <c r="C2360" s="50" t="s">
        <v>451</v>
      </c>
      <c r="D2360" s="50" t="s">
        <v>453</v>
      </c>
      <c r="E2360" s="50">
        <v>2017</v>
      </c>
      <c r="F2360" s="50" t="s">
        <v>456</v>
      </c>
      <c r="G2360" s="94">
        <v>234420</v>
      </c>
    </row>
    <row r="2361" spans="1:7">
      <c r="A2361" s="50" t="s">
        <v>465</v>
      </c>
      <c r="B2361" s="50" t="s">
        <v>464</v>
      </c>
      <c r="C2361" s="50" t="s">
        <v>451</v>
      </c>
      <c r="D2361" s="50" t="s">
        <v>453</v>
      </c>
      <c r="E2361" s="50">
        <v>2018</v>
      </c>
      <c r="F2361" s="50" t="s">
        <v>456</v>
      </c>
      <c r="G2361" s="94">
        <v>244681</v>
      </c>
    </row>
    <row r="2362" spans="1:7">
      <c r="A2362" s="50" t="s">
        <v>465</v>
      </c>
      <c r="B2362" s="50" t="s">
        <v>464</v>
      </c>
      <c r="C2362" s="50" t="s">
        <v>451</v>
      </c>
      <c r="D2362" s="50" t="s">
        <v>453</v>
      </c>
      <c r="E2362" s="50">
        <v>2019</v>
      </c>
      <c r="F2362" s="50" t="s">
        <v>456</v>
      </c>
      <c r="G2362" s="94">
        <v>238755</v>
      </c>
    </row>
    <row r="2363" spans="1:7">
      <c r="A2363" s="50" t="s">
        <v>465</v>
      </c>
      <c r="B2363" s="50" t="s">
        <v>464</v>
      </c>
      <c r="C2363" s="50" t="s">
        <v>451</v>
      </c>
      <c r="D2363" s="50" t="s">
        <v>452</v>
      </c>
      <c r="E2363" s="50">
        <v>2014</v>
      </c>
      <c r="F2363" s="50" t="s">
        <v>456</v>
      </c>
      <c r="G2363" s="94">
        <v>82354</v>
      </c>
    </row>
    <row r="2364" spans="1:7">
      <c r="A2364" s="50" t="s">
        <v>465</v>
      </c>
      <c r="B2364" s="50" t="s">
        <v>464</v>
      </c>
      <c r="C2364" s="50" t="s">
        <v>451</v>
      </c>
      <c r="D2364" s="50" t="s">
        <v>452</v>
      </c>
      <c r="E2364" s="50">
        <v>2015</v>
      </c>
      <c r="F2364" s="50" t="s">
        <v>456</v>
      </c>
      <c r="G2364" s="94">
        <v>82978</v>
      </c>
    </row>
    <row r="2365" spans="1:7">
      <c r="A2365" s="50" t="s">
        <v>465</v>
      </c>
      <c r="B2365" s="50" t="s">
        <v>464</v>
      </c>
      <c r="C2365" s="50" t="s">
        <v>451</v>
      </c>
      <c r="D2365" s="50" t="s">
        <v>452</v>
      </c>
      <c r="E2365" s="50">
        <v>2016</v>
      </c>
      <c r="F2365" s="50" t="s">
        <v>456</v>
      </c>
      <c r="G2365" s="94">
        <v>86744</v>
      </c>
    </row>
    <row r="2366" spans="1:7">
      <c r="A2366" s="50" t="s">
        <v>465</v>
      </c>
      <c r="B2366" s="50" t="s">
        <v>464</v>
      </c>
      <c r="C2366" s="50" t="s">
        <v>451</v>
      </c>
      <c r="D2366" s="50" t="s">
        <v>452</v>
      </c>
      <c r="E2366" s="50">
        <v>2017</v>
      </c>
      <c r="F2366" s="50" t="s">
        <v>456</v>
      </c>
      <c r="G2366" s="94">
        <v>85852</v>
      </c>
    </row>
    <row r="2367" spans="1:7">
      <c r="A2367" s="50" t="s">
        <v>465</v>
      </c>
      <c r="B2367" s="50" t="s">
        <v>464</v>
      </c>
      <c r="C2367" s="50" t="s">
        <v>451</v>
      </c>
      <c r="D2367" s="50" t="s">
        <v>452</v>
      </c>
      <c r="E2367" s="50">
        <v>2018</v>
      </c>
      <c r="F2367" s="50" t="s">
        <v>456</v>
      </c>
      <c r="G2367" s="94">
        <v>88591</v>
      </c>
    </row>
    <row r="2368" spans="1:7">
      <c r="A2368" s="50" t="s">
        <v>465</v>
      </c>
      <c r="B2368" s="50" t="s">
        <v>464</v>
      </c>
      <c r="C2368" s="50" t="s">
        <v>451</v>
      </c>
      <c r="D2368" s="50" t="s">
        <v>452</v>
      </c>
      <c r="E2368" s="50">
        <v>2019</v>
      </c>
      <c r="F2368" s="50" t="s">
        <v>456</v>
      </c>
      <c r="G2368" s="94">
        <v>86910</v>
      </c>
    </row>
    <row r="2369" spans="1:7">
      <c r="A2369" s="50" t="s">
        <v>465</v>
      </c>
      <c r="B2369" s="50" t="s">
        <v>464</v>
      </c>
      <c r="C2369" s="50" t="s">
        <v>447</v>
      </c>
      <c r="D2369" s="50" t="s">
        <v>450</v>
      </c>
      <c r="E2369" s="50">
        <v>2014</v>
      </c>
      <c r="F2369" s="50" t="s">
        <v>456</v>
      </c>
      <c r="G2369" s="94">
        <v>216058</v>
      </c>
    </row>
    <row r="2370" spans="1:7">
      <c r="A2370" s="50" t="s">
        <v>465</v>
      </c>
      <c r="B2370" s="50" t="s">
        <v>464</v>
      </c>
      <c r="C2370" s="50" t="s">
        <v>447</v>
      </c>
      <c r="D2370" s="50" t="s">
        <v>450</v>
      </c>
      <c r="E2370" s="50">
        <v>2015</v>
      </c>
      <c r="F2370" s="50" t="s">
        <v>456</v>
      </c>
      <c r="G2370" s="94">
        <v>254787</v>
      </c>
    </row>
    <row r="2371" spans="1:7">
      <c r="A2371" s="50" t="s">
        <v>465</v>
      </c>
      <c r="B2371" s="50" t="s">
        <v>464</v>
      </c>
      <c r="C2371" s="50" t="s">
        <v>447</v>
      </c>
      <c r="D2371" s="50" t="s">
        <v>450</v>
      </c>
      <c r="E2371" s="50">
        <v>2016</v>
      </c>
      <c r="F2371" s="50" t="s">
        <v>456</v>
      </c>
      <c r="G2371" s="94">
        <v>260716</v>
      </c>
    </row>
    <row r="2372" spans="1:7">
      <c r="A2372" s="50" t="s">
        <v>465</v>
      </c>
      <c r="B2372" s="50" t="s">
        <v>464</v>
      </c>
      <c r="C2372" s="50" t="s">
        <v>447</v>
      </c>
      <c r="D2372" s="50" t="s">
        <v>450</v>
      </c>
      <c r="E2372" s="50">
        <v>2017</v>
      </c>
      <c r="F2372" s="50" t="s">
        <v>456</v>
      </c>
      <c r="G2372" s="94">
        <v>271557</v>
      </c>
    </row>
    <row r="2373" spans="1:7">
      <c r="A2373" s="50" t="s">
        <v>465</v>
      </c>
      <c r="B2373" s="50" t="s">
        <v>464</v>
      </c>
      <c r="C2373" s="50" t="s">
        <v>447</v>
      </c>
      <c r="D2373" s="50" t="s">
        <v>450</v>
      </c>
      <c r="E2373" s="50">
        <v>2018</v>
      </c>
      <c r="F2373" s="50" t="s">
        <v>456</v>
      </c>
      <c r="G2373" s="94">
        <v>293884</v>
      </c>
    </row>
    <row r="2374" spans="1:7">
      <c r="A2374" s="50" t="s">
        <v>465</v>
      </c>
      <c r="B2374" s="50" t="s">
        <v>464</v>
      </c>
      <c r="C2374" s="50" t="s">
        <v>447</v>
      </c>
      <c r="D2374" s="50" t="s">
        <v>450</v>
      </c>
      <c r="E2374" s="50">
        <v>2019</v>
      </c>
      <c r="F2374" s="50" t="s">
        <v>456</v>
      </c>
      <c r="G2374" s="94">
        <v>289724</v>
      </c>
    </row>
    <row r="2375" spans="1:7">
      <c r="A2375" s="50" t="s">
        <v>465</v>
      </c>
      <c r="B2375" s="50" t="s">
        <v>464</v>
      </c>
      <c r="C2375" s="50" t="s">
        <v>447</v>
      </c>
      <c r="D2375" s="50" t="s">
        <v>449</v>
      </c>
      <c r="E2375" s="50">
        <v>2014</v>
      </c>
      <c r="F2375" s="50" t="s">
        <v>456</v>
      </c>
      <c r="G2375" s="94">
        <v>70562</v>
      </c>
    </row>
    <row r="2376" spans="1:7">
      <c r="A2376" s="50" t="s">
        <v>465</v>
      </c>
      <c r="B2376" s="50" t="s">
        <v>464</v>
      </c>
      <c r="C2376" s="50" t="s">
        <v>447</v>
      </c>
      <c r="D2376" s="50" t="s">
        <v>449</v>
      </c>
      <c r="E2376" s="50">
        <v>2015</v>
      </c>
      <c r="F2376" s="50" t="s">
        <v>456</v>
      </c>
      <c r="G2376" s="94">
        <v>84242</v>
      </c>
    </row>
    <row r="2377" spans="1:7">
      <c r="A2377" s="50" t="s">
        <v>465</v>
      </c>
      <c r="B2377" s="50" t="s">
        <v>464</v>
      </c>
      <c r="C2377" s="50" t="s">
        <v>447</v>
      </c>
      <c r="D2377" s="50" t="s">
        <v>449</v>
      </c>
      <c r="E2377" s="50">
        <v>2016</v>
      </c>
      <c r="F2377" s="50" t="s">
        <v>456</v>
      </c>
      <c r="G2377" s="94">
        <v>90501</v>
      </c>
    </row>
    <row r="2378" spans="1:7">
      <c r="A2378" s="50" t="s">
        <v>465</v>
      </c>
      <c r="B2378" s="50" t="s">
        <v>464</v>
      </c>
      <c r="C2378" s="50" t="s">
        <v>447</v>
      </c>
      <c r="D2378" s="50" t="s">
        <v>449</v>
      </c>
      <c r="E2378" s="50">
        <v>2017</v>
      </c>
      <c r="F2378" s="50" t="s">
        <v>456</v>
      </c>
      <c r="G2378" s="94">
        <v>96653</v>
      </c>
    </row>
    <row r="2379" spans="1:7">
      <c r="A2379" s="50" t="s">
        <v>465</v>
      </c>
      <c r="B2379" s="50" t="s">
        <v>464</v>
      </c>
      <c r="C2379" s="50" t="s">
        <v>447</v>
      </c>
      <c r="D2379" s="50" t="s">
        <v>449</v>
      </c>
      <c r="E2379" s="50">
        <v>2018</v>
      </c>
      <c r="F2379" s="50" t="s">
        <v>456</v>
      </c>
      <c r="G2379" s="94">
        <v>108597</v>
      </c>
    </row>
    <row r="2380" spans="1:7">
      <c r="A2380" s="50" t="s">
        <v>465</v>
      </c>
      <c r="B2380" s="50" t="s">
        <v>464</v>
      </c>
      <c r="C2380" s="50" t="s">
        <v>447</v>
      </c>
      <c r="D2380" s="50" t="s">
        <v>449</v>
      </c>
      <c r="E2380" s="50">
        <v>2019</v>
      </c>
      <c r="F2380" s="50" t="s">
        <v>456</v>
      </c>
      <c r="G2380" s="94">
        <v>110361</v>
      </c>
    </row>
    <row r="2381" spans="1:7">
      <c r="A2381" s="50" t="s">
        <v>465</v>
      </c>
      <c r="B2381" s="50" t="s">
        <v>464</v>
      </c>
      <c r="C2381" s="50" t="s">
        <v>447</v>
      </c>
      <c r="D2381" s="50" t="s">
        <v>448</v>
      </c>
      <c r="E2381" s="50">
        <v>2014</v>
      </c>
      <c r="F2381" s="50" t="s">
        <v>456</v>
      </c>
      <c r="G2381" s="94">
        <v>150700</v>
      </c>
    </row>
    <row r="2382" spans="1:7">
      <c r="A2382" s="50" t="s">
        <v>465</v>
      </c>
      <c r="B2382" s="50" t="s">
        <v>464</v>
      </c>
      <c r="C2382" s="50" t="s">
        <v>447</v>
      </c>
      <c r="D2382" s="50" t="s">
        <v>448</v>
      </c>
      <c r="E2382" s="50">
        <v>2015</v>
      </c>
      <c r="F2382" s="50" t="s">
        <v>456</v>
      </c>
      <c r="G2382" s="94">
        <v>158489</v>
      </c>
    </row>
    <row r="2383" spans="1:7">
      <c r="A2383" s="50" t="s">
        <v>465</v>
      </c>
      <c r="B2383" s="50" t="s">
        <v>464</v>
      </c>
      <c r="C2383" s="50" t="s">
        <v>447</v>
      </c>
      <c r="D2383" s="50" t="s">
        <v>448</v>
      </c>
      <c r="E2383" s="50">
        <v>2016</v>
      </c>
      <c r="F2383" s="50" t="s">
        <v>456</v>
      </c>
      <c r="G2383" s="94">
        <v>163687</v>
      </c>
    </row>
    <row r="2384" spans="1:7">
      <c r="A2384" s="50" t="s">
        <v>465</v>
      </c>
      <c r="B2384" s="50" t="s">
        <v>464</v>
      </c>
      <c r="C2384" s="50" t="s">
        <v>447</v>
      </c>
      <c r="D2384" s="50" t="s">
        <v>448</v>
      </c>
      <c r="E2384" s="50">
        <v>2017</v>
      </c>
      <c r="F2384" s="50" t="s">
        <v>456</v>
      </c>
      <c r="G2384" s="94">
        <v>143496</v>
      </c>
    </row>
    <row r="2385" spans="1:7">
      <c r="A2385" s="50" t="s">
        <v>465</v>
      </c>
      <c r="B2385" s="50" t="s">
        <v>464</v>
      </c>
      <c r="C2385" s="50" t="s">
        <v>447</v>
      </c>
      <c r="D2385" s="50" t="s">
        <v>448</v>
      </c>
      <c r="E2385" s="50">
        <v>2018</v>
      </c>
      <c r="F2385" s="50" t="s">
        <v>456</v>
      </c>
      <c r="G2385" s="94">
        <v>147815</v>
      </c>
    </row>
    <row r="2386" spans="1:7">
      <c r="A2386" s="50" t="s">
        <v>465</v>
      </c>
      <c r="B2386" s="50" t="s">
        <v>464</v>
      </c>
      <c r="C2386" s="50" t="s">
        <v>447</v>
      </c>
      <c r="D2386" s="50" t="s">
        <v>448</v>
      </c>
      <c r="E2386" s="50">
        <v>2019</v>
      </c>
      <c r="F2386" s="50" t="s">
        <v>456</v>
      </c>
      <c r="G2386" s="94">
        <v>136889</v>
      </c>
    </row>
    <row r="2387" spans="1:7">
      <c r="A2387" s="50" t="s">
        <v>465</v>
      </c>
      <c r="B2387" s="50" t="s">
        <v>464</v>
      </c>
      <c r="C2387" s="50" t="s">
        <v>445</v>
      </c>
      <c r="D2387" s="50" t="s">
        <v>446</v>
      </c>
      <c r="E2387" s="50">
        <v>2014</v>
      </c>
      <c r="F2387" s="50" t="s">
        <v>456</v>
      </c>
      <c r="G2387" s="95">
        <v>860</v>
      </c>
    </row>
    <row r="2388" spans="1:7">
      <c r="A2388" s="50" t="s">
        <v>465</v>
      </c>
      <c r="B2388" s="50" t="s">
        <v>464</v>
      </c>
      <c r="C2388" s="50" t="s">
        <v>445</v>
      </c>
      <c r="D2388" s="50" t="s">
        <v>446</v>
      </c>
      <c r="E2388" s="50">
        <v>2015</v>
      </c>
      <c r="F2388" s="50" t="s">
        <v>456</v>
      </c>
      <c r="G2388" s="95">
        <v>849</v>
      </c>
    </row>
    <row r="2389" spans="1:7">
      <c r="A2389" s="50" t="s">
        <v>465</v>
      </c>
      <c r="B2389" s="50" t="s">
        <v>464</v>
      </c>
      <c r="C2389" s="50" t="s">
        <v>445</v>
      </c>
      <c r="D2389" s="50" t="s">
        <v>446</v>
      </c>
      <c r="E2389" s="50">
        <v>2016</v>
      </c>
      <c r="F2389" s="50" t="s">
        <v>456</v>
      </c>
      <c r="G2389" s="95">
        <v>816</v>
      </c>
    </row>
    <row r="2390" spans="1:7">
      <c r="A2390" s="50" t="s">
        <v>465</v>
      </c>
      <c r="B2390" s="50" t="s">
        <v>464</v>
      </c>
      <c r="C2390" s="50" t="s">
        <v>445</v>
      </c>
      <c r="D2390" s="50" t="s">
        <v>446</v>
      </c>
      <c r="E2390" s="50">
        <v>2017</v>
      </c>
      <c r="F2390" s="50" t="s">
        <v>456</v>
      </c>
      <c r="G2390" s="95">
        <v>850</v>
      </c>
    </row>
    <row r="2391" spans="1:7">
      <c r="A2391" s="50" t="s">
        <v>465</v>
      </c>
      <c r="B2391" s="50" t="s">
        <v>464</v>
      </c>
      <c r="C2391" s="50" t="s">
        <v>445</v>
      </c>
      <c r="D2391" s="50" t="s">
        <v>446</v>
      </c>
      <c r="E2391" s="50">
        <v>2018</v>
      </c>
      <c r="F2391" s="50" t="s">
        <v>456</v>
      </c>
      <c r="G2391" s="95">
        <v>896</v>
      </c>
    </row>
    <row r="2392" spans="1:7">
      <c r="A2392" s="50" t="s">
        <v>465</v>
      </c>
      <c r="B2392" s="50" t="s">
        <v>464</v>
      </c>
      <c r="C2392" s="50" t="s">
        <v>445</v>
      </c>
      <c r="D2392" s="50" t="s">
        <v>446</v>
      </c>
      <c r="E2392" s="50">
        <v>2019</v>
      </c>
      <c r="F2392" s="50" t="s">
        <v>456</v>
      </c>
      <c r="G2392" s="95">
        <v>780</v>
      </c>
    </row>
    <row r="2393" spans="1:7">
      <c r="A2393" s="50" t="s">
        <v>465</v>
      </c>
      <c r="B2393" s="50" t="s">
        <v>464</v>
      </c>
      <c r="C2393" s="50" t="s">
        <v>441</v>
      </c>
      <c r="D2393" s="50" t="s">
        <v>385</v>
      </c>
      <c r="E2393" s="50">
        <v>2014</v>
      </c>
      <c r="F2393" s="50" t="s">
        <v>456</v>
      </c>
      <c r="G2393" s="94">
        <v>68848</v>
      </c>
    </row>
    <row r="2394" spans="1:7">
      <c r="A2394" s="50" t="s">
        <v>465</v>
      </c>
      <c r="B2394" s="50" t="s">
        <v>464</v>
      </c>
      <c r="C2394" s="50" t="s">
        <v>441</v>
      </c>
      <c r="D2394" s="50" t="s">
        <v>385</v>
      </c>
      <c r="E2394" s="50">
        <v>2015</v>
      </c>
      <c r="F2394" s="50" t="s">
        <v>456</v>
      </c>
      <c r="G2394" s="94">
        <v>76290</v>
      </c>
    </row>
    <row r="2395" spans="1:7">
      <c r="A2395" s="50" t="s">
        <v>465</v>
      </c>
      <c r="B2395" s="50" t="s">
        <v>464</v>
      </c>
      <c r="C2395" s="50" t="s">
        <v>441</v>
      </c>
      <c r="D2395" s="50" t="s">
        <v>385</v>
      </c>
      <c r="E2395" s="50">
        <v>2016</v>
      </c>
      <c r="F2395" s="50" t="s">
        <v>456</v>
      </c>
      <c r="G2395" s="94">
        <v>74829</v>
      </c>
    </row>
    <row r="2396" spans="1:7">
      <c r="A2396" s="50" t="s">
        <v>465</v>
      </c>
      <c r="B2396" s="50" t="s">
        <v>464</v>
      </c>
      <c r="C2396" s="50" t="s">
        <v>441</v>
      </c>
      <c r="D2396" s="50" t="s">
        <v>385</v>
      </c>
      <c r="E2396" s="50">
        <v>2017</v>
      </c>
      <c r="F2396" s="50" t="s">
        <v>456</v>
      </c>
      <c r="G2396" s="94">
        <v>71945</v>
      </c>
    </row>
    <row r="2397" spans="1:7">
      <c r="A2397" s="50" t="s">
        <v>465</v>
      </c>
      <c r="B2397" s="50" t="s">
        <v>464</v>
      </c>
      <c r="C2397" s="50" t="s">
        <v>441</v>
      </c>
      <c r="D2397" s="50" t="s">
        <v>385</v>
      </c>
      <c r="E2397" s="50">
        <v>2018</v>
      </c>
      <c r="F2397" s="50" t="s">
        <v>456</v>
      </c>
      <c r="G2397" s="94">
        <v>73280</v>
      </c>
    </row>
    <row r="2398" spans="1:7">
      <c r="A2398" s="50" t="s">
        <v>465</v>
      </c>
      <c r="B2398" s="50" t="s">
        <v>464</v>
      </c>
      <c r="C2398" s="50" t="s">
        <v>441</v>
      </c>
      <c r="D2398" s="50" t="s">
        <v>385</v>
      </c>
      <c r="E2398" s="50">
        <v>2019</v>
      </c>
      <c r="F2398" s="50" t="s">
        <v>456</v>
      </c>
      <c r="G2398" s="94">
        <v>68697</v>
      </c>
    </row>
    <row r="2399" spans="1:7">
      <c r="A2399" s="50" t="s">
        <v>465</v>
      </c>
      <c r="B2399" s="50" t="s">
        <v>464</v>
      </c>
      <c r="C2399" s="50" t="s">
        <v>441</v>
      </c>
      <c r="D2399" s="50" t="s">
        <v>444</v>
      </c>
      <c r="E2399" s="50">
        <v>2014</v>
      </c>
      <c r="F2399" s="50" t="s">
        <v>456</v>
      </c>
      <c r="G2399" s="94">
        <v>6985</v>
      </c>
    </row>
    <row r="2400" spans="1:7">
      <c r="A2400" s="50" t="s">
        <v>465</v>
      </c>
      <c r="B2400" s="50" t="s">
        <v>464</v>
      </c>
      <c r="C2400" s="50" t="s">
        <v>441</v>
      </c>
      <c r="D2400" s="50" t="s">
        <v>444</v>
      </c>
      <c r="E2400" s="50">
        <v>2015</v>
      </c>
      <c r="F2400" s="50" t="s">
        <v>456</v>
      </c>
      <c r="G2400" s="94">
        <v>5896</v>
      </c>
    </row>
    <row r="2401" spans="1:7">
      <c r="A2401" s="50" t="s">
        <v>465</v>
      </c>
      <c r="B2401" s="50" t="s">
        <v>464</v>
      </c>
      <c r="C2401" s="50" t="s">
        <v>441</v>
      </c>
      <c r="D2401" s="50" t="s">
        <v>444</v>
      </c>
      <c r="E2401" s="50">
        <v>2016</v>
      </c>
      <c r="F2401" s="50" t="s">
        <v>456</v>
      </c>
      <c r="G2401" s="94">
        <v>6213</v>
      </c>
    </row>
    <row r="2402" spans="1:7">
      <c r="A2402" s="50" t="s">
        <v>465</v>
      </c>
      <c r="B2402" s="50" t="s">
        <v>464</v>
      </c>
      <c r="C2402" s="50" t="s">
        <v>441</v>
      </c>
      <c r="D2402" s="50" t="s">
        <v>444</v>
      </c>
      <c r="E2402" s="50">
        <v>2017</v>
      </c>
      <c r="F2402" s="50" t="s">
        <v>456</v>
      </c>
      <c r="G2402" s="94">
        <v>5911</v>
      </c>
    </row>
    <row r="2403" spans="1:7">
      <c r="A2403" s="50" t="s">
        <v>465</v>
      </c>
      <c r="B2403" s="50" t="s">
        <v>464</v>
      </c>
      <c r="C2403" s="50" t="s">
        <v>441</v>
      </c>
      <c r="D2403" s="50" t="s">
        <v>444</v>
      </c>
      <c r="E2403" s="50">
        <v>2018</v>
      </c>
      <c r="F2403" s="50" t="s">
        <v>456</v>
      </c>
      <c r="G2403" s="94">
        <v>6519</v>
      </c>
    </row>
    <row r="2404" spans="1:7">
      <c r="A2404" s="50" t="s">
        <v>465</v>
      </c>
      <c r="B2404" s="50" t="s">
        <v>464</v>
      </c>
      <c r="C2404" s="50" t="s">
        <v>441</v>
      </c>
      <c r="D2404" s="50" t="s">
        <v>444</v>
      </c>
      <c r="E2404" s="50">
        <v>2019</v>
      </c>
      <c r="F2404" s="50" t="s">
        <v>456</v>
      </c>
      <c r="G2404" s="94">
        <v>5758</v>
      </c>
    </row>
    <row r="2405" spans="1:7">
      <c r="A2405" s="50" t="s">
        <v>465</v>
      </c>
      <c r="B2405" s="50" t="s">
        <v>464</v>
      </c>
      <c r="C2405" s="50" t="s">
        <v>441</v>
      </c>
      <c r="D2405" s="50" t="s">
        <v>443</v>
      </c>
      <c r="E2405" s="50">
        <v>2014</v>
      </c>
      <c r="F2405" s="50" t="s">
        <v>456</v>
      </c>
      <c r="G2405" s="95">
        <v>13</v>
      </c>
    </row>
    <row r="2406" spans="1:7">
      <c r="A2406" s="50" t="s">
        <v>465</v>
      </c>
      <c r="B2406" s="50" t="s">
        <v>464</v>
      </c>
      <c r="C2406" s="50" t="s">
        <v>441</v>
      </c>
      <c r="D2406" s="50" t="s">
        <v>443</v>
      </c>
      <c r="E2406" s="50">
        <v>2015</v>
      </c>
      <c r="F2406" s="50" t="s">
        <v>456</v>
      </c>
      <c r="G2406" s="95">
        <v>21</v>
      </c>
    </row>
    <row r="2407" spans="1:7">
      <c r="A2407" s="50" t="s">
        <v>465</v>
      </c>
      <c r="B2407" s="50" t="s">
        <v>464</v>
      </c>
      <c r="C2407" s="50" t="s">
        <v>441</v>
      </c>
      <c r="D2407" s="50" t="s">
        <v>443</v>
      </c>
      <c r="E2407" s="50">
        <v>2016</v>
      </c>
      <c r="F2407" s="50" t="s">
        <v>456</v>
      </c>
      <c r="G2407" s="95">
        <v>23</v>
      </c>
    </row>
    <row r="2408" spans="1:7">
      <c r="A2408" s="50" t="s">
        <v>465</v>
      </c>
      <c r="B2408" s="50" t="s">
        <v>464</v>
      </c>
      <c r="C2408" s="50" t="s">
        <v>441</v>
      </c>
      <c r="D2408" s="50" t="s">
        <v>443</v>
      </c>
      <c r="E2408" s="50">
        <v>2017</v>
      </c>
      <c r="F2408" s="50" t="s">
        <v>456</v>
      </c>
      <c r="G2408" s="95">
        <v>14</v>
      </c>
    </row>
    <row r="2409" spans="1:7">
      <c r="A2409" s="50" t="s">
        <v>465</v>
      </c>
      <c r="B2409" s="50" t="s">
        <v>464</v>
      </c>
      <c r="C2409" s="50" t="s">
        <v>441</v>
      </c>
      <c r="D2409" s="50" t="s">
        <v>443</v>
      </c>
      <c r="E2409" s="50">
        <v>2018</v>
      </c>
      <c r="F2409" s="50" t="s">
        <v>456</v>
      </c>
      <c r="G2409" s="95">
        <v>15</v>
      </c>
    </row>
    <row r="2410" spans="1:7">
      <c r="A2410" s="50" t="s">
        <v>465</v>
      </c>
      <c r="B2410" s="50" t="s">
        <v>464</v>
      </c>
      <c r="C2410" s="50" t="s">
        <v>441</v>
      </c>
      <c r="D2410" s="50" t="s">
        <v>443</v>
      </c>
      <c r="E2410" s="50">
        <v>2019</v>
      </c>
      <c r="F2410" s="50" t="s">
        <v>456</v>
      </c>
      <c r="G2410" s="95">
        <v>10</v>
      </c>
    </row>
    <row r="2411" spans="1:7">
      <c r="A2411" s="50" t="s">
        <v>465</v>
      </c>
      <c r="B2411" s="50" t="s">
        <v>464</v>
      </c>
      <c r="C2411" s="50" t="s">
        <v>441</v>
      </c>
      <c r="D2411" s="50" t="s">
        <v>442</v>
      </c>
      <c r="E2411" s="50">
        <v>2014</v>
      </c>
      <c r="F2411" s="50" t="s">
        <v>456</v>
      </c>
      <c r="G2411" s="95">
        <v>696</v>
      </c>
    </row>
    <row r="2412" spans="1:7">
      <c r="A2412" s="50" t="s">
        <v>465</v>
      </c>
      <c r="B2412" s="50" t="s">
        <v>464</v>
      </c>
      <c r="C2412" s="50" t="s">
        <v>441</v>
      </c>
      <c r="D2412" s="50" t="s">
        <v>442</v>
      </c>
      <c r="E2412" s="50">
        <v>2015</v>
      </c>
      <c r="F2412" s="50" t="s">
        <v>456</v>
      </c>
      <c r="G2412" s="95">
        <v>903</v>
      </c>
    </row>
    <row r="2413" spans="1:7">
      <c r="A2413" s="50" t="s">
        <v>465</v>
      </c>
      <c r="B2413" s="50" t="s">
        <v>464</v>
      </c>
      <c r="C2413" s="50" t="s">
        <v>441</v>
      </c>
      <c r="D2413" s="50" t="s">
        <v>442</v>
      </c>
      <c r="E2413" s="50">
        <v>2016</v>
      </c>
      <c r="F2413" s="50" t="s">
        <v>456</v>
      </c>
      <c r="G2413" s="95">
        <v>956</v>
      </c>
    </row>
    <row r="2414" spans="1:7">
      <c r="A2414" s="50" t="s">
        <v>465</v>
      </c>
      <c r="B2414" s="50" t="s">
        <v>464</v>
      </c>
      <c r="C2414" s="50" t="s">
        <v>441</v>
      </c>
      <c r="D2414" s="50" t="s">
        <v>442</v>
      </c>
      <c r="E2414" s="50">
        <v>2017</v>
      </c>
      <c r="F2414" s="50" t="s">
        <v>456</v>
      </c>
      <c r="G2414" s="95">
        <v>913</v>
      </c>
    </row>
    <row r="2415" spans="1:7">
      <c r="A2415" s="50" t="s">
        <v>465</v>
      </c>
      <c r="B2415" s="50" t="s">
        <v>464</v>
      </c>
      <c r="C2415" s="50" t="s">
        <v>441</v>
      </c>
      <c r="D2415" s="50" t="s">
        <v>442</v>
      </c>
      <c r="E2415" s="50">
        <v>2018</v>
      </c>
      <c r="F2415" s="50" t="s">
        <v>456</v>
      </c>
      <c r="G2415" s="95">
        <v>831</v>
      </c>
    </row>
    <row r="2416" spans="1:7">
      <c r="A2416" s="50" t="s">
        <v>465</v>
      </c>
      <c r="B2416" s="50" t="s">
        <v>464</v>
      </c>
      <c r="C2416" s="50" t="s">
        <v>441</v>
      </c>
      <c r="D2416" s="50" t="s">
        <v>442</v>
      </c>
      <c r="E2416" s="50">
        <v>2019</v>
      </c>
      <c r="F2416" s="50" t="s">
        <v>456</v>
      </c>
      <c r="G2416" s="95">
        <v>822</v>
      </c>
    </row>
    <row r="2417" spans="1:7">
      <c r="A2417" s="50" t="s">
        <v>465</v>
      </c>
      <c r="B2417" s="50" t="s">
        <v>464</v>
      </c>
      <c r="C2417" s="50" t="s">
        <v>438</v>
      </c>
      <c r="D2417" s="50" t="s">
        <v>440</v>
      </c>
      <c r="E2417" s="50">
        <v>2014</v>
      </c>
      <c r="F2417" s="50" t="s">
        <v>456</v>
      </c>
      <c r="G2417" s="94">
        <v>14557</v>
      </c>
    </row>
    <row r="2418" spans="1:7">
      <c r="A2418" s="50" t="s">
        <v>465</v>
      </c>
      <c r="B2418" s="50" t="s">
        <v>464</v>
      </c>
      <c r="C2418" s="50" t="s">
        <v>438</v>
      </c>
      <c r="D2418" s="50" t="s">
        <v>440</v>
      </c>
      <c r="E2418" s="50">
        <v>2015</v>
      </c>
      <c r="F2418" s="50" t="s">
        <v>456</v>
      </c>
      <c r="G2418" s="94">
        <v>12330</v>
      </c>
    </row>
    <row r="2419" spans="1:7">
      <c r="A2419" s="50" t="s">
        <v>465</v>
      </c>
      <c r="B2419" s="50" t="s">
        <v>464</v>
      </c>
      <c r="C2419" s="50" t="s">
        <v>438</v>
      </c>
      <c r="D2419" s="50" t="s">
        <v>440</v>
      </c>
      <c r="E2419" s="50">
        <v>2016</v>
      </c>
      <c r="F2419" s="50" t="s">
        <v>456</v>
      </c>
      <c r="G2419" s="94">
        <v>12357</v>
      </c>
    </row>
    <row r="2420" spans="1:7">
      <c r="A2420" s="50" t="s">
        <v>465</v>
      </c>
      <c r="B2420" s="50" t="s">
        <v>464</v>
      </c>
      <c r="C2420" s="50" t="s">
        <v>438</v>
      </c>
      <c r="D2420" s="50" t="s">
        <v>440</v>
      </c>
      <c r="E2420" s="50">
        <v>2017</v>
      </c>
      <c r="F2420" s="50" t="s">
        <v>456</v>
      </c>
      <c r="G2420" s="94">
        <v>10955</v>
      </c>
    </row>
    <row r="2421" spans="1:7">
      <c r="A2421" s="50" t="s">
        <v>465</v>
      </c>
      <c r="B2421" s="50" t="s">
        <v>464</v>
      </c>
      <c r="C2421" s="50" t="s">
        <v>438</v>
      </c>
      <c r="D2421" s="50" t="s">
        <v>440</v>
      </c>
      <c r="E2421" s="50">
        <v>2018</v>
      </c>
      <c r="F2421" s="50" t="s">
        <v>456</v>
      </c>
      <c r="G2421" s="94">
        <v>10737</v>
      </c>
    </row>
    <row r="2422" spans="1:7">
      <c r="A2422" s="50" t="s">
        <v>465</v>
      </c>
      <c r="B2422" s="50" t="s">
        <v>464</v>
      </c>
      <c r="C2422" s="50" t="s">
        <v>438</v>
      </c>
      <c r="D2422" s="50" t="s">
        <v>440</v>
      </c>
      <c r="E2422" s="50">
        <v>2019</v>
      </c>
      <c r="F2422" s="50" t="s">
        <v>456</v>
      </c>
      <c r="G2422" s="94">
        <v>9582</v>
      </c>
    </row>
    <row r="2423" spans="1:7">
      <c r="A2423" s="50" t="s">
        <v>465</v>
      </c>
      <c r="B2423" s="50" t="s">
        <v>464</v>
      </c>
      <c r="C2423" s="50" t="s">
        <v>438</v>
      </c>
      <c r="D2423" s="50" t="s">
        <v>439</v>
      </c>
      <c r="E2423" s="50">
        <v>2014</v>
      </c>
      <c r="F2423" s="50" t="s">
        <v>456</v>
      </c>
      <c r="G2423" s="95">
        <v>377</v>
      </c>
    </row>
    <row r="2424" spans="1:7">
      <c r="A2424" s="50" t="s">
        <v>465</v>
      </c>
      <c r="B2424" s="50" t="s">
        <v>464</v>
      </c>
      <c r="C2424" s="50" t="s">
        <v>438</v>
      </c>
      <c r="D2424" s="50" t="s">
        <v>439</v>
      </c>
      <c r="E2424" s="50">
        <v>2015</v>
      </c>
      <c r="F2424" s="50" t="s">
        <v>456</v>
      </c>
      <c r="G2424" s="95">
        <v>275</v>
      </c>
    </row>
    <row r="2425" spans="1:7">
      <c r="A2425" s="50" t="s">
        <v>465</v>
      </c>
      <c r="B2425" s="50" t="s">
        <v>464</v>
      </c>
      <c r="C2425" s="50" t="s">
        <v>438</v>
      </c>
      <c r="D2425" s="50" t="s">
        <v>439</v>
      </c>
      <c r="E2425" s="50">
        <v>2016</v>
      </c>
      <c r="F2425" s="50" t="s">
        <v>456</v>
      </c>
      <c r="G2425" s="95">
        <v>328</v>
      </c>
    </row>
    <row r="2426" spans="1:7">
      <c r="A2426" s="50" t="s">
        <v>465</v>
      </c>
      <c r="B2426" s="50" t="s">
        <v>464</v>
      </c>
      <c r="C2426" s="50" t="s">
        <v>438</v>
      </c>
      <c r="D2426" s="50" t="s">
        <v>439</v>
      </c>
      <c r="E2426" s="50">
        <v>2017</v>
      </c>
      <c r="F2426" s="50" t="s">
        <v>456</v>
      </c>
      <c r="G2426" s="95">
        <v>264</v>
      </c>
    </row>
    <row r="2427" spans="1:7">
      <c r="A2427" s="50" t="s">
        <v>465</v>
      </c>
      <c r="B2427" s="50" t="s">
        <v>464</v>
      </c>
      <c r="C2427" s="50" t="s">
        <v>438</v>
      </c>
      <c r="D2427" s="50" t="s">
        <v>439</v>
      </c>
      <c r="E2427" s="50">
        <v>2018</v>
      </c>
      <c r="F2427" s="50" t="s">
        <v>456</v>
      </c>
      <c r="G2427" s="95">
        <v>285</v>
      </c>
    </row>
    <row r="2428" spans="1:7">
      <c r="A2428" s="50" t="s">
        <v>465</v>
      </c>
      <c r="B2428" s="50" t="s">
        <v>464</v>
      </c>
      <c r="C2428" s="50" t="s">
        <v>438</v>
      </c>
      <c r="D2428" s="50" t="s">
        <v>439</v>
      </c>
      <c r="E2428" s="50">
        <v>2019</v>
      </c>
      <c r="F2428" s="50" t="s">
        <v>456</v>
      </c>
      <c r="G2428" s="95">
        <v>230</v>
      </c>
    </row>
    <row r="2429" spans="1:7">
      <c r="A2429" s="50" t="s">
        <v>465</v>
      </c>
      <c r="B2429" s="50" t="s">
        <v>464</v>
      </c>
      <c r="C2429" s="50" t="s">
        <v>433</v>
      </c>
      <c r="D2429" s="50" t="s">
        <v>437</v>
      </c>
      <c r="E2429" s="50">
        <v>2014</v>
      </c>
      <c r="F2429" s="50" t="s">
        <v>456</v>
      </c>
      <c r="G2429" s="94">
        <v>4045</v>
      </c>
    </row>
    <row r="2430" spans="1:7">
      <c r="A2430" s="50" t="s">
        <v>465</v>
      </c>
      <c r="B2430" s="50" t="s">
        <v>464</v>
      </c>
      <c r="C2430" s="50" t="s">
        <v>433</v>
      </c>
      <c r="D2430" s="50" t="s">
        <v>437</v>
      </c>
      <c r="E2430" s="50">
        <v>2015</v>
      </c>
      <c r="F2430" s="50" t="s">
        <v>456</v>
      </c>
      <c r="G2430" s="94">
        <v>4175</v>
      </c>
    </row>
    <row r="2431" spans="1:7">
      <c r="A2431" s="50" t="s">
        <v>465</v>
      </c>
      <c r="B2431" s="50" t="s">
        <v>464</v>
      </c>
      <c r="C2431" s="50" t="s">
        <v>433</v>
      </c>
      <c r="D2431" s="50" t="s">
        <v>437</v>
      </c>
      <c r="E2431" s="50">
        <v>2016</v>
      </c>
      <c r="F2431" s="50" t="s">
        <v>456</v>
      </c>
      <c r="G2431" s="94">
        <v>2313</v>
      </c>
    </row>
    <row r="2432" spans="1:7">
      <c r="A2432" s="50" t="s">
        <v>465</v>
      </c>
      <c r="B2432" s="50" t="s">
        <v>464</v>
      </c>
      <c r="C2432" s="50" t="s">
        <v>433</v>
      </c>
      <c r="D2432" s="50" t="s">
        <v>437</v>
      </c>
      <c r="E2432" s="50">
        <v>2017</v>
      </c>
      <c r="F2432" s="50" t="s">
        <v>456</v>
      </c>
      <c r="G2432" s="94">
        <v>1747</v>
      </c>
    </row>
    <row r="2433" spans="1:7">
      <c r="A2433" s="50" t="s">
        <v>465</v>
      </c>
      <c r="B2433" s="50" t="s">
        <v>464</v>
      </c>
      <c r="C2433" s="50" t="s">
        <v>433</v>
      </c>
      <c r="D2433" s="50" t="s">
        <v>437</v>
      </c>
      <c r="E2433" s="50">
        <v>2018</v>
      </c>
      <c r="F2433" s="50" t="s">
        <v>456</v>
      </c>
      <c r="G2433" s="94">
        <v>1226</v>
      </c>
    </row>
    <row r="2434" spans="1:7">
      <c r="A2434" s="50" t="s">
        <v>465</v>
      </c>
      <c r="B2434" s="50" t="s">
        <v>464</v>
      </c>
      <c r="C2434" s="50" t="s">
        <v>433</v>
      </c>
      <c r="D2434" s="50" t="s">
        <v>437</v>
      </c>
      <c r="E2434" s="50">
        <v>2019</v>
      </c>
      <c r="F2434" s="50" t="s">
        <v>456</v>
      </c>
      <c r="G2434" s="95">
        <v>912</v>
      </c>
    </row>
    <row r="2435" spans="1:7">
      <c r="A2435" s="50" t="s">
        <v>465</v>
      </c>
      <c r="B2435" s="50" t="s">
        <v>464</v>
      </c>
      <c r="C2435" s="50" t="s">
        <v>433</v>
      </c>
      <c r="D2435" s="50" t="s">
        <v>436</v>
      </c>
      <c r="E2435" s="50">
        <v>2014</v>
      </c>
      <c r="F2435" s="50" t="s">
        <v>456</v>
      </c>
      <c r="G2435" s="94">
        <v>44449</v>
      </c>
    </row>
    <row r="2436" spans="1:7">
      <c r="A2436" s="50" t="s">
        <v>465</v>
      </c>
      <c r="B2436" s="50" t="s">
        <v>464</v>
      </c>
      <c r="C2436" s="50" t="s">
        <v>433</v>
      </c>
      <c r="D2436" s="50" t="s">
        <v>436</v>
      </c>
      <c r="E2436" s="50">
        <v>2015</v>
      </c>
      <c r="F2436" s="50" t="s">
        <v>456</v>
      </c>
      <c r="G2436" s="94">
        <v>42172</v>
      </c>
    </row>
    <row r="2437" spans="1:7">
      <c r="A2437" s="50" t="s">
        <v>465</v>
      </c>
      <c r="B2437" s="50" t="s">
        <v>464</v>
      </c>
      <c r="C2437" s="50" t="s">
        <v>433</v>
      </c>
      <c r="D2437" s="50" t="s">
        <v>436</v>
      </c>
      <c r="E2437" s="50">
        <v>2016</v>
      </c>
      <c r="F2437" s="50" t="s">
        <v>456</v>
      </c>
      <c r="G2437" s="94">
        <v>43681</v>
      </c>
    </row>
    <row r="2438" spans="1:7">
      <c r="A2438" s="50" t="s">
        <v>465</v>
      </c>
      <c r="B2438" s="50" t="s">
        <v>464</v>
      </c>
      <c r="C2438" s="50" t="s">
        <v>433</v>
      </c>
      <c r="D2438" s="50" t="s">
        <v>436</v>
      </c>
      <c r="E2438" s="50">
        <v>2017</v>
      </c>
      <c r="F2438" s="50" t="s">
        <v>456</v>
      </c>
      <c r="G2438" s="94">
        <v>40411</v>
      </c>
    </row>
    <row r="2439" spans="1:7">
      <c r="A2439" s="50" t="s">
        <v>465</v>
      </c>
      <c r="B2439" s="50" t="s">
        <v>464</v>
      </c>
      <c r="C2439" s="50" t="s">
        <v>433</v>
      </c>
      <c r="D2439" s="50" t="s">
        <v>436</v>
      </c>
      <c r="E2439" s="50">
        <v>2018</v>
      </c>
      <c r="F2439" s="50" t="s">
        <v>456</v>
      </c>
      <c r="G2439" s="94">
        <v>41271</v>
      </c>
    </row>
    <row r="2440" spans="1:7">
      <c r="A2440" s="50" t="s">
        <v>465</v>
      </c>
      <c r="B2440" s="50" t="s">
        <v>464</v>
      </c>
      <c r="C2440" s="50" t="s">
        <v>433</v>
      </c>
      <c r="D2440" s="50" t="s">
        <v>436</v>
      </c>
      <c r="E2440" s="50">
        <v>2019</v>
      </c>
      <c r="F2440" s="50" t="s">
        <v>456</v>
      </c>
      <c r="G2440" s="94">
        <v>38110</v>
      </c>
    </row>
    <row r="2441" spans="1:7">
      <c r="A2441" s="50" t="s">
        <v>465</v>
      </c>
      <c r="B2441" s="50" t="s">
        <v>464</v>
      </c>
      <c r="C2441" s="50" t="s">
        <v>433</v>
      </c>
      <c r="D2441" s="50" t="s">
        <v>435</v>
      </c>
      <c r="E2441" s="50">
        <v>2014</v>
      </c>
      <c r="F2441" s="50" t="s">
        <v>456</v>
      </c>
      <c r="G2441" s="94">
        <v>327773</v>
      </c>
    </row>
    <row r="2442" spans="1:7">
      <c r="A2442" s="50" t="s">
        <v>465</v>
      </c>
      <c r="B2442" s="50" t="s">
        <v>464</v>
      </c>
      <c r="C2442" s="50" t="s">
        <v>433</v>
      </c>
      <c r="D2442" s="50" t="s">
        <v>435</v>
      </c>
      <c r="E2442" s="50">
        <v>2015</v>
      </c>
      <c r="F2442" s="50" t="s">
        <v>456</v>
      </c>
      <c r="G2442" s="94">
        <v>318288</v>
      </c>
    </row>
    <row r="2443" spans="1:7">
      <c r="A2443" s="50" t="s">
        <v>465</v>
      </c>
      <c r="B2443" s="50" t="s">
        <v>464</v>
      </c>
      <c r="C2443" s="50" t="s">
        <v>433</v>
      </c>
      <c r="D2443" s="50" t="s">
        <v>435</v>
      </c>
      <c r="E2443" s="50">
        <v>2016</v>
      </c>
      <c r="F2443" s="50" t="s">
        <v>456</v>
      </c>
      <c r="G2443" s="94">
        <v>313447</v>
      </c>
    </row>
    <row r="2444" spans="1:7">
      <c r="A2444" s="50" t="s">
        <v>465</v>
      </c>
      <c r="B2444" s="50" t="s">
        <v>464</v>
      </c>
      <c r="C2444" s="50" t="s">
        <v>433</v>
      </c>
      <c r="D2444" s="50" t="s">
        <v>435</v>
      </c>
      <c r="E2444" s="50">
        <v>2017</v>
      </c>
      <c r="F2444" s="50" t="s">
        <v>456</v>
      </c>
      <c r="G2444" s="94">
        <v>274408</v>
      </c>
    </row>
    <row r="2445" spans="1:7">
      <c r="A2445" s="50" t="s">
        <v>465</v>
      </c>
      <c r="B2445" s="50" t="s">
        <v>464</v>
      </c>
      <c r="C2445" s="50" t="s">
        <v>433</v>
      </c>
      <c r="D2445" s="50" t="s">
        <v>435</v>
      </c>
      <c r="E2445" s="50">
        <v>2018</v>
      </c>
      <c r="F2445" s="50" t="s">
        <v>456</v>
      </c>
      <c r="G2445" s="94">
        <v>274371</v>
      </c>
    </row>
    <row r="2446" spans="1:7">
      <c r="A2446" s="50" t="s">
        <v>465</v>
      </c>
      <c r="B2446" s="50" t="s">
        <v>464</v>
      </c>
      <c r="C2446" s="50" t="s">
        <v>433</v>
      </c>
      <c r="D2446" s="50" t="s">
        <v>435</v>
      </c>
      <c r="E2446" s="50">
        <v>2019</v>
      </c>
      <c r="F2446" s="50" t="s">
        <v>456</v>
      </c>
      <c r="G2446" s="94">
        <v>254831</v>
      </c>
    </row>
    <row r="2447" spans="1:7">
      <c r="A2447" s="50" t="s">
        <v>465</v>
      </c>
      <c r="B2447" s="50" t="s">
        <v>464</v>
      </c>
      <c r="C2447" s="50" t="s">
        <v>433</v>
      </c>
      <c r="D2447" s="50" t="s">
        <v>434</v>
      </c>
      <c r="E2447" s="50">
        <v>2014</v>
      </c>
      <c r="F2447" s="50" t="s">
        <v>456</v>
      </c>
      <c r="G2447" s="94">
        <v>9719</v>
      </c>
    </row>
    <row r="2448" spans="1:7">
      <c r="A2448" s="50" t="s">
        <v>465</v>
      </c>
      <c r="B2448" s="50" t="s">
        <v>464</v>
      </c>
      <c r="C2448" s="50" t="s">
        <v>433</v>
      </c>
      <c r="D2448" s="50" t="s">
        <v>434</v>
      </c>
      <c r="E2448" s="50">
        <v>2015</v>
      </c>
      <c r="F2448" s="50" t="s">
        <v>456</v>
      </c>
      <c r="G2448" s="94">
        <v>10957</v>
      </c>
    </row>
    <row r="2449" spans="1:7">
      <c r="A2449" s="50" t="s">
        <v>465</v>
      </c>
      <c r="B2449" s="50" t="s">
        <v>464</v>
      </c>
      <c r="C2449" s="50" t="s">
        <v>433</v>
      </c>
      <c r="D2449" s="50" t="s">
        <v>434</v>
      </c>
      <c r="E2449" s="50">
        <v>2016</v>
      </c>
      <c r="F2449" s="50" t="s">
        <v>456</v>
      </c>
      <c r="G2449" s="94">
        <v>13920</v>
      </c>
    </row>
    <row r="2450" spans="1:7">
      <c r="A2450" s="50" t="s">
        <v>465</v>
      </c>
      <c r="B2450" s="50" t="s">
        <v>464</v>
      </c>
      <c r="C2450" s="50" t="s">
        <v>433</v>
      </c>
      <c r="D2450" s="50" t="s">
        <v>434</v>
      </c>
      <c r="E2450" s="50">
        <v>2017</v>
      </c>
      <c r="F2450" s="50" t="s">
        <v>456</v>
      </c>
      <c r="G2450" s="94">
        <v>22253</v>
      </c>
    </row>
    <row r="2451" spans="1:7">
      <c r="A2451" s="50" t="s">
        <v>465</v>
      </c>
      <c r="B2451" s="50" t="s">
        <v>464</v>
      </c>
      <c r="C2451" s="50" t="s">
        <v>433</v>
      </c>
      <c r="D2451" s="50" t="s">
        <v>434</v>
      </c>
      <c r="E2451" s="50">
        <v>2018</v>
      </c>
      <c r="F2451" s="50" t="s">
        <v>456</v>
      </c>
      <c r="G2451" s="94">
        <v>19460</v>
      </c>
    </row>
    <row r="2452" spans="1:7">
      <c r="A2452" s="50" t="s">
        <v>465</v>
      </c>
      <c r="B2452" s="50" t="s">
        <v>464</v>
      </c>
      <c r="C2452" s="50" t="s">
        <v>433</v>
      </c>
      <c r="D2452" s="50" t="s">
        <v>434</v>
      </c>
      <c r="E2452" s="50">
        <v>2019</v>
      </c>
      <c r="F2452" s="50" t="s">
        <v>456</v>
      </c>
      <c r="G2452" s="94">
        <v>19439</v>
      </c>
    </row>
    <row r="2453" spans="1:7">
      <c r="A2453" s="50" t="s">
        <v>465</v>
      </c>
      <c r="B2453" s="50" t="s">
        <v>464</v>
      </c>
      <c r="C2453" s="50" t="s">
        <v>428</v>
      </c>
      <c r="D2453" s="50" t="s">
        <v>432</v>
      </c>
      <c r="E2453" s="50">
        <v>2014</v>
      </c>
      <c r="F2453" s="50" t="s">
        <v>456</v>
      </c>
      <c r="G2453" s="95">
        <v>493</v>
      </c>
    </row>
    <row r="2454" spans="1:7">
      <c r="A2454" s="50" t="s">
        <v>465</v>
      </c>
      <c r="B2454" s="50" t="s">
        <v>464</v>
      </c>
      <c r="C2454" s="50" t="s">
        <v>428</v>
      </c>
      <c r="D2454" s="50" t="s">
        <v>432</v>
      </c>
      <c r="E2454" s="50">
        <v>2015</v>
      </c>
      <c r="F2454" s="50" t="s">
        <v>456</v>
      </c>
      <c r="G2454" s="95">
        <v>353</v>
      </c>
    </row>
    <row r="2455" spans="1:7">
      <c r="A2455" s="50" t="s">
        <v>465</v>
      </c>
      <c r="B2455" s="50" t="s">
        <v>464</v>
      </c>
      <c r="C2455" s="50" t="s">
        <v>428</v>
      </c>
      <c r="D2455" s="50" t="s">
        <v>432</v>
      </c>
      <c r="E2455" s="50">
        <v>2016</v>
      </c>
      <c r="F2455" s="50" t="s">
        <v>456</v>
      </c>
      <c r="G2455" s="95">
        <v>440</v>
      </c>
    </row>
    <row r="2456" spans="1:7">
      <c r="A2456" s="50" t="s">
        <v>465</v>
      </c>
      <c r="B2456" s="50" t="s">
        <v>464</v>
      </c>
      <c r="C2456" s="50" t="s">
        <v>428</v>
      </c>
      <c r="D2456" s="50" t="s">
        <v>432</v>
      </c>
      <c r="E2456" s="50">
        <v>2017</v>
      </c>
      <c r="F2456" s="50" t="s">
        <v>456</v>
      </c>
      <c r="G2456" s="95">
        <v>394</v>
      </c>
    </row>
    <row r="2457" spans="1:7">
      <c r="A2457" s="50" t="s">
        <v>465</v>
      </c>
      <c r="B2457" s="50" t="s">
        <v>464</v>
      </c>
      <c r="C2457" s="50" t="s">
        <v>428</v>
      </c>
      <c r="D2457" s="50" t="s">
        <v>432</v>
      </c>
      <c r="E2457" s="50">
        <v>2018</v>
      </c>
      <c r="F2457" s="50" t="s">
        <v>456</v>
      </c>
      <c r="G2457" s="95">
        <v>373</v>
      </c>
    </row>
    <row r="2458" spans="1:7">
      <c r="A2458" s="50" t="s">
        <v>465</v>
      </c>
      <c r="B2458" s="50" t="s">
        <v>464</v>
      </c>
      <c r="C2458" s="50" t="s">
        <v>428</v>
      </c>
      <c r="D2458" s="50" t="s">
        <v>432</v>
      </c>
      <c r="E2458" s="50">
        <v>2019</v>
      </c>
      <c r="F2458" s="50" t="s">
        <v>456</v>
      </c>
      <c r="G2458" s="95">
        <v>361</v>
      </c>
    </row>
    <row r="2459" spans="1:7">
      <c r="A2459" s="50" t="s">
        <v>465</v>
      </c>
      <c r="B2459" s="50" t="s">
        <v>464</v>
      </c>
      <c r="C2459" s="50" t="s">
        <v>428</v>
      </c>
      <c r="D2459" s="50" t="s">
        <v>466</v>
      </c>
      <c r="E2459" s="50">
        <v>2014</v>
      </c>
      <c r="F2459" s="50" t="s">
        <v>456</v>
      </c>
      <c r="G2459" s="95">
        <v>8</v>
      </c>
    </row>
    <row r="2460" spans="1:7">
      <c r="A2460" s="50" t="s">
        <v>465</v>
      </c>
      <c r="B2460" s="50" t="s">
        <v>464</v>
      </c>
      <c r="C2460" s="50" t="s">
        <v>428</v>
      </c>
      <c r="D2460" s="50" t="s">
        <v>466</v>
      </c>
      <c r="E2460" s="50">
        <v>2015</v>
      </c>
      <c r="F2460" s="50" t="s">
        <v>456</v>
      </c>
      <c r="G2460" s="95">
        <v>9</v>
      </c>
    </row>
    <row r="2461" spans="1:7">
      <c r="A2461" s="50" t="s">
        <v>465</v>
      </c>
      <c r="B2461" s="50" t="s">
        <v>464</v>
      </c>
      <c r="C2461" s="50" t="s">
        <v>428</v>
      </c>
      <c r="D2461" s="50" t="s">
        <v>466</v>
      </c>
      <c r="E2461" s="50">
        <v>2016</v>
      </c>
      <c r="F2461" s="50" t="s">
        <v>456</v>
      </c>
      <c r="G2461" s="95">
        <v>7</v>
      </c>
    </row>
    <row r="2462" spans="1:7">
      <c r="A2462" s="50" t="s">
        <v>465</v>
      </c>
      <c r="B2462" s="50" t="s">
        <v>464</v>
      </c>
      <c r="C2462" s="50" t="s">
        <v>428</v>
      </c>
      <c r="D2462" s="50" t="s">
        <v>466</v>
      </c>
      <c r="E2462" s="50">
        <v>2017</v>
      </c>
      <c r="F2462" s="50" t="s">
        <v>456</v>
      </c>
      <c r="G2462" s="95">
        <v>9</v>
      </c>
    </row>
    <row r="2463" spans="1:7">
      <c r="A2463" s="50" t="s">
        <v>465</v>
      </c>
      <c r="B2463" s="50" t="s">
        <v>464</v>
      </c>
      <c r="C2463" s="50" t="s">
        <v>428</v>
      </c>
      <c r="D2463" s="50" t="s">
        <v>466</v>
      </c>
      <c r="E2463" s="50">
        <v>2018</v>
      </c>
      <c r="F2463" s="50" t="s">
        <v>456</v>
      </c>
      <c r="G2463" s="95">
        <v>11</v>
      </c>
    </row>
    <row r="2464" spans="1:7">
      <c r="A2464" s="50" t="s">
        <v>465</v>
      </c>
      <c r="B2464" s="50" t="s">
        <v>464</v>
      </c>
      <c r="C2464" s="50" t="s">
        <v>428</v>
      </c>
      <c r="D2464" s="50" t="s">
        <v>466</v>
      </c>
      <c r="E2464" s="50">
        <v>2019</v>
      </c>
      <c r="F2464" s="50" t="s">
        <v>456</v>
      </c>
      <c r="G2464" s="95">
        <v>6</v>
      </c>
    </row>
    <row r="2465" spans="1:7">
      <c r="A2465" s="50" t="s">
        <v>465</v>
      </c>
      <c r="B2465" s="50" t="s">
        <v>464</v>
      </c>
      <c r="C2465" s="50" t="s">
        <v>428</v>
      </c>
      <c r="D2465" s="50" t="s">
        <v>430</v>
      </c>
      <c r="E2465" s="50">
        <v>2014</v>
      </c>
      <c r="F2465" s="50" t="s">
        <v>456</v>
      </c>
      <c r="G2465" s="95">
        <v>27</v>
      </c>
    </row>
    <row r="2466" spans="1:7">
      <c r="A2466" s="50" t="s">
        <v>465</v>
      </c>
      <c r="B2466" s="50" t="s">
        <v>464</v>
      </c>
      <c r="C2466" s="50" t="s">
        <v>428</v>
      </c>
      <c r="D2466" s="50" t="s">
        <v>430</v>
      </c>
      <c r="E2466" s="50">
        <v>2015</v>
      </c>
      <c r="F2466" s="50" t="s">
        <v>456</v>
      </c>
      <c r="G2466" s="95">
        <v>35</v>
      </c>
    </row>
    <row r="2467" spans="1:7">
      <c r="A2467" s="50" t="s">
        <v>465</v>
      </c>
      <c r="B2467" s="50" t="s">
        <v>464</v>
      </c>
      <c r="C2467" s="50" t="s">
        <v>428</v>
      </c>
      <c r="D2467" s="50" t="s">
        <v>430</v>
      </c>
      <c r="E2467" s="50">
        <v>2016</v>
      </c>
      <c r="F2467" s="50" t="s">
        <v>456</v>
      </c>
      <c r="G2467" s="95">
        <v>39</v>
      </c>
    </row>
    <row r="2468" spans="1:7">
      <c r="A2468" s="50" t="s">
        <v>465</v>
      </c>
      <c r="B2468" s="50" t="s">
        <v>464</v>
      </c>
      <c r="C2468" s="50" t="s">
        <v>428</v>
      </c>
      <c r="D2468" s="50" t="s">
        <v>430</v>
      </c>
      <c r="E2468" s="50">
        <v>2017</v>
      </c>
      <c r="F2468" s="50" t="s">
        <v>456</v>
      </c>
      <c r="G2468" s="95">
        <v>28</v>
      </c>
    </row>
    <row r="2469" spans="1:7">
      <c r="A2469" s="50" t="s">
        <v>465</v>
      </c>
      <c r="B2469" s="50" t="s">
        <v>464</v>
      </c>
      <c r="C2469" s="50" t="s">
        <v>428</v>
      </c>
      <c r="D2469" s="50" t="s">
        <v>430</v>
      </c>
      <c r="E2469" s="50">
        <v>2018</v>
      </c>
      <c r="F2469" s="50" t="s">
        <v>456</v>
      </c>
      <c r="G2469" s="95">
        <v>29</v>
      </c>
    </row>
    <row r="2470" spans="1:7">
      <c r="A2470" s="50" t="s">
        <v>465</v>
      </c>
      <c r="B2470" s="50" t="s">
        <v>464</v>
      </c>
      <c r="C2470" s="50" t="s">
        <v>428</v>
      </c>
      <c r="D2470" s="50" t="s">
        <v>430</v>
      </c>
      <c r="E2470" s="50">
        <v>2019</v>
      </c>
      <c r="F2470" s="50" t="s">
        <v>456</v>
      </c>
      <c r="G2470" s="95">
        <v>22</v>
      </c>
    </row>
    <row r="2471" spans="1:7">
      <c r="A2471" s="50" t="s">
        <v>465</v>
      </c>
      <c r="B2471" s="50" t="s">
        <v>464</v>
      </c>
      <c r="C2471" s="50" t="s">
        <v>428</v>
      </c>
      <c r="D2471" s="50" t="s">
        <v>429</v>
      </c>
      <c r="E2471" s="50">
        <v>2014</v>
      </c>
      <c r="F2471" s="50" t="s">
        <v>456</v>
      </c>
      <c r="G2471" s="95">
        <v>219</v>
      </c>
    </row>
    <row r="2472" spans="1:7">
      <c r="A2472" s="50" t="s">
        <v>465</v>
      </c>
      <c r="B2472" s="50" t="s">
        <v>464</v>
      </c>
      <c r="C2472" s="50" t="s">
        <v>428</v>
      </c>
      <c r="D2472" s="50" t="s">
        <v>429</v>
      </c>
      <c r="E2472" s="50">
        <v>2015</v>
      </c>
      <c r="F2472" s="50" t="s">
        <v>456</v>
      </c>
      <c r="G2472" s="95">
        <v>234</v>
      </c>
    </row>
    <row r="2473" spans="1:7">
      <c r="A2473" s="50" t="s">
        <v>465</v>
      </c>
      <c r="B2473" s="50" t="s">
        <v>464</v>
      </c>
      <c r="C2473" s="50" t="s">
        <v>428</v>
      </c>
      <c r="D2473" s="50" t="s">
        <v>429</v>
      </c>
      <c r="E2473" s="50">
        <v>2016</v>
      </c>
      <c r="F2473" s="50" t="s">
        <v>456</v>
      </c>
      <c r="G2473" s="95">
        <v>234</v>
      </c>
    </row>
    <row r="2474" spans="1:7">
      <c r="A2474" s="50" t="s">
        <v>465</v>
      </c>
      <c r="B2474" s="50" t="s">
        <v>464</v>
      </c>
      <c r="C2474" s="50" t="s">
        <v>428</v>
      </c>
      <c r="D2474" s="50" t="s">
        <v>429</v>
      </c>
      <c r="E2474" s="50">
        <v>2017</v>
      </c>
      <c r="F2474" s="50" t="s">
        <v>456</v>
      </c>
      <c r="G2474" s="95">
        <v>221</v>
      </c>
    </row>
    <row r="2475" spans="1:7">
      <c r="A2475" s="50" t="s">
        <v>465</v>
      </c>
      <c r="B2475" s="50" t="s">
        <v>464</v>
      </c>
      <c r="C2475" s="50" t="s">
        <v>428</v>
      </c>
      <c r="D2475" s="50" t="s">
        <v>429</v>
      </c>
      <c r="E2475" s="50">
        <v>2018</v>
      </c>
      <c r="F2475" s="50" t="s">
        <v>456</v>
      </c>
      <c r="G2475" s="95">
        <v>296</v>
      </c>
    </row>
    <row r="2476" spans="1:7">
      <c r="A2476" s="50" t="s">
        <v>465</v>
      </c>
      <c r="B2476" s="50" t="s">
        <v>464</v>
      </c>
      <c r="C2476" s="50" t="s">
        <v>428</v>
      </c>
      <c r="D2476" s="50" t="s">
        <v>429</v>
      </c>
      <c r="E2476" s="50">
        <v>2019</v>
      </c>
      <c r="F2476" s="50" t="s">
        <v>456</v>
      </c>
      <c r="G2476" s="95">
        <v>206</v>
      </c>
    </row>
    <row r="2477" spans="1:7">
      <c r="A2477" s="50" t="s">
        <v>465</v>
      </c>
      <c r="B2477" s="50" t="s">
        <v>464</v>
      </c>
      <c r="C2477" s="50" t="s">
        <v>425</v>
      </c>
      <c r="D2477" s="50" t="s">
        <v>427</v>
      </c>
      <c r="E2477" s="50">
        <v>2014</v>
      </c>
      <c r="F2477" s="50" t="s">
        <v>456</v>
      </c>
      <c r="G2477" s="95">
        <v>240</v>
      </c>
    </row>
    <row r="2478" spans="1:7">
      <c r="A2478" s="50" t="s">
        <v>465</v>
      </c>
      <c r="B2478" s="50" t="s">
        <v>464</v>
      </c>
      <c r="C2478" s="50" t="s">
        <v>425</v>
      </c>
      <c r="D2478" s="50" t="s">
        <v>427</v>
      </c>
      <c r="E2478" s="50">
        <v>2015</v>
      </c>
      <c r="F2478" s="50" t="s">
        <v>456</v>
      </c>
      <c r="G2478" s="95">
        <v>265</v>
      </c>
    </row>
    <row r="2479" spans="1:7">
      <c r="A2479" s="50" t="s">
        <v>465</v>
      </c>
      <c r="B2479" s="50" t="s">
        <v>464</v>
      </c>
      <c r="C2479" s="50" t="s">
        <v>425</v>
      </c>
      <c r="D2479" s="50" t="s">
        <v>427</v>
      </c>
      <c r="E2479" s="50">
        <v>2016</v>
      </c>
      <c r="F2479" s="50" t="s">
        <v>456</v>
      </c>
      <c r="G2479" s="95">
        <v>288</v>
      </c>
    </row>
    <row r="2480" spans="1:7">
      <c r="A2480" s="50" t="s">
        <v>465</v>
      </c>
      <c r="B2480" s="50" t="s">
        <v>464</v>
      </c>
      <c r="C2480" s="50" t="s">
        <v>425</v>
      </c>
      <c r="D2480" s="50" t="s">
        <v>427</v>
      </c>
      <c r="E2480" s="50">
        <v>2017</v>
      </c>
      <c r="F2480" s="50" t="s">
        <v>456</v>
      </c>
      <c r="G2480" s="95">
        <v>278</v>
      </c>
    </row>
    <row r="2481" spans="1:7">
      <c r="A2481" s="50" t="s">
        <v>465</v>
      </c>
      <c r="B2481" s="50" t="s">
        <v>464</v>
      </c>
      <c r="C2481" s="50" t="s">
        <v>425</v>
      </c>
      <c r="D2481" s="50" t="s">
        <v>427</v>
      </c>
      <c r="E2481" s="50">
        <v>2018</v>
      </c>
      <c r="F2481" s="50" t="s">
        <v>456</v>
      </c>
      <c r="G2481" s="95">
        <v>278</v>
      </c>
    </row>
    <row r="2482" spans="1:7">
      <c r="A2482" s="50" t="s">
        <v>465</v>
      </c>
      <c r="B2482" s="50" t="s">
        <v>464</v>
      </c>
      <c r="C2482" s="50" t="s">
        <v>425</v>
      </c>
      <c r="D2482" s="50" t="s">
        <v>427</v>
      </c>
      <c r="E2482" s="50">
        <v>2019</v>
      </c>
      <c r="F2482" s="50" t="s">
        <v>456</v>
      </c>
      <c r="G2482" s="95">
        <v>265</v>
      </c>
    </row>
    <row r="2483" spans="1:7">
      <c r="A2483" s="50" t="s">
        <v>465</v>
      </c>
      <c r="B2483" s="50" t="s">
        <v>464</v>
      </c>
      <c r="C2483" s="50" t="s">
        <v>425</v>
      </c>
      <c r="D2483" s="50" t="s">
        <v>426</v>
      </c>
      <c r="E2483" s="50">
        <v>2014</v>
      </c>
      <c r="F2483" s="50" t="s">
        <v>456</v>
      </c>
      <c r="G2483" s="94">
        <v>4118</v>
      </c>
    </row>
    <row r="2484" spans="1:7">
      <c r="A2484" s="50" t="s">
        <v>465</v>
      </c>
      <c r="B2484" s="50" t="s">
        <v>464</v>
      </c>
      <c r="C2484" s="50" t="s">
        <v>425</v>
      </c>
      <c r="D2484" s="50" t="s">
        <v>426</v>
      </c>
      <c r="E2484" s="50">
        <v>2015</v>
      </c>
      <c r="F2484" s="50" t="s">
        <v>456</v>
      </c>
      <c r="G2484" s="94">
        <v>4362</v>
      </c>
    </row>
    <row r="2485" spans="1:7">
      <c r="A2485" s="50" t="s">
        <v>465</v>
      </c>
      <c r="B2485" s="50" t="s">
        <v>464</v>
      </c>
      <c r="C2485" s="50" t="s">
        <v>425</v>
      </c>
      <c r="D2485" s="50" t="s">
        <v>426</v>
      </c>
      <c r="E2485" s="50">
        <v>2016</v>
      </c>
      <c r="F2485" s="50" t="s">
        <v>456</v>
      </c>
      <c r="G2485" s="94">
        <v>4604</v>
      </c>
    </row>
    <row r="2486" spans="1:7">
      <c r="A2486" s="50" t="s">
        <v>465</v>
      </c>
      <c r="B2486" s="50" t="s">
        <v>464</v>
      </c>
      <c r="C2486" s="50" t="s">
        <v>425</v>
      </c>
      <c r="D2486" s="50" t="s">
        <v>426</v>
      </c>
      <c r="E2486" s="50">
        <v>2017</v>
      </c>
      <c r="F2486" s="50" t="s">
        <v>456</v>
      </c>
      <c r="G2486" s="94">
        <v>4361</v>
      </c>
    </row>
    <row r="2487" spans="1:7">
      <c r="A2487" s="50" t="s">
        <v>465</v>
      </c>
      <c r="B2487" s="50" t="s">
        <v>464</v>
      </c>
      <c r="C2487" s="50" t="s">
        <v>425</v>
      </c>
      <c r="D2487" s="50" t="s">
        <v>426</v>
      </c>
      <c r="E2487" s="50">
        <v>2018</v>
      </c>
      <c r="F2487" s="50" t="s">
        <v>456</v>
      </c>
      <c r="G2487" s="94">
        <v>4487</v>
      </c>
    </row>
    <row r="2488" spans="1:7" ht="15.75" thickBot="1">
      <c r="A2488" s="50" t="s">
        <v>465</v>
      </c>
      <c r="B2488" s="50" t="s">
        <v>464</v>
      </c>
      <c r="C2488" s="50" t="s">
        <v>425</v>
      </c>
      <c r="D2488" s="50" t="s">
        <v>426</v>
      </c>
      <c r="E2488" s="50">
        <v>2019</v>
      </c>
      <c r="F2488" s="50" t="s">
        <v>456</v>
      </c>
      <c r="G2488" s="93">
        <v>4267</v>
      </c>
    </row>
  </sheetData>
  <mergeCells count="2">
    <mergeCell ref="A1:D1"/>
    <mergeCell ref="A2:D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59999389629810485"/>
  </sheetPr>
  <dimension ref="A1:G788"/>
  <sheetViews>
    <sheetView workbookViewId="0">
      <selection activeCell="K13" sqref="K13"/>
    </sheetView>
  </sheetViews>
  <sheetFormatPr defaultRowHeight="15"/>
  <cols>
    <col min="2" max="2" width="25.5703125" customWidth="1"/>
    <col min="3" max="3" width="19" customWidth="1"/>
    <col min="4" max="4" width="28.140625" customWidth="1"/>
    <col min="6" max="6" width="35" customWidth="1"/>
  </cols>
  <sheetData>
    <row r="1" spans="1:7" ht="33" customHeight="1">
      <c r="A1" s="197" t="s">
        <v>561</v>
      </c>
      <c r="B1" s="197"/>
      <c r="C1" s="197"/>
      <c r="D1" s="197"/>
    </row>
    <row r="2" spans="1:7">
      <c r="A2" s="197" t="s">
        <v>560</v>
      </c>
      <c r="B2" s="197"/>
      <c r="C2" s="197"/>
      <c r="D2" s="197"/>
    </row>
    <row r="4" spans="1:7">
      <c r="A4" s="19" t="s">
        <v>559</v>
      </c>
      <c r="B4" s="19" t="s">
        <v>6</v>
      </c>
      <c r="C4" s="19" t="s">
        <v>558</v>
      </c>
      <c r="D4" s="19" t="s">
        <v>156</v>
      </c>
      <c r="E4" s="19" t="s">
        <v>92</v>
      </c>
      <c r="F4" s="19" t="s">
        <v>4</v>
      </c>
      <c r="G4" s="19" t="s">
        <v>9</v>
      </c>
    </row>
    <row r="5" spans="1:7">
      <c r="A5" s="13" t="s">
        <v>476</v>
      </c>
      <c r="B5" s="13" t="s">
        <v>525</v>
      </c>
      <c r="C5" s="13" t="s">
        <v>478</v>
      </c>
      <c r="D5" s="13" t="s">
        <v>72</v>
      </c>
      <c r="E5" s="13" t="s">
        <v>485</v>
      </c>
      <c r="F5" s="13" t="s">
        <v>547</v>
      </c>
      <c r="G5" s="13" t="s">
        <v>157</v>
      </c>
    </row>
    <row r="6" spans="1:7">
      <c r="A6" s="13" t="s">
        <v>476</v>
      </c>
      <c r="B6" s="13" t="s">
        <v>525</v>
      </c>
      <c r="C6" s="13" t="s">
        <v>478</v>
      </c>
      <c r="D6" s="13" t="s">
        <v>72</v>
      </c>
      <c r="E6" s="13" t="s">
        <v>485</v>
      </c>
      <c r="F6" s="13" t="s">
        <v>546</v>
      </c>
      <c r="G6" s="13" t="s">
        <v>157</v>
      </c>
    </row>
    <row r="7" spans="1:7">
      <c r="A7" s="13" t="s">
        <v>476</v>
      </c>
      <c r="B7" s="13" t="s">
        <v>525</v>
      </c>
      <c r="C7" s="13" t="s">
        <v>478</v>
      </c>
      <c r="D7" s="13" t="s">
        <v>72</v>
      </c>
      <c r="E7" s="13" t="s">
        <v>485</v>
      </c>
      <c r="F7" s="13" t="s">
        <v>472</v>
      </c>
      <c r="G7" s="13" t="s">
        <v>157</v>
      </c>
    </row>
    <row r="8" spans="1:7">
      <c r="A8" s="13" t="s">
        <v>476</v>
      </c>
      <c r="B8" s="13" t="s">
        <v>525</v>
      </c>
      <c r="C8" s="13" t="s">
        <v>474</v>
      </c>
      <c r="D8" s="13" t="s">
        <v>72</v>
      </c>
      <c r="E8" s="13" t="s">
        <v>485</v>
      </c>
      <c r="F8" s="13" t="s">
        <v>547</v>
      </c>
      <c r="G8" s="13" t="s">
        <v>157</v>
      </c>
    </row>
    <row r="9" spans="1:7">
      <c r="A9" s="13" t="s">
        <v>476</v>
      </c>
      <c r="B9" s="13" t="s">
        <v>525</v>
      </c>
      <c r="C9" s="13" t="s">
        <v>474</v>
      </c>
      <c r="D9" s="13" t="s">
        <v>72</v>
      </c>
      <c r="E9" s="13" t="s">
        <v>485</v>
      </c>
      <c r="F9" s="13" t="s">
        <v>546</v>
      </c>
      <c r="G9" s="13" t="s">
        <v>157</v>
      </c>
    </row>
    <row r="10" spans="1:7">
      <c r="A10" s="13" t="s">
        <v>476</v>
      </c>
      <c r="B10" s="13" t="s">
        <v>525</v>
      </c>
      <c r="C10" s="13" t="s">
        <v>474</v>
      </c>
      <c r="D10" s="13" t="s">
        <v>72</v>
      </c>
      <c r="E10" s="13" t="s">
        <v>485</v>
      </c>
      <c r="F10" s="13" t="s">
        <v>472</v>
      </c>
      <c r="G10" s="13" t="s">
        <v>157</v>
      </c>
    </row>
    <row r="11" spans="1:7">
      <c r="A11" s="13" t="s">
        <v>476</v>
      </c>
      <c r="B11" s="13" t="s">
        <v>525</v>
      </c>
      <c r="C11" s="13" t="s">
        <v>478</v>
      </c>
      <c r="D11" s="13" t="s">
        <v>72</v>
      </c>
      <c r="E11" s="13" t="s">
        <v>327</v>
      </c>
      <c r="F11" s="13" t="s">
        <v>547</v>
      </c>
      <c r="G11" s="13" t="s">
        <v>157</v>
      </c>
    </row>
    <row r="12" spans="1:7">
      <c r="A12" s="13" t="s">
        <v>476</v>
      </c>
      <c r="B12" s="13" t="s">
        <v>525</v>
      </c>
      <c r="C12" s="13" t="s">
        <v>478</v>
      </c>
      <c r="D12" s="13" t="s">
        <v>72</v>
      </c>
      <c r="E12" s="13" t="s">
        <v>327</v>
      </c>
      <c r="F12" s="13" t="s">
        <v>546</v>
      </c>
      <c r="G12" s="13" t="s">
        <v>157</v>
      </c>
    </row>
    <row r="13" spans="1:7">
      <c r="A13" s="13" t="s">
        <v>476</v>
      </c>
      <c r="B13" s="13" t="s">
        <v>525</v>
      </c>
      <c r="C13" s="13" t="s">
        <v>478</v>
      </c>
      <c r="D13" s="13" t="s">
        <v>72</v>
      </c>
      <c r="E13" s="13" t="s">
        <v>327</v>
      </c>
      <c r="F13" s="13" t="s">
        <v>472</v>
      </c>
      <c r="G13" s="13" t="s">
        <v>157</v>
      </c>
    </row>
    <row r="14" spans="1:7">
      <c r="A14" s="13" t="s">
        <v>476</v>
      </c>
      <c r="B14" s="13" t="s">
        <v>525</v>
      </c>
      <c r="C14" s="13" t="s">
        <v>474</v>
      </c>
      <c r="D14" s="13" t="s">
        <v>72</v>
      </c>
      <c r="E14" s="13" t="s">
        <v>327</v>
      </c>
      <c r="F14" s="13" t="s">
        <v>547</v>
      </c>
      <c r="G14" s="13" t="s">
        <v>157</v>
      </c>
    </row>
    <row r="15" spans="1:7">
      <c r="A15" s="13" t="s">
        <v>476</v>
      </c>
      <c r="B15" s="13" t="s">
        <v>525</v>
      </c>
      <c r="C15" s="13" t="s">
        <v>474</v>
      </c>
      <c r="D15" s="13" t="s">
        <v>72</v>
      </c>
      <c r="E15" s="13" t="s">
        <v>327</v>
      </c>
      <c r="F15" s="13" t="s">
        <v>546</v>
      </c>
      <c r="G15" s="13" t="s">
        <v>157</v>
      </c>
    </row>
    <row r="16" spans="1:7">
      <c r="A16" s="13" t="s">
        <v>476</v>
      </c>
      <c r="B16" s="13" t="s">
        <v>525</v>
      </c>
      <c r="C16" s="13" t="s">
        <v>474</v>
      </c>
      <c r="D16" s="13" t="s">
        <v>72</v>
      </c>
      <c r="E16" s="13" t="s">
        <v>327</v>
      </c>
      <c r="F16" s="13" t="s">
        <v>472</v>
      </c>
      <c r="G16" s="13" t="s">
        <v>157</v>
      </c>
    </row>
    <row r="17" spans="1:7">
      <c r="A17" s="13" t="s">
        <v>476</v>
      </c>
      <c r="B17" s="13" t="s">
        <v>525</v>
      </c>
      <c r="C17" s="13" t="s">
        <v>478</v>
      </c>
      <c r="D17" s="13" t="s">
        <v>72</v>
      </c>
      <c r="E17" s="13" t="s">
        <v>484</v>
      </c>
      <c r="F17" s="13" t="s">
        <v>547</v>
      </c>
      <c r="G17" s="13" t="s">
        <v>157</v>
      </c>
    </row>
    <row r="18" spans="1:7">
      <c r="A18" s="13" t="s">
        <v>476</v>
      </c>
      <c r="B18" s="13" t="s">
        <v>525</v>
      </c>
      <c r="C18" s="13" t="s">
        <v>478</v>
      </c>
      <c r="D18" s="13" t="s">
        <v>72</v>
      </c>
      <c r="E18" s="13" t="s">
        <v>484</v>
      </c>
      <c r="F18" s="13" t="s">
        <v>546</v>
      </c>
      <c r="G18" s="13" t="s">
        <v>157</v>
      </c>
    </row>
    <row r="19" spans="1:7">
      <c r="A19" s="13" t="s">
        <v>476</v>
      </c>
      <c r="B19" s="13" t="s">
        <v>525</v>
      </c>
      <c r="C19" s="13" t="s">
        <v>478</v>
      </c>
      <c r="D19" s="13" t="s">
        <v>72</v>
      </c>
      <c r="E19" s="13" t="s">
        <v>484</v>
      </c>
      <c r="F19" s="13" t="s">
        <v>472</v>
      </c>
      <c r="G19" s="13" t="s">
        <v>157</v>
      </c>
    </row>
    <row r="20" spans="1:7">
      <c r="A20" s="13" t="s">
        <v>476</v>
      </c>
      <c r="B20" s="13" t="s">
        <v>525</v>
      </c>
      <c r="C20" s="13" t="s">
        <v>474</v>
      </c>
      <c r="D20" s="13" t="s">
        <v>72</v>
      </c>
      <c r="E20" s="13" t="s">
        <v>484</v>
      </c>
      <c r="F20" s="13" t="s">
        <v>547</v>
      </c>
      <c r="G20" s="13" t="s">
        <v>157</v>
      </c>
    </row>
    <row r="21" spans="1:7">
      <c r="A21" s="13" t="s">
        <v>476</v>
      </c>
      <c r="B21" s="13" t="s">
        <v>525</v>
      </c>
      <c r="C21" s="13" t="s">
        <v>474</v>
      </c>
      <c r="D21" s="13" t="s">
        <v>72</v>
      </c>
      <c r="E21" s="13" t="s">
        <v>484</v>
      </c>
      <c r="F21" s="13" t="s">
        <v>546</v>
      </c>
      <c r="G21" s="13" t="s">
        <v>157</v>
      </c>
    </row>
    <row r="22" spans="1:7">
      <c r="A22" s="13" t="s">
        <v>476</v>
      </c>
      <c r="B22" s="13" t="s">
        <v>525</v>
      </c>
      <c r="C22" s="13" t="s">
        <v>474</v>
      </c>
      <c r="D22" s="13" t="s">
        <v>72</v>
      </c>
      <c r="E22" s="13" t="s">
        <v>484</v>
      </c>
      <c r="F22" s="13" t="s">
        <v>472</v>
      </c>
      <c r="G22" s="13" t="s">
        <v>157</v>
      </c>
    </row>
    <row r="23" spans="1:7">
      <c r="A23" s="13" t="s">
        <v>476</v>
      </c>
      <c r="B23" s="13" t="s">
        <v>525</v>
      </c>
      <c r="C23" s="13" t="s">
        <v>478</v>
      </c>
      <c r="D23" s="13" t="s">
        <v>72</v>
      </c>
      <c r="E23" s="13" t="s">
        <v>483</v>
      </c>
      <c r="F23" s="13" t="s">
        <v>547</v>
      </c>
      <c r="G23" s="13" t="s">
        <v>157</v>
      </c>
    </row>
    <row r="24" spans="1:7">
      <c r="A24" s="13" t="s">
        <v>476</v>
      </c>
      <c r="B24" s="13" t="s">
        <v>525</v>
      </c>
      <c r="C24" s="13" t="s">
        <v>478</v>
      </c>
      <c r="D24" s="13" t="s">
        <v>72</v>
      </c>
      <c r="E24" s="13" t="s">
        <v>483</v>
      </c>
      <c r="F24" s="13" t="s">
        <v>546</v>
      </c>
      <c r="G24" s="13" t="s">
        <v>157</v>
      </c>
    </row>
    <row r="25" spans="1:7">
      <c r="A25" s="13" t="s">
        <v>476</v>
      </c>
      <c r="B25" s="13" t="s">
        <v>525</v>
      </c>
      <c r="C25" s="13" t="s">
        <v>478</v>
      </c>
      <c r="D25" s="13" t="s">
        <v>72</v>
      </c>
      <c r="E25" s="13" t="s">
        <v>483</v>
      </c>
      <c r="F25" s="13" t="s">
        <v>472</v>
      </c>
      <c r="G25" s="13" t="s">
        <v>157</v>
      </c>
    </row>
    <row r="26" spans="1:7">
      <c r="A26" s="13" t="s">
        <v>476</v>
      </c>
      <c r="B26" s="13" t="s">
        <v>525</v>
      </c>
      <c r="C26" s="13" t="s">
        <v>474</v>
      </c>
      <c r="D26" s="13" t="s">
        <v>72</v>
      </c>
      <c r="E26" s="13" t="s">
        <v>483</v>
      </c>
      <c r="F26" s="13" t="s">
        <v>547</v>
      </c>
      <c r="G26" s="13" t="s">
        <v>157</v>
      </c>
    </row>
    <row r="27" spans="1:7">
      <c r="A27" s="13" t="s">
        <v>476</v>
      </c>
      <c r="B27" s="13" t="s">
        <v>525</v>
      </c>
      <c r="C27" s="13" t="s">
        <v>474</v>
      </c>
      <c r="D27" s="13" t="s">
        <v>72</v>
      </c>
      <c r="E27" s="13" t="s">
        <v>483</v>
      </c>
      <c r="F27" s="13" t="s">
        <v>546</v>
      </c>
      <c r="G27" s="13" t="s">
        <v>157</v>
      </c>
    </row>
    <row r="28" spans="1:7">
      <c r="A28" s="13" t="s">
        <v>476</v>
      </c>
      <c r="B28" s="13" t="s">
        <v>525</v>
      </c>
      <c r="C28" s="13" t="s">
        <v>474</v>
      </c>
      <c r="D28" s="13" t="s">
        <v>72</v>
      </c>
      <c r="E28" s="13" t="s">
        <v>483</v>
      </c>
      <c r="F28" s="13" t="s">
        <v>472</v>
      </c>
      <c r="G28" s="13" t="s">
        <v>157</v>
      </c>
    </row>
    <row r="29" spans="1:7">
      <c r="A29" s="13" t="s">
        <v>476</v>
      </c>
      <c r="B29" s="13" t="s">
        <v>525</v>
      </c>
      <c r="C29" s="13" t="s">
        <v>478</v>
      </c>
      <c r="D29" s="13" t="s">
        <v>72</v>
      </c>
      <c r="E29" s="13" t="s">
        <v>96</v>
      </c>
      <c r="F29" s="13" t="s">
        <v>547</v>
      </c>
      <c r="G29" s="13" t="s">
        <v>157</v>
      </c>
    </row>
    <row r="30" spans="1:7">
      <c r="A30" s="13" t="s">
        <v>476</v>
      </c>
      <c r="B30" s="13" t="s">
        <v>525</v>
      </c>
      <c r="C30" s="13" t="s">
        <v>478</v>
      </c>
      <c r="D30" s="13" t="s">
        <v>72</v>
      </c>
      <c r="E30" s="13" t="s">
        <v>96</v>
      </c>
      <c r="F30" s="13" t="s">
        <v>546</v>
      </c>
      <c r="G30" s="13" t="s">
        <v>157</v>
      </c>
    </row>
    <row r="31" spans="1:7">
      <c r="A31" s="13" t="s">
        <v>476</v>
      </c>
      <c r="B31" s="13" t="s">
        <v>525</v>
      </c>
      <c r="C31" s="13" t="s">
        <v>478</v>
      </c>
      <c r="D31" s="13" t="s">
        <v>72</v>
      </c>
      <c r="E31" s="13" t="s">
        <v>96</v>
      </c>
      <c r="F31" s="13" t="s">
        <v>472</v>
      </c>
      <c r="G31" s="13" t="s">
        <v>157</v>
      </c>
    </row>
    <row r="32" spans="1:7">
      <c r="A32" s="13" t="s">
        <v>476</v>
      </c>
      <c r="B32" s="13" t="s">
        <v>525</v>
      </c>
      <c r="C32" s="13" t="s">
        <v>474</v>
      </c>
      <c r="D32" s="13" t="s">
        <v>72</v>
      </c>
      <c r="E32" s="13" t="s">
        <v>96</v>
      </c>
      <c r="F32" s="13" t="s">
        <v>547</v>
      </c>
      <c r="G32" s="13" t="s">
        <v>157</v>
      </c>
    </row>
    <row r="33" spans="1:7">
      <c r="A33" s="13" t="s">
        <v>476</v>
      </c>
      <c r="B33" s="13" t="s">
        <v>525</v>
      </c>
      <c r="C33" s="13" t="s">
        <v>474</v>
      </c>
      <c r="D33" s="13" t="s">
        <v>72</v>
      </c>
      <c r="E33" s="13" t="s">
        <v>96</v>
      </c>
      <c r="F33" s="13" t="s">
        <v>546</v>
      </c>
      <c r="G33" s="13" t="s">
        <v>157</v>
      </c>
    </row>
    <row r="34" spans="1:7">
      <c r="A34" s="13" t="s">
        <v>476</v>
      </c>
      <c r="B34" s="13" t="s">
        <v>525</v>
      </c>
      <c r="C34" s="13" t="s">
        <v>474</v>
      </c>
      <c r="D34" s="13" t="s">
        <v>72</v>
      </c>
      <c r="E34" s="13" t="s">
        <v>96</v>
      </c>
      <c r="F34" s="13" t="s">
        <v>472</v>
      </c>
      <c r="G34" s="13" t="s">
        <v>157</v>
      </c>
    </row>
    <row r="35" spans="1:7">
      <c r="A35" s="13" t="s">
        <v>476</v>
      </c>
      <c r="B35" s="13" t="s">
        <v>525</v>
      </c>
      <c r="C35" s="13" t="s">
        <v>478</v>
      </c>
      <c r="D35" s="13" t="s">
        <v>72</v>
      </c>
      <c r="E35" s="13" t="s">
        <v>482</v>
      </c>
      <c r="F35" s="13" t="s">
        <v>547</v>
      </c>
      <c r="G35" s="13" t="s">
        <v>157</v>
      </c>
    </row>
    <row r="36" spans="1:7">
      <c r="A36" s="13" t="s">
        <v>476</v>
      </c>
      <c r="B36" s="13" t="s">
        <v>525</v>
      </c>
      <c r="C36" s="13" t="s">
        <v>478</v>
      </c>
      <c r="D36" s="13" t="s">
        <v>72</v>
      </c>
      <c r="E36" s="13" t="s">
        <v>482</v>
      </c>
      <c r="F36" s="13" t="s">
        <v>546</v>
      </c>
      <c r="G36" s="13" t="s">
        <v>157</v>
      </c>
    </row>
    <row r="37" spans="1:7">
      <c r="A37" s="13" t="s">
        <v>476</v>
      </c>
      <c r="B37" s="13" t="s">
        <v>525</v>
      </c>
      <c r="C37" s="13" t="s">
        <v>478</v>
      </c>
      <c r="D37" s="13" t="s">
        <v>72</v>
      </c>
      <c r="E37" s="13" t="s">
        <v>482</v>
      </c>
      <c r="F37" s="13" t="s">
        <v>472</v>
      </c>
      <c r="G37" s="13" t="s">
        <v>157</v>
      </c>
    </row>
    <row r="38" spans="1:7">
      <c r="A38" s="13" t="s">
        <v>476</v>
      </c>
      <c r="B38" s="13" t="s">
        <v>525</v>
      </c>
      <c r="C38" s="13" t="s">
        <v>474</v>
      </c>
      <c r="D38" s="13" t="s">
        <v>72</v>
      </c>
      <c r="E38" s="13" t="s">
        <v>482</v>
      </c>
      <c r="F38" s="13" t="s">
        <v>547</v>
      </c>
      <c r="G38" s="13" t="s">
        <v>157</v>
      </c>
    </row>
    <row r="39" spans="1:7">
      <c r="A39" s="13" t="s">
        <v>476</v>
      </c>
      <c r="B39" s="13" t="s">
        <v>525</v>
      </c>
      <c r="C39" s="13" t="s">
        <v>474</v>
      </c>
      <c r="D39" s="13" t="s">
        <v>72</v>
      </c>
      <c r="E39" s="13" t="s">
        <v>482</v>
      </c>
      <c r="F39" s="13" t="s">
        <v>546</v>
      </c>
      <c r="G39" s="13" t="s">
        <v>157</v>
      </c>
    </row>
    <row r="40" spans="1:7">
      <c r="A40" s="13" t="s">
        <v>476</v>
      </c>
      <c r="B40" s="13" t="s">
        <v>525</v>
      </c>
      <c r="C40" s="13" t="s">
        <v>474</v>
      </c>
      <c r="D40" s="13" t="s">
        <v>72</v>
      </c>
      <c r="E40" s="13" t="s">
        <v>482</v>
      </c>
      <c r="F40" s="13" t="s">
        <v>472</v>
      </c>
      <c r="G40" s="13" t="s">
        <v>157</v>
      </c>
    </row>
    <row r="41" spans="1:7">
      <c r="A41" s="13" t="s">
        <v>476</v>
      </c>
      <c r="B41" s="13" t="s">
        <v>525</v>
      </c>
      <c r="C41" s="13" t="s">
        <v>478</v>
      </c>
      <c r="D41" s="13" t="s">
        <v>72</v>
      </c>
      <c r="E41" s="13" t="s">
        <v>473</v>
      </c>
      <c r="F41" s="13" t="s">
        <v>547</v>
      </c>
      <c r="G41" s="13">
        <v>44910</v>
      </c>
    </row>
    <row r="42" spans="1:7">
      <c r="A42" s="13" t="s">
        <v>476</v>
      </c>
      <c r="B42" s="13" t="s">
        <v>525</v>
      </c>
      <c r="C42" s="13" t="s">
        <v>478</v>
      </c>
      <c r="D42" s="13" t="s">
        <v>72</v>
      </c>
      <c r="E42" s="13" t="s">
        <v>473</v>
      </c>
      <c r="F42" s="13" t="s">
        <v>546</v>
      </c>
      <c r="G42" s="13">
        <v>30015</v>
      </c>
    </row>
    <row r="43" spans="1:7">
      <c r="A43" s="13" t="s">
        <v>476</v>
      </c>
      <c r="B43" s="13" t="s">
        <v>525</v>
      </c>
      <c r="C43" s="13" t="s">
        <v>478</v>
      </c>
      <c r="D43" s="13" t="s">
        <v>72</v>
      </c>
      <c r="E43" s="13" t="s">
        <v>473</v>
      </c>
      <c r="F43" s="13" t="s">
        <v>472</v>
      </c>
      <c r="G43" s="13">
        <v>67683</v>
      </c>
    </row>
    <row r="44" spans="1:7">
      <c r="A44" s="13" t="s">
        <v>476</v>
      </c>
      <c r="B44" s="13" t="s">
        <v>525</v>
      </c>
      <c r="C44" s="13" t="s">
        <v>474</v>
      </c>
      <c r="D44" s="13" t="s">
        <v>72</v>
      </c>
      <c r="E44" s="13" t="s">
        <v>473</v>
      </c>
      <c r="F44" s="13" t="s">
        <v>547</v>
      </c>
      <c r="G44" s="13" t="s">
        <v>157</v>
      </c>
    </row>
    <row r="45" spans="1:7">
      <c r="A45" s="13" t="s">
        <v>476</v>
      </c>
      <c r="B45" s="13" t="s">
        <v>525</v>
      </c>
      <c r="C45" s="13" t="s">
        <v>474</v>
      </c>
      <c r="D45" s="13" t="s">
        <v>72</v>
      </c>
      <c r="E45" s="13" t="s">
        <v>473</v>
      </c>
      <c r="F45" s="13" t="s">
        <v>546</v>
      </c>
      <c r="G45" s="13" t="s">
        <v>157</v>
      </c>
    </row>
    <row r="46" spans="1:7">
      <c r="A46" s="13" t="s">
        <v>476</v>
      </c>
      <c r="B46" s="13" t="s">
        <v>525</v>
      </c>
      <c r="C46" s="13" t="s">
        <v>474</v>
      </c>
      <c r="D46" s="13" t="s">
        <v>72</v>
      </c>
      <c r="E46" s="13" t="s">
        <v>473</v>
      </c>
      <c r="F46" s="13" t="s">
        <v>472</v>
      </c>
      <c r="G46" s="13" t="s">
        <v>157</v>
      </c>
    </row>
    <row r="47" spans="1:7">
      <c r="A47" s="13" t="s">
        <v>476</v>
      </c>
      <c r="B47" s="13" t="s">
        <v>525</v>
      </c>
      <c r="C47" s="13" t="s">
        <v>478</v>
      </c>
      <c r="D47" s="13" t="s">
        <v>77</v>
      </c>
      <c r="E47" s="13" t="s">
        <v>485</v>
      </c>
      <c r="F47" s="13" t="s">
        <v>547</v>
      </c>
      <c r="G47" s="104">
        <v>80312</v>
      </c>
    </row>
    <row r="48" spans="1:7">
      <c r="A48" s="13" t="s">
        <v>476</v>
      </c>
      <c r="B48" s="13" t="s">
        <v>525</v>
      </c>
      <c r="C48" s="13" t="s">
        <v>478</v>
      </c>
      <c r="D48" s="13" t="s">
        <v>77</v>
      </c>
      <c r="E48" s="13" t="s">
        <v>485</v>
      </c>
      <c r="F48" s="13" t="s">
        <v>546</v>
      </c>
      <c r="G48" s="104">
        <v>40159</v>
      </c>
    </row>
    <row r="49" spans="1:7">
      <c r="A49" s="13" t="s">
        <v>476</v>
      </c>
      <c r="B49" s="13" t="s">
        <v>525</v>
      </c>
      <c r="C49" s="13" t="s">
        <v>478</v>
      </c>
      <c r="D49" s="13" t="s">
        <v>77</v>
      </c>
      <c r="E49" s="13" t="s">
        <v>485</v>
      </c>
      <c r="F49" s="13" t="s">
        <v>472</v>
      </c>
      <c r="G49" s="104">
        <v>116453</v>
      </c>
    </row>
    <row r="50" spans="1:7">
      <c r="A50" s="13" t="s">
        <v>476</v>
      </c>
      <c r="B50" s="13" t="s">
        <v>525</v>
      </c>
      <c r="C50" s="13" t="s">
        <v>474</v>
      </c>
      <c r="D50" s="13" t="s">
        <v>77</v>
      </c>
      <c r="E50" s="13" t="s">
        <v>485</v>
      </c>
      <c r="F50" s="13" t="s">
        <v>547</v>
      </c>
      <c r="G50" s="104">
        <v>13817</v>
      </c>
    </row>
    <row r="51" spans="1:7">
      <c r="A51" s="13" t="s">
        <v>476</v>
      </c>
      <c r="B51" s="13" t="s">
        <v>525</v>
      </c>
      <c r="C51" s="13" t="s">
        <v>474</v>
      </c>
      <c r="D51" s="13" t="s">
        <v>77</v>
      </c>
      <c r="E51" s="13" t="s">
        <v>485</v>
      </c>
      <c r="F51" s="13" t="s">
        <v>546</v>
      </c>
      <c r="G51" s="104">
        <v>8933</v>
      </c>
    </row>
    <row r="52" spans="1:7">
      <c r="A52" s="13" t="s">
        <v>476</v>
      </c>
      <c r="B52" s="13" t="s">
        <v>525</v>
      </c>
      <c r="C52" s="13" t="s">
        <v>474</v>
      </c>
      <c r="D52" s="13" t="s">
        <v>77</v>
      </c>
      <c r="E52" s="13" t="s">
        <v>485</v>
      </c>
      <c r="F52" s="13" t="s">
        <v>472</v>
      </c>
      <c r="G52" s="104">
        <v>18097</v>
      </c>
    </row>
    <row r="53" spans="1:7">
      <c r="A53" s="13" t="s">
        <v>476</v>
      </c>
      <c r="B53" s="13" t="s">
        <v>525</v>
      </c>
      <c r="C53" s="13" t="s">
        <v>478</v>
      </c>
      <c r="D53" s="13" t="s">
        <v>77</v>
      </c>
      <c r="E53" s="13" t="s">
        <v>327</v>
      </c>
      <c r="F53" s="13" t="s">
        <v>547</v>
      </c>
      <c r="G53" s="104">
        <v>65703</v>
      </c>
    </row>
    <row r="54" spans="1:7">
      <c r="A54" s="13" t="s">
        <v>476</v>
      </c>
      <c r="B54" s="13" t="s">
        <v>525</v>
      </c>
      <c r="C54" s="13" t="s">
        <v>478</v>
      </c>
      <c r="D54" s="13" t="s">
        <v>77</v>
      </c>
      <c r="E54" s="13" t="s">
        <v>327</v>
      </c>
      <c r="F54" s="13" t="s">
        <v>546</v>
      </c>
      <c r="G54" s="104">
        <v>35801</v>
      </c>
    </row>
    <row r="55" spans="1:7">
      <c r="A55" s="13" t="s">
        <v>476</v>
      </c>
      <c r="B55" s="13" t="s">
        <v>525</v>
      </c>
      <c r="C55" s="13" t="s">
        <v>478</v>
      </c>
      <c r="D55" s="13" t="s">
        <v>77</v>
      </c>
      <c r="E55" s="13" t="s">
        <v>327</v>
      </c>
      <c r="F55" s="13" t="s">
        <v>472</v>
      </c>
      <c r="G55" s="104">
        <v>117140</v>
      </c>
    </row>
    <row r="56" spans="1:7">
      <c r="A56" s="13" t="s">
        <v>476</v>
      </c>
      <c r="B56" s="13" t="s">
        <v>525</v>
      </c>
      <c r="C56" s="13" t="s">
        <v>474</v>
      </c>
      <c r="D56" s="13" t="s">
        <v>77</v>
      </c>
      <c r="E56" s="13" t="s">
        <v>327</v>
      </c>
      <c r="F56" s="13" t="s">
        <v>547</v>
      </c>
      <c r="G56" s="104">
        <v>9271</v>
      </c>
    </row>
    <row r="57" spans="1:7">
      <c r="A57" s="13" t="s">
        <v>476</v>
      </c>
      <c r="B57" s="13" t="s">
        <v>525</v>
      </c>
      <c r="C57" s="13" t="s">
        <v>474</v>
      </c>
      <c r="D57" s="13" t="s">
        <v>77</v>
      </c>
      <c r="E57" s="13" t="s">
        <v>327</v>
      </c>
      <c r="F57" s="13" t="s">
        <v>546</v>
      </c>
      <c r="G57" s="104">
        <v>5820</v>
      </c>
    </row>
    <row r="58" spans="1:7">
      <c r="A58" s="13" t="s">
        <v>476</v>
      </c>
      <c r="B58" s="13" t="s">
        <v>525</v>
      </c>
      <c r="C58" s="13" t="s">
        <v>474</v>
      </c>
      <c r="D58" s="13" t="s">
        <v>77</v>
      </c>
      <c r="E58" s="13" t="s">
        <v>327</v>
      </c>
      <c r="F58" s="13" t="s">
        <v>472</v>
      </c>
      <c r="G58" s="104">
        <v>12762</v>
      </c>
    </row>
    <row r="59" spans="1:7">
      <c r="A59" s="13" t="s">
        <v>476</v>
      </c>
      <c r="B59" s="13" t="s">
        <v>525</v>
      </c>
      <c r="C59" s="13" t="s">
        <v>478</v>
      </c>
      <c r="D59" s="13" t="s">
        <v>77</v>
      </c>
      <c r="E59" s="13" t="s">
        <v>484</v>
      </c>
      <c r="F59" s="13" t="s">
        <v>547</v>
      </c>
      <c r="G59" s="104">
        <v>80593</v>
      </c>
    </row>
    <row r="60" spans="1:7">
      <c r="A60" s="13" t="s">
        <v>476</v>
      </c>
      <c r="B60" s="13" t="s">
        <v>525</v>
      </c>
      <c r="C60" s="13" t="s">
        <v>478</v>
      </c>
      <c r="D60" s="13" t="s">
        <v>77</v>
      </c>
      <c r="E60" s="13" t="s">
        <v>484</v>
      </c>
      <c r="F60" s="13" t="s">
        <v>546</v>
      </c>
      <c r="G60" s="104">
        <v>43727</v>
      </c>
    </row>
    <row r="61" spans="1:7">
      <c r="A61" s="13" t="s">
        <v>476</v>
      </c>
      <c r="B61" s="13" t="s">
        <v>525</v>
      </c>
      <c r="C61" s="13" t="s">
        <v>478</v>
      </c>
      <c r="D61" s="13" t="s">
        <v>77</v>
      </c>
      <c r="E61" s="13" t="s">
        <v>484</v>
      </c>
      <c r="F61" s="13" t="s">
        <v>472</v>
      </c>
      <c r="G61" s="104">
        <v>101990</v>
      </c>
    </row>
    <row r="62" spans="1:7">
      <c r="A62" s="13" t="s">
        <v>476</v>
      </c>
      <c r="B62" s="13" t="s">
        <v>525</v>
      </c>
      <c r="C62" s="13" t="s">
        <v>474</v>
      </c>
      <c r="D62" s="13" t="s">
        <v>77</v>
      </c>
      <c r="E62" s="13" t="s">
        <v>484</v>
      </c>
      <c r="F62" s="13" t="s">
        <v>547</v>
      </c>
      <c r="G62" s="104">
        <v>10809</v>
      </c>
    </row>
    <row r="63" spans="1:7">
      <c r="A63" s="13" t="s">
        <v>476</v>
      </c>
      <c r="B63" s="13" t="s">
        <v>525</v>
      </c>
      <c r="C63" s="13" t="s">
        <v>474</v>
      </c>
      <c r="D63" s="13" t="s">
        <v>77</v>
      </c>
      <c r="E63" s="13" t="s">
        <v>484</v>
      </c>
      <c r="F63" s="13" t="s">
        <v>546</v>
      </c>
      <c r="G63" s="104">
        <v>7067</v>
      </c>
    </row>
    <row r="64" spans="1:7">
      <c r="A64" s="13" t="s">
        <v>476</v>
      </c>
      <c r="B64" s="13" t="s">
        <v>525</v>
      </c>
      <c r="C64" s="13" t="s">
        <v>474</v>
      </c>
      <c r="D64" s="13" t="s">
        <v>77</v>
      </c>
      <c r="E64" s="13" t="s">
        <v>484</v>
      </c>
      <c r="F64" s="13" t="s">
        <v>472</v>
      </c>
      <c r="G64" s="104">
        <v>10704</v>
      </c>
    </row>
    <row r="65" spans="1:7">
      <c r="A65" s="13" t="s">
        <v>476</v>
      </c>
      <c r="B65" s="13" t="s">
        <v>525</v>
      </c>
      <c r="C65" s="13" t="s">
        <v>478</v>
      </c>
      <c r="D65" s="13" t="s">
        <v>77</v>
      </c>
      <c r="E65" s="13" t="s">
        <v>483</v>
      </c>
      <c r="F65" s="13" t="s">
        <v>547</v>
      </c>
      <c r="G65" s="13" t="s">
        <v>157</v>
      </c>
    </row>
    <row r="66" spans="1:7">
      <c r="A66" s="13" t="s">
        <v>476</v>
      </c>
      <c r="B66" s="13" t="s">
        <v>525</v>
      </c>
      <c r="C66" s="13" t="s">
        <v>478</v>
      </c>
      <c r="D66" s="13" t="s">
        <v>77</v>
      </c>
      <c r="E66" s="13" t="s">
        <v>483</v>
      </c>
      <c r="F66" s="13" t="s">
        <v>546</v>
      </c>
      <c r="G66" s="13" t="s">
        <v>157</v>
      </c>
    </row>
    <row r="67" spans="1:7">
      <c r="A67" s="13" t="s">
        <v>476</v>
      </c>
      <c r="B67" s="13" t="s">
        <v>525</v>
      </c>
      <c r="C67" s="13" t="s">
        <v>478</v>
      </c>
      <c r="D67" s="13" t="s">
        <v>77</v>
      </c>
      <c r="E67" s="13" t="s">
        <v>483</v>
      </c>
      <c r="F67" s="13" t="s">
        <v>472</v>
      </c>
      <c r="G67" s="13" t="s">
        <v>157</v>
      </c>
    </row>
    <row r="68" spans="1:7">
      <c r="A68" s="13" t="s">
        <v>476</v>
      </c>
      <c r="B68" s="13" t="s">
        <v>525</v>
      </c>
      <c r="C68" s="13" t="s">
        <v>474</v>
      </c>
      <c r="D68" s="13" t="s">
        <v>77</v>
      </c>
      <c r="E68" s="13" t="s">
        <v>483</v>
      </c>
      <c r="F68" s="13" t="s">
        <v>547</v>
      </c>
      <c r="G68" s="13" t="s">
        <v>157</v>
      </c>
    </row>
    <row r="69" spans="1:7">
      <c r="A69" s="13" t="s">
        <v>476</v>
      </c>
      <c r="B69" s="13" t="s">
        <v>525</v>
      </c>
      <c r="C69" s="13" t="s">
        <v>474</v>
      </c>
      <c r="D69" s="13" t="s">
        <v>77</v>
      </c>
      <c r="E69" s="13" t="s">
        <v>483</v>
      </c>
      <c r="F69" s="13" t="s">
        <v>546</v>
      </c>
      <c r="G69" s="13" t="s">
        <v>157</v>
      </c>
    </row>
    <row r="70" spans="1:7">
      <c r="A70" s="13" t="s">
        <v>476</v>
      </c>
      <c r="B70" s="13" t="s">
        <v>525</v>
      </c>
      <c r="C70" s="13" t="s">
        <v>474</v>
      </c>
      <c r="D70" s="13" t="s">
        <v>77</v>
      </c>
      <c r="E70" s="13" t="s">
        <v>483</v>
      </c>
      <c r="F70" s="13" t="s">
        <v>472</v>
      </c>
      <c r="G70" s="13" t="s">
        <v>157</v>
      </c>
    </row>
    <row r="71" spans="1:7">
      <c r="A71" s="13" t="s">
        <v>476</v>
      </c>
      <c r="B71" s="13" t="s">
        <v>525</v>
      </c>
      <c r="C71" s="13" t="s">
        <v>478</v>
      </c>
      <c r="D71" s="13" t="s">
        <v>77</v>
      </c>
      <c r="E71" s="13" t="s">
        <v>96</v>
      </c>
      <c r="F71" s="13" t="s">
        <v>547</v>
      </c>
      <c r="G71" s="104">
        <v>88230</v>
      </c>
    </row>
    <row r="72" spans="1:7">
      <c r="A72" s="13" t="s">
        <v>476</v>
      </c>
      <c r="B72" s="13" t="s">
        <v>525</v>
      </c>
      <c r="C72" s="13" t="s">
        <v>478</v>
      </c>
      <c r="D72" s="13" t="s">
        <v>77</v>
      </c>
      <c r="E72" s="13" t="s">
        <v>96</v>
      </c>
      <c r="F72" s="13" t="s">
        <v>546</v>
      </c>
      <c r="G72" s="104">
        <v>46361</v>
      </c>
    </row>
    <row r="73" spans="1:7">
      <c r="A73" s="13" t="s">
        <v>476</v>
      </c>
      <c r="B73" s="13" t="s">
        <v>525</v>
      </c>
      <c r="C73" s="13" t="s">
        <v>478</v>
      </c>
      <c r="D73" s="13" t="s">
        <v>77</v>
      </c>
      <c r="E73" s="13" t="s">
        <v>96</v>
      </c>
      <c r="F73" s="13" t="s">
        <v>472</v>
      </c>
      <c r="G73" s="104">
        <v>85065</v>
      </c>
    </row>
    <row r="74" spans="1:7">
      <c r="A74" s="13" t="s">
        <v>476</v>
      </c>
      <c r="B74" s="13" t="s">
        <v>525</v>
      </c>
      <c r="C74" s="13" t="s">
        <v>474</v>
      </c>
      <c r="D74" s="13" t="s">
        <v>77</v>
      </c>
      <c r="E74" s="13" t="s">
        <v>96</v>
      </c>
      <c r="F74" s="13" t="s">
        <v>547</v>
      </c>
      <c r="G74" s="104">
        <v>12287</v>
      </c>
    </row>
    <row r="75" spans="1:7">
      <c r="A75" s="13" t="s">
        <v>476</v>
      </c>
      <c r="B75" s="13" t="s">
        <v>525</v>
      </c>
      <c r="C75" s="13" t="s">
        <v>474</v>
      </c>
      <c r="D75" s="13" t="s">
        <v>77</v>
      </c>
      <c r="E75" s="13" t="s">
        <v>96</v>
      </c>
      <c r="F75" s="13" t="s">
        <v>546</v>
      </c>
      <c r="G75" s="104">
        <v>7417</v>
      </c>
    </row>
    <row r="76" spans="1:7">
      <c r="A76" s="13" t="s">
        <v>476</v>
      </c>
      <c r="B76" s="13" t="s">
        <v>525</v>
      </c>
      <c r="C76" s="13" t="s">
        <v>474</v>
      </c>
      <c r="D76" s="13" t="s">
        <v>77</v>
      </c>
      <c r="E76" s="13" t="s">
        <v>96</v>
      </c>
      <c r="F76" s="13" t="s">
        <v>472</v>
      </c>
      <c r="G76" s="104">
        <v>8728</v>
      </c>
    </row>
    <row r="77" spans="1:7">
      <c r="A77" s="13" t="s">
        <v>476</v>
      </c>
      <c r="B77" s="13" t="s">
        <v>525</v>
      </c>
      <c r="C77" s="13" t="s">
        <v>478</v>
      </c>
      <c r="D77" s="13" t="s">
        <v>77</v>
      </c>
      <c r="E77" s="13" t="s">
        <v>482</v>
      </c>
      <c r="F77" s="13" t="s">
        <v>547</v>
      </c>
      <c r="G77" s="104">
        <v>91590</v>
      </c>
    </row>
    <row r="78" spans="1:7">
      <c r="A78" s="13" t="s">
        <v>476</v>
      </c>
      <c r="B78" s="13" t="s">
        <v>525</v>
      </c>
      <c r="C78" s="13" t="s">
        <v>478</v>
      </c>
      <c r="D78" s="13" t="s">
        <v>77</v>
      </c>
      <c r="E78" s="13" t="s">
        <v>482</v>
      </c>
      <c r="F78" s="13" t="s">
        <v>546</v>
      </c>
      <c r="G78" s="104">
        <v>49685</v>
      </c>
    </row>
    <row r="79" spans="1:7">
      <c r="A79" s="13" t="s">
        <v>476</v>
      </c>
      <c r="B79" s="13" t="s">
        <v>525</v>
      </c>
      <c r="C79" s="13" t="s">
        <v>478</v>
      </c>
      <c r="D79" s="13" t="s">
        <v>77</v>
      </c>
      <c r="E79" s="13" t="s">
        <v>482</v>
      </c>
      <c r="F79" s="13" t="s">
        <v>472</v>
      </c>
      <c r="G79" s="104">
        <v>82983</v>
      </c>
    </row>
    <row r="80" spans="1:7">
      <c r="A80" s="13" t="s">
        <v>476</v>
      </c>
      <c r="B80" s="13" t="s">
        <v>525</v>
      </c>
      <c r="C80" s="13" t="s">
        <v>474</v>
      </c>
      <c r="D80" s="13" t="s">
        <v>77</v>
      </c>
      <c r="E80" s="13" t="s">
        <v>482</v>
      </c>
      <c r="F80" s="13" t="s">
        <v>547</v>
      </c>
      <c r="G80" s="104">
        <v>10138</v>
      </c>
    </row>
    <row r="81" spans="1:7">
      <c r="A81" s="13" t="s">
        <v>476</v>
      </c>
      <c r="B81" s="13" t="s">
        <v>525</v>
      </c>
      <c r="C81" s="13" t="s">
        <v>474</v>
      </c>
      <c r="D81" s="13" t="s">
        <v>77</v>
      </c>
      <c r="E81" s="13" t="s">
        <v>482</v>
      </c>
      <c r="F81" s="13" t="s">
        <v>546</v>
      </c>
      <c r="G81" s="104">
        <v>7100</v>
      </c>
    </row>
    <row r="82" spans="1:7">
      <c r="A82" s="13" t="s">
        <v>476</v>
      </c>
      <c r="B82" s="13" t="s">
        <v>525</v>
      </c>
      <c r="C82" s="13" t="s">
        <v>474</v>
      </c>
      <c r="D82" s="13" t="s">
        <v>77</v>
      </c>
      <c r="E82" s="13" t="s">
        <v>482</v>
      </c>
      <c r="F82" s="13" t="s">
        <v>472</v>
      </c>
      <c r="G82" s="104">
        <v>8826</v>
      </c>
    </row>
    <row r="83" spans="1:7">
      <c r="A83" s="13" t="s">
        <v>476</v>
      </c>
      <c r="B83" s="13" t="s">
        <v>525</v>
      </c>
      <c r="C83" s="13" t="s">
        <v>478</v>
      </c>
      <c r="D83" s="13" t="s">
        <v>77</v>
      </c>
      <c r="E83" s="13" t="s">
        <v>473</v>
      </c>
      <c r="F83" s="13" t="s">
        <v>547</v>
      </c>
      <c r="G83" s="105" t="s">
        <v>557</v>
      </c>
    </row>
    <row r="84" spans="1:7">
      <c r="A84" s="13" t="s">
        <v>476</v>
      </c>
      <c r="B84" s="13" t="s">
        <v>525</v>
      </c>
      <c r="C84" s="13" t="s">
        <v>478</v>
      </c>
      <c r="D84" s="13" t="s">
        <v>77</v>
      </c>
      <c r="E84" s="13" t="s">
        <v>473</v>
      </c>
      <c r="F84" s="13" t="s">
        <v>546</v>
      </c>
      <c r="G84" s="105" t="s">
        <v>556</v>
      </c>
    </row>
    <row r="85" spans="1:7">
      <c r="A85" s="13" t="s">
        <v>476</v>
      </c>
      <c r="B85" s="13" t="s">
        <v>525</v>
      </c>
      <c r="C85" s="13" t="s">
        <v>478</v>
      </c>
      <c r="D85" s="13" t="s">
        <v>77</v>
      </c>
      <c r="E85" s="13" t="s">
        <v>473</v>
      </c>
      <c r="F85" s="13" t="s">
        <v>472</v>
      </c>
      <c r="G85" s="105" t="s">
        <v>555</v>
      </c>
    </row>
    <row r="86" spans="1:7">
      <c r="A86" s="13" t="s">
        <v>476</v>
      </c>
      <c r="B86" s="13" t="s">
        <v>525</v>
      </c>
      <c r="C86" s="13" t="s">
        <v>474</v>
      </c>
      <c r="D86" s="13" t="s">
        <v>77</v>
      </c>
      <c r="E86" s="13" t="s">
        <v>473</v>
      </c>
      <c r="F86" s="13" t="s">
        <v>547</v>
      </c>
      <c r="G86" s="105" t="s">
        <v>554</v>
      </c>
    </row>
    <row r="87" spans="1:7">
      <c r="A87" s="13" t="s">
        <v>476</v>
      </c>
      <c r="B87" s="13" t="s">
        <v>525</v>
      </c>
      <c r="C87" s="13" t="s">
        <v>474</v>
      </c>
      <c r="D87" s="13" t="s">
        <v>77</v>
      </c>
      <c r="E87" s="13" t="s">
        <v>473</v>
      </c>
      <c r="F87" s="13" t="s">
        <v>546</v>
      </c>
      <c r="G87" s="105" t="s">
        <v>553</v>
      </c>
    </row>
    <row r="88" spans="1:7">
      <c r="A88" s="13" t="s">
        <v>476</v>
      </c>
      <c r="B88" s="13" t="s">
        <v>525</v>
      </c>
      <c r="C88" s="13" t="s">
        <v>474</v>
      </c>
      <c r="D88" s="13" t="s">
        <v>77</v>
      </c>
      <c r="E88" s="13" t="s">
        <v>473</v>
      </c>
      <c r="F88" s="13" t="s">
        <v>472</v>
      </c>
      <c r="G88" s="105" t="s">
        <v>552</v>
      </c>
    </row>
    <row r="89" spans="1:7">
      <c r="A89" s="13" t="s">
        <v>476</v>
      </c>
      <c r="B89" s="13" t="s">
        <v>525</v>
      </c>
      <c r="C89" s="13" t="s">
        <v>478</v>
      </c>
      <c r="D89" s="13" t="s">
        <v>74</v>
      </c>
      <c r="E89" s="13" t="s">
        <v>485</v>
      </c>
      <c r="F89" s="13" t="s">
        <v>547</v>
      </c>
      <c r="G89" s="104">
        <v>50941</v>
      </c>
    </row>
    <row r="90" spans="1:7">
      <c r="A90" s="13" t="s">
        <v>476</v>
      </c>
      <c r="B90" s="13" t="s">
        <v>525</v>
      </c>
      <c r="C90" s="13" t="s">
        <v>478</v>
      </c>
      <c r="D90" s="13" t="s">
        <v>74</v>
      </c>
      <c r="E90" s="13" t="s">
        <v>485</v>
      </c>
      <c r="F90" s="13" t="s">
        <v>546</v>
      </c>
      <c r="G90" s="104">
        <v>52711</v>
      </c>
    </row>
    <row r="91" spans="1:7">
      <c r="A91" s="13" t="s">
        <v>476</v>
      </c>
      <c r="B91" s="13" t="s">
        <v>525</v>
      </c>
      <c r="C91" s="13" t="s">
        <v>478</v>
      </c>
      <c r="D91" s="13" t="s">
        <v>74</v>
      </c>
      <c r="E91" s="13" t="s">
        <v>485</v>
      </c>
      <c r="F91" s="13" t="s">
        <v>472</v>
      </c>
      <c r="G91" s="104">
        <v>85964</v>
      </c>
    </row>
    <row r="92" spans="1:7">
      <c r="A92" s="13" t="s">
        <v>476</v>
      </c>
      <c r="B92" s="13" t="s">
        <v>525</v>
      </c>
      <c r="C92" s="13" t="s">
        <v>474</v>
      </c>
      <c r="D92" s="13" t="s">
        <v>74</v>
      </c>
      <c r="E92" s="13" t="s">
        <v>485</v>
      </c>
      <c r="F92" s="13" t="s">
        <v>547</v>
      </c>
      <c r="G92" s="104">
        <v>14697</v>
      </c>
    </row>
    <row r="93" spans="1:7">
      <c r="A93" s="13" t="s">
        <v>476</v>
      </c>
      <c r="B93" s="13" t="s">
        <v>525</v>
      </c>
      <c r="C93" s="13" t="s">
        <v>474</v>
      </c>
      <c r="D93" s="13" t="s">
        <v>74</v>
      </c>
      <c r="E93" s="13" t="s">
        <v>485</v>
      </c>
      <c r="F93" s="13" t="s">
        <v>546</v>
      </c>
      <c r="G93" s="104">
        <v>14183</v>
      </c>
    </row>
    <row r="94" spans="1:7">
      <c r="A94" s="13" t="s">
        <v>476</v>
      </c>
      <c r="B94" s="13" t="s">
        <v>525</v>
      </c>
      <c r="C94" s="13" t="s">
        <v>474</v>
      </c>
      <c r="D94" s="13" t="s">
        <v>74</v>
      </c>
      <c r="E94" s="13" t="s">
        <v>485</v>
      </c>
      <c r="F94" s="13" t="s">
        <v>472</v>
      </c>
      <c r="G94" s="104">
        <v>19087</v>
      </c>
    </row>
    <row r="95" spans="1:7">
      <c r="A95" s="13" t="s">
        <v>476</v>
      </c>
      <c r="B95" s="13" t="s">
        <v>525</v>
      </c>
      <c r="C95" s="13" t="s">
        <v>478</v>
      </c>
      <c r="D95" s="13" t="s">
        <v>74</v>
      </c>
      <c r="E95" s="13" t="s">
        <v>327</v>
      </c>
      <c r="F95" s="13" t="s">
        <v>547</v>
      </c>
      <c r="G95" s="104">
        <v>47014</v>
      </c>
    </row>
    <row r="96" spans="1:7">
      <c r="A96" s="13" t="s">
        <v>476</v>
      </c>
      <c r="B96" s="13" t="s">
        <v>525</v>
      </c>
      <c r="C96" s="13" t="s">
        <v>478</v>
      </c>
      <c r="D96" s="13" t="s">
        <v>74</v>
      </c>
      <c r="E96" s="13" t="s">
        <v>327</v>
      </c>
      <c r="F96" s="13" t="s">
        <v>546</v>
      </c>
      <c r="G96" s="104">
        <v>45956</v>
      </c>
    </row>
    <row r="97" spans="1:7">
      <c r="A97" s="13" t="s">
        <v>476</v>
      </c>
      <c r="B97" s="13" t="s">
        <v>525</v>
      </c>
      <c r="C97" s="13" t="s">
        <v>478</v>
      </c>
      <c r="D97" s="13" t="s">
        <v>74</v>
      </c>
      <c r="E97" s="13" t="s">
        <v>327</v>
      </c>
      <c r="F97" s="13" t="s">
        <v>472</v>
      </c>
      <c r="G97" s="104">
        <v>102444</v>
      </c>
    </row>
    <row r="98" spans="1:7">
      <c r="A98" s="13" t="s">
        <v>476</v>
      </c>
      <c r="B98" s="13" t="s">
        <v>525</v>
      </c>
      <c r="C98" s="13" t="s">
        <v>474</v>
      </c>
      <c r="D98" s="13" t="s">
        <v>74</v>
      </c>
      <c r="E98" s="13" t="s">
        <v>327</v>
      </c>
      <c r="F98" s="13" t="s">
        <v>547</v>
      </c>
      <c r="G98" s="104">
        <v>16544</v>
      </c>
    </row>
    <row r="99" spans="1:7">
      <c r="A99" s="13" t="s">
        <v>476</v>
      </c>
      <c r="B99" s="13" t="s">
        <v>525</v>
      </c>
      <c r="C99" s="13" t="s">
        <v>474</v>
      </c>
      <c r="D99" s="13" t="s">
        <v>74</v>
      </c>
      <c r="E99" s="13" t="s">
        <v>327</v>
      </c>
      <c r="F99" s="13" t="s">
        <v>546</v>
      </c>
      <c r="G99" s="104">
        <v>16019</v>
      </c>
    </row>
    <row r="100" spans="1:7">
      <c r="A100" s="13" t="s">
        <v>476</v>
      </c>
      <c r="B100" s="13" t="s">
        <v>525</v>
      </c>
      <c r="C100" s="13" t="s">
        <v>474</v>
      </c>
      <c r="D100" s="13" t="s">
        <v>74</v>
      </c>
      <c r="E100" s="13" t="s">
        <v>327</v>
      </c>
      <c r="F100" s="13" t="s">
        <v>472</v>
      </c>
      <c r="G100" s="104">
        <v>18375</v>
      </c>
    </row>
    <row r="101" spans="1:7">
      <c r="A101" s="13" t="s">
        <v>476</v>
      </c>
      <c r="B101" s="13" t="s">
        <v>525</v>
      </c>
      <c r="C101" s="13" t="s">
        <v>478</v>
      </c>
      <c r="D101" s="13" t="s">
        <v>74</v>
      </c>
      <c r="E101" s="13" t="s">
        <v>484</v>
      </c>
      <c r="F101" s="13" t="s">
        <v>547</v>
      </c>
      <c r="G101" s="104">
        <v>59691</v>
      </c>
    </row>
    <row r="102" spans="1:7">
      <c r="A102" s="13" t="s">
        <v>476</v>
      </c>
      <c r="B102" s="13" t="s">
        <v>525</v>
      </c>
      <c r="C102" s="13" t="s">
        <v>478</v>
      </c>
      <c r="D102" s="13" t="s">
        <v>74</v>
      </c>
      <c r="E102" s="13" t="s">
        <v>484</v>
      </c>
      <c r="F102" s="13" t="s">
        <v>546</v>
      </c>
      <c r="G102" s="104">
        <v>52592</v>
      </c>
    </row>
    <row r="103" spans="1:7">
      <c r="A103" s="13" t="s">
        <v>476</v>
      </c>
      <c r="B103" s="13" t="s">
        <v>525</v>
      </c>
      <c r="C103" s="13" t="s">
        <v>478</v>
      </c>
      <c r="D103" s="13" t="s">
        <v>74</v>
      </c>
      <c r="E103" s="13" t="s">
        <v>484</v>
      </c>
      <c r="F103" s="13" t="s">
        <v>472</v>
      </c>
      <c r="G103" s="104">
        <v>96234</v>
      </c>
    </row>
    <row r="104" spans="1:7">
      <c r="A104" s="13" t="s">
        <v>476</v>
      </c>
      <c r="B104" s="13" t="s">
        <v>525</v>
      </c>
      <c r="C104" s="13" t="s">
        <v>474</v>
      </c>
      <c r="D104" s="13" t="s">
        <v>74</v>
      </c>
      <c r="E104" s="13" t="s">
        <v>484</v>
      </c>
      <c r="F104" s="13" t="s">
        <v>547</v>
      </c>
      <c r="G104" s="104">
        <v>14568</v>
      </c>
    </row>
    <row r="105" spans="1:7">
      <c r="A105" s="13" t="s">
        <v>476</v>
      </c>
      <c r="B105" s="13" t="s">
        <v>525</v>
      </c>
      <c r="C105" s="13" t="s">
        <v>474</v>
      </c>
      <c r="D105" s="13" t="s">
        <v>74</v>
      </c>
      <c r="E105" s="13" t="s">
        <v>484</v>
      </c>
      <c r="F105" s="13" t="s">
        <v>546</v>
      </c>
      <c r="G105" s="104">
        <v>13496</v>
      </c>
    </row>
    <row r="106" spans="1:7">
      <c r="A106" s="13" t="s">
        <v>476</v>
      </c>
      <c r="B106" s="13" t="s">
        <v>525</v>
      </c>
      <c r="C106" s="13" t="s">
        <v>474</v>
      </c>
      <c r="D106" s="13" t="s">
        <v>74</v>
      </c>
      <c r="E106" s="13" t="s">
        <v>484</v>
      </c>
      <c r="F106" s="13" t="s">
        <v>472</v>
      </c>
      <c r="G106" s="104">
        <v>17772</v>
      </c>
    </row>
    <row r="107" spans="1:7">
      <c r="A107" s="13" t="s">
        <v>476</v>
      </c>
      <c r="B107" s="13" t="s">
        <v>525</v>
      </c>
      <c r="C107" s="13" t="s">
        <v>478</v>
      </c>
      <c r="D107" s="13" t="s">
        <v>74</v>
      </c>
      <c r="E107" s="13" t="s">
        <v>483</v>
      </c>
      <c r="F107" s="13" t="s">
        <v>547</v>
      </c>
      <c r="G107" s="104">
        <v>44523</v>
      </c>
    </row>
    <row r="108" spans="1:7">
      <c r="A108" s="13" t="s">
        <v>476</v>
      </c>
      <c r="B108" s="13" t="s">
        <v>525</v>
      </c>
      <c r="C108" s="13" t="s">
        <v>478</v>
      </c>
      <c r="D108" s="13" t="s">
        <v>74</v>
      </c>
      <c r="E108" s="13" t="s">
        <v>483</v>
      </c>
      <c r="F108" s="13" t="s">
        <v>546</v>
      </c>
      <c r="G108" s="104">
        <v>39626</v>
      </c>
    </row>
    <row r="109" spans="1:7">
      <c r="A109" s="13" t="s">
        <v>476</v>
      </c>
      <c r="B109" s="13" t="s">
        <v>525</v>
      </c>
      <c r="C109" s="13" t="s">
        <v>478</v>
      </c>
      <c r="D109" s="13" t="s">
        <v>74</v>
      </c>
      <c r="E109" s="13" t="s">
        <v>483</v>
      </c>
      <c r="F109" s="13" t="s">
        <v>472</v>
      </c>
      <c r="G109" s="104">
        <v>92910</v>
      </c>
    </row>
    <row r="110" spans="1:7">
      <c r="A110" s="13" t="s">
        <v>476</v>
      </c>
      <c r="B110" s="13" t="s">
        <v>525</v>
      </c>
      <c r="C110" s="13" t="s">
        <v>474</v>
      </c>
      <c r="D110" s="13" t="s">
        <v>74</v>
      </c>
      <c r="E110" s="13" t="s">
        <v>483</v>
      </c>
      <c r="F110" s="13" t="s">
        <v>547</v>
      </c>
      <c r="G110" s="104">
        <v>15607</v>
      </c>
    </row>
    <row r="111" spans="1:7">
      <c r="A111" s="13" t="s">
        <v>476</v>
      </c>
      <c r="B111" s="13" t="s">
        <v>525</v>
      </c>
      <c r="C111" s="13" t="s">
        <v>474</v>
      </c>
      <c r="D111" s="13" t="s">
        <v>74</v>
      </c>
      <c r="E111" s="13" t="s">
        <v>483</v>
      </c>
      <c r="F111" s="13" t="s">
        <v>546</v>
      </c>
      <c r="G111" s="104">
        <v>13922</v>
      </c>
    </row>
    <row r="112" spans="1:7">
      <c r="A112" s="13" t="s">
        <v>476</v>
      </c>
      <c r="B112" s="13" t="s">
        <v>525</v>
      </c>
      <c r="C112" s="13" t="s">
        <v>474</v>
      </c>
      <c r="D112" s="13" t="s">
        <v>74</v>
      </c>
      <c r="E112" s="13" t="s">
        <v>483</v>
      </c>
      <c r="F112" s="13" t="s">
        <v>472</v>
      </c>
      <c r="G112" s="104">
        <v>17809</v>
      </c>
    </row>
    <row r="113" spans="1:7">
      <c r="A113" s="13" t="s">
        <v>476</v>
      </c>
      <c r="B113" s="13" t="s">
        <v>525</v>
      </c>
      <c r="C113" s="13" t="s">
        <v>478</v>
      </c>
      <c r="D113" s="13" t="s">
        <v>74</v>
      </c>
      <c r="E113" s="13" t="s">
        <v>96</v>
      </c>
      <c r="F113" s="13" t="s">
        <v>547</v>
      </c>
      <c r="G113" s="104">
        <v>33703</v>
      </c>
    </row>
    <row r="114" spans="1:7">
      <c r="A114" s="13" t="s">
        <v>476</v>
      </c>
      <c r="B114" s="13" t="s">
        <v>525</v>
      </c>
      <c r="C114" s="13" t="s">
        <v>478</v>
      </c>
      <c r="D114" s="13" t="s">
        <v>74</v>
      </c>
      <c r="E114" s="13" t="s">
        <v>96</v>
      </c>
      <c r="F114" s="13" t="s">
        <v>546</v>
      </c>
      <c r="G114" s="104">
        <v>33384</v>
      </c>
    </row>
    <row r="115" spans="1:7">
      <c r="A115" s="13" t="s">
        <v>476</v>
      </c>
      <c r="B115" s="13" t="s">
        <v>525</v>
      </c>
      <c r="C115" s="13" t="s">
        <v>478</v>
      </c>
      <c r="D115" s="13" t="s">
        <v>74</v>
      </c>
      <c r="E115" s="13" t="s">
        <v>96</v>
      </c>
      <c r="F115" s="13" t="s">
        <v>472</v>
      </c>
      <c r="G115" s="104">
        <v>86292</v>
      </c>
    </row>
    <row r="116" spans="1:7">
      <c r="A116" s="13" t="s">
        <v>476</v>
      </c>
      <c r="B116" s="13" t="s">
        <v>525</v>
      </c>
      <c r="C116" s="13" t="s">
        <v>474</v>
      </c>
      <c r="D116" s="13" t="s">
        <v>74</v>
      </c>
      <c r="E116" s="13" t="s">
        <v>96</v>
      </c>
      <c r="F116" s="13" t="s">
        <v>547</v>
      </c>
      <c r="G116" s="104">
        <v>12850</v>
      </c>
    </row>
    <row r="117" spans="1:7">
      <c r="A117" s="13" t="s">
        <v>476</v>
      </c>
      <c r="B117" s="13" t="s">
        <v>525</v>
      </c>
      <c r="C117" s="13" t="s">
        <v>474</v>
      </c>
      <c r="D117" s="13" t="s">
        <v>74</v>
      </c>
      <c r="E117" s="13" t="s">
        <v>96</v>
      </c>
      <c r="F117" s="13" t="s">
        <v>546</v>
      </c>
      <c r="G117" s="104">
        <v>12485</v>
      </c>
    </row>
    <row r="118" spans="1:7">
      <c r="A118" s="13" t="s">
        <v>476</v>
      </c>
      <c r="B118" s="13" t="s">
        <v>525</v>
      </c>
      <c r="C118" s="13" t="s">
        <v>474</v>
      </c>
      <c r="D118" s="13" t="s">
        <v>74</v>
      </c>
      <c r="E118" s="13" t="s">
        <v>96</v>
      </c>
      <c r="F118" s="13" t="s">
        <v>472</v>
      </c>
      <c r="G118" s="104">
        <v>16112</v>
      </c>
    </row>
    <row r="119" spans="1:7">
      <c r="A119" s="13" t="s">
        <v>476</v>
      </c>
      <c r="B119" s="13" t="s">
        <v>525</v>
      </c>
      <c r="C119" s="13" t="s">
        <v>478</v>
      </c>
      <c r="D119" s="13" t="s">
        <v>74</v>
      </c>
      <c r="E119" s="13" t="s">
        <v>482</v>
      </c>
      <c r="F119" s="13" t="s">
        <v>547</v>
      </c>
      <c r="G119" s="104">
        <v>59682</v>
      </c>
    </row>
    <row r="120" spans="1:7">
      <c r="A120" s="13" t="s">
        <v>476</v>
      </c>
      <c r="B120" s="13" t="s">
        <v>525</v>
      </c>
      <c r="C120" s="13" t="s">
        <v>478</v>
      </c>
      <c r="D120" s="13" t="s">
        <v>74</v>
      </c>
      <c r="E120" s="13" t="s">
        <v>482</v>
      </c>
      <c r="F120" s="13" t="s">
        <v>546</v>
      </c>
      <c r="G120" s="104">
        <v>49948</v>
      </c>
    </row>
    <row r="121" spans="1:7">
      <c r="A121" s="13" t="s">
        <v>476</v>
      </c>
      <c r="B121" s="13" t="s">
        <v>525</v>
      </c>
      <c r="C121" s="13" t="s">
        <v>478</v>
      </c>
      <c r="D121" s="13" t="s">
        <v>74</v>
      </c>
      <c r="E121" s="13" t="s">
        <v>482</v>
      </c>
      <c r="F121" s="13" t="s">
        <v>472</v>
      </c>
      <c r="G121" s="104">
        <v>87494</v>
      </c>
    </row>
    <row r="122" spans="1:7">
      <c r="A122" s="13" t="s">
        <v>476</v>
      </c>
      <c r="B122" s="13" t="s">
        <v>525</v>
      </c>
      <c r="C122" s="13" t="s">
        <v>474</v>
      </c>
      <c r="D122" s="13" t="s">
        <v>74</v>
      </c>
      <c r="E122" s="13" t="s">
        <v>482</v>
      </c>
      <c r="F122" s="13" t="s">
        <v>547</v>
      </c>
      <c r="G122" s="104">
        <v>16744</v>
      </c>
    </row>
    <row r="123" spans="1:7">
      <c r="A123" s="13" t="s">
        <v>476</v>
      </c>
      <c r="B123" s="13" t="s">
        <v>525</v>
      </c>
      <c r="C123" s="13" t="s">
        <v>474</v>
      </c>
      <c r="D123" s="13" t="s">
        <v>74</v>
      </c>
      <c r="E123" s="13" t="s">
        <v>482</v>
      </c>
      <c r="F123" s="13" t="s">
        <v>546</v>
      </c>
      <c r="G123" s="104">
        <v>14325</v>
      </c>
    </row>
    <row r="124" spans="1:7">
      <c r="A124" s="13" t="s">
        <v>476</v>
      </c>
      <c r="B124" s="13" t="s">
        <v>525</v>
      </c>
      <c r="C124" s="13" t="s">
        <v>474</v>
      </c>
      <c r="D124" s="13" t="s">
        <v>74</v>
      </c>
      <c r="E124" s="13" t="s">
        <v>482</v>
      </c>
      <c r="F124" s="13" t="s">
        <v>472</v>
      </c>
      <c r="G124" s="104">
        <v>16164</v>
      </c>
    </row>
    <row r="125" spans="1:7">
      <c r="A125" s="13" t="s">
        <v>476</v>
      </c>
      <c r="B125" s="13" t="s">
        <v>525</v>
      </c>
      <c r="C125" s="13" t="s">
        <v>478</v>
      </c>
      <c r="D125" s="13" t="s">
        <v>74</v>
      </c>
      <c r="E125" s="13" t="s">
        <v>473</v>
      </c>
      <c r="F125" s="13" t="s">
        <v>547</v>
      </c>
      <c r="G125" s="105" t="s">
        <v>551</v>
      </c>
    </row>
    <row r="126" spans="1:7">
      <c r="A126" s="13" t="s">
        <v>476</v>
      </c>
      <c r="B126" s="13" t="s">
        <v>525</v>
      </c>
      <c r="C126" s="13" t="s">
        <v>478</v>
      </c>
      <c r="D126" s="13" t="s">
        <v>74</v>
      </c>
      <c r="E126" s="13" t="s">
        <v>473</v>
      </c>
      <c r="F126" s="13" t="s">
        <v>546</v>
      </c>
      <c r="G126" s="105" t="s">
        <v>550</v>
      </c>
    </row>
    <row r="127" spans="1:7">
      <c r="A127" s="13" t="s">
        <v>476</v>
      </c>
      <c r="B127" s="13" t="s">
        <v>525</v>
      </c>
      <c r="C127" s="13" t="s">
        <v>478</v>
      </c>
      <c r="D127" s="13" t="s">
        <v>74</v>
      </c>
      <c r="E127" s="13" t="s">
        <v>473</v>
      </c>
      <c r="F127" s="13" t="s">
        <v>472</v>
      </c>
      <c r="G127" s="105">
        <v>78869</v>
      </c>
    </row>
    <row r="128" spans="1:7">
      <c r="A128" s="13" t="s">
        <v>476</v>
      </c>
      <c r="B128" s="13" t="s">
        <v>525</v>
      </c>
      <c r="C128" s="13" t="s">
        <v>474</v>
      </c>
      <c r="D128" s="13" t="s">
        <v>74</v>
      </c>
      <c r="E128" s="13" t="s">
        <v>473</v>
      </c>
      <c r="F128" s="13" t="s">
        <v>547</v>
      </c>
      <c r="G128" s="105" t="s">
        <v>549</v>
      </c>
    </row>
    <row r="129" spans="1:7">
      <c r="A129" s="13" t="s">
        <v>476</v>
      </c>
      <c r="B129" s="13" t="s">
        <v>525</v>
      </c>
      <c r="C129" s="13" t="s">
        <v>474</v>
      </c>
      <c r="D129" s="13" t="s">
        <v>74</v>
      </c>
      <c r="E129" s="13" t="s">
        <v>473</v>
      </c>
      <c r="F129" s="13" t="s">
        <v>546</v>
      </c>
      <c r="G129" s="105" t="s">
        <v>548</v>
      </c>
    </row>
    <row r="130" spans="1:7">
      <c r="A130" s="13" t="s">
        <v>476</v>
      </c>
      <c r="B130" s="13" t="s">
        <v>525</v>
      </c>
      <c r="C130" s="13" t="s">
        <v>474</v>
      </c>
      <c r="D130" s="13" t="s">
        <v>74</v>
      </c>
      <c r="E130" s="13" t="s">
        <v>473</v>
      </c>
      <c r="F130" s="13" t="s">
        <v>472</v>
      </c>
      <c r="G130" s="105">
        <v>14370</v>
      </c>
    </row>
    <row r="131" spans="1:7">
      <c r="A131" s="13" t="s">
        <v>476</v>
      </c>
      <c r="B131" s="13" t="s">
        <v>525</v>
      </c>
      <c r="C131" s="13" t="s">
        <v>478</v>
      </c>
      <c r="D131" s="13" t="s">
        <v>78</v>
      </c>
      <c r="E131" s="13" t="s">
        <v>485</v>
      </c>
      <c r="F131" s="13" t="s">
        <v>547</v>
      </c>
      <c r="G131" s="104">
        <v>30815</v>
      </c>
    </row>
    <row r="132" spans="1:7">
      <c r="A132" s="13" t="s">
        <v>476</v>
      </c>
      <c r="B132" s="13" t="s">
        <v>525</v>
      </c>
      <c r="C132" s="13" t="s">
        <v>478</v>
      </c>
      <c r="D132" s="13" t="s">
        <v>78</v>
      </c>
      <c r="E132" s="13" t="s">
        <v>485</v>
      </c>
      <c r="F132" s="13" t="s">
        <v>546</v>
      </c>
      <c r="G132" s="104">
        <v>16027</v>
      </c>
    </row>
    <row r="133" spans="1:7">
      <c r="A133" s="13" t="s">
        <v>476</v>
      </c>
      <c r="B133" s="13" t="s">
        <v>525</v>
      </c>
      <c r="C133" s="13" t="s">
        <v>478</v>
      </c>
      <c r="D133" s="13" t="s">
        <v>78</v>
      </c>
      <c r="E133" s="13" t="s">
        <v>485</v>
      </c>
      <c r="F133" s="13" t="s">
        <v>472</v>
      </c>
      <c r="G133" s="104">
        <v>16296</v>
      </c>
    </row>
    <row r="134" spans="1:7">
      <c r="A134" s="13" t="s">
        <v>476</v>
      </c>
      <c r="B134" s="13" t="s">
        <v>525</v>
      </c>
      <c r="C134" s="13" t="s">
        <v>474</v>
      </c>
      <c r="D134" s="13" t="s">
        <v>78</v>
      </c>
      <c r="E134" s="13" t="s">
        <v>485</v>
      </c>
      <c r="F134" s="13" t="s">
        <v>547</v>
      </c>
      <c r="G134" s="104">
        <v>1997</v>
      </c>
    </row>
    <row r="135" spans="1:7">
      <c r="A135" s="13" t="s">
        <v>476</v>
      </c>
      <c r="B135" s="13" t="s">
        <v>525</v>
      </c>
      <c r="C135" s="13" t="s">
        <v>474</v>
      </c>
      <c r="D135" s="13" t="s">
        <v>78</v>
      </c>
      <c r="E135" s="13" t="s">
        <v>485</v>
      </c>
      <c r="F135" s="13" t="s">
        <v>546</v>
      </c>
      <c r="G135" s="104">
        <v>1602</v>
      </c>
    </row>
    <row r="136" spans="1:7">
      <c r="A136" s="13" t="s">
        <v>476</v>
      </c>
      <c r="B136" s="13" t="s">
        <v>525</v>
      </c>
      <c r="C136" s="13" t="s">
        <v>474</v>
      </c>
      <c r="D136" s="13" t="s">
        <v>78</v>
      </c>
      <c r="E136" s="13" t="s">
        <v>485</v>
      </c>
      <c r="F136" s="13" t="s">
        <v>472</v>
      </c>
      <c r="G136" s="104">
        <v>1610</v>
      </c>
    </row>
    <row r="137" spans="1:7">
      <c r="A137" s="13" t="s">
        <v>476</v>
      </c>
      <c r="B137" s="13" t="s">
        <v>525</v>
      </c>
      <c r="C137" s="13" t="s">
        <v>478</v>
      </c>
      <c r="D137" s="13" t="s">
        <v>78</v>
      </c>
      <c r="E137" s="13" t="s">
        <v>327</v>
      </c>
      <c r="F137" s="13" t="s">
        <v>547</v>
      </c>
      <c r="G137" s="104">
        <v>19191</v>
      </c>
    </row>
    <row r="138" spans="1:7">
      <c r="A138" s="13" t="s">
        <v>476</v>
      </c>
      <c r="B138" s="13" t="s">
        <v>525</v>
      </c>
      <c r="C138" s="13" t="s">
        <v>478</v>
      </c>
      <c r="D138" s="13" t="s">
        <v>78</v>
      </c>
      <c r="E138" s="13" t="s">
        <v>327</v>
      </c>
      <c r="F138" s="13" t="s">
        <v>546</v>
      </c>
      <c r="G138" s="104">
        <v>12261</v>
      </c>
    </row>
    <row r="139" spans="1:7">
      <c r="A139" s="13" t="s">
        <v>476</v>
      </c>
      <c r="B139" s="13" t="s">
        <v>525</v>
      </c>
      <c r="C139" s="13" t="s">
        <v>478</v>
      </c>
      <c r="D139" s="13" t="s">
        <v>78</v>
      </c>
      <c r="E139" s="13" t="s">
        <v>327</v>
      </c>
      <c r="F139" s="13" t="s">
        <v>472</v>
      </c>
      <c r="G139" s="104">
        <v>19974</v>
      </c>
    </row>
    <row r="140" spans="1:7">
      <c r="A140" s="13" t="s">
        <v>476</v>
      </c>
      <c r="B140" s="13" t="s">
        <v>525</v>
      </c>
      <c r="C140" s="13" t="s">
        <v>474</v>
      </c>
      <c r="D140" s="13" t="s">
        <v>78</v>
      </c>
      <c r="E140" s="13" t="s">
        <v>327</v>
      </c>
      <c r="F140" s="13" t="s">
        <v>547</v>
      </c>
      <c r="G140" s="104">
        <v>1763</v>
      </c>
    </row>
    <row r="141" spans="1:7">
      <c r="A141" s="13" t="s">
        <v>476</v>
      </c>
      <c r="B141" s="13" t="s">
        <v>525</v>
      </c>
      <c r="C141" s="13" t="s">
        <v>474</v>
      </c>
      <c r="D141" s="13" t="s">
        <v>78</v>
      </c>
      <c r="E141" s="13" t="s">
        <v>327</v>
      </c>
      <c r="F141" s="13" t="s">
        <v>546</v>
      </c>
      <c r="G141" s="104">
        <v>1522</v>
      </c>
    </row>
    <row r="142" spans="1:7">
      <c r="A142" s="13" t="s">
        <v>476</v>
      </c>
      <c r="B142" s="13" t="s">
        <v>525</v>
      </c>
      <c r="C142" s="13" t="s">
        <v>474</v>
      </c>
      <c r="D142" s="13" t="s">
        <v>78</v>
      </c>
      <c r="E142" s="13" t="s">
        <v>327</v>
      </c>
      <c r="F142" s="13" t="s">
        <v>472</v>
      </c>
      <c r="G142" s="104">
        <v>1422</v>
      </c>
    </row>
    <row r="143" spans="1:7">
      <c r="A143" s="13" t="s">
        <v>476</v>
      </c>
      <c r="B143" s="13" t="s">
        <v>525</v>
      </c>
      <c r="C143" s="13" t="s">
        <v>478</v>
      </c>
      <c r="D143" s="13" t="s">
        <v>78</v>
      </c>
      <c r="E143" s="13" t="s">
        <v>484</v>
      </c>
      <c r="F143" s="13" t="s">
        <v>547</v>
      </c>
      <c r="G143" s="104">
        <v>31514</v>
      </c>
    </row>
    <row r="144" spans="1:7">
      <c r="A144" s="13" t="s">
        <v>476</v>
      </c>
      <c r="B144" s="13" t="s">
        <v>525</v>
      </c>
      <c r="C144" s="13" t="s">
        <v>478</v>
      </c>
      <c r="D144" s="13" t="s">
        <v>78</v>
      </c>
      <c r="E144" s="13" t="s">
        <v>484</v>
      </c>
      <c r="F144" s="13" t="s">
        <v>546</v>
      </c>
      <c r="G144" s="104">
        <v>16680</v>
      </c>
    </row>
    <row r="145" spans="1:7">
      <c r="A145" s="13" t="s">
        <v>476</v>
      </c>
      <c r="B145" s="13" t="s">
        <v>525</v>
      </c>
      <c r="C145" s="13" t="s">
        <v>478</v>
      </c>
      <c r="D145" s="13" t="s">
        <v>78</v>
      </c>
      <c r="E145" s="13" t="s">
        <v>484</v>
      </c>
      <c r="F145" s="13" t="s">
        <v>472</v>
      </c>
      <c r="G145" s="104">
        <v>29299</v>
      </c>
    </row>
    <row r="146" spans="1:7">
      <c r="A146" s="13" t="s">
        <v>476</v>
      </c>
      <c r="B146" s="13" t="s">
        <v>525</v>
      </c>
      <c r="C146" s="13" t="s">
        <v>474</v>
      </c>
      <c r="D146" s="13" t="s">
        <v>78</v>
      </c>
      <c r="E146" s="13" t="s">
        <v>484</v>
      </c>
      <c r="F146" s="13" t="s">
        <v>547</v>
      </c>
      <c r="G146" s="104">
        <v>2011</v>
      </c>
    </row>
    <row r="147" spans="1:7">
      <c r="A147" s="13" t="s">
        <v>476</v>
      </c>
      <c r="B147" s="13" t="s">
        <v>525</v>
      </c>
      <c r="C147" s="13" t="s">
        <v>474</v>
      </c>
      <c r="D147" s="13" t="s">
        <v>78</v>
      </c>
      <c r="E147" s="13" t="s">
        <v>484</v>
      </c>
      <c r="F147" s="13" t="s">
        <v>546</v>
      </c>
      <c r="G147" s="104">
        <v>1522</v>
      </c>
    </row>
    <row r="148" spans="1:7">
      <c r="A148" s="13" t="s">
        <v>476</v>
      </c>
      <c r="B148" s="13" t="s">
        <v>525</v>
      </c>
      <c r="C148" s="13" t="s">
        <v>474</v>
      </c>
      <c r="D148" s="13" t="s">
        <v>78</v>
      </c>
      <c r="E148" s="13" t="s">
        <v>484</v>
      </c>
      <c r="F148" s="13" t="s">
        <v>472</v>
      </c>
      <c r="G148" s="104">
        <v>1801</v>
      </c>
    </row>
    <row r="149" spans="1:7">
      <c r="A149" s="13" t="s">
        <v>476</v>
      </c>
      <c r="B149" s="13" t="s">
        <v>525</v>
      </c>
      <c r="C149" s="13" t="s">
        <v>478</v>
      </c>
      <c r="D149" s="13" t="s">
        <v>78</v>
      </c>
      <c r="E149" s="13" t="s">
        <v>483</v>
      </c>
      <c r="F149" s="13" t="s">
        <v>547</v>
      </c>
      <c r="G149" s="104">
        <v>29670</v>
      </c>
    </row>
    <row r="150" spans="1:7">
      <c r="A150" s="13" t="s">
        <v>476</v>
      </c>
      <c r="B150" s="13" t="s">
        <v>525</v>
      </c>
      <c r="C150" s="13" t="s">
        <v>478</v>
      </c>
      <c r="D150" s="13" t="s">
        <v>78</v>
      </c>
      <c r="E150" s="13" t="s">
        <v>483</v>
      </c>
      <c r="F150" s="13" t="s">
        <v>546</v>
      </c>
      <c r="G150" s="104">
        <v>18029</v>
      </c>
    </row>
    <row r="151" spans="1:7">
      <c r="A151" s="13" t="s">
        <v>476</v>
      </c>
      <c r="B151" s="13" t="s">
        <v>525</v>
      </c>
      <c r="C151" s="13" t="s">
        <v>478</v>
      </c>
      <c r="D151" s="13" t="s">
        <v>78</v>
      </c>
      <c r="E151" s="13" t="s">
        <v>483</v>
      </c>
      <c r="F151" s="13" t="s">
        <v>472</v>
      </c>
      <c r="G151" s="104">
        <v>28128</v>
      </c>
    </row>
    <row r="152" spans="1:7">
      <c r="A152" s="13" t="s">
        <v>476</v>
      </c>
      <c r="B152" s="13" t="s">
        <v>525</v>
      </c>
      <c r="C152" s="13" t="s">
        <v>474</v>
      </c>
      <c r="D152" s="13" t="s">
        <v>78</v>
      </c>
      <c r="E152" s="13" t="s">
        <v>483</v>
      </c>
      <c r="F152" s="13" t="s">
        <v>547</v>
      </c>
      <c r="G152" s="104">
        <v>1721</v>
      </c>
    </row>
    <row r="153" spans="1:7">
      <c r="A153" s="13" t="s">
        <v>476</v>
      </c>
      <c r="B153" s="13" t="s">
        <v>525</v>
      </c>
      <c r="C153" s="13" t="s">
        <v>474</v>
      </c>
      <c r="D153" s="13" t="s">
        <v>78</v>
      </c>
      <c r="E153" s="13" t="s">
        <v>483</v>
      </c>
      <c r="F153" s="13" t="s">
        <v>546</v>
      </c>
      <c r="G153" s="104">
        <v>1412</v>
      </c>
    </row>
    <row r="154" spans="1:7">
      <c r="A154" s="13" t="s">
        <v>476</v>
      </c>
      <c r="B154" s="13" t="s">
        <v>525</v>
      </c>
      <c r="C154" s="13" t="s">
        <v>474</v>
      </c>
      <c r="D154" s="13" t="s">
        <v>78</v>
      </c>
      <c r="E154" s="13" t="s">
        <v>483</v>
      </c>
      <c r="F154" s="13" t="s">
        <v>472</v>
      </c>
      <c r="G154" s="104">
        <v>1329</v>
      </c>
    </row>
    <row r="155" spans="1:7">
      <c r="A155" s="13" t="s">
        <v>476</v>
      </c>
      <c r="B155" s="13" t="s">
        <v>525</v>
      </c>
      <c r="C155" s="13" t="s">
        <v>478</v>
      </c>
      <c r="D155" s="13" t="s">
        <v>78</v>
      </c>
      <c r="E155" s="13" t="s">
        <v>96</v>
      </c>
      <c r="F155" s="13" t="s">
        <v>547</v>
      </c>
      <c r="G155" s="104">
        <v>27259</v>
      </c>
    </row>
    <row r="156" spans="1:7">
      <c r="A156" s="13" t="s">
        <v>476</v>
      </c>
      <c r="B156" s="13" t="s">
        <v>525</v>
      </c>
      <c r="C156" s="13" t="s">
        <v>478</v>
      </c>
      <c r="D156" s="13" t="s">
        <v>78</v>
      </c>
      <c r="E156" s="13" t="s">
        <v>96</v>
      </c>
      <c r="F156" s="13" t="s">
        <v>546</v>
      </c>
      <c r="G156" s="104">
        <v>16805</v>
      </c>
    </row>
    <row r="157" spans="1:7">
      <c r="A157" s="13" t="s">
        <v>476</v>
      </c>
      <c r="B157" s="13" t="s">
        <v>525</v>
      </c>
      <c r="C157" s="13" t="s">
        <v>478</v>
      </c>
      <c r="D157" s="13" t="s">
        <v>78</v>
      </c>
      <c r="E157" s="13" t="s">
        <v>96</v>
      </c>
      <c r="F157" s="13" t="s">
        <v>472</v>
      </c>
      <c r="G157" s="104">
        <v>28964</v>
      </c>
    </row>
    <row r="158" spans="1:7">
      <c r="A158" s="13" t="s">
        <v>476</v>
      </c>
      <c r="B158" s="13" t="s">
        <v>525</v>
      </c>
      <c r="C158" s="13" t="s">
        <v>474</v>
      </c>
      <c r="D158" s="13" t="s">
        <v>78</v>
      </c>
      <c r="E158" s="13" t="s">
        <v>96</v>
      </c>
      <c r="F158" s="13" t="s">
        <v>547</v>
      </c>
      <c r="G158" s="104">
        <v>1970</v>
      </c>
    </row>
    <row r="159" spans="1:7">
      <c r="A159" s="13" t="s">
        <v>476</v>
      </c>
      <c r="B159" s="13" t="s">
        <v>525</v>
      </c>
      <c r="C159" s="13" t="s">
        <v>474</v>
      </c>
      <c r="D159" s="13" t="s">
        <v>78</v>
      </c>
      <c r="E159" s="13" t="s">
        <v>96</v>
      </c>
      <c r="F159" s="13" t="s">
        <v>546</v>
      </c>
      <c r="G159" s="104">
        <v>1550</v>
      </c>
    </row>
    <row r="160" spans="1:7">
      <c r="A160" s="13" t="s">
        <v>476</v>
      </c>
      <c r="B160" s="13" t="s">
        <v>525</v>
      </c>
      <c r="C160" s="13" t="s">
        <v>474</v>
      </c>
      <c r="D160" s="13" t="s">
        <v>78</v>
      </c>
      <c r="E160" s="13" t="s">
        <v>96</v>
      </c>
      <c r="F160" s="13" t="s">
        <v>472</v>
      </c>
      <c r="G160" s="104">
        <v>1395</v>
      </c>
    </row>
    <row r="161" spans="1:7">
      <c r="A161" s="13" t="s">
        <v>476</v>
      </c>
      <c r="B161" s="13" t="s">
        <v>525</v>
      </c>
      <c r="C161" s="13" t="s">
        <v>478</v>
      </c>
      <c r="D161" s="13" t="s">
        <v>78</v>
      </c>
      <c r="E161" s="13" t="s">
        <v>482</v>
      </c>
      <c r="F161" s="13" t="s">
        <v>547</v>
      </c>
      <c r="G161" s="104">
        <v>14726</v>
      </c>
    </row>
    <row r="162" spans="1:7">
      <c r="A162" s="13" t="s">
        <v>476</v>
      </c>
      <c r="B162" s="13" t="s">
        <v>525</v>
      </c>
      <c r="C162" s="13" t="s">
        <v>478</v>
      </c>
      <c r="D162" s="13" t="s">
        <v>78</v>
      </c>
      <c r="E162" s="13" t="s">
        <v>482</v>
      </c>
      <c r="F162" s="13" t="s">
        <v>546</v>
      </c>
      <c r="G162" s="104">
        <v>9352</v>
      </c>
    </row>
    <row r="163" spans="1:7">
      <c r="A163" s="13" t="s">
        <v>476</v>
      </c>
      <c r="B163" s="13" t="s">
        <v>525</v>
      </c>
      <c r="C163" s="13" t="s">
        <v>478</v>
      </c>
      <c r="D163" s="13" t="s">
        <v>78</v>
      </c>
      <c r="E163" s="13" t="s">
        <v>482</v>
      </c>
      <c r="F163" s="13" t="s">
        <v>472</v>
      </c>
      <c r="G163" s="104">
        <v>25135</v>
      </c>
    </row>
    <row r="164" spans="1:7">
      <c r="A164" s="13" t="s">
        <v>476</v>
      </c>
      <c r="B164" s="13" t="s">
        <v>525</v>
      </c>
      <c r="C164" s="13" t="s">
        <v>474</v>
      </c>
      <c r="D164" s="13" t="s">
        <v>78</v>
      </c>
      <c r="E164" s="13" t="s">
        <v>482</v>
      </c>
      <c r="F164" s="13" t="s">
        <v>547</v>
      </c>
      <c r="G164" s="104">
        <v>2122</v>
      </c>
    </row>
    <row r="165" spans="1:7">
      <c r="A165" s="13" t="s">
        <v>476</v>
      </c>
      <c r="B165" s="13" t="s">
        <v>525</v>
      </c>
      <c r="C165" s="13" t="s">
        <v>474</v>
      </c>
      <c r="D165" s="13" t="s">
        <v>78</v>
      </c>
      <c r="E165" s="13" t="s">
        <v>482</v>
      </c>
      <c r="F165" s="13" t="s">
        <v>546</v>
      </c>
      <c r="G165" s="104">
        <v>1690</v>
      </c>
    </row>
    <row r="166" spans="1:7">
      <c r="A166" s="13" t="s">
        <v>476</v>
      </c>
      <c r="B166" s="13" t="s">
        <v>525</v>
      </c>
      <c r="C166" s="13" t="s">
        <v>474</v>
      </c>
      <c r="D166" s="13" t="s">
        <v>78</v>
      </c>
      <c r="E166" s="13" t="s">
        <v>482</v>
      </c>
      <c r="F166" s="13" t="s">
        <v>472</v>
      </c>
      <c r="G166" s="104">
        <v>2582</v>
      </c>
    </row>
    <row r="167" spans="1:7">
      <c r="A167" s="13" t="s">
        <v>476</v>
      </c>
      <c r="B167" s="13" t="s">
        <v>525</v>
      </c>
      <c r="C167" s="13" t="s">
        <v>478</v>
      </c>
      <c r="D167" s="13" t="s">
        <v>78</v>
      </c>
      <c r="E167" s="13" t="s">
        <v>473</v>
      </c>
      <c r="F167" s="13" t="s">
        <v>472</v>
      </c>
      <c r="G167" s="105" t="s">
        <v>545</v>
      </c>
    </row>
    <row r="168" spans="1:7">
      <c r="A168" s="13" t="s">
        <v>476</v>
      </c>
      <c r="B168" s="13" t="s">
        <v>525</v>
      </c>
      <c r="C168" s="13" t="s">
        <v>478</v>
      </c>
      <c r="D168" s="13" t="s">
        <v>78</v>
      </c>
      <c r="E168" s="13" t="s">
        <v>473</v>
      </c>
      <c r="F168" s="13" t="s">
        <v>472</v>
      </c>
      <c r="G168" s="105" t="s">
        <v>544</v>
      </c>
    </row>
    <row r="169" spans="1:7">
      <c r="A169" s="13" t="s">
        <v>476</v>
      </c>
      <c r="B169" s="13" t="s">
        <v>525</v>
      </c>
      <c r="C169" s="13" t="s">
        <v>478</v>
      </c>
      <c r="D169" s="13" t="s">
        <v>78</v>
      </c>
      <c r="E169" s="13" t="s">
        <v>473</v>
      </c>
      <c r="F169" s="13" t="s">
        <v>472</v>
      </c>
      <c r="G169" s="105" t="s">
        <v>543</v>
      </c>
    </row>
    <row r="170" spans="1:7">
      <c r="A170" s="13" t="s">
        <v>476</v>
      </c>
      <c r="B170" s="13" t="s">
        <v>525</v>
      </c>
      <c r="C170" s="13" t="s">
        <v>474</v>
      </c>
      <c r="D170" s="13" t="s">
        <v>78</v>
      </c>
      <c r="E170" s="13" t="s">
        <v>473</v>
      </c>
      <c r="F170" s="13" t="s">
        <v>472</v>
      </c>
      <c r="G170" s="105" t="s">
        <v>542</v>
      </c>
    </row>
    <row r="171" spans="1:7">
      <c r="A171" s="13" t="s">
        <v>476</v>
      </c>
      <c r="B171" s="13" t="s">
        <v>525</v>
      </c>
      <c r="C171" s="13" t="s">
        <v>474</v>
      </c>
      <c r="D171" s="13" t="s">
        <v>78</v>
      </c>
      <c r="E171" s="13" t="s">
        <v>473</v>
      </c>
      <c r="F171" s="13" t="s">
        <v>472</v>
      </c>
      <c r="G171" s="105" t="s">
        <v>541</v>
      </c>
    </row>
    <row r="172" spans="1:7">
      <c r="A172" s="13" t="s">
        <v>476</v>
      </c>
      <c r="B172" s="13" t="s">
        <v>525</v>
      </c>
      <c r="C172" s="13" t="s">
        <v>474</v>
      </c>
      <c r="D172" s="13" t="s">
        <v>78</v>
      </c>
      <c r="E172" s="13" t="s">
        <v>473</v>
      </c>
      <c r="F172" s="13" t="s">
        <v>472</v>
      </c>
      <c r="G172" s="105" t="s">
        <v>540</v>
      </c>
    </row>
    <row r="173" spans="1:7">
      <c r="A173" s="13" t="s">
        <v>476</v>
      </c>
      <c r="B173" s="13" t="s">
        <v>525</v>
      </c>
      <c r="C173" s="13" t="s">
        <v>478</v>
      </c>
      <c r="D173" s="13" t="s">
        <v>75</v>
      </c>
      <c r="E173" s="13" t="s">
        <v>485</v>
      </c>
      <c r="F173" s="13" t="s">
        <v>472</v>
      </c>
      <c r="G173" s="104">
        <v>40994</v>
      </c>
    </row>
    <row r="174" spans="1:7">
      <c r="A174" s="13" t="s">
        <v>476</v>
      </c>
      <c r="B174" s="13" t="s">
        <v>525</v>
      </c>
      <c r="C174" s="13" t="s">
        <v>478</v>
      </c>
      <c r="D174" s="13" t="s">
        <v>75</v>
      </c>
      <c r="E174" s="13" t="s">
        <v>485</v>
      </c>
      <c r="F174" s="13" t="s">
        <v>472</v>
      </c>
      <c r="G174" s="104">
        <v>20148</v>
      </c>
    </row>
    <row r="175" spans="1:7">
      <c r="A175" s="13" t="s">
        <v>476</v>
      </c>
      <c r="B175" s="13" t="s">
        <v>525</v>
      </c>
      <c r="C175" s="13" t="s">
        <v>478</v>
      </c>
      <c r="D175" s="13" t="s">
        <v>75</v>
      </c>
      <c r="E175" s="13" t="s">
        <v>485</v>
      </c>
      <c r="F175" s="13" t="s">
        <v>472</v>
      </c>
      <c r="G175" s="104">
        <v>32177</v>
      </c>
    </row>
    <row r="176" spans="1:7">
      <c r="A176" s="13" t="s">
        <v>476</v>
      </c>
      <c r="B176" s="13" t="s">
        <v>525</v>
      </c>
      <c r="C176" s="13" t="s">
        <v>474</v>
      </c>
      <c r="D176" s="13" t="s">
        <v>75</v>
      </c>
      <c r="E176" s="13" t="s">
        <v>485</v>
      </c>
      <c r="F176" s="13" t="s">
        <v>472</v>
      </c>
      <c r="G176" s="104">
        <v>1975</v>
      </c>
    </row>
    <row r="177" spans="1:7">
      <c r="A177" s="13" t="s">
        <v>476</v>
      </c>
      <c r="B177" s="13" t="s">
        <v>525</v>
      </c>
      <c r="C177" s="13" t="s">
        <v>474</v>
      </c>
      <c r="D177" s="13" t="s">
        <v>75</v>
      </c>
      <c r="E177" s="13" t="s">
        <v>485</v>
      </c>
      <c r="F177" s="13" t="s">
        <v>472</v>
      </c>
      <c r="G177" s="104">
        <v>416</v>
      </c>
    </row>
    <row r="178" spans="1:7">
      <c r="A178" s="13" t="s">
        <v>476</v>
      </c>
      <c r="B178" s="13" t="s">
        <v>525</v>
      </c>
      <c r="C178" s="13" t="s">
        <v>474</v>
      </c>
      <c r="D178" s="13" t="s">
        <v>75</v>
      </c>
      <c r="E178" s="13" t="s">
        <v>485</v>
      </c>
      <c r="F178" s="13" t="s">
        <v>472</v>
      </c>
      <c r="G178" s="104">
        <v>2403</v>
      </c>
    </row>
    <row r="179" spans="1:7">
      <c r="A179" s="13" t="s">
        <v>476</v>
      </c>
      <c r="B179" s="13" t="s">
        <v>525</v>
      </c>
      <c r="C179" s="13" t="s">
        <v>478</v>
      </c>
      <c r="D179" s="13" t="s">
        <v>75</v>
      </c>
      <c r="E179" s="13" t="s">
        <v>327</v>
      </c>
      <c r="F179" s="13" t="s">
        <v>472</v>
      </c>
      <c r="G179" s="104">
        <v>23643</v>
      </c>
    </row>
    <row r="180" spans="1:7">
      <c r="A180" s="13" t="s">
        <v>476</v>
      </c>
      <c r="B180" s="13" t="s">
        <v>525</v>
      </c>
      <c r="C180" s="13" t="s">
        <v>478</v>
      </c>
      <c r="D180" s="13" t="s">
        <v>75</v>
      </c>
      <c r="E180" s="13" t="s">
        <v>327</v>
      </c>
      <c r="F180" s="13" t="s">
        <v>472</v>
      </c>
      <c r="G180" s="104">
        <v>12315</v>
      </c>
    </row>
    <row r="181" spans="1:7">
      <c r="A181" s="13" t="s">
        <v>476</v>
      </c>
      <c r="B181" s="13" t="s">
        <v>525</v>
      </c>
      <c r="C181" s="13" t="s">
        <v>478</v>
      </c>
      <c r="D181" s="13" t="s">
        <v>75</v>
      </c>
      <c r="E181" s="13" t="s">
        <v>327</v>
      </c>
      <c r="F181" s="13" t="s">
        <v>472</v>
      </c>
      <c r="G181" s="104">
        <v>31803</v>
      </c>
    </row>
    <row r="182" spans="1:7">
      <c r="A182" s="13" t="s">
        <v>476</v>
      </c>
      <c r="B182" s="13" t="s">
        <v>525</v>
      </c>
      <c r="C182" s="13" t="s">
        <v>474</v>
      </c>
      <c r="D182" s="13" t="s">
        <v>75</v>
      </c>
      <c r="E182" s="13" t="s">
        <v>327</v>
      </c>
      <c r="F182" s="13" t="s">
        <v>472</v>
      </c>
      <c r="G182" s="104">
        <v>1448</v>
      </c>
    </row>
    <row r="183" spans="1:7">
      <c r="A183" s="13" t="s">
        <v>476</v>
      </c>
      <c r="B183" s="13" t="s">
        <v>525</v>
      </c>
      <c r="C183" s="13" t="s">
        <v>474</v>
      </c>
      <c r="D183" s="13" t="s">
        <v>75</v>
      </c>
      <c r="E183" s="13" t="s">
        <v>327</v>
      </c>
      <c r="F183" s="13" t="s">
        <v>472</v>
      </c>
      <c r="G183" s="104">
        <v>321</v>
      </c>
    </row>
    <row r="184" spans="1:7">
      <c r="A184" s="13" t="s">
        <v>476</v>
      </c>
      <c r="B184" s="13" t="s">
        <v>525</v>
      </c>
      <c r="C184" s="13" t="s">
        <v>474</v>
      </c>
      <c r="D184" s="13" t="s">
        <v>75</v>
      </c>
      <c r="E184" s="13" t="s">
        <v>327</v>
      </c>
      <c r="F184" s="13" t="s">
        <v>472</v>
      </c>
      <c r="G184" s="104">
        <v>1988</v>
      </c>
    </row>
    <row r="185" spans="1:7">
      <c r="A185" s="13" t="s">
        <v>476</v>
      </c>
      <c r="B185" s="13" t="s">
        <v>525</v>
      </c>
      <c r="C185" s="13" t="s">
        <v>478</v>
      </c>
      <c r="D185" s="13" t="s">
        <v>75</v>
      </c>
      <c r="E185" s="13" t="s">
        <v>484</v>
      </c>
      <c r="F185" s="13" t="s">
        <v>472</v>
      </c>
      <c r="G185" s="104">
        <v>38626</v>
      </c>
    </row>
    <row r="186" spans="1:7">
      <c r="A186" s="13" t="s">
        <v>476</v>
      </c>
      <c r="B186" s="13" t="s">
        <v>525</v>
      </c>
      <c r="C186" s="13" t="s">
        <v>478</v>
      </c>
      <c r="D186" s="13" t="s">
        <v>75</v>
      </c>
      <c r="E186" s="13" t="s">
        <v>484</v>
      </c>
      <c r="F186" s="13" t="s">
        <v>472</v>
      </c>
      <c r="G186" s="104">
        <v>19011</v>
      </c>
    </row>
    <row r="187" spans="1:7">
      <c r="A187" s="13" t="s">
        <v>476</v>
      </c>
      <c r="B187" s="13" t="s">
        <v>525</v>
      </c>
      <c r="C187" s="13" t="s">
        <v>478</v>
      </c>
      <c r="D187" s="13" t="s">
        <v>75</v>
      </c>
      <c r="E187" s="13" t="s">
        <v>484</v>
      </c>
      <c r="F187" s="13" t="s">
        <v>472</v>
      </c>
      <c r="G187" s="104">
        <v>32971</v>
      </c>
    </row>
    <row r="188" spans="1:7">
      <c r="A188" s="13" t="s">
        <v>476</v>
      </c>
      <c r="B188" s="13" t="s">
        <v>525</v>
      </c>
      <c r="C188" s="13" t="s">
        <v>474</v>
      </c>
      <c r="D188" s="13" t="s">
        <v>75</v>
      </c>
      <c r="E188" s="13" t="s">
        <v>484</v>
      </c>
      <c r="F188" s="13" t="s">
        <v>472</v>
      </c>
      <c r="G188" s="104">
        <v>2154</v>
      </c>
    </row>
    <row r="189" spans="1:7">
      <c r="A189" s="13" t="s">
        <v>476</v>
      </c>
      <c r="B189" s="13" t="s">
        <v>525</v>
      </c>
      <c r="C189" s="13" t="s">
        <v>474</v>
      </c>
      <c r="D189" s="13" t="s">
        <v>75</v>
      </c>
      <c r="E189" s="13" t="s">
        <v>484</v>
      </c>
      <c r="F189" s="13" t="s">
        <v>472</v>
      </c>
      <c r="G189" s="104">
        <v>261</v>
      </c>
    </row>
    <row r="190" spans="1:7">
      <c r="A190" s="13" t="s">
        <v>476</v>
      </c>
      <c r="B190" s="13" t="s">
        <v>525</v>
      </c>
      <c r="C190" s="13" t="s">
        <v>474</v>
      </c>
      <c r="D190" s="13" t="s">
        <v>75</v>
      </c>
      <c r="E190" s="13" t="s">
        <v>484</v>
      </c>
      <c r="F190" s="13" t="s">
        <v>472</v>
      </c>
      <c r="G190" s="104">
        <v>1675</v>
      </c>
    </row>
    <row r="191" spans="1:7">
      <c r="A191" s="13" t="s">
        <v>476</v>
      </c>
      <c r="B191" s="13" t="s">
        <v>525</v>
      </c>
      <c r="C191" s="13" t="s">
        <v>478</v>
      </c>
      <c r="D191" s="13" t="s">
        <v>75</v>
      </c>
      <c r="E191" s="13" t="s">
        <v>483</v>
      </c>
      <c r="F191" s="13" t="s">
        <v>472</v>
      </c>
      <c r="G191" s="104">
        <v>26451</v>
      </c>
    </row>
    <row r="192" spans="1:7">
      <c r="A192" s="13" t="s">
        <v>476</v>
      </c>
      <c r="B192" s="13" t="s">
        <v>525</v>
      </c>
      <c r="C192" s="13" t="s">
        <v>478</v>
      </c>
      <c r="D192" s="13" t="s">
        <v>75</v>
      </c>
      <c r="E192" s="13" t="s">
        <v>483</v>
      </c>
      <c r="F192" s="13" t="s">
        <v>472</v>
      </c>
      <c r="G192" s="104">
        <v>13539</v>
      </c>
    </row>
    <row r="193" spans="1:7">
      <c r="A193" s="13" t="s">
        <v>476</v>
      </c>
      <c r="B193" s="13" t="s">
        <v>525</v>
      </c>
      <c r="C193" s="13" t="s">
        <v>478</v>
      </c>
      <c r="D193" s="13" t="s">
        <v>75</v>
      </c>
      <c r="E193" s="13" t="s">
        <v>483</v>
      </c>
      <c r="F193" s="13" t="s">
        <v>472</v>
      </c>
      <c r="G193" s="104">
        <v>34015</v>
      </c>
    </row>
    <row r="194" spans="1:7">
      <c r="A194" s="13" t="s">
        <v>476</v>
      </c>
      <c r="B194" s="13" t="s">
        <v>525</v>
      </c>
      <c r="C194" s="13" t="s">
        <v>474</v>
      </c>
      <c r="D194" s="13" t="s">
        <v>75</v>
      </c>
      <c r="E194" s="13" t="s">
        <v>483</v>
      </c>
      <c r="F194" s="13" t="s">
        <v>472</v>
      </c>
      <c r="G194" s="104">
        <v>1715</v>
      </c>
    </row>
    <row r="195" spans="1:7">
      <c r="A195" s="13" t="s">
        <v>476</v>
      </c>
      <c r="B195" s="13" t="s">
        <v>525</v>
      </c>
      <c r="C195" s="13" t="s">
        <v>474</v>
      </c>
      <c r="D195" s="13" t="s">
        <v>75</v>
      </c>
      <c r="E195" s="13" t="s">
        <v>483</v>
      </c>
      <c r="F195" s="13" t="s">
        <v>472</v>
      </c>
      <c r="G195" s="104">
        <v>100</v>
      </c>
    </row>
    <row r="196" spans="1:7">
      <c r="A196" s="13" t="s">
        <v>476</v>
      </c>
      <c r="B196" s="13" t="s">
        <v>525</v>
      </c>
      <c r="C196" s="13" t="s">
        <v>474</v>
      </c>
      <c r="D196" s="13" t="s">
        <v>75</v>
      </c>
      <c r="E196" s="13" t="s">
        <v>483</v>
      </c>
      <c r="F196" s="13" t="s">
        <v>472</v>
      </c>
      <c r="G196" s="104">
        <v>1032</v>
      </c>
    </row>
    <row r="197" spans="1:7">
      <c r="A197" s="13" t="s">
        <v>476</v>
      </c>
      <c r="B197" s="13" t="s">
        <v>525</v>
      </c>
      <c r="C197" s="13" t="s">
        <v>478</v>
      </c>
      <c r="D197" s="13" t="s">
        <v>75</v>
      </c>
      <c r="E197" s="13" t="s">
        <v>96</v>
      </c>
      <c r="F197" s="13" t="s">
        <v>472</v>
      </c>
      <c r="G197" s="104">
        <v>51952</v>
      </c>
    </row>
    <row r="198" spans="1:7">
      <c r="A198" s="13" t="s">
        <v>476</v>
      </c>
      <c r="B198" s="13" t="s">
        <v>525</v>
      </c>
      <c r="C198" s="13" t="s">
        <v>478</v>
      </c>
      <c r="D198" s="13" t="s">
        <v>75</v>
      </c>
      <c r="E198" s="13" t="s">
        <v>96</v>
      </c>
      <c r="F198" s="13" t="s">
        <v>472</v>
      </c>
      <c r="G198" s="104">
        <v>24399</v>
      </c>
    </row>
    <row r="199" spans="1:7">
      <c r="A199" s="13" t="s">
        <v>476</v>
      </c>
      <c r="B199" s="13" t="s">
        <v>525</v>
      </c>
      <c r="C199" s="13" t="s">
        <v>478</v>
      </c>
      <c r="D199" s="13" t="s">
        <v>75</v>
      </c>
      <c r="E199" s="13" t="s">
        <v>96</v>
      </c>
      <c r="F199" s="13" t="s">
        <v>472</v>
      </c>
      <c r="G199" s="104">
        <v>35466</v>
      </c>
    </row>
    <row r="200" spans="1:7">
      <c r="A200" s="13" t="s">
        <v>476</v>
      </c>
      <c r="B200" s="13" t="s">
        <v>525</v>
      </c>
      <c r="C200" s="13" t="s">
        <v>474</v>
      </c>
      <c r="D200" s="13" t="s">
        <v>75</v>
      </c>
      <c r="E200" s="13" t="s">
        <v>96</v>
      </c>
      <c r="F200" s="13" t="s">
        <v>472</v>
      </c>
      <c r="G200" s="104">
        <v>3629</v>
      </c>
    </row>
    <row r="201" spans="1:7">
      <c r="A201" s="13" t="s">
        <v>476</v>
      </c>
      <c r="B201" s="13" t="s">
        <v>525</v>
      </c>
      <c r="C201" s="13" t="s">
        <v>474</v>
      </c>
      <c r="D201" s="13" t="s">
        <v>75</v>
      </c>
      <c r="E201" s="13" t="s">
        <v>96</v>
      </c>
      <c r="F201" s="13" t="s">
        <v>472</v>
      </c>
      <c r="G201" s="104">
        <v>91</v>
      </c>
    </row>
    <row r="202" spans="1:7">
      <c r="A202" s="13" t="s">
        <v>476</v>
      </c>
      <c r="B202" s="13" t="s">
        <v>525</v>
      </c>
      <c r="C202" s="13" t="s">
        <v>474</v>
      </c>
      <c r="D202" s="13" t="s">
        <v>75</v>
      </c>
      <c r="E202" s="13" t="s">
        <v>96</v>
      </c>
      <c r="F202" s="13" t="s">
        <v>472</v>
      </c>
      <c r="G202" s="104">
        <v>1230</v>
      </c>
    </row>
    <row r="203" spans="1:7">
      <c r="A203" s="13" t="s">
        <v>476</v>
      </c>
      <c r="B203" s="13" t="s">
        <v>525</v>
      </c>
      <c r="C203" s="13" t="s">
        <v>478</v>
      </c>
      <c r="D203" s="13" t="s">
        <v>75</v>
      </c>
      <c r="E203" s="13" t="s">
        <v>482</v>
      </c>
      <c r="F203" s="13" t="s">
        <v>472</v>
      </c>
      <c r="G203" s="104">
        <v>36257</v>
      </c>
    </row>
    <row r="204" spans="1:7">
      <c r="A204" s="13" t="s">
        <v>476</v>
      </c>
      <c r="B204" s="13" t="s">
        <v>525</v>
      </c>
      <c r="C204" s="13" t="s">
        <v>478</v>
      </c>
      <c r="D204" s="13" t="s">
        <v>75</v>
      </c>
      <c r="E204" s="13" t="s">
        <v>482</v>
      </c>
      <c r="F204" s="13" t="s">
        <v>472</v>
      </c>
      <c r="G204" s="104">
        <v>13617</v>
      </c>
    </row>
    <row r="205" spans="1:7">
      <c r="A205" s="13" t="s">
        <v>476</v>
      </c>
      <c r="B205" s="13" t="s">
        <v>525</v>
      </c>
      <c r="C205" s="13" t="s">
        <v>478</v>
      </c>
      <c r="D205" s="13" t="s">
        <v>75</v>
      </c>
      <c r="E205" s="13" t="s">
        <v>482</v>
      </c>
      <c r="F205" s="13" t="s">
        <v>472</v>
      </c>
      <c r="G205" s="104">
        <v>35606</v>
      </c>
    </row>
    <row r="206" spans="1:7">
      <c r="A206" s="13" t="s">
        <v>476</v>
      </c>
      <c r="B206" s="13" t="s">
        <v>525</v>
      </c>
      <c r="C206" s="13" t="s">
        <v>474</v>
      </c>
      <c r="D206" s="13" t="s">
        <v>75</v>
      </c>
      <c r="E206" s="13" t="s">
        <v>482</v>
      </c>
      <c r="F206" s="13" t="s">
        <v>472</v>
      </c>
      <c r="G206" s="104">
        <v>2960</v>
      </c>
    </row>
    <row r="207" spans="1:7">
      <c r="A207" s="13" t="s">
        <v>476</v>
      </c>
      <c r="B207" s="13" t="s">
        <v>525</v>
      </c>
      <c r="C207" s="13" t="s">
        <v>474</v>
      </c>
      <c r="D207" s="13" t="s">
        <v>75</v>
      </c>
      <c r="E207" s="13" t="s">
        <v>482</v>
      </c>
      <c r="F207" s="13" t="s">
        <v>472</v>
      </c>
      <c r="G207" s="104">
        <v>247</v>
      </c>
    </row>
    <row r="208" spans="1:7">
      <c r="A208" s="13" t="s">
        <v>476</v>
      </c>
      <c r="B208" s="13" t="s">
        <v>525</v>
      </c>
      <c r="C208" s="13" t="s">
        <v>474</v>
      </c>
      <c r="D208" s="13" t="s">
        <v>75</v>
      </c>
      <c r="E208" s="13" t="s">
        <v>482</v>
      </c>
      <c r="F208" s="13" t="s">
        <v>472</v>
      </c>
      <c r="G208" s="104">
        <v>1372</v>
      </c>
    </row>
    <row r="209" spans="1:7">
      <c r="A209" s="13" t="s">
        <v>476</v>
      </c>
      <c r="B209" s="13" t="s">
        <v>525</v>
      </c>
      <c r="C209" s="13" t="s">
        <v>478</v>
      </c>
      <c r="D209" s="13" t="s">
        <v>75</v>
      </c>
      <c r="E209" s="13" t="s">
        <v>473</v>
      </c>
      <c r="F209" s="13" t="s">
        <v>472</v>
      </c>
      <c r="G209" s="105" t="s">
        <v>539</v>
      </c>
    </row>
    <row r="210" spans="1:7">
      <c r="A210" s="13" t="s">
        <v>476</v>
      </c>
      <c r="B210" s="13" t="s">
        <v>525</v>
      </c>
      <c r="C210" s="13" t="s">
        <v>478</v>
      </c>
      <c r="D210" s="13" t="s">
        <v>75</v>
      </c>
      <c r="E210" s="13" t="s">
        <v>473</v>
      </c>
      <c r="F210" s="13" t="s">
        <v>472</v>
      </c>
      <c r="G210" s="105" t="s">
        <v>538</v>
      </c>
    </row>
    <row r="211" spans="1:7">
      <c r="A211" s="13" t="s">
        <v>476</v>
      </c>
      <c r="B211" s="13" t="s">
        <v>525</v>
      </c>
      <c r="C211" s="13" t="s">
        <v>478</v>
      </c>
      <c r="D211" s="13" t="s">
        <v>75</v>
      </c>
      <c r="E211" s="13" t="s">
        <v>473</v>
      </c>
      <c r="F211" s="13" t="s">
        <v>472</v>
      </c>
      <c r="G211" s="105">
        <v>26297</v>
      </c>
    </row>
    <row r="212" spans="1:7">
      <c r="A212" s="13" t="s">
        <v>476</v>
      </c>
      <c r="B212" s="13" t="s">
        <v>525</v>
      </c>
      <c r="C212" s="13" t="s">
        <v>474</v>
      </c>
      <c r="D212" s="13" t="s">
        <v>75</v>
      </c>
      <c r="E212" s="13" t="s">
        <v>473</v>
      </c>
      <c r="F212" s="13" t="s">
        <v>472</v>
      </c>
      <c r="G212" s="105" t="s">
        <v>537</v>
      </c>
    </row>
    <row r="213" spans="1:7">
      <c r="A213" s="13" t="s">
        <v>476</v>
      </c>
      <c r="B213" s="13" t="s">
        <v>525</v>
      </c>
      <c r="C213" s="13" t="s">
        <v>474</v>
      </c>
      <c r="D213" s="13" t="s">
        <v>75</v>
      </c>
      <c r="E213" s="13" t="s">
        <v>473</v>
      </c>
      <c r="F213" s="13" t="s">
        <v>472</v>
      </c>
      <c r="G213" s="105" t="s">
        <v>536</v>
      </c>
    </row>
    <row r="214" spans="1:7">
      <c r="A214" s="13" t="s">
        <v>476</v>
      </c>
      <c r="B214" s="13" t="s">
        <v>525</v>
      </c>
      <c r="C214" s="13" t="s">
        <v>474</v>
      </c>
      <c r="D214" s="13" t="s">
        <v>75</v>
      </c>
      <c r="E214" s="13" t="s">
        <v>473</v>
      </c>
      <c r="F214" s="13" t="s">
        <v>472</v>
      </c>
      <c r="G214" s="105">
        <v>858</v>
      </c>
    </row>
    <row r="215" spans="1:7">
      <c r="A215" s="13" t="s">
        <v>476</v>
      </c>
      <c r="B215" s="13" t="s">
        <v>525</v>
      </c>
      <c r="C215" s="13" t="s">
        <v>478</v>
      </c>
      <c r="D215" s="13" t="s">
        <v>76</v>
      </c>
      <c r="E215" s="13" t="s">
        <v>485</v>
      </c>
      <c r="F215" s="13" t="s">
        <v>472</v>
      </c>
      <c r="G215" s="104">
        <v>4878</v>
      </c>
    </row>
    <row r="216" spans="1:7">
      <c r="A216" s="13" t="s">
        <v>476</v>
      </c>
      <c r="B216" s="13" t="s">
        <v>525</v>
      </c>
      <c r="C216" s="13" t="s">
        <v>478</v>
      </c>
      <c r="D216" s="13" t="s">
        <v>76</v>
      </c>
      <c r="E216" s="13" t="s">
        <v>485</v>
      </c>
      <c r="F216" s="13" t="s">
        <v>472</v>
      </c>
      <c r="G216" s="104">
        <v>2433</v>
      </c>
    </row>
    <row r="217" spans="1:7">
      <c r="A217" s="13" t="s">
        <v>476</v>
      </c>
      <c r="B217" s="13" t="s">
        <v>525</v>
      </c>
      <c r="C217" s="13" t="s">
        <v>478</v>
      </c>
      <c r="D217" s="13" t="s">
        <v>76</v>
      </c>
      <c r="E217" s="13" t="s">
        <v>485</v>
      </c>
      <c r="F217" s="13" t="s">
        <v>472</v>
      </c>
      <c r="G217" s="104">
        <v>5623</v>
      </c>
    </row>
    <row r="218" spans="1:7">
      <c r="A218" s="13" t="s">
        <v>476</v>
      </c>
      <c r="B218" s="13" t="s">
        <v>525</v>
      </c>
      <c r="C218" s="13" t="s">
        <v>474</v>
      </c>
      <c r="D218" s="13" t="s">
        <v>76</v>
      </c>
      <c r="E218" s="13" t="s">
        <v>485</v>
      </c>
      <c r="F218" s="13" t="s">
        <v>472</v>
      </c>
      <c r="G218" s="104">
        <v>1633</v>
      </c>
    </row>
    <row r="219" spans="1:7">
      <c r="A219" s="13" t="s">
        <v>476</v>
      </c>
      <c r="B219" s="13" t="s">
        <v>525</v>
      </c>
      <c r="C219" s="13" t="s">
        <v>474</v>
      </c>
      <c r="D219" s="13" t="s">
        <v>76</v>
      </c>
      <c r="E219" s="13" t="s">
        <v>485</v>
      </c>
      <c r="F219" s="13" t="s">
        <v>472</v>
      </c>
      <c r="G219" s="104">
        <v>1360</v>
      </c>
    </row>
    <row r="220" spans="1:7">
      <c r="A220" s="13" t="s">
        <v>476</v>
      </c>
      <c r="B220" s="13" t="s">
        <v>525</v>
      </c>
      <c r="C220" s="13" t="s">
        <v>474</v>
      </c>
      <c r="D220" s="13" t="s">
        <v>76</v>
      </c>
      <c r="E220" s="13" t="s">
        <v>485</v>
      </c>
      <c r="F220" s="13" t="s">
        <v>472</v>
      </c>
      <c r="G220" s="104">
        <v>1589</v>
      </c>
    </row>
    <row r="221" spans="1:7">
      <c r="A221" s="13" t="s">
        <v>476</v>
      </c>
      <c r="B221" s="13" t="s">
        <v>525</v>
      </c>
      <c r="C221" s="13" t="s">
        <v>478</v>
      </c>
      <c r="D221" s="13" t="s">
        <v>76</v>
      </c>
      <c r="E221" s="13" t="s">
        <v>327</v>
      </c>
      <c r="F221" s="13" t="s">
        <v>472</v>
      </c>
      <c r="G221" s="104">
        <v>8031</v>
      </c>
    </row>
    <row r="222" spans="1:7">
      <c r="A222" s="13" t="s">
        <v>476</v>
      </c>
      <c r="B222" s="13" t="s">
        <v>525</v>
      </c>
      <c r="C222" s="13" t="s">
        <v>478</v>
      </c>
      <c r="D222" s="13" t="s">
        <v>76</v>
      </c>
      <c r="E222" s="13" t="s">
        <v>327</v>
      </c>
      <c r="F222" s="13" t="s">
        <v>472</v>
      </c>
      <c r="G222" s="104">
        <v>4740</v>
      </c>
    </row>
    <row r="223" spans="1:7">
      <c r="A223" s="13" t="s">
        <v>476</v>
      </c>
      <c r="B223" s="13" t="s">
        <v>525</v>
      </c>
      <c r="C223" s="13" t="s">
        <v>478</v>
      </c>
      <c r="D223" s="13" t="s">
        <v>76</v>
      </c>
      <c r="E223" s="13" t="s">
        <v>327</v>
      </c>
      <c r="F223" s="13" t="s">
        <v>472</v>
      </c>
      <c r="G223" s="104">
        <v>5282</v>
      </c>
    </row>
    <row r="224" spans="1:7">
      <c r="A224" s="13" t="s">
        <v>476</v>
      </c>
      <c r="B224" s="13" t="s">
        <v>525</v>
      </c>
      <c r="C224" s="13" t="s">
        <v>474</v>
      </c>
      <c r="D224" s="13" t="s">
        <v>76</v>
      </c>
      <c r="E224" s="13" t="s">
        <v>327</v>
      </c>
      <c r="F224" s="13" t="s">
        <v>472</v>
      </c>
      <c r="G224" s="104">
        <v>1776</v>
      </c>
    </row>
    <row r="225" spans="1:7">
      <c r="A225" s="13" t="s">
        <v>476</v>
      </c>
      <c r="B225" s="13" t="s">
        <v>525</v>
      </c>
      <c r="C225" s="13" t="s">
        <v>474</v>
      </c>
      <c r="D225" s="13" t="s">
        <v>76</v>
      </c>
      <c r="E225" s="13" t="s">
        <v>327</v>
      </c>
      <c r="F225" s="13" t="s">
        <v>472</v>
      </c>
      <c r="G225" s="104">
        <v>1836</v>
      </c>
    </row>
    <row r="226" spans="1:7">
      <c r="A226" s="13" t="s">
        <v>476</v>
      </c>
      <c r="B226" s="13" t="s">
        <v>525</v>
      </c>
      <c r="C226" s="13" t="s">
        <v>474</v>
      </c>
      <c r="D226" s="13" t="s">
        <v>76</v>
      </c>
      <c r="E226" s="13" t="s">
        <v>327</v>
      </c>
      <c r="F226" s="13" t="s">
        <v>472</v>
      </c>
      <c r="G226" s="104">
        <v>1639</v>
      </c>
    </row>
    <row r="227" spans="1:7">
      <c r="A227" s="13" t="s">
        <v>476</v>
      </c>
      <c r="B227" s="13" t="s">
        <v>525</v>
      </c>
      <c r="C227" s="13" t="s">
        <v>478</v>
      </c>
      <c r="D227" s="13" t="s">
        <v>76</v>
      </c>
      <c r="E227" s="13" t="s">
        <v>484</v>
      </c>
      <c r="F227" s="13" t="s">
        <v>472</v>
      </c>
      <c r="G227" s="104">
        <v>7287</v>
      </c>
    </row>
    <row r="228" spans="1:7">
      <c r="A228" s="13" t="s">
        <v>476</v>
      </c>
      <c r="B228" s="13" t="s">
        <v>525</v>
      </c>
      <c r="C228" s="13" t="s">
        <v>478</v>
      </c>
      <c r="D228" s="13" t="s">
        <v>76</v>
      </c>
      <c r="E228" s="13" t="s">
        <v>484</v>
      </c>
      <c r="F228" s="13" t="s">
        <v>472</v>
      </c>
      <c r="G228" s="104">
        <v>5923</v>
      </c>
    </row>
    <row r="229" spans="1:7">
      <c r="A229" s="13" t="s">
        <v>476</v>
      </c>
      <c r="B229" s="13" t="s">
        <v>525</v>
      </c>
      <c r="C229" s="13" t="s">
        <v>478</v>
      </c>
      <c r="D229" s="13" t="s">
        <v>76</v>
      </c>
      <c r="E229" s="13" t="s">
        <v>484</v>
      </c>
      <c r="F229" s="13" t="s">
        <v>472</v>
      </c>
      <c r="G229" s="104">
        <v>6465</v>
      </c>
    </row>
    <row r="230" spans="1:7">
      <c r="A230" s="13" t="s">
        <v>476</v>
      </c>
      <c r="B230" s="13" t="s">
        <v>525</v>
      </c>
      <c r="C230" s="13" t="s">
        <v>474</v>
      </c>
      <c r="D230" s="13" t="s">
        <v>76</v>
      </c>
      <c r="E230" s="13" t="s">
        <v>484</v>
      </c>
      <c r="F230" s="13" t="s">
        <v>472</v>
      </c>
      <c r="G230" s="104">
        <v>1697</v>
      </c>
    </row>
    <row r="231" spans="1:7">
      <c r="A231" s="13" t="s">
        <v>476</v>
      </c>
      <c r="B231" s="13" t="s">
        <v>525</v>
      </c>
      <c r="C231" s="13" t="s">
        <v>474</v>
      </c>
      <c r="D231" s="13" t="s">
        <v>76</v>
      </c>
      <c r="E231" s="13" t="s">
        <v>484</v>
      </c>
      <c r="F231" s="13" t="s">
        <v>472</v>
      </c>
      <c r="G231" s="104">
        <v>2485</v>
      </c>
    </row>
    <row r="232" spans="1:7">
      <c r="A232" s="13" t="s">
        <v>476</v>
      </c>
      <c r="B232" s="13" t="s">
        <v>525</v>
      </c>
      <c r="C232" s="13" t="s">
        <v>474</v>
      </c>
      <c r="D232" s="13" t="s">
        <v>76</v>
      </c>
      <c r="E232" s="13" t="s">
        <v>484</v>
      </c>
      <c r="F232" s="13" t="s">
        <v>472</v>
      </c>
      <c r="G232" s="104">
        <v>1632</v>
      </c>
    </row>
    <row r="233" spans="1:7">
      <c r="A233" s="13" t="s">
        <v>476</v>
      </c>
      <c r="B233" s="13" t="s">
        <v>525</v>
      </c>
      <c r="C233" s="13" t="s">
        <v>478</v>
      </c>
      <c r="D233" s="13" t="s">
        <v>76</v>
      </c>
      <c r="E233" s="13" t="s">
        <v>483</v>
      </c>
      <c r="F233" s="13" t="s">
        <v>472</v>
      </c>
      <c r="G233" s="104">
        <v>4527</v>
      </c>
    </row>
    <row r="234" spans="1:7">
      <c r="A234" s="13" t="s">
        <v>476</v>
      </c>
      <c r="B234" s="13" t="s">
        <v>525</v>
      </c>
      <c r="C234" s="13" t="s">
        <v>478</v>
      </c>
      <c r="D234" s="13" t="s">
        <v>76</v>
      </c>
      <c r="E234" s="13" t="s">
        <v>483</v>
      </c>
      <c r="F234" s="13" t="s">
        <v>472</v>
      </c>
      <c r="G234" s="104">
        <v>3171</v>
      </c>
    </row>
    <row r="235" spans="1:7">
      <c r="A235" s="13" t="s">
        <v>476</v>
      </c>
      <c r="B235" s="13" t="s">
        <v>525</v>
      </c>
      <c r="C235" s="13" t="s">
        <v>478</v>
      </c>
      <c r="D235" s="13" t="s">
        <v>76</v>
      </c>
      <c r="E235" s="13" t="s">
        <v>483</v>
      </c>
      <c r="F235" s="13" t="s">
        <v>472</v>
      </c>
      <c r="G235" s="104">
        <v>6697</v>
      </c>
    </row>
    <row r="236" spans="1:7">
      <c r="A236" s="13" t="s">
        <v>476</v>
      </c>
      <c r="B236" s="13" t="s">
        <v>525</v>
      </c>
      <c r="C236" s="13" t="s">
        <v>474</v>
      </c>
      <c r="D236" s="13" t="s">
        <v>76</v>
      </c>
      <c r="E236" s="13" t="s">
        <v>483</v>
      </c>
      <c r="F236" s="13" t="s">
        <v>472</v>
      </c>
      <c r="G236" s="104">
        <v>1832</v>
      </c>
    </row>
    <row r="237" spans="1:7">
      <c r="A237" s="13" t="s">
        <v>476</v>
      </c>
      <c r="B237" s="13" t="s">
        <v>525</v>
      </c>
      <c r="C237" s="13" t="s">
        <v>474</v>
      </c>
      <c r="D237" s="13" t="s">
        <v>76</v>
      </c>
      <c r="E237" s="13" t="s">
        <v>483</v>
      </c>
      <c r="F237" s="13" t="s">
        <v>472</v>
      </c>
      <c r="G237" s="104">
        <v>1524</v>
      </c>
    </row>
    <row r="238" spans="1:7">
      <c r="A238" s="13" t="s">
        <v>476</v>
      </c>
      <c r="B238" s="13" t="s">
        <v>525</v>
      </c>
      <c r="C238" s="13" t="s">
        <v>474</v>
      </c>
      <c r="D238" s="13" t="s">
        <v>76</v>
      </c>
      <c r="E238" s="13" t="s">
        <v>483</v>
      </c>
      <c r="F238" s="13" t="s">
        <v>472</v>
      </c>
      <c r="G238" s="104">
        <v>1375</v>
      </c>
    </row>
    <row r="239" spans="1:7">
      <c r="A239" s="13" t="s">
        <v>476</v>
      </c>
      <c r="B239" s="13" t="s">
        <v>525</v>
      </c>
      <c r="C239" s="13" t="s">
        <v>478</v>
      </c>
      <c r="D239" s="13" t="s">
        <v>76</v>
      </c>
      <c r="E239" s="13" t="s">
        <v>96</v>
      </c>
      <c r="F239" s="13" t="s">
        <v>472</v>
      </c>
      <c r="G239" s="104">
        <v>4993</v>
      </c>
    </row>
    <row r="240" spans="1:7">
      <c r="A240" s="13" t="s">
        <v>476</v>
      </c>
      <c r="B240" s="13" t="s">
        <v>525</v>
      </c>
      <c r="C240" s="13" t="s">
        <v>478</v>
      </c>
      <c r="D240" s="13" t="s">
        <v>76</v>
      </c>
      <c r="E240" s="13" t="s">
        <v>96</v>
      </c>
      <c r="F240" s="13" t="s">
        <v>472</v>
      </c>
      <c r="G240" s="104">
        <v>2310</v>
      </c>
    </row>
    <row r="241" spans="1:7">
      <c r="A241" s="13" t="s">
        <v>476</v>
      </c>
      <c r="B241" s="13" t="s">
        <v>525</v>
      </c>
      <c r="C241" s="13" t="s">
        <v>478</v>
      </c>
      <c r="D241" s="13" t="s">
        <v>76</v>
      </c>
      <c r="E241" s="13" t="s">
        <v>96</v>
      </c>
      <c r="F241" s="13" t="s">
        <v>472</v>
      </c>
      <c r="G241" s="104">
        <v>7551</v>
      </c>
    </row>
    <row r="242" spans="1:7">
      <c r="A242" s="13" t="s">
        <v>476</v>
      </c>
      <c r="B242" s="13" t="s">
        <v>525</v>
      </c>
      <c r="C242" s="13" t="s">
        <v>474</v>
      </c>
      <c r="D242" s="13" t="s">
        <v>76</v>
      </c>
      <c r="E242" s="13" t="s">
        <v>96</v>
      </c>
      <c r="F242" s="13" t="s">
        <v>472</v>
      </c>
      <c r="G242" s="104">
        <v>702</v>
      </c>
    </row>
    <row r="243" spans="1:7">
      <c r="A243" s="13" t="s">
        <v>476</v>
      </c>
      <c r="B243" s="13" t="s">
        <v>525</v>
      </c>
      <c r="C243" s="13" t="s">
        <v>474</v>
      </c>
      <c r="D243" s="13" t="s">
        <v>76</v>
      </c>
      <c r="E243" s="13" t="s">
        <v>96</v>
      </c>
      <c r="F243" s="13" t="s">
        <v>472</v>
      </c>
      <c r="G243" s="104">
        <v>686</v>
      </c>
    </row>
    <row r="244" spans="1:7">
      <c r="A244" s="13" t="s">
        <v>476</v>
      </c>
      <c r="B244" s="13" t="s">
        <v>525</v>
      </c>
      <c r="C244" s="13" t="s">
        <v>474</v>
      </c>
      <c r="D244" s="13" t="s">
        <v>76</v>
      </c>
      <c r="E244" s="13" t="s">
        <v>96</v>
      </c>
      <c r="F244" s="13" t="s">
        <v>472</v>
      </c>
      <c r="G244" s="104">
        <v>680</v>
      </c>
    </row>
    <row r="245" spans="1:7">
      <c r="A245" s="13" t="s">
        <v>476</v>
      </c>
      <c r="B245" s="13" t="s">
        <v>525</v>
      </c>
      <c r="C245" s="13" t="s">
        <v>478</v>
      </c>
      <c r="D245" s="13" t="s">
        <v>76</v>
      </c>
      <c r="E245" s="13" t="s">
        <v>482</v>
      </c>
      <c r="F245" s="13" t="s">
        <v>472</v>
      </c>
      <c r="G245" s="104">
        <v>4166</v>
      </c>
    </row>
    <row r="246" spans="1:7">
      <c r="A246" s="13" t="s">
        <v>476</v>
      </c>
      <c r="B246" s="13" t="s">
        <v>525</v>
      </c>
      <c r="C246" s="13" t="s">
        <v>478</v>
      </c>
      <c r="D246" s="13" t="s">
        <v>76</v>
      </c>
      <c r="E246" s="13" t="s">
        <v>482</v>
      </c>
      <c r="F246" s="13" t="s">
        <v>472</v>
      </c>
      <c r="G246" s="104">
        <v>2821</v>
      </c>
    </row>
    <row r="247" spans="1:7">
      <c r="A247" s="13" t="s">
        <v>476</v>
      </c>
      <c r="B247" s="13" t="s">
        <v>525</v>
      </c>
      <c r="C247" s="13" t="s">
        <v>478</v>
      </c>
      <c r="D247" s="13" t="s">
        <v>76</v>
      </c>
      <c r="E247" s="13" t="s">
        <v>482</v>
      </c>
      <c r="F247" s="13" t="s">
        <v>472</v>
      </c>
      <c r="G247" s="104">
        <v>7093</v>
      </c>
    </row>
    <row r="248" spans="1:7">
      <c r="A248" s="13" t="s">
        <v>476</v>
      </c>
      <c r="B248" s="13" t="s">
        <v>525</v>
      </c>
      <c r="C248" s="13" t="s">
        <v>474</v>
      </c>
      <c r="D248" s="13" t="s">
        <v>76</v>
      </c>
      <c r="E248" s="13" t="s">
        <v>482</v>
      </c>
      <c r="F248" s="13" t="s">
        <v>472</v>
      </c>
      <c r="G248" s="104">
        <v>685</v>
      </c>
    </row>
    <row r="249" spans="1:7">
      <c r="A249" s="13" t="s">
        <v>476</v>
      </c>
      <c r="B249" s="13" t="s">
        <v>525</v>
      </c>
      <c r="C249" s="13" t="s">
        <v>474</v>
      </c>
      <c r="D249" s="13" t="s">
        <v>76</v>
      </c>
      <c r="E249" s="13" t="s">
        <v>482</v>
      </c>
      <c r="F249" s="13" t="s">
        <v>472</v>
      </c>
      <c r="G249" s="104">
        <v>644</v>
      </c>
    </row>
    <row r="250" spans="1:7">
      <c r="A250" s="13" t="s">
        <v>476</v>
      </c>
      <c r="B250" s="13" t="s">
        <v>525</v>
      </c>
      <c r="C250" s="13" t="s">
        <v>474</v>
      </c>
      <c r="D250" s="13" t="s">
        <v>76</v>
      </c>
      <c r="E250" s="13" t="s">
        <v>482</v>
      </c>
      <c r="F250" s="13" t="s">
        <v>472</v>
      </c>
      <c r="G250" s="104">
        <v>821</v>
      </c>
    </row>
    <row r="251" spans="1:7">
      <c r="A251" s="13" t="s">
        <v>476</v>
      </c>
      <c r="B251" s="13" t="s">
        <v>525</v>
      </c>
      <c r="C251" s="13" t="s">
        <v>478</v>
      </c>
      <c r="D251" s="13" t="s">
        <v>76</v>
      </c>
      <c r="E251" s="13" t="s">
        <v>473</v>
      </c>
      <c r="F251" s="13" t="s">
        <v>472</v>
      </c>
      <c r="G251" s="104">
        <v>2293</v>
      </c>
    </row>
    <row r="252" spans="1:7">
      <c r="A252" s="13" t="s">
        <v>476</v>
      </c>
      <c r="B252" s="13" t="s">
        <v>525</v>
      </c>
      <c r="C252" s="13" t="s">
        <v>478</v>
      </c>
      <c r="D252" s="13" t="s">
        <v>76</v>
      </c>
      <c r="E252" s="13" t="s">
        <v>473</v>
      </c>
      <c r="F252" s="13" t="s">
        <v>472</v>
      </c>
      <c r="G252" s="104">
        <v>1252</v>
      </c>
    </row>
    <row r="253" spans="1:7">
      <c r="A253" s="13" t="s">
        <v>476</v>
      </c>
      <c r="B253" s="13" t="s">
        <v>525</v>
      </c>
      <c r="C253" s="13" t="s">
        <v>478</v>
      </c>
      <c r="D253" s="13" t="s">
        <v>76</v>
      </c>
      <c r="E253" s="13" t="s">
        <v>473</v>
      </c>
      <c r="F253" s="13" t="s">
        <v>472</v>
      </c>
      <c r="G253" s="104">
        <v>5737</v>
      </c>
    </row>
    <row r="254" spans="1:7">
      <c r="A254" s="13" t="s">
        <v>476</v>
      </c>
      <c r="B254" s="13" t="s">
        <v>525</v>
      </c>
      <c r="C254" s="13" t="s">
        <v>474</v>
      </c>
      <c r="D254" s="13" t="s">
        <v>76</v>
      </c>
      <c r="E254" s="13" t="s">
        <v>473</v>
      </c>
      <c r="F254" s="13" t="s">
        <v>472</v>
      </c>
      <c r="G254" s="104">
        <v>561</v>
      </c>
    </row>
    <row r="255" spans="1:7">
      <c r="A255" s="13" t="s">
        <v>476</v>
      </c>
      <c r="B255" s="13" t="s">
        <v>525</v>
      </c>
      <c r="C255" s="13" t="s">
        <v>474</v>
      </c>
      <c r="D255" s="13" t="s">
        <v>76</v>
      </c>
      <c r="E255" s="13" t="s">
        <v>473</v>
      </c>
      <c r="F255" s="13" t="s">
        <v>472</v>
      </c>
      <c r="G255" s="104">
        <v>494</v>
      </c>
    </row>
    <row r="256" spans="1:7">
      <c r="A256" s="13" t="s">
        <v>476</v>
      </c>
      <c r="B256" s="13" t="s">
        <v>525</v>
      </c>
      <c r="C256" s="13" t="s">
        <v>474</v>
      </c>
      <c r="D256" s="13" t="s">
        <v>76</v>
      </c>
      <c r="E256" s="13" t="s">
        <v>473</v>
      </c>
      <c r="F256" s="13" t="s">
        <v>472</v>
      </c>
      <c r="G256" s="104">
        <v>944</v>
      </c>
    </row>
    <row r="257" spans="1:7">
      <c r="A257" s="13" t="s">
        <v>476</v>
      </c>
      <c r="B257" s="13" t="s">
        <v>525</v>
      </c>
      <c r="C257" s="13" t="s">
        <v>478</v>
      </c>
      <c r="D257" s="13" t="s">
        <v>71</v>
      </c>
      <c r="E257" s="13" t="s">
        <v>485</v>
      </c>
      <c r="F257" s="13" t="s">
        <v>472</v>
      </c>
      <c r="G257" s="13" t="s">
        <v>157</v>
      </c>
    </row>
    <row r="258" spans="1:7">
      <c r="A258" s="13" t="s">
        <v>476</v>
      </c>
      <c r="B258" s="13" t="s">
        <v>525</v>
      </c>
      <c r="C258" s="13" t="s">
        <v>478</v>
      </c>
      <c r="D258" s="13" t="s">
        <v>71</v>
      </c>
      <c r="E258" s="13" t="s">
        <v>485</v>
      </c>
      <c r="F258" s="13" t="s">
        <v>472</v>
      </c>
      <c r="G258" s="13" t="s">
        <v>157</v>
      </c>
    </row>
    <row r="259" spans="1:7">
      <c r="A259" s="13" t="s">
        <v>476</v>
      </c>
      <c r="B259" s="13" t="s">
        <v>525</v>
      </c>
      <c r="C259" s="13" t="s">
        <v>478</v>
      </c>
      <c r="D259" s="13" t="s">
        <v>71</v>
      </c>
      <c r="E259" s="13" t="s">
        <v>485</v>
      </c>
      <c r="F259" s="13" t="s">
        <v>472</v>
      </c>
      <c r="G259" s="13" t="s">
        <v>157</v>
      </c>
    </row>
    <row r="260" spans="1:7">
      <c r="A260" s="13" t="s">
        <v>476</v>
      </c>
      <c r="B260" s="13" t="s">
        <v>525</v>
      </c>
      <c r="C260" s="13" t="s">
        <v>474</v>
      </c>
      <c r="D260" s="13" t="s">
        <v>71</v>
      </c>
      <c r="E260" s="13" t="s">
        <v>485</v>
      </c>
      <c r="F260" s="13" t="s">
        <v>472</v>
      </c>
      <c r="G260" s="13" t="s">
        <v>157</v>
      </c>
    </row>
    <row r="261" spans="1:7">
      <c r="A261" s="13" t="s">
        <v>476</v>
      </c>
      <c r="B261" s="13" t="s">
        <v>525</v>
      </c>
      <c r="C261" s="13" t="s">
        <v>474</v>
      </c>
      <c r="D261" s="13" t="s">
        <v>71</v>
      </c>
      <c r="E261" s="13" t="s">
        <v>485</v>
      </c>
      <c r="F261" s="13" t="s">
        <v>472</v>
      </c>
      <c r="G261" s="13" t="s">
        <v>157</v>
      </c>
    </row>
    <row r="262" spans="1:7">
      <c r="A262" s="13" t="s">
        <v>476</v>
      </c>
      <c r="B262" s="13" t="s">
        <v>525</v>
      </c>
      <c r="C262" s="13" t="s">
        <v>474</v>
      </c>
      <c r="D262" s="13" t="s">
        <v>71</v>
      </c>
      <c r="E262" s="13" t="s">
        <v>485</v>
      </c>
      <c r="F262" s="13" t="s">
        <v>472</v>
      </c>
      <c r="G262" s="13" t="s">
        <v>157</v>
      </c>
    </row>
    <row r="263" spans="1:7">
      <c r="A263" s="13" t="s">
        <v>476</v>
      </c>
      <c r="B263" s="13" t="s">
        <v>525</v>
      </c>
      <c r="C263" s="13" t="s">
        <v>478</v>
      </c>
      <c r="D263" s="13" t="s">
        <v>71</v>
      </c>
      <c r="E263" s="13" t="s">
        <v>327</v>
      </c>
      <c r="F263" s="13" t="s">
        <v>472</v>
      </c>
      <c r="G263" s="13" t="s">
        <v>157</v>
      </c>
    </row>
    <row r="264" spans="1:7">
      <c r="A264" s="13" t="s">
        <v>476</v>
      </c>
      <c r="B264" s="13" t="s">
        <v>525</v>
      </c>
      <c r="C264" s="13" t="s">
        <v>478</v>
      </c>
      <c r="D264" s="13" t="s">
        <v>71</v>
      </c>
      <c r="E264" s="13" t="s">
        <v>327</v>
      </c>
      <c r="F264" s="13" t="s">
        <v>472</v>
      </c>
      <c r="G264" s="13" t="s">
        <v>157</v>
      </c>
    </row>
    <row r="265" spans="1:7">
      <c r="A265" s="13" t="s">
        <v>476</v>
      </c>
      <c r="B265" s="13" t="s">
        <v>525</v>
      </c>
      <c r="C265" s="13" t="s">
        <v>478</v>
      </c>
      <c r="D265" s="13" t="s">
        <v>71</v>
      </c>
      <c r="E265" s="13" t="s">
        <v>327</v>
      </c>
      <c r="F265" s="13" t="s">
        <v>472</v>
      </c>
      <c r="G265" s="13" t="s">
        <v>157</v>
      </c>
    </row>
    <row r="266" spans="1:7">
      <c r="A266" s="13" t="s">
        <v>476</v>
      </c>
      <c r="B266" s="13" t="s">
        <v>525</v>
      </c>
      <c r="C266" s="13" t="s">
        <v>474</v>
      </c>
      <c r="D266" s="13" t="s">
        <v>71</v>
      </c>
      <c r="E266" s="13" t="s">
        <v>327</v>
      </c>
      <c r="F266" s="13" t="s">
        <v>472</v>
      </c>
      <c r="G266" s="13" t="s">
        <v>157</v>
      </c>
    </row>
    <row r="267" spans="1:7">
      <c r="A267" s="13" t="s">
        <v>476</v>
      </c>
      <c r="B267" s="13" t="s">
        <v>525</v>
      </c>
      <c r="C267" s="13" t="s">
        <v>474</v>
      </c>
      <c r="D267" s="13" t="s">
        <v>71</v>
      </c>
      <c r="E267" s="13" t="s">
        <v>327</v>
      </c>
      <c r="F267" s="13" t="s">
        <v>472</v>
      </c>
      <c r="G267" s="13" t="s">
        <v>157</v>
      </c>
    </row>
    <row r="268" spans="1:7">
      <c r="A268" s="13" t="s">
        <v>476</v>
      </c>
      <c r="B268" s="13" t="s">
        <v>525</v>
      </c>
      <c r="C268" s="13" t="s">
        <v>474</v>
      </c>
      <c r="D268" s="13" t="s">
        <v>71</v>
      </c>
      <c r="E268" s="13" t="s">
        <v>327</v>
      </c>
      <c r="F268" s="13" t="s">
        <v>472</v>
      </c>
      <c r="G268" s="13" t="s">
        <v>157</v>
      </c>
    </row>
    <row r="269" spans="1:7">
      <c r="A269" s="13" t="s">
        <v>476</v>
      </c>
      <c r="B269" s="13" t="s">
        <v>525</v>
      </c>
      <c r="C269" s="13" t="s">
        <v>478</v>
      </c>
      <c r="D269" s="13" t="s">
        <v>71</v>
      </c>
      <c r="E269" s="13" t="s">
        <v>484</v>
      </c>
      <c r="F269" s="13" t="s">
        <v>472</v>
      </c>
      <c r="G269" s="104">
        <v>3867</v>
      </c>
    </row>
    <row r="270" spans="1:7">
      <c r="A270" s="13" t="s">
        <v>476</v>
      </c>
      <c r="B270" s="13" t="s">
        <v>525</v>
      </c>
      <c r="C270" s="13" t="s">
        <v>478</v>
      </c>
      <c r="D270" s="13" t="s">
        <v>71</v>
      </c>
      <c r="E270" s="13" t="s">
        <v>484</v>
      </c>
      <c r="F270" s="13" t="s">
        <v>472</v>
      </c>
      <c r="G270" s="104">
        <v>2702</v>
      </c>
    </row>
    <row r="271" spans="1:7">
      <c r="A271" s="13" t="s">
        <v>476</v>
      </c>
      <c r="B271" s="13" t="s">
        <v>525</v>
      </c>
      <c r="C271" s="13" t="s">
        <v>478</v>
      </c>
      <c r="D271" s="13" t="s">
        <v>71</v>
      </c>
      <c r="E271" s="13" t="s">
        <v>484</v>
      </c>
      <c r="F271" s="13" t="s">
        <v>472</v>
      </c>
      <c r="G271" s="104">
        <v>3393</v>
      </c>
    </row>
    <row r="272" spans="1:7">
      <c r="A272" s="13" t="s">
        <v>476</v>
      </c>
      <c r="B272" s="13" t="s">
        <v>525</v>
      </c>
      <c r="C272" s="13" t="s">
        <v>474</v>
      </c>
      <c r="D272" s="13" t="s">
        <v>71</v>
      </c>
      <c r="E272" s="13" t="s">
        <v>484</v>
      </c>
      <c r="F272" s="13" t="s">
        <v>472</v>
      </c>
      <c r="G272" s="104">
        <v>70</v>
      </c>
    </row>
    <row r="273" spans="1:7">
      <c r="A273" s="13" t="s">
        <v>476</v>
      </c>
      <c r="B273" s="13" t="s">
        <v>525</v>
      </c>
      <c r="C273" s="13" t="s">
        <v>474</v>
      </c>
      <c r="D273" s="13" t="s">
        <v>71</v>
      </c>
      <c r="E273" s="13" t="s">
        <v>484</v>
      </c>
      <c r="F273" s="13" t="s">
        <v>472</v>
      </c>
      <c r="G273" s="104">
        <v>48</v>
      </c>
    </row>
    <row r="274" spans="1:7">
      <c r="A274" s="13" t="s">
        <v>476</v>
      </c>
      <c r="B274" s="13" t="s">
        <v>525</v>
      </c>
      <c r="C274" s="13" t="s">
        <v>474</v>
      </c>
      <c r="D274" s="13" t="s">
        <v>71</v>
      </c>
      <c r="E274" s="13" t="s">
        <v>484</v>
      </c>
      <c r="F274" s="13" t="s">
        <v>472</v>
      </c>
      <c r="G274" s="104">
        <v>100</v>
      </c>
    </row>
    <row r="275" spans="1:7">
      <c r="A275" s="13" t="s">
        <v>476</v>
      </c>
      <c r="B275" s="13" t="s">
        <v>525</v>
      </c>
      <c r="C275" s="13" t="s">
        <v>478</v>
      </c>
      <c r="D275" s="13" t="s">
        <v>71</v>
      </c>
      <c r="E275" s="13" t="s">
        <v>483</v>
      </c>
      <c r="F275" s="13" t="s">
        <v>472</v>
      </c>
      <c r="G275" s="104">
        <v>3516</v>
      </c>
    </row>
    <row r="276" spans="1:7">
      <c r="A276" s="13" t="s">
        <v>476</v>
      </c>
      <c r="B276" s="13" t="s">
        <v>525</v>
      </c>
      <c r="C276" s="13" t="s">
        <v>478</v>
      </c>
      <c r="D276" s="13" t="s">
        <v>71</v>
      </c>
      <c r="E276" s="13" t="s">
        <v>483</v>
      </c>
      <c r="F276" s="13" t="s">
        <v>472</v>
      </c>
      <c r="G276" s="104">
        <v>3032</v>
      </c>
    </row>
    <row r="277" spans="1:7">
      <c r="A277" s="13" t="s">
        <v>476</v>
      </c>
      <c r="B277" s="13" t="s">
        <v>525</v>
      </c>
      <c r="C277" s="13" t="s">
        <v>478</v>
      </c>
      <c r="D277" s="13" t="s">
        <v>71</v>
      </c>
      <c r="E277" s="13" t="s">
        <v>483</v>
      </c>
      <c r="F277" s="13" t="s">
        <v>472</v>
      </c>
      <c r="G277" s="104">
        <v>2783</v>
      </c>
    </row>
    <row r="278" spans="1:7">
      <c r="A278" s="13" t="s">
        <v>476</v>
      </c>
      <c r="B278" s="13" t="s">
        <v>525</v>
      </c>
      <c r="C278" s="13" t="s">
        <v>474</v>
      </c>
      <c r="D278" s="13" t="s">
        <v>71</v>
      </c>
      <c r="E278" s="13" t="s">
        <v>483</v>
      </c>
      <c r="F278" s="13" t="s">
        <v>472</v>
      </c>
      <c r="G278" s="104">
        <v>61</v>
      </c>
    </row>
    <row r="279" spans="1:7">
      <c r="A279" s="13" t="s">
        <v>476</v>
      </c>
      <c r="B279" s="13" t="s">
        <v>525</v>
      </c>
      <c r="C279" s="13" t="s">
        <v>474</v>
      </c>
      <c r="D279" s="13" t="s">
        <v>71</v>
      </c>
      <c r="E279" s="13" t="s">
        <v>483</v>
      </c>
      <c r="F279" s="13" t="s">
        <v>472</v>
      </c>
      <c r="G279" s="104">
        <v>43</v>
      </c>
    </row>
    <row r="280" spans="1:7">
      <c r="A280" s="13" t="s">
        <v>476</v>
      </c>
      <c r="B280" s="13" t="s">
        <v>525</v>
      </c>
      <c r="C280" s="13" t="s">
        <v>474</v>
      </c>
      <c r="D280" s="13" t="s">
        <v>71</v>
      </c>
      <c r="E280" s="13" t="s">
        <v>483</v>
      </c>
      <c r="F280" s="13" t="s">
        <v>472</v>
      </c>
      <c r="G280" s="104">
        <v>55</v>
      </c>
    </row>
    <row r="281" spans="1:7">
      <c r="A281" s="13" t="s">
        <v>476</v>
      </c>
      <c r="B281" s="13" t="s">
        <v>525</v>
      </c>
      <c r="C281" s="13" t="s">
        <v>478</v>
      </c>
      <c r="D281" s="13" t="s">
        <v>71</v>
      </c>
      <c r="E281" s="13" t="s">
        <v>96</v>
      </c>
      <c r="F281" s="13" t="s">
        <v>472</v>
      </c>
      <c r="G281" s="104">
        <v>3326</v>
      </c>
    </row>
    <row r="282" spans="1:7">
      <c r="A282" s="13" t="s">
        <v>476</v>
      </c>
      <c r="B282" s="13" t="s">
        <v>525</v>
      </c>
      <c r="C282" s="13" t="s">
        <v>478</v>
      </c>
      <c r="D282" s="13" t="s">
        <v>71</v>
      </c>
      <c r="E282" s="13" t="s">
        <v>96</v>
      </c>
      <c r="F282" s="13" t="s">
        <v>472</v>
      </c>
      <c r="G282" s="104">
        <v>2971</v>
      </c>
    </row>
    <row r="283" spans="1:7">
      <c r="A283" s="13" t="s">
        <v>476</v>
      </c>
      <c r="B283" s="13" t="s">
        <v>525</v>
      </c>
      <c r="C283" s="13" t="s">
        <v>478</v>
      </c>
      <c r="D283" s="13" t="s">
        <v>71</v>
      </c>
      <c r="E283" s="13" t="s">
        <v>96</v>
      </c>
      <c r="F283" s="13" t="s">
        <v>472</v>
      </c>
      <c r="G283" s="104">
        <v>2584</v>
      </c>
    </row>
    <row r="284" spans="1:7">
      <c r="A284" s="13" t="s">
        <v>476</v>
      </c>
      <c r="B284" s="13" t="s">
        <v>525</v>
      </c>
      <c r="C284" s="13" t="s">
        <v>474</v>
      </c>
      <c r="D284" s="13" t="s">
        <v>71</v>
      </c>
      <c r="E284" s="13" t="s">
        <v>96</v>
      </c>
      <c r="F284" s="13" t="s">
        <v>472</v>
      </c>
      <c r="G284" s="104">
        <v>140</v>
      </c>
    </row>
    <row r="285" spans="1:7">
      <c r="A285" s="13" t="s">
        <v>476</v>
      </c>
      <c r="B285" s="13" t="s">
        <v>525</v>
      </c>
      <c r="C285" s="13" t="s">
        <v>474</v>
      </c>
      <c r="D285" s="13" t="s">
        <v>71</v>
      </c>
      <c r="E285" s="13" t="s">
        <v>96</v>
      </c>
      <c r="F285" s="13" t="s">
        <v>472</v>
      </c>
      <c r="G285" s="104">
        <v>41</v>
      </c>
    </row>
    <row r="286" spans="1:7">
      <c r="A286" s="13" t="s">
        <v>476</v>
      </c>
      <c r="B286" s="13" t="s">
        <v>525</v>
      </c>
      <c r="C286" s="13" t="s">
        <v>474</v>
      </c>
      <c r="D286" s="13" t="s">
        <v>71</v>
      </c>
      <c r="E286" s="13" t="s">
        <v>96</v>
      </c>
      <c r="F286" s="13" t="s">
        <v>472</v>
      </c>
      <c r="G286" s="104">
        <v>64</v>
      </c>
    </row>
    <row r="287" spans="1:7">
      <c r="A287" s="13" t="s">
        <v>476</v>
      </c>
      <c r="B287" s="13" t="s">
        <v>525</v>
      </c>
      <c r="C287" s="13" t="s">
        <v>478</v>
      </c>
      <c r="D287" s="13" t="s">
        <v>71</v>
      </c>
      <c r="E287" s="13" t="s">
        <v>482</v>
      </c>
      <c r="F287" s="13" t="s">
        <v>472</v>
      </c>
      <c r="G287" s="104">
        <v>1806</v>
      </c>
    </row>
    <row r="288" spans="1:7">
      <c r="A288" s="13" t="s">
        <v>476</v>
      </c>
      <c r="B288" s="13" t="s">
        <v>525</v>
      </c>
      <c r="C288" s="13" t="s">
        <v>478</v>
      </c>
      <c r="D288" s="13" t="s">
        <v>71</v>
      </c>
      <c r="E288" s="13" t="s">
        <v>482</v>
      </c>
      <c r="F288" s="13" t="s">
        <v>472</v>
      </c>
      <c r="G288" s="104">
        <v>885</v>
      </c>
    </row>
    <row r="289" spans="1:7">
      <c r="A289" s="13" t="s">
        <v>476</v>
      </c>
      <c r="B289" s="13" t="s">
        <v>525</v>
      </c>
      <c r="C289" s="13" t="s">
        <v>478</v>
      </c>
      <c r="D289" s="13" t="s">
        <v>71</v>
      </c>
      <c r="E289" s="13" t="s">
        <v>482</v>
      </c>
      <c r="F289" s="13" t="s">
        <v>472</v>
      </c>
      <c r="G289" s="104">
        <v>3464</v>
      </c>
    </row>
    <row r="290" spans="1:7">
      <c r="A290" s="13" t="s">
        <v>476</v>
      </c>
      <c r="B290" s="13" t="s">
        <v>525</v>
      </c>
      <c r="C290" s="13" t="s">
        <v>474</v>
      </c>
      <c r="D290" s="13" t="s">
        <v>71</v>
      </c>
      <c r="E290" s="13" t="s">
        <v>482</v>
      </c>
      <c r="F290" s="13" t="s">
        <v>472</v>
      </c>
      <c r="G290" s="104">
        <v>104</v>
      </c>
    </row>
    <row r="291" spans="1:7">
      <c r="A291" s="13" t="s">
        <v>476</v>
      </c>
      <c r="B291" s="13" t="s">
        <v>525</v>
      </c>
      <c r="C291" s="13" t="s">
        <v>474</v>
      </c>
      <c r="D291" s="13" t="s">
        <v>71</v>
      </c>
      <c r="E291" s="13" t="s">
        <v>482</v>
      </c>
      <c r="F291" s="13" t="s">
        <v>472</v>
      </c>
      <c r="G291" s="104" t="s">
        <v>535</v>
      </c>
    </row>
    <row r="292" spans="1:7">
      <c r="A292" s="13" t="s">
        <v>476</v>
      </c>
      <c r="B292" s="13" t="s">
        <v>525</v>
      </c>
      <c r="C292" s="13" t="s">
        <v>474</v>
      </c>
      <c r="D292" s="13" t="s">
        <v>71</v>
      </c>
      <c r="E292" s="13" t="s">
        <v>482</v>
      </c>
      <c r="F292" s="13" t="s">
        <v>472</v>
      </c>
      <c r="G292" s="104">
        <v>109</v>
      </c>
    </row>
    <row r="293" spans="1:7">
      <c r="A293" s="13" t="s">
        <v>476</v>
      </c>
      <c r="B293" s="13" t="s">
        <v>525</v>
      </c>
      <c r="C293" s="13" t="s">
        <v>478</v>
      </c>
      <c r="D293" s="13" t="s">
        <v>71</v>
      </c>
      <c r="E293" s="13" t="s">
        <v>473</v>
      </c>
      <c r="F293" s="13" t="s">
        <v>472</v>
      </c>
      <c r="G293" s="105" t="s">
        <v>534</v>
      </c>
    </row>
    <row r="294" spans="1:7">
      <c r="A294" s="13" t="s">
        <v>476</v>
      </c>
      <c r="B294" s="13" t="s">
        <v>525</v>
      </c>
      <c r="C294" s="13" t="s">
        <v>478</v>
      </c>
      <c r="D294" s="13" t="s">
        <v>71</v>
      </c>
      <c r="E294" s="13" t="s">
        <v>473</v>
      </c>
      <c r="F294" s="13" t="s">
        <v>472</v>
      </c>
      <c r="G294" s="105" t="s">
        <v>533</v>
      </c>
    </row>
    <row r="295" spans="1:7">
      <c r="A295" s="13" t="s">
        <v>476</v>
      </c>
      <c r="B295" s="13" t="s">
        <v>525</v>
      </c>
      <c r="C295" s="13" t="s">
        <v>478</v>
      </c>
      <c r="D295" s="13" t="s">
        <v>71</v>
      </c>
      <c r="E295" s="13" t="s">
        <v>473</v>
      </c>
      <c r="F295" s="13" t="s">
        <v>472</v>
      </c>
      <c r="G295" s="105" t="s">
        <v>532</v>
      </c>
    </row>
    <row r="296" spans="1:7">
      <c r="A296" s="13" t="s">
        <v>476</v>
      </c>
      <c r="B296" s="13" t="s">
        <v>525</v>
      </c>
      <c r="C296" s="13" t="s">
        <v>474</v>
      </c>
      <c r="D296" s="13" t="s">
        <v>71</v>
      </c>
      <c r="E296" s="13" t="s">
        <v>473</v>
      </c>
      <c r="F296" s="13" t="s">
        <v>472</v>
      </c>
      <c r="G296" s="105" t="s">
        <v>531</v>
      </c>
    </row>
    <row r="297" spans="1:7">
      <c r="A297" s="13" t="s">
        <v>476</v>
      </c>
      <c r="B297" s="13" t="s">
        <v>525</v>
      </c>
      <c r="C297" s="13" t="s">
        <v>474</v>
      </c>
      <c r="D297" s="13" t="s">
        <v>71</v>
      </c>
      <c r="E297" s="13" t="s">
        <v>473</v>
      </c>
      <c r="F297" s="13" t="s">
        <v>472</v>
      </c>
      <c r="G297" s="105" t="s">
        <v>530</v>
      </c>
    </row>
    <row r="298" spans="1:7">
      <c r="A298" s="13" t="s">
        <v>476</v>
      </c>
      <c r="B298" s="13" t="s">
        <v>525</v>
      </c>
      <c r="C298" s="13" t="s">
        <v>474</v>
      </c>
      <c r="D298" s="13" t="s">
        <v>71</v>
      </c>
      <c r="E298" s="13" t="s">
        <v>473</v>
      </c>
      <c r="F298" s="13" t="s">
        <v>472</v>
      </c>
      <c r="G298" s="105" t="s">
        <v>529</v>
      </c>
    </row>
    <row r="299" spans="1:7">
      <c r="A299" s="13" t="s">
        <v>476</v>
      </c>
      <c r="B299" s="13" t="s">
        <v>525</v>
      </c>
      <c r="C299" s="13" t="s">
        <v>478</v>
      </c>
      <c r="D299" s="13" t="s">
        <v>73</v>
      </c>
      <c r="E299" s="13" t="s">
        <v>485</v>
      </c>
      <c r="F299" s="13" t="s">
        <v>472</v>
      </c>
      <c r="G299" s="13" t="s">
        <v>157</v>
      </c>
    </row>
    <row r="300" spans="1:7">
      <c r="A300" s="13" t="s">
        <v>476</v>
      </c>
      <c r="B300" s="13" t="s">
        <v>525</v>
      </c>
      <c r="C300" s="13" t="s">
        <v>478</v>
      </c>
      <c r="D300" s="13" t="s">
        <v>73</v>
      </c>
      <c r="E300" s="13" t="s">
        <v>485</v>
      </c>
      <c r="F300" s="13" t="s">
        <v>472</v>
      </c>
      <c r="G300" s="13" t="s">
        <v>157</v>
      </c>
    </row>
    <row r="301" spans="1:7">
      <c r="A301" s="13" t="s">
        <v>476</v>
      </c>
      <c r="B301" s="13" t="s">
        <v>525</v>
      </c>
      <c r="C301" s="13" t="s">
        <v>478</v>
      </c>
      <c r="D301" s="13" t="s">
        <v>73</v>
      </c>
      <c r="E301" s="13" t="s">
        <v>485</v>
      </c>
      <c r="F301" s="13" t="s">
        <v>472</v>
      </c>
      <c r="G301" s="13" t="s">
        <v>157</v>
      </c>
    </row>
    <row r="302" spans="1:7">
      <c r="A302" s="13" t="s">
        <v>476</v>
      </c>
      <c r="B302" s="13" t="s">
        <v>525</v>
      </c>
      <c r="C302" s="13" t="s">
        <v>474</v>
      </c>
      <c r="D302" s="13" t="s">
        <v>73</v>
      </c>
      <c r="E302" s="13" t="s">
        <v>485</v>
      </c>
      <c r="F302" s="13" t="s">
        <v>472</v>
      </c>
      <c r="G302" s="13" t="s">
        <v>157</v>
      </c>
    </row>
    <row r="303" spans="1:7">
      <c r="A303" s="13" t="s">
        <v>476</v>
      </c>
      <c r="B303" s="13" t="s">
        <v>525</v>
      </c>
      <c r="C303" s="13" t="s">
        <v>474</v>
      </c>
      <c r="D303" s="13" t="s">
        <v>73</v>
      </c>
      <c r="E303" s="13" t="s">
        <v>485</v>
      </c>
      <c r="F303" s="13" t="s">
        <v>472</v>
      </c>
      <c r="G303" s="13" t="s">
        <v>157</v>
      </c>
    </row>
    <row r="304" spans="1:7">
      <c r="A304" s="13" t="s">
        <v>476</v>
      </c>
      <c r="B304" s="13" t="s">
        <v>525</v>
      </c>
      <c r="C304" s="13" t="s">
        <v>474</v>
      </c>
      <c r="D304" s="13" t="s">
        <v>73</v>
      </c>
      <c r="E304" s="13" t="s">
        <v>485</v>
      </c>
      <c r="F304" s="13" t="s">
        <v>472</v>
      </c>
      <c r="G304" s="13" t="s">
        <v>157</v>
      </c>
    </row>
    <row r="305" spans="1:7">
      <c r="A305" s="13" t="s">
        <v>476</v>
      </c>
      <c r="B305" s="13" t="s">
        <v>525</v>
      </c>
      <c r="C305" s="13" t="s">
        <v>478</v>
      </c>
      <c r="D305" s="13" t="s">
        <v>73</v>
      </c>
      <c r="E305" s="13" t="s">
        <v>327</v>
      </c>
      <c r="F305" s="13" t="s">
        <v>472</v>
      </c>
      <c r="G305" s="13" t="s">
        <v>157</v>
      </c>
    </row>
    <row r="306" spans="1:7">
      <c r="A306" s="13" t="s">
        <v>476</v>
      </c>
      <c r="B306" s="13" t="s">
        <v>525</v>
      </c>
      <c r="C306" s="13" t="s">
        <v>478</v>
      </c>
      <c r="D306" s="13" t="s">
        <v>73</v>
      </c>
      <c r="E306" s="13" t="s">
        <v>327</v>
      </c>
      <c r="F306" s="13" t="s">
        <v>472</v>
      </c>
      <c r="G306" s="13" t="s">
        <v>157</v>
      </c>
    </row>
    <row r="307" spans="1:7">
      <c r="A307" s="13" t="s">
        <v>476</v>
      </c>
      <c r="B307" s="13" t="s">
        <v>525</v>
      </c>
      <c r="C307" s="13" t="s">
        <v>478</v>
      </c>
      <c r="D307" s="13" t="s">
        <v>73</v>
      </c>
      <c r="E307" s="13" t="s">
        <v>327</v>
      </c>
      <c r="F307" s="13" t="s">
        <v>472</v>
      </c>
      <c r="G307" s="13" t="s">
        <v>157</v>
      </c>
    </row>
    <row r="308" spans="1:7">
      <c r="A308" s="13" t="s">
        <v>476</v>
      </c>
      <c r="B308" s="13" t="s">
        <v>525</v>
      </c>
      <c r="C308" s="13" t="s">
        <v>474</v>
      </c>
      <c r="D308" s="13" t="s">
        <v>73</v>
      </c>
      <c r="E308" s="13" t="s">
        <v>327</v>
      </c>
      <c r="F308" s="13" t="s">
        <v>472</v>
      </c>
      <c r="G308" s="13" t="s">
        <v>157</v>
      </c>
    </row>
    <row r="309" spans="1:7">
      <c r="A309" s="13" t="s">
        <v>476</v>
      </c>
      <c r="B309" s="13" t="s">
        <v>525</v>
      </c>
      <c r="C309" s="13" t="s">
        <v>474</v>
      </c>
      <c r="D309" s="13" t="s">
        <v>73</v>
      </c>
      <c r="E309" s="13" t="s">
        <v>327</v>
      </c>
      <c r="F309" s="13" t="s">
        <v>472</v>
      </c>
      <c r="G309" s="13" t="s">
        <v>157</v>
      </c>
    </row>
    <row r="310" spans="1:7">
      <c r="A310" s="13" t="s">
        <v>476</v>
      </c>
      <c r="B310" s="13" t="s">
        <v>525</v>
      </c>
      <c r="C310" s="13" t="s">
        <v>474</v>
      </c>
      <c r="D310" s="13" t="s">
        <v>73</v>
      </c>
      <c r="E310" s="13" t="s">
        <v>327</v>
      </c>
      <c r="F310" s="13" t="s">
        <v>472</v>
      </c>
      <c r="G310" s="13" t="s">
        <v>157</v>
      </c>
    </row>
    <row r="311" spans="1:7">
      <c r="A311" s="13" t="s">
        <v>476</v>
      </c>
      <c r="B311" s="13" t="s">
        <v>525</v>
      </c>
      <c r="C311" s="13" t="s">
        <v>478</v>
      </c>
      <c r="D311" s="13" t="s">
        <v>73</v>
      </c>
      <c r="E311" s="13" t="s">
        <v>484</v>
      </c>
      <c r="F311" s="13" t="s">
        <v>472</v>
      </c>
      <c r="G311" s="13" t="s">
        <v>157</v>
      </c>
    </row>
    <row r="312" spans="1:7">
      <c r="A312" s="13" t="s">
        <v>476</v>
      </c>
      <c r="B312" s="13" t="s">
        <v>525</v>
      </c>
      <c r="C312" s="13" t="s">
        <v>478</v>
      </c>
      <c r="D312" s="13" t="s">
        <v>73</v>
      </c>
      <c r="E312" s="13" t="s">
        <v>484</v>
      </c>
      <c r="F312" s="13" t="s">
        <v>472</v>
      </c>
      <c r="G312" s="13" t="s">
        <v>157</v>
      </c>
    </row>
    <row r="313" spans="1:7">
      <c r="A313" s="13" t="s">
        <v>476</v>
      </c>
      <c r="B313" s="13" t="s">
        <v>525</v>
      </c>
      <c r="C313" s="13" t="s">
        <v>478</v>
      </c>
      <c r="D313" s="13" t="s">
        <v>73</v>
      </c>
      <c r="E313" s="13" t="s">
        <v>484</v>
      </c>
      <c r="F313" s="13" t="s">
        <v>472</v>
      </c>
      <c r="G313" s="13" t="s">
        <v>157</v>
      </c>
    </row>
    <row r="314" spans="1:7">
      <c r="A314" s="13" t="s">
        <v>476</v>
      </c>
      <c r="B314" s="13" t="s">
        <v>525</v>
      </c>
      <c r="C314" s="13" t="s">
        <v>474</v>
      </c>
      <c r="D314" s="13" t="s">
        <v>73</v>
      </c>
      <c r="E314" s="13" t="s">
        <v>484</v>
      </c>
      <c r="F314" s="13" t="s">
        <v>472</v>
      </c>
      <c r="G314" s="13" t="s">
        <v>157</v>
      </c>
    </row>
    <row r="315" spans="1:7">
      <c r="A315" s="13" t="s">
        <v>476</v>
      </c>
      <c r="B315" s="13" t="s">
        <v>525</v>
      </c>
      <c r="C315" s="13" t="s">
        <v>474</v>
      </c>
      <c r="D315" s="13" t="s">
        <v>73</v>
      </c>
      <c r="E315" s="13" t="s">
        <v>484</v>
      </c>
      <c r="F315" s="13" t="s">
        <v>472</v>
      </c>
      <c r="G315" s="13" t="s">
        <v>157</v>
      </c>
    </row>
    <row r="316" spans="1:7">
      <c r="A316" s="13" t="s">
        <v>476</v>
      </c>
      <c r="B316" s="13" t="s">
        <v>525</v>
      </c>
      <c r="C316" s="13" t="s">
        <v>474</v>
      </c>
      <c r="D316" s="13" t="s">
        <v>73</v>
      </c>
      <c r="E316" s="13" t="s">
        <v>484</v>
      </c>
      <c r="F316" s="13" t="s">
        <v>472</v>
      </c>
      <c r="G316" s="13" t="s">
        <v>157</v>
      </c>
    </row>
    <row r="317" spans="1:7">
      <c r="A317" s="13" t="s">
        <v>476</v>
      </c>
      <c r="B317" s="13" t="s">
        <v>525</v>
      </c>
      <c r="C317" s="13" t="s">
        <v>478</v>
      </c>
      <c r="D317" s="13" t="s">
        <v>73</v>
      </c>
      <c r="E317" s="13" t="s">
        <v>483</v>
      </c>
      <c r="F317" s="13" t="s">
        <v>472</v>
      </c>
      <c r="G317" s="13" t="s">
        <v>157</v>
      </c>
    </row>
    <row r="318" spans="1:7">
      <c r="A318" s="13" t="s">
        <v>476</v>
      </c>
      <c r="B318" s="13" t="s">
        <v>525</v>
      </c>
      <c r="C318" s="13" t="s">
        <v>478</v>
      </c>
      <c r="D318" s="13" t="s">
        <v>73</v>
      </c>
      <c r="E318" s="13" t="s">
        <v>483</v>
      </c>
      <c r="F318" s="13" t="s">
        <v>472</v>
      </c>
      <c r="G318" s="13" t="s">
        <v>157</v>
      </c>
    </row>
    <row r="319" spans="1:7">
      <c r="A319" s="13" t="s">
        <v>476</v>
      </c>
      <c r="B319" s="13" t="s">
        <v>525</v>
      </c>
      <c r="C319" s="13" t="s">
        <v>478</v>
      </c>
      <c r="D319" s="13" t="s">
        <v>73</v>
      </c>
      <c r="E319" s="13" t="s">
        <v>483</v>
      </c>
      <c r="F319" s="13" t="s">
        <v>472</v>
      </c>
      <c r="G319" s="13" t="s">
        <v>157</v>
      </c>
    </row>
    <row r="320" spans="1:7">
      <c r="A320" s="13" t="s">
        <v>476</v>
      </c>
      <c r="B320" s="13" t="s">
        <v>525</v>
      </c>
      <c r="C320" s="13" t="s">
        <v>474</v>
      </c>
      <c r="D320" s="13" t="s">
        <v>73</v>
      </c>
      <c r="E320" s="13" t="s">
        <v>483</v>
      </c>
      <c r="F320" s="13" t="s">
        <v>472</v>
      </c>
      <c r="G320" s="13" t="s">
        <v>157</v>
      </c>
    </row>
    <row r="321" spans="1:7">
      <c r="A321" s="13" t="s">
        <v>476</v>
      </c>
      <c r="B321" s="13" t="s">
        <v>525</v>
      </c>
      <c r="C321" s="13" t="s">
        <v>474</v>
      </c>
      <c r="D321" s="13" t="s">
        <v>73</v>
      </c>
      <c r="E321" s="13" t="s">
        <v>483</v>
      </c>
      <c r="F321" s="13" t="s">
        <v>472</v>
      </c>
      <c r="G321" s="13" t="s">
        <v>157</v>
      </c>
    </row>
    <row r="322" spans="1:7">
      <c r="A322" s="13" t="s">
        <v>476</v>
      </c>
      <c r="B322" s="13" t="s">
        <v>525</v>
      </c>
      <c r="C322" s="13" t="s">
        <v>474</v>
      </c>
      <c r="D322" s="13" t="s">
        <v>73</v>
      </c>
      <c r="E322" s="13" t="s">
        <v>483</v>
      </c>
      <c r="F322" s="13" t="s">
        <v>472</v>
      </c>
      <c r="G322" s="13" t="s">
        <v>157</v>
      </c>
    </row>
    <row r="323" spans="1:7">
      <c r="A323" s="13" t="s">
        <v>476</v>
      </c>
      <c r="B323" s="13" t="s">
        <v>525</v>
      </c>
      <c r="C323" s="13" t="s">
        <v>478</v>
      </c>
      <c r="D323" s="13" t="s">
        <v>73</v>
      </c>
      <c r="E323" s="13" t="s">
        <v>96</v>
      </c>
      <c r="F323" s="13" t="s">
        <v>472</v>
      </c>
      <c r="G323" s="104">
        <v>613</v>
      </c>
    </row>
    <row r="324" spans="1:7">
      <c r="A324" s="13" t="s">
        <v>476</v>
      </c>
      <c r="B324" s="13" t="s">
        <v>525</v>
      </c>
      <c r="C324" s="13" t="s">
        <v>478</v>
      </c>
      <c r="D324" s="13" t="s">
        <v>73</v>
      </c>
      <c r="E324" s="13" t="s">
        <v>96</v>
      </c>
      <c r="F324" s="13" t="s">
        <v>472</v>
      </c>
      <c r="G324" s="104">
        <v>352</v>
      </c>
    </row>
    <row r="325" spans="1:7">
      <c r="A325" s="13" t="s">
        <v>476</v>
      </c>
      <c r="B325" s="13" t="s">
        <v>525</v>
      </c>
      <c r="C325" s="13" t="s">
        <v>478</v>
      </c>
      <c r="D325" s="13" t="s">
        <v>73</v>
      </c>
      <c r="E325" s="13" t="s">
        <v>96</v>
      </c>
      <c r="F325" s="13" t="s">
        <v>472</v>
      </c>
      <c r="G325" s="104">
        <v>186</v>
      </c>
    </row>
    <row r="326" spans="1:7">
      <c r="A326" s="13" t="s">
        <v>476</v>
      </c>
      <c r="B326" s="13" t="s">
        <v>525</v>
      </c>
      <c r="C326" s="13" t="s">
        <v>474</v>
      </c>
      <c r="D326" s="13" t="s">
        <v>73</v>
      </c>
      <c r="E326" s="13" t="s">
        <v>96</v>
      </c>
      <c r="F326" s="13" t="s">
        <v>472</v>
      </c>
      <c r="G326" s="13" t="s">
        <v>157</v>
      </c>
    </row>
    <row r="327" spans="1:7">
      <c r="A327" s="13" t="s">
        <v>476</v>
      </c>
      <c r="B327" s="13" t="s">
        <v>525</v>
      </c>
      <c r="C327" s="13" t="s">
        <v>474</v>
      </c>
      <c r="D327" s="13" t="s">
        <v>73</v>
      </c>
      <c r="E327" s="13" t="s">
        <v>96</v>
      </c>
      <c r="F327" s="13" t="s">
        <v>472</v>
      </c>
      <c r="G327" s="13" t="s">
        <v>157</v>
      </c>
    </row>
    <row r="328" spans="1:7">
      <c r="A328" s="13" t="s">
        <v>476</v>
      </c>
      <c r="B328" s="13" t="s">
        <v>525</v>
      </c>
      <c r="C328" s="13" t="s">
        <v>474</v>
      </c>
      <c r="D328" s="13" t="s">
        <v>73</v>
      </c>
      <c r="E328" s="13" t="s">
        <v>96</v>
      </c>
      <c r="F328" s="13" t="s">
        <v>472</v>
      </c>
      <c r="G328" s="13" t="s">
        <v>157</v>
      </c>
    </row>
    <row r="329" spans="1:7">
      <c r="A329" s="13" t="s">
        <v>476</v>
      </c>
      <c r="B329" s="13" t="s">
        <v>525</v>
      </c>
      <c r="C329" s="13" t="s">
        <v>478</v>
      </c>
      <c r="D329" s="13" t="s">
        <v>73</v>
      </c>
      <c r="E329" s="13" t="s">
        <v>482</v>
      </c>
      <c r="F329" s="13" t="s">
        <v>472</v>
      </c>
      <c r="G329" s="13" t="s">
        <v>157</v>
      </c>
    </row>
    <row r="330" spans="1:7">
      <c r="A330" s="13" t="s">
        <v>476</v>
      </c>
      <c r="B330" s="13" t="s">
        <v>525</v>
      </c>
      <c r="C330" s="13" t="s">
        <v>478</v>
      </c>
      <c r="D330" s="13" t="s">
        <v>73</v>
      </c>
      <c r="E330" s="13" t="s">
        <v>482</v>
      </c>
      <c r="F330" s="13" t="s">
        <v>472</v>
      </c>
      <c r="G330" s="13" t="s">
        <v>157</v>
      </c>
    </row>
    <row r="331" spans="1:7">
      <c r="A331" s="13" t="s">
        <v>476</v>
      </c>
      <c r="B331" s="13" t="s">
        <v>525</v>
      </c>
      <c r="C331" s="13" t="s">
        <v>478</v>
      </c>
      <c r="D331" s="13" t="s">
        <v>73</v>
      </c>
      <c r="E331" s="13" t="s">
        <v>482</v>
      </c>
      <c r="F331" s="13" t="s">
        <v>472</v>
      </c>
      <c r="G331" s="13" t="s">
        <v>157</v>
      </c>
    </row>
    <row r="332" spans="1:7">
      <c r="A332" s="13" t="s">
        <v>476</v>
      </c>
      <c r="B332" s="13" t="s">
        <v>525</v>
      </c>
      <c r="C332" s="13" t="s">
        <v>474</v>
      </c>
      <c r="D332" s="13" t="s">
        <v>73</v>
      </c>
      <c r="E332" s="13" t="s">
        <v>482</v>
      </c>
      <c r="F332" s="13" t="s">
        <v>472</v>
      </c>
      <c r="G332" s="13" t="s">
        <v>157</v>
      </c>
    </row>
    <row r="333" spans="1:7">
      <c r="A333" s="13" t="s">
        <v>476</v>
      </c>
      <c r="B333" s="13" t="s">
        <v>525</v>
      </c>
      <c r="C333" s="13" t="s">
        <v>474</v>
      </c>
      <c r="D333" s="13" t="s">
        <v>73</v>
      </c>
      <c r="E333" s="13" t="s">
        <v>482</v>
      </c>
      <c r="F333" s="13" t="s">
        <v>472</v>
      </c>
      <c r="G333" s="13" t="s">
        <v>157</v>
      </c>
    </row>
    <row r="334" spans="1:7">
      <c r="A334" s="13" t="s">
        <v>476</v>
      </c>
      <c r="B334" s="13" t="s">
        <v>525</v>
      </c>
      <c r="C334" s="13" t="s">
        <v>474</v>
      </c>
      <c r="D334" s="13" t="s">
        <v>73</v>
      </c>
      <c r="E334" s="13" t="s">
        <v>482</v>
      </c>
      <c r="F334" s="13" t="s">
        <v>472</v>
      </c>
      <c r="G334" s="13" t="s">
        <v>157</v>
      </c>
    </row>
    <row r="335" spans="1:7">
      <c r="A335" s="13" t="s">
        <v>476</v>
      </c>
      <c r="B335" s="13" t="s">
        <v>525</v>
      </c>
      <c r="C335" s="13" t="s">
        <v>478</v>
      </c>
      <c r="D335" s="13" t="s">
        <v>73</v>
      </c>
      <c r="E335" s="13" t="s">
        <v>473</v>
      </c>
      <c r="F335" s="13" t="s">
        <v>472</v>
      </c>
      <c r="G335" s="13" t="s">
        <v>528</v>
      </c>
    </row>
    <row r="336" spans="1:7">
      <c r="A336" s="13" t="s">
        <v>476</v>
      </c>
      <c r="B336" s="13" t="s">
        <v>525</v>
      </c>
      <c r="C336" s="13" t="s">
        <v>478</v>
      </c>
      <c r="D336" s="13" t="s">
        <v>73</v>
      </c>
      <c r="E336" s="13" t="s">
        <v>473</v>
      </c>
      <c r="F336" s="13" t="s">
        <v>472</v>
      </c>
      <c r="G336" s="13" t="s">
        <v>527</v>
      </c>
    </row>
    <row r="337" spans="1:7">
      <c r="A337" s="13" t="s">
        <v>476</v>
      </c>
      <c r="B337" s="13" t="s">
        <v>525</v>
      </c>
      <c r="C337" s="13" t="s">
        <v>478</v>
      </c>
      <c r="D337" s="13" t="s">
        <v>73</v>
      </c>
      <c r="E337" s="13" t="s">
        <v>473</v>
      </c>
      <c r="F337" s="13" t="s">
        <v>472</v>
      </c>
      <c r="G337" s="13" t="s">
        <v>526</v>
      </c>
    </row>
    <row r="338" spans="1:7">
      <c r="A338" s="13" t="s">
        <v>476</v>
      </c>
      <c r="B338" s="13" t="s">
        <v>525</v>
      </c>
      <c r="C338" s="13" t="s">
        <v>474</v>
      </c>
      <c r="D338" s="13" t="s">
        <v>73</v>
      </c>
      <c r="E338" s="13" t="s">
        <v>473</v>
      </c>
      <c r="F338" s="13" t="s">
        <v>472</v>
      </c>
      <c r="G338" s="13" t="s">
        <v>157</v>
      </c>
    </row>
    <row r="339" spans="1:7">
      <c r="A339" s="13" t="s">
        <v>476</v>
      </c>
      <c r="B339" s="13" t="s">
        <v>525</v>
      </c>
      <c r="C339" s="13" t="s">
        <v>474</v>
      </c>
      <c r="D339" s="13" t="s">
        <v>73</v>
      </c>
      <c r="E339" s="13" t="s">
        <v>473</v>
      </c>
      <c r="F339" s="13" t="s">
        <v>472</v>
      </c>
      <c r="G339" s="13" t="s">
        <v>157</v>
      </c>
    </row>
    <row r="340" spans="1:7">
      <c r="A340" s="13" t="s">
        <v>476</v>
      </c>
      <c r="B340" s="13" t="s">
        <v>525</v>
      </c>
      <c r="C340" s="13" t="s">
        <v>474</v>
      </c>
      <c r="D340" s="13" t="s">
        <v>73</v>
      </c>
      <c r="E340" s="13" t="s">
        <v>473</v>
      </c>
      <c r="F340" s="13" t="s">
        <v>472</v>
      </c>
      <c r="G340" s="13" t="s">
        <v>157</v>
      </c>
    </row>
    <row r="341" spans="1:7">
      <c r="A341" s="40" t="s">
        <v>476</v>
      </c>
      <c r="B341" s="40" t="s">
        <v>475</v>
      </c>
      <c r="C341" s="40" t="s">
        <v>478</v>
      </c>
      <c r="D341" s="40" t="s">
        <v>72</v>
      </c>
      <c r="E341" s="40" t="s">
        <v>485</v>
      </c>
      <c r="F341" s="13" t="s">
        <v>472</v>
      </c>
      <c r="G341" s="40" t="s">
        <v>157</v>
      </c>
    </row>
    <row r="342" spans="1:7">
      <c r="A342" s="13" t="s">
        <v>476</v>
      </c>
      <c r="B342" s="13" t="s">
        <v>475</v>
      </c>
      <c r="C342" s="13" t="s">
        <v>478</v>
      </c>
      <c r="D342" s="13" t="s">
        <v>72</v>
      </c>
      <c r="E342" s="13" t="s">
        <v>485</v>
      </c>
      <c r="F342" s="13" t="s">
        <v>472</v>
      </c>
      <c r="G342" s="13" t="s">
        <v>157</v>
      </c>
    </row>
    <row r="343" spans="1:7">
      <c r="A343" s="13" t="s">
        <v>476</v>
      </c>
      <c r="B343" s="13" t="s">
        <v>475</v>
      </c>
      <c r="C343" s="13" t="s">
        <v>478</v>
      </c>
      <c r="D343" s="13" t="s">
        <v>72</v>
      </c>
      <c r="E343" s="13" t="s">
        <v>485</v>
      </c>
      <c r="F343" s="13" t="s">
        <v>472</v>
      </c>
      <c r="G343" s="13" t="s">
        <v>157</v>
      </c>
    </row>
    <row r="344" spans="1:7">
      <c r="A344" s="13" t="s">
        <v>476</v>
      </c>
      <c r="B344" s="13" t="s">
        <v>475</v>
      </c>
      <c r="C344" s="13" t="s">
        <v>478</v>
      </c>
      <c r="D344" s="13" t="s">
        <v>72</v>
      </c>
      <c r="E344" s="13" t="s">
        <v>485</v>
      </c>
      <c r="F344" s="13" t="s">
        <v>472</v>
      </c>
      <c r="G344" s="13" t="s">
        <v>157</v>
      </c>
    </row>
    <row r="345" spans="1:7">
      <c r="A345" s="13" t="s">
        <v>476</v>
      </c>
      <c r="B345" s="13" t="s">
        <v>475</v>
      </c>
      <c r="C345" s="13" t="s">
        <v>474</v>
      </c>
      <c r="D345" s="13" t="s">
        <v>72</v>
      </c>
      <c r="E345" s="13" t="s">
        <v>485</v>
      </c>
      <c r="F345" s="13" t="s">
        <v>472</v>
      </c>
      <c r="G345" s="13" t="s">
        <v>157</v>
      </c>
    </row>
    <row r="346" spans="1:7">
      <c r="A346" s="13" t="s">
        <v>476</v>
      </c>
      <c r="B346" s="13" t="s">
        <v>475</v>
      </c>
      <c r="C346" s="13" t="s">
        <v>474</v>
      </c>
      <c r="D346" s="13" t="s">
        <v>72</v>
      </c>
      <c r="E346" s="13" t="s">
        <v>485</v>
      </c>
      <c r="F346" s="13" t="s">
        <v>472</v>
      </c>
      <c r="G346" s="13" t="s">
        <v>157</v>
      </c>
    </row>
    <row r="347" spans="1:7">
      <c r="A347" s="13" t="s">
        <v>476</v>
      </c>
      <c r="B347" s="13" t="s">
        <v>475</v>
      </c>
      <c r="C347" s="13" t="s">
        <v>474</v>
      </c>
      <c r="D347" s="13" t="s">
        <v>72</v>
      </c>
      <c r="E347" s="13" t="s">
        <v>485</v>
      </c>
      <c r="F347" s="13" t="s">
        <v>472</v>
      </c>
      <c r="G347" s="13" t="s">
        <v>157</v>
      </c>
    </row>
    <row r="348" spans="1:7">
      <c r="A348" s="13" t="s">
        <v>476</v>
      </c>
      <c r="B348" s="13" t="s">
        <v>475</v>
      </c>
      <c r="C348" s="13" t="s">
        <v>474</v>
      </c>
      <c r="D348" s="13" t="s">
        <v>72</v>
      </c>
      <c r="E348" s="13" t="s">
        <v>485</v>
      </c>
      <c r="F348" s="13" t="s">
        <v>472</v>
      </c>
      <c r="G348" s="13" t="s">
        <v>157</v>
      </c>
    </row>
    <row r="349" spans="1:7">
      <c r="A349" s="13" t="s">
        <v>476</v>
      </c>
      <c r="B349" s="13" t="s">
        <v>475</v>
      </c>
      <c r="C349" s="13" t="s">
        <v>478</v>
      </c>
      <c r="D349" s="13" t="s">
        <v>72</v>
      </c>
      <c r="E349" s="13" t="s">
        <v>327</v>
      </c>
      <c r="F349" s="13" t="s">
        <v>472</v>
      </c>
      <c r="G349" s="13" t="s">
        <v>157</v>
      </c>
    </row>
    <row r="350" spans="1:7">
      <c r="A350" s="13" t="s">
        <v>476</v>
      </c>
      <c r="B350" s="13" t="s">
        <v>475</v>
      </c>
      <c r="C350" s="13" t="s">
        <v>478</v>
      </c>
      <c r="D350" s="13" t="s">
        <v>72</v>
      </c>
      <c r="E350" s="13" t="s">
        <v>327</v>
      </c>
      <c r="F350" s="13" t="s">
        <v>472</v>
      </c>
      <c r="G350" s="13" t="s">
        <v>157</v>
      </c>
    </row>
    <row r="351" spans="1:7">
      <c r="A351" s="13" t="s">
        <v>476</v>
      </c>
      <c r="B351" s="13" t="s">
        <v>475</v>
      </c>
      <c r="C351" s="13" t="s">
        <v>478</v>
      </c>
      <c r="D351" s="13" t="s">
        <v>72</v>
      </c>
      <c r="E351" s="13" t="s">
        <v>327</v>
      </c>
      <c r="F351" s="13" t="s">
        <v>472</v>
      </c>
      <c r="G351" s="13" t="s">
        <v>157</v>
      </c>
    </row>
    <row r="352" spans="1:7">
      <c r="A352" s="13" t="s">
        <v>476</v>
      </c>
      <c r="B352" s="13" t="s">
        <v>475</v>
      </c>
      <c r="C352" s="13" t="s">
        <v>478</v>
      </c>
      <c r="D352" s="13" t="s">
        <v>72</v>
      </c>
      <c r="E352" s="13" t="s">
        <v>327</v>
      </c>
      <c r="F352" s="13" t="s">
        <v>472</v>
      </c>
      <c r="G352" s="13" t="s">
        <v>157</v>
      </c>
    </row>
    <row r="353" spans="1:7">
      <c r="A353" s="13" t="s">
        <v>476</v>
      </c>
      <c r="B353" s="13" t="s">
        <v>475</v>
      </c>
      <c r="C353" s="13" t="s">
        <v>474</v>
      </c>
      <c r="D353" s="13" t="s">
        <v>72</v>
      </c>
      <c r="E353" s="13" t="s">
        <v>327</v>
      </c>
      <c r="F353" s="13" t="s">
        <v>472</v>
      </c>
      <c r="G353" s="13" t="s">
        <v>157</v>
      </c>
    </row>
    <row r="354" spans="1:7">
      <c r="A354" s="13" t="s">
        <v>476</v>
      </c>
      <c r="B354" s="13" t="s">
        <v>475</v>
      </c>
      <c r="C354" s="13" t="s">
        <v>474</v>
      </c>
      <c r="D354" s="13" t="s">
        <v>72</v>
      </c>
      <c r="E354" s="13" t="s">
        <v>327</v>
      </c>
      <c r="F354" s="13" t="s">
        <v>472</v>
      </c>
      <c r="G354" s="13" t="s">
        <v>157</v>
      </c>
    </row>
    <row r="355" spans="1:7">
      <c r="A355" s="13" t="s">
        <v>476</v>
      </c>
      <c r="B355" s="13" t="s">
        <v>475</v>
      </c>
      <c r="C355" s="13" t="s">
        <v>474</v>
      </c>
      <c r="D355" s="13" t="s">
        <v>72</v>
      </c>
      <c r="E355" s="13" t="s">
        <v>327</v>
      </c>
      <c r="F355" s="13" t="s">
        <v>472</v>
      </c>
      <c r="G355" s="13" t="s">
        <v>157</v>
      </c>
    </row>
    <row r="356" spans="1:7">
      <c r="A356" s="13" t="s">
        <v>476</v>
      </c>
      <c r="B356" s="13" t="s">
        <v>475</v>
      </c>
      <c r="C356" s="13" t="s">
        <v>474</v>
      </c>
      <c r="D356" s="13" t="s">
        <v>72</v>
      </c>
      <c r="E356" s="13" t="s">
        <v>327</v>
      </c>
      <c r="F356" s="13" t="s">
        <v>472</v>
      </c>
      <c r="G356" s="13" t="s">
        <v>157</v>
      </c>
    </row>
    <row r="357" spans="1:7">
      <c r="A357" s="13" t="s">
        <v>476</v>
      </c>
      <c r="B357" s="13" t="s">
        <v>475</v>
      </c>
      <c r="C357" s="13" t="s">
        <v>478</v>
      </c>
      <c r="D357" s="13" t="s">
        <v>72</v>
      </c>
      <c r="E357" s="13" t="s">
        <v>484</v>
      </c>
      <c r="F357" s="13" t="s">
        <v>472</v>
      </c>
      <c r="G357" s="13" t="s">
        <v>157</v>
      </c>
    </row>
    <row r="358" spans="1:7">
      <c r="A358" s="13" t="s">
        <v>476</v>
      </c>
      <c r="B358" s="13" t="s">
        <v>475</v>
      </c>
      <c r="C358" s="13" t="s">
        <v>478</v>
      </c>
      <c r="D358" s="13" t="s">
        <v>72</v>
      </c>
      <c r="E358" s="13" t="s">
        <v>484</v>
      </c>
      <c r="F358" s="13" t="s">
        <v>472</v>
      </c>
      <c r="G358" s="13" t="s">
        <v>157</v>
      </c>
    </row>
    <row r="359" spans="1:7">
      <c r="A359" s="13" t="s">
        <v>476</v>
      </c>
      <c r="B359" s="13" t="s">
        <v>475</v>
      </c>
      <c r="C359" s="13" t="s">
        <v>478</v>
      </c>
      <c r="D359" s="13" t="s">
        <v>72</v>
      </c>
      <c r="E359" s="13" t="s">
        <v>484</v>
      </c>
      <c r="F359" s="13" t="s">
        <v>472</v>
      </c>
      <c r="G359" s="13" t="s">
        <v>157</v>
      </c>
    </row>
    <row r="360" spans="1:7">
      <c r="A360" s="13" t="s">
        <v>476</v>
      </c>
      <c r="B360" s="13" t="s">
        <v>475</v>
      </c>
      <c r="C360" s="13" t="s">
        <v>478</v>
      </c>
      <c r="D360" s="13" t="s">
        <v>72</v>
      </c>
      <c r="E360" s="13" t="s">
        <v>484</v>
      </c>
      <c r="F360" s="13" t="s">
        <v>472</v>
      </c>
      <c r="G360" s="13" t="s">
        <v>157</v>
      </c>
    </row>
    <row r="361" spans="1:7">
      <c r="A361" s="13" t="s">
        <v>476</v>
      </c>
      <c r="B361" s="13" t="s">
        <v>475</v>
      </c>
      <c r="C361" s="13" t="s">
        <v>474</v>
      </c>
      <c r="D361" s="13" t="s">
        <v>72</v>
      </c>
      <c r="E361" s="13" t="s">
        <v>484</v>
      </c>
      <c r="F361" s="13" t="s">
        <v>472</v>
      </c>
      <c r="G361" s="13" t="s">
        <v>157</v>
      </c>
    </row>
    <row r="362" spans="1:7">
      <c r="A362" s="13" t="s">
        <v>476</v>
      </c>
      <c r="B362" s="13" t="s">
        <v>475</v>
      </c>
      <c r="C362" s="13" t="s">
        <v>474</v>
      </c>
      <c r="D362" s="13" t="s">
        <v>72</v>
      </c>
      <c r="E362" s="13" t="s">
        <v>484</v>
      </c>
      <c r="F362" s="13" t="s">
        <v>472</v>
      </c>
      <c r="G362" s="13" t="s">
        <v>157</v>
      </c>
    </row>
    <row r="363" spans="1:7">
      <c r="A363" s="13" t="s">
        <v>476</v>
      </c>
      <c r="B363" s="13" t="s">
        <v>475</v>
      </c>
      <c r="C363" s="13" t="s">
        <v>474</v>
      </c>
      <c r="D363" s="13" t="s">
        <v>72</v>
      </c>
      <c r="E363" s="13" t="s">
        <v>484</v>
      </c>
      <c r="F363" s="13" t="s">
        <v>472</v>
      </c>
      <c r="G363" s="13" t="s">
        <v>157</v>
      </c>
    </row>
    <row r="364" spans="1:7">
      <c r="A364" s="13" t="s">
        <v>476</v>
      </c>
      <c r="B364" s="13" t="s">
        <v>475</v>
      </c>
      <c r="C364" s="13" t="s">
        <v>474</v>
      </c>
      <c r="D364" s="13" t="s">
        <v>72</v>
      </c>
      <c r="E364" s="13" t="s">
        <v>484</v>
      </c>
      <c r="F364" s="13" t="s">
        <v>472</v>
      </c>
      <c r="G364" s="13" t="s">
        <v>157</v>
      </c>
    </row>
    <row r="365" spans="1:7">
      <c r="A365" s="13" t="s">
        <v>476</v>
      </c>
      <c r="B365" s="13" t="s">
        <v>475</v>
      </c>
      <c r="C365" s="13" t="s">
        <v>478</v>
      </c>
      <c r="D365" s="13" t="s">
        <v>72</v>
      </c>
      <c r="E365" s="13" t="s">
        <v>483</v>
      </c>
      <c r="F365" s="13" t="s">
        <v>472</v>
      </c>
      <c r="G365" s="13" t="s">
        <v>157</v>
      </c>
    </row>
    <row r="366" spans="1:7">
      <c r="A366" s="13" t="s">
        <v>476</v>
      </c>
      <c r="B366" s="13" t="s">
        <v>475</v>
      </c>
      <c r="C366" s="13" t="s">
        <v>478</v>
      </c>
      <c r="D366" s="13" t="s">
        <v>72</v>
      </c>
      <c r="E366" s="13" t="s">
        <v>483</v>
      </c>
      <c r="F366" s="13" t="s">
        <v>472</v>
      </c>
      <c r="G366" s="13" t="s">
        <v>157</v>
      </c>
    </row>
    <row r="367" spans="1:7">
      <c r="A367" s="13" t="s">
        <v>476</v>
      </c>
      <c r="B367" s="13" t="s">
        <v>475</v>
      </c>
      <c r="C367" s="13" t="s">
        <v>478</v>
      </c>
      <c r="D367" s="13" t="s">
        <v>72</v>
      </c>
      <c r="E367" s="13" t="s">
        <v>483</v>
      </c>
      <c r="F367" s="13" t="s">
        <v>472</v>
      </c>
      <c r="G367" s="13" t="s">
        <v>157</v>
      </c>
    </row>
    <row r="368" spans="1:7">
      <c r="A368" s="13" t="s">
        <v>476</v>
      </c>
      <c r="B368" s="13" t="s">
        <v>475</v>
      </c>
      <c r="C368" s="13" t="s">
        <v>478</v>
      </c>
      <c r="D368" s="13" t="s">
        <v>72</v>
      </c>
      <c r="E368" s="13" t="s">
        <v>483</v>
      </c>
      <c r="F368" s="13" t="s">
        <v>472</v>
      </c>
      <c r="G368" s="13" t="s">
        <v>157</v>
      </c>
    </row>
    <row r="369" spans="1:7">
      <c r="A369" s="13" t="s">
        <v>476</v>
      </c>
      <c r="B369" s="13" t="s">
        <v>475</v>
      </c>
      <c r="C369" s="13" t="s">
        <v>474</v>
      </c>
      <c r="D369" s="13" t="s">
        <v>72</v>
      </c>
      <c r="E369" s="13" t="s">
        <v>483</v>
      </c>
      <c r="F369" s="13" t="s">
        <v>472</v>
      </c>
      <c r="G369" s="13" t="s">
        <v>157</v>
      </c>
    </row>
    <row r="370" spans="1:7">
      <c r="A370" s="13" t="s">
        <v>476</v>
      </c>
      <c r="B370" s="13" t="s">
        <v>475</v>
      </c>
      <c r="C370" s="13" t="s">
        <v>474</v>
      </c>
      <c r="D370" s="13" t="s">
        <v>72</v>
      </c>
      <c r="E370" s="13" t="s">
        <v>483</v>
      </c>
      <c r="F370" s="13" t="s">
        <v>472</v>
      </c>
      <c r="G370" s="13" t="s">
        <v>157</v>
      </c>
    </row>
    <row r="371" spans="1:7">
      <c r="A371" s="13" t="s">
        <v>476</v>
      </c>
      <c r="B371" s="13" t="s">
        <v>475</v>
      </c>
      <c r="C371" s="13" t="s">
        <v>474</v>
      </c>
      <c r="D371" s="13" t="s">
        <v>72</v>
      </c>
      <c r="E371" s="13" t="s">
        <v>483</v>
      </c>
      <c r="F371" s="13" t="s">
        <v>472</v>
      </c>
      <c r="G371" s="13" t="s">
        <v>157</v>
      </c>
    </row>
    <row r="372" spans="1:7">
      <c r="A372" s="13" t="s">
        <v>476</v>
      </c>
      <c r="B372" s="13" t="s">
        <v>475</v>
      </c>
      <c r="C372" s="13" t="s">
        <v>474</v>
      </c>
      <c r="D372" s="13" t="s">
        <v>72</v>
      </c>
      <c r="E372" s="13" t="s">
        <v>483</v>
      </c>
      <c r="F372" s="13" t="s">
        <v>472</v>
      </c>
      <c r="G372" s="13" t="s">
        <v>157</v>
      </c>
    </row>
    <row r="373" spans="1:7">
      <c r="A373" s="13" t="s">
        <v>476</v>
      </c>
      <c r="B373" s="13" t="s">
        <v>475</v>
      </c>
      <c r="C373" s="13" t="s">
        <v>478</v>
      </c>
      <c r="D373" s="13" t="s">
        <v>72</v>
      </c>
      <c r="E373" s="13" t="s">
        <v>96</v>
      </c>
      <c r="F373" s="13" t="s">
        <v>472</v>
      </c>
      <c r="G373" s="13" t="s">
        <v>157</v>
      </c>
    </row>
    <row r="374" spans="1:7">
      <c r="A374" s="13" t="s">
        <v>476</v>
      </c>
      <c r="B374" s="13" t="s">
        <v>475</v>
      </c>
      <c r="C374" s="13" t="s">
        <v>478</v>
      </c>
      <c r="D374" s="13" t="s">
        <v>72</v>
      </c>
      <c r="E374" s="13" t="s">
        <v>96</v>
      </c>
      <c r="F374" s="13" t="s">
        <v>472</v>
      </c>
      <c r="G374" s="13" t="s">
        <v>157</v>
      </c>
    </row>
    <row r="375" spans="1:7">
      <c r="A375" s="13" t="s">
        <v>476</v>
      </c>
      <c r="B375" s="13" t="s">
        <v>475</v>
      </c>
      <c r="C375" s="13" t="s">
        <v>478</v>
      </c>
      <c r="D375" s="13" t="s">
        <v>72</v>
      </c>
      <c r="E375" s="13" t="s">
        <v>96</v>
      </c>
      <c r="F375" s="13" t="s">
        <v>472</v>
      </c>
      <c r="G375" s="13" t="s">
        <v>157</v>
      </c>
    </row>
    <row r="376" spans="1:7">
      <c r="A376" s="13" t="s">
        <v>476</v>
      </c>
      <c r="B376" s="13" t="s">
        <v>475</v>
      </c>
      <c r="C376" s="13" t="s">
        <v>478</v>
      </c>
      <c r="D376" s="13" t="s">
        <v>72</v>
      </c>
      <c r="E376" s="13" t="s">
        <v>96</v>
      </c>
      <c r="F376" s="13" t="s">
        <v>472</v>
      </c>
      <c r="G376" s="13" t="s">
        <v>157</v>
      </c>
    </row>
    <row r="377" spans="1:7">
      <c r="A377" s="13" t="s">
        <v>476</v>
      </c>
      <c r="B377" s="13" t="s">
        <v>475</v>
      </c>
      <c r="C377" s="13" t="s">
        <v>474</v>
      </c>
      <c r="D377" s="13" t="s">
        <v>72</v>
      </c>
      <c r="E377" s="13" t="s">
        <v>96</v>
      </c>
      <c r="F377" s="13" t="s">
        <v>472</v>
      </c>
      <c r="G377" s="13" t="s">
        <v>157</v>
      </c>
    </row>
    <row r="378" spans="1:7">
      <c r="A378" s="13" t="s">
        <v>476</v>
      </c>
      <c r="B378" s="13" t="s">
        <v>475</v>
      </c>
      <c r="C378" s="13" t="s">
        <v>474</v>
      </c>
      <c r="D378" s="13" t="s">
        <v>72</v>
      </c>
      <c r="E378" s="13" t="s">
        <v>96</v>
      </c>
      <c r="F378" s="13" t="s">
        <v>472</v>
      </c>
      <c r="G378" s="13" t="s">
        <v>157</v>
      </c>
    </row>
    <row r="379" spans="1:7">
      <c r="A379" s="13" t="s">
        <v>476</v>
      </c>
      <c r="B379" s="13" t="s">
        <v>475</v>
      </c>
      <c r="C379" s="13" t="s">
        <v>474</v>
      </c>
      <c r="D379" s="13" t="s">
        <v>72</v>
      </c>
      <c r="E379" s="13" t="s">
        <v>96</v>
      </c>
      <c r="F379" s="13" t="s">
        <v>472</v>
      </c>
      <c r="G379" s="13" t="s">
        <v>157</v>
      </c>
    </row>
    <row r="380" spans="1:7">
      <c r="A380" s="13" t="s">
        <v>476</v>
      </c>
      <c r="B380" s="13" t="s">
        <v>475</v>
      </c>
      <c r="C380" s="13" t="s">
        <v>474</v>
      </c>
      <c r="D380" s="13" t="s">
        <v>72</v>
      </c>
      <c r="E380" s="13" t="s">
        <v>96</v>
      </c>
      <c r="F380" s="13" t="s">
        <v>472</v>
      </c>
      <c r="G380" s="13" t="s">
        <v>157</v>
      </c>
    </row>
    <row r="381" spans="1:7">
      <c r="A381" s="13" t="s">
        <v>476</v>
      </c>
      <c r="B381" s="13" t="s">
        <v>475</v>
      </c>
      <c r="C381" s="13" t="s">
        <v>478</v>
      </c>
      <c r="D381" s="13" t="s">
        <v>72</v>
      </c>
      <c r="E381" s="13" t="s">
        <v>482</v>
      </c>
      <c r="F381" s="13" t="s">
        <v>472</v>
      </c>
      <c r="G381" s="13" t="s">
        <v>157</v>
      </c>
    </row>
    <row r="382" spans="1:7">
      <c r="A382" s="13" t="s">
        <v>476</v>
      </c>
      <c r="B382" s="13" t="s">
        <v>475</v>
      </c>
      <c r="C382" s="13" t="s">
        <v>478</v>
      </c>
      <c r="D382" s="13" t="s">
        <v>72</v>
      </c>
      <c r="E382" s="13" t="s">
        <v>482</v>
      </c>
      <c r="F382" s="13" t="s">
        <v>472</v>
      </c>
      <c r="G382" s="13" t="s">
        <v>157</v>
      </c>
    </row>
    <row r="383" spans="1:7">
      <c r="A383" s="13" t="s">
        <v>476</v>
      </c>
      <c r="B383" s="13" t="s">
        <v>475</v>
      </c>
      <c r="C383" s="13" t="s">
        <v>478</v>
      </c>
      <c r="D383" s="13" t="s">
        <v>72</v>
      </c>
      <c r="E383" s="13" t="s">
        <v>482</v>
      </c>
      <c r="F383" s="13" t="s">
        <v>472</v>
      </c>
      <c r="G383" s="13" t="s">
        <v>157</v>
      </c>
    </row>
    <row r="384" spans="1:7">
      <c r="A384" s="13" t="s">
        <v>476</v>
      </c>
      <c r="B384" s="13" t="s">
        <v>475</v>
      </c>
      <c r="C384" s="13" t="s">
        <v>478</v>
      </c>
      <c r="D384" s="13" t="s">
        <v>72</v>
      </c>
      <c r="E384" s="13" t="s">
        <v>482</v>
      </c>
      <c r="F384" s="13" t="s">
        <v>472</v>
      </c>
      <c r="G384" s="13" t="s">
        <v>157</v>
      </c>
    </row>
    <row r="385" spans="1:7">
      <c r="A385" s="13" t="s">
        <v>476</v>
      </c>
      <c r="B385" s="13" t="s">
        <v>475</v>
      </c>
      <c r="C385" s="13" t="s">
        <v>474</v>
      </c>
      <c r="D385" s="13" t="s">
        <v>72</v>
      </c>
      <c r="E385" s="13" t="s">
        <v>482</v>
      </c>
      <c r="F385" s="13" t="s">
        <v>472</v>
      </c>
      <c r="G385" s="13" t="s">
        <v>157</v>
      </c>
    </row>
    <row r="386" spans="1:7">
      <c r="A386" s="13" t="s">
        <v>476</v>
      </c>
      <c r="B386" s="13" t="s">
        <v>475</v>
      </c>
      <c r="C386" s="13" t="s">
        <v>474</v>
      </c>
      <c r="D386" s="13" t="s">
        <v>72</v>
      </c>
      <c r="E386" s="13" t="s">
        <v>482</v>
      </c>
      <c r="F386" s="13" t="s">
        <v>472</v>
      </c>
      <c r="G386" s="13" t="s">
        <v>157</v>
      </c>
    </row>
    <row r="387" spans="1:7">
      <c r="A387" s="13" t="s">
        <v>476</v>
      </c>
      <c r="B387" s="13" t="s">
        <v>475</v>
      </c>
      <c r="C387" s="13" t="s">
        <v>474</v>
      </c>
      <c r="D387" s="13" t="s">
        <v>72</v>
      </c>
      <c r="E387" s="13" t="s">
        <v>482</v>
      </c>
      <c r="F387" s="13" t="s">
        <v>472</v>
      </c>
      <c r="G387" s="13" t="s">
        <v>157</v>
      </c>
    </row>
    <row r="388" spans="1:7">
      <c r="A388" s="13" t="s">
        <v>476</v>
      </c>
      <c r="B388" s="13" t="s">
        <v>475</v>
      </c>
      <c r="C388" s="13" t="s">
        <v>474</v>
      </c>
      <c r="D388" s="13" t="s">
        <v>72</v>
      </c>
      <c r="E388" s="13" t="s">
        <v>482</v>
      </c>
      <c r="F388" s="13" t="s">
        <v>472</v>
      </c>
      <c r="G388" s="13" t="s">
        <v>157</v>
      </c>
    </row>
    <row r="389" spans="1:7">
      <c r="A389" s="13" t="s">
        <v>476</v>
      </c>
      <c r="B389" s="13" t="s">
        <v>475</v>
      </c>
      <c r="C389" s="13" t="s">
        <v>478</v>
      </c>
      <c r="D389" s="13" t="s">
        <v>72</v>
      </c>
      <c r="E389" s="13" t="s">
        <v>473</v>
      </c>
      <c r="F389" s="13" t="s">
        <v>472</v>
      </c>
      <c r="G389" s="13">
        <v>319</v>
      </c>
    </row>
    <row r="390" spans="1:7">
      <c r="A390" s="13" t="s">
        <v>476</v>
      </c>
      <c r="B390" s="13" t="s">
        <v>475</v>
      </c>
      <c r="C390" s="13" t="s">
        <v>478</v>
      </c>
      <c r="D390" s="13" t="s">
        <v>72</v>
      </c>
      <c r="E390" s="13" t="s">
        <v>473</v>
      </c>
      <c r="F390" s="13" t="s">
        <v>472</v>
      </c>
      <c r="G390" s="13">
        <v>621</v>
      </c>
    </row>
    <row r="391" spans="1:7">
      <c r="A391" s="13" t="s">
        <v>476</v>
      </c>
      <c r="B391" s="13" t="s">
        <v>475</v>
      </c>
      <c r="C391" s="13" t="s">
        <v>478</v>
      </c>
      <c r="D391" s="13" t="s">
        <v>72</v>
      </c>
      <c r="E391" s="13" t="s">
        <v>473</v>
      </c>
      <c r="F391" s="13" t="s">
        <v>472</v>
      </c>
      <c r="G391" s="13">
        <v>353</v>
      </c>
    </row>
    <row r="392" spans="1:7">
      <c r="A392" s="13" t="s">
        <v>476</v>
      </c>
      <c r="B392" s="13" t="s">
        <v>475</v>
      </c>
      <c r="C392" s="13" t="s">
        <v>478</v>
      </c>
      <c r="D392" s="13" t="s">
        <v>72</v>
      </c>
      <c r="E392" s="13" t="s">
        <v>473</v>
      </c>
      <c r="F392" s="13" t="s">
        <v>472</v>
      </c>
      <c r="G392" s="13">
        <v>714</v>
      </c>
    </row>
    <row r="393" spans="1:7">
      <c r="A393" s="13" t="s">
        <v>476</v>
      </c>
      <c r="B393" s="13" t="s">
        <v>475</v>
      </c>
      <c r="C393" s="13" t="s">
        <v>474</v>
      </c>
      <c r="D393" s="13" t="s">
        <v>72</v>
      </c>
      <c r="E393" s="13" t="s">
        <v>473</v>
      </c>
      <c r="F393" s="13" t="s">
        <v>472</v>
      </c>
      <c r="G393" s="13" t="s">
        <v>157</v>
      </c>
    </row>
    <row r="394" spans="1:7">
      <c r="A394" s="13" t="s">
        <v>476</v>
      </c>
      <c r="B394" s="13" t="s">
        <v>475</v>
      </c>
      <c r="C394" s="13" t="s">
        <v>474</v>
      </c>
      <c r="D394" s="13" t="s">
        <v>72</v>
      </c>
      <c r="E394" s="13" t="s">
        <v>473</v>
      </c>
      <c r="F394" s="13" t="s">
        <v>472</v>
      </c>
      <c r="G394" s="13" t="s">
        <v>157</v>
      </c>
    </row>
    <row r="395" spans="1:7">
      <c r="A395" s="13" t="s">
        <v>476</v>
      </c>
      <c r="B395" s="13" t="s">
        <v>475</v>
      </c>
      <c r="C395" s="13" t="s">
        <v>474</v>
      </c>
      <c r="D395" s="13" t="s">
        <v>72</v>
      </c>
      <c r="E395" s="13" t="s">
        <v>473</v>
      </c>
      <c r="F395" s="13" t="s">
        <v>472</v>
      </c>
      <c r="G395" s="13" t="s">
        <v>157</v>
      </c>
    </row>
    <row r="396" spans="1:7">
      <c r="A396" s="13" t="s">
        <v>476</v>
      </c>
      <c r="B396" s="13" t="s">
        <v>475</v>
      </c>
      <c r="C396" s="13" t="s">
        <v>474</v>
      </c>
      <c r="D396" s="13" t="s">
        <v>72</v>
      </c>
      <c r="E396" s="13" t="s">
        <v>473</v>
      </c>
      <c r="F396" s="13" t="s">
        <v>472</v>
      </c>
      <c r="G396" s="13" t="s">
        <v>157</v>
      </c>
    </row>
    <row r="397" spans="1:7">
      <c r="A397" s="13" t="s">
        <v>476</v>
      </c>
      <c r="B397" s="13" t="s">
        <v>475</v>
      </c>
      <c r="C397" s="13" t="s">
        <v>478</v>
      </c>
      <c r="D397" s="13" t="s">
        <v>77</v>
      </c>
      <c r="E397" s="13" t="s">
        <v>485</v>
      </c>
      <c r="F397" s="13" t="s">
        <v>472</v>
      </c>
      <c r="G397" s="104">
        <v>151</v>
      </c>
    </row>
    <row r="398" spans="1:7">
      <c r="A398" s="13" t="s">
        <v>476</v>
      </c>
      <c r="B398" s="13" t="s">
        <v>475</v>
      </c>
      <c r="C398" s="13" t="s">
        <v>478</v>
      </c>
      <c r="D398" s="13" t="s">
        <v>77</v>
      </c>
      <c r="E398" s="13" t="s">
        <v>485</v>
      </c>
      <c r="F398" s="13" t="s">
        <v>472</v>
      </c>
      <c r="G398" s="104">
        <v>364</v>
      </c>
    </row>
    <row r="399" spans="1:7">
      <c r="A399" s="13" t="s">
        <v>476</v>
      </c>
      <c r="B399" s="13" t="s">
        <v>475</v>
      </c>
      <c r="C399" s="13" t="s">
        <v>478</v>
      </c>
      <c r="D399" s="13" t="s">
        <v>77</v>
      </c>
      <c r="E399" s="13" t="s">
        <v>485</v>
      </c>
      <c r="F399" s="13" t="s">
        <v>472</v>
      </c>
      <c r="G399" s="104">
        <v>161</v>
      </c>
    </row>
    <row r="400" spans="1:7">
      <c r="A400" s="13" t="s">
        <v>476</v>
      </c>
      <c r="B400" s="13" t="s">
        <v>475</v>
      </c>
      <c r="C400" s="13" t="s">
        <v>478</v>
      </c>
      <c r="D400" s="13" t="s">
        <v>77</v>
      </c>
      <c r="E400" s="13" t="s">
        <v>485</v>
      </c>
      <c r="F400" s="13" t="s">
        <v>472</v>
      </c>
      <c r="G400" s="104">
        <v>420</v>
      </c>
    </row>
    <row r="401" spans="1:7">
      <c r="A401" s="13" t="s">
        <v>476</v>
      </c>
      <c r="B401" s="13" t="s">
        <v>475</v>
      </c>
      <c r="C401" s="13" t="s">
        <v>474</v>
      </c>
      <c r="D401" s="13" t="s">
        <v>77</v>
      </c>
      <c r="E401" s="13" t="s">
        <v>485</v>
      </c>
      <c r="F401" s="13" t="s">
        <v>472</v>
      </c>
      <c r="G401" s="104">
        <v>37</v>
      </c>
    </row>
    <row r="402" spans="1:7">
      <c r="A402" s="13" t="s">
        <v>476</v>
      </c>
      <c r="B402" s="13" t="s">
        <v>475</v>
      </c>
      <c r="C402" s="13" t="s">
        <v>474</v>
      </c>
      <c r="D402" s="13" t="s">
        <v>77</v>
      </c>
      <c r="E402" s="13" t="s">
        <v>485</v>
      </c>
      <c r="F402" s="13" t="s">
        <v>472</v>
      </c>
      <c r="G402" s="104">
        <v>638</v>
      </c>
    </row>
    <row r="403" spans="1:7">
      <c r="A403" s="13" t="s">
        <v>476</v>
      </c>
      <c r="B403" s="13" t="s">
        <v>475</v>
      </c>
      <c r="C403" s="13" t="s">
        <v>474</v>
      </c>
      <c r="D403" s="13" t="s">
        <v>77</v>
      </c>
      <c r="E403" s="13" t="s">
        <v>485</v>
      </c>
      <c r="F403" s="13" t="s">
        <v>472</v>
      </c>
      <c r="G403" s="104">
        <v>116</v>
      </c>
    </row>
    <row r="404" spans="1:7">
      <c r="A404" s="13" t="s">
        <v>476</v>
      </c>
      <c r="B404" s="13" t="s">
        <v>475</v>
      </c>
      <c r="C404" s="13" t="s">
        <v>474</v>
      </c>
      <c r="D404" s="13" t="s">
        <v>77</v>
      </c>
      <c r="E404" s="13" t="s">
        <v>485</v>
      </c>
      <c r="F404" s="13" t="s">
        <v>472</v>
      </c>
      <c r="G404" s="104">
        <v>756</v>
      </c>
    </row>
    <row r="405" spans="1:7">
      <c r="A405" s="13" t="s">
        <v>476</v>
      </c>
      <c r="B405" s="13" t="s">
        <v>475</v>
      </c>
      <c r="C405" s="13" t="s">
        <v>478</v>
      </c>
      <c r="D405" s="13" t="s">
        <v>77</v>
      </c>
      <c r="E405" s="13" t="s">
        <v>327</v>
      </c>
      <c r="F405" s="13" t="s">
        <v>472</v>
      </c>
      <c r="G405" s="104">
        <v>265</v>
      </c>
    </row>
    <row r="406" spans="1:7">
      <c r="A406" s="13" t="s">
        <v>476</v>
      </c>
      <c r="B406" s="13" t="s">
        <v>475</v>
      </c>
      <c r="C406" s="13" t="s">
        <v>478</v>
      </c>
      <c r="D406" s="13" t="s">
        <v>77</v>
      </c>
      <c r="E406" s="13" t="s">
        <v>327</v>
      </c>
      <c r="F406" s="13" t="s">
        <v>472</v>
      </c>
      <c r="G406" s="104">
        <v>612</v>
      </c>
    </row>
    <row r="407" spans="1:7">
      <c r="A407" s="13" t="s">
        <v>476</v>
      </c>
      <c r="B407" s="13" t="s">
        <v>475</v>
      </c>
      <c r="C407" s="13" t="s">
        <v>478</v>
      </c>
      <c r="D407" s="13" t="s">
        <v>77</v>
      </c>
      <c r="E407" s="13" t="s">
        <v>327</v>
      </c>
      <c r="F407" s="13" t="s">
        <v>472</v>
      </c>
      <c r="G407" s="104">
        <v>252</v>
      </c>
    </row>
    <row r="408" spans="1:7">
      <c r="A408" s="13" t="s">
        <v>476</v>
      </c>
      <c r="B408" s="13" t="s">
        <v>475</v>
      </c>
      <c r="C408" s="13" t="s">
        <v>478</v>
      </c>
      <c r="D408" s="13" t="s">
        <v>77</v>
      </c>
      <c r="E408" s="13" t="s">
        <v>327</v>
      </c>
      <c r="F408" s="13" t="s">
        <v>472</v>
      </c>
      <c r="G408" s="104">
        <v>625</v>
      </c>
    </row>
    <row r="409" spans="1:7">
      <c r="A409" s="13" t="s">
        <v>476</v>
      </c>
      <c r="B409" s="13" t="s">
        <v>475</v>
      </c>
      <c r="C409" s="13" t="s">
        <v>474</v>
      </c>
      <c r="D409" s="13" t="s">
        <v>77</v>
      </c>
      <c r="E409" s="13" t="s">
        <v>327</v>
      </c>
      <c r="F409" s="13" t="s">
        <v>472</v>
      </c>
      <c r="G409" s="104">
        <v>165</v>
      </c>
    </row>
    <row r="410" spans="1:7">
      <c r="A410" s="13" t="s">
        <v>476</v>
      </c>
      <c r="B410" s="13" t="s">
        <v>475</v>
      </c>
      <c r="C410" s="13" t="s">
        <v>474</v>
      </c>
      <c r="D410" s="13" t="s">
        <v>77</v>
      </c>
      <c r="E410" s="13" t="s">
        <v>327</v>
      </c>
      <c r="F410" s="13" t="s">
        <v>472</v>
      </c>
      <c r="G410" s="104">
        <v>625</v>
      </c>
    </row>
    <row r="411" spans="1:7">
      <c r="A411" s="13" t="s">
        <v>476</v>
      </c>
      <c r="B411" s="13" t="s">
        <v>475</v>
      </c>
      <c r="C411" s="13" t="s">
        <v>474</v>
      </c>
      <c r="D411" s="13" t="s">
        <v>77</v>
      </c>
      <c r="E411" s="13" t="s">
        <v>327</v>
      </c>
      <c r="F411" s="13" t="s">
        <v>472</v>
      </c>
      <c r="G411" s="104">
        <v>183</v>
      </c>
    </row>
    <row r="412" spans="1:7">
      <c r="A412" s="13" t="s">
        <v>476</v>
      </c>
      <c r="B412" s="13" t="s">
        <v>475</v>
      </c>
      <c r="C412" s="13" t="s">
        <v>474</v>
      </c>
      <c r="D412" s="13" t="s">
        <v>77</v>
      </c>
      <c r="E412" s="13" t="s">
        <v>327</v>
      </c>
      <c r="F412" s="13" t="s">
        <v>472</v>
      </c>
      <c r="G412" s="104">
        <v>677</v>
      </c>
    </row>
    <row r="413" spans="1:7">
      <c r="A413" s="13" t="s">
        <v>476</v>
      </c>
      <c r="B413" s="13" t="s">
        <v>475</v>
      </c>
      <c r="C413" s="13" t="s">
        <v>478</v>
      </c>
      <c r="D413" s="13" t="s">
        <v>77</v>
      </c>
      <c r="E413" s="13" t="s">
        <v>484</v>
      </c>
      <c r="F413" s="13" t="s">
        <v>472</v>
      </c>
      <c r="G413" s="104">
        <v>383</v>
      </c>
    </row>
    <row r="414" spans="1:7">
      <c r="A414" s="13" t="s">
        <v>476</v>
      </c>
      <c r="B414" s="13" t="s">
        <v>475</v>
      </c>
      <c r="C414" s="13" t="s">
        <v>478</v>
      </c>
      <c r="D414" s="13" t="s">
        <v>77</v>
      </c>
      <c r="E414" s="13" t="s">
        <v>484</v>
      </c>
      <c r="F414" s="13" t="s">
        <v>472</v>
      </c>
      <c r="G414" s="104">
        <v>672</v>
      </c>
    </row>
    <row r="415" spans="1:7">
      <c r="A415" s="13" t="s">
        <v>476</v>
      </c>
      <c r="B415" s="13" t="s">
        <v>475</v>
      </c>
      <c r="C415" s="13" t="s">
        <v>478</v>
      </c>
      <c r="D415" s="13" t="s">
        <v>77</v>
      </c>
      <c r="E415" s="13" t="s">
        <v>484</v>
      </c>
      <c r="F415" s="13" t="s">
        <v>472</v>
      </c>
      <c r="G415" s="104">
        <v>364</v>
      </c>
    </row>
    <row r="416" spans="1:7">
      <c r="A416" s="13" t="s">
        <v>476</v>
      </c>
      <c r="B416" s="13" t="s">
        <v>475</v>
      </c>
      <c r="C416" s="13" t="s">
        <v>478</v>
      </c>
      <c r="D416" s="13" t="s">
        <v>77</v>
      </c>
      <c r="E416" s="13" t="s">
        <v>484</v>
      </c>
      <c r="F416" s="13" t="s">
        <v>472</v>
      </c>
      <c r="G416" s="104">
        <v>704</v>
      </c>
    </row>
    <row r="417" spans="1:7">
      <c r="A417" s="13" t="s">
        <v>476</v>
      </c>
      <c r="B417" s="13" t="s">
        <v>475</v>
      </c>
      <c r="C417" s="13" t="s">
        <v>474</v>
      </c>
      <c r="D417" s="13" t="s">
        <v>77</v>
      </c>
      <c r="E417" s="13" t="s">
        <v>484</v>
      </c>
      <c r="F417" s="13" t="s">
        <v>472</v>
      </c>
      <c r="G417" s="104">
        <v>337</v>
      </c>
    </row>
    <row r="418" spans="1:7">
      <c r="A418" s="13" t="s">
        <v>476</v>
      </c>
      <c r="B418" s="13" t="s">
        <v>475</v>
      </c>
      <c r="C418" s="13" t="s">
        <v>474</v>
      </c>
      <c r="D418" s="13" t="s">
        <v>77</v>
      </c>
      <c r="E418" s="13" t="s">
        <v>484</v>
      </c>
      <c r="F418" s="13" t="s">
        <v>472</v>
      </c>
      <c r="G418" s="104">
        <v>709</v>
      </c>
    </row>
    <row r="419" spans="1:7">
      <c r="A419" s="13" t="s">
        <v>476</v>
      </c>
      <c r="B419" s="13" t="s">
        <v>475</v>
      </c>
      <c r="C419" s="13" t="s">
        <v>474</v>
      </c>
      <c r="D419" s="13" t="s">
        <v>77</v>
      </c>
      <c r="E419" s="13" t="s">
        <v>484</v>
      </c>
      <c r="F419" s="13" t="s">
        <v>472</v>
      </c>
      <c r="G419" s="104">
        <v>366</v>
      </c>
    </row>
    <row r="420" spans="1:7">
      <c r="A420" s="13" t="s">
        <v>476</v>
      </c>
      <c r="B420" s="13" t="s">
        <v>475</v>
      </c>
      <c r="C420" s="13" t="s">
        <v>474</v>
      </c>
      <c r="D420" s="13" t="s">
        <v>77</v>
      </c>
      <c r="E420" s="13" t="s">
        <v>484</v>
      </c>
      <c r="F420" s="13" t="s">
        <v>472</v>
      </c>
      <c r="G420" s="104">
        <v>774</v>
      </c>
    </row>
    <row r="421" spans="1:7">
      <c r="A421" s="13" t="s">
        <v>476</v>
      </c>
      <c r="B421" s="13" t="s">
        <v>475</v>
      </c>
      <c r="C421" s="13" t="s">
        <v>478</v>
      </c>
      <c r="D421" s="13" t="s">
        <v>77</v>
      </c>
      <c r="E421" s="13" t="s">
        <v>483</v>
      </c>
      <c r="F421" s="13" t="s">
        <v>472</v>
      </c>
      <c r="G421" s="13" t="s">
        <v>157</v>
      </c>
    </row>
    <row r="422" spans="1:7">
      <c r="A422" s="13" t="s">
        <v>476</v>
      </c>
      <c r="B422" s="13" t="s">
        <v>475</v>
      </c>
      <c r="C422" s="13" t="s">
        <v>478</v>
      </c>
      <c r="D422" s="13" t="s">
        <v>77</v>
      </c>
      <c r="E422" s="13" t="s">
        <v>483</v>
      </c>
      <c r="F422" s="13" t="s">
        <v>472</v>
      </c>
      <c r="G422" s="13" t="s">
        <v>157</v>
      </c>
    </row>
    <row r="423" spans="1:7">
      <c r="A423" s="13" t="s">
        <v>476</v>
      </c>
      <c r="B423" s="13" t="s">
        <v>475</v>
      </c>
      <c r="C423" s="13" t="s">
        <v>478</v>
      </c>
      <c r="D423" s="13" t="s">
        <v>77</v>
      </c>
      <c r="E423" s="13" t="s">
        <v>483</v>
      </c>
      <c r="F423" s="13" t="s">
        <v>472</v>
      </c>
      <c r="G423" s="13" t="s">
        <v>157</v>
      </c>
    </row>
    <row r="424" spans="1:7">
      <c r="A424" s="13" t="s">
        <v>476</v>
      </c>
      <c r="B424" s="13" t="s">
        <v>475</v>
      </c>
      <c r="C424" s="13" t="s">
        <v>478</v>
      </c>
      <c r="D424" s="13" t="s">
        <v>77</v>
      </c>
      <c r="E424" s="13" t="s">
        <v>483</v>
      </c>
      <c r="F424" s="13" t="s">
        <v>472</v>
      </c>
      <c r="G424" s="13" t="s">
        <v>157</v>
      </c>
    </row>
    <row r="425" spans="1:7">
      <c r="A425" s="13" t="s">
        <v>476</v>
      </c>
      <c r="B425" s="13" t="s">
        <v>475</v>
      </c>
      <c r="C425" s="13" t="s">
        <v>474</v>
      </c>
      <c r="D425" s="13" t="s">
        <v>77</v>
      </c>
      <c r="E425" s="13" t="s">
        <v>483</v>
      </c>
      <c r="F425" s="13" t="s">
        <v>472</v>
      </c>
      <c r="G425" s="13" t="s">
        <v>157</v>
      </c>
    </row>
    <row r="426" spans="1:7">
      <c r="A426" s="13" t="s">
        <v>476</v>
      </c>
      <c r="B426" s="13" t="s">
        <v>475</v>
      </c>
      <c r="C426" s="13" t="s">
        <v>474</v>
      </c>
      <c r="D426" s="13" t="s">
        <v>77</v>
      </c>
      <c r="E426" s="13" t="s">
        <v>483</v>
      </c>
      <c r="F426" s="13" t="s">
        <v>472</v>
      </c>
      <c r="G426" s="13" t="s">
        <v>157</v>
      </c>
    </row>
    <row r="427" spans="1:7">
      <c r="A427" s="13" t="s">
        <v>476</v>
      </c>
      <c r="B427" s="13" t="s">
        <v>475</v>
      </c>
      <c r="C427" s="13" t="s">
        <v>474</v>
      </c>
      <c r="D427" s="13" t="s">
        <v>77</v>
      </c>
      <c r="E427" s="13" t="s">
        <v>483</v>
      </c>
      <c r="F427" s="13" t="s">
        <v>472</v>
      </c>
      <c r="G427" s="13" t="s">
        <v>157</v>
      </c>
    </row>
    <row r="428" spans="1:7">
      <c r="A428" s="13" t="s">
        <v>476</v>
      </c>
      <c r="B428" s="13" t="s">
        <v>475</v>
      </c>
      <c r="C428" s="13" t="s">
        <v>474</v>
      </c>
      <c r="D428" s="13" t="s">
        <v>77</v>
      </c>
      <c r="E428" s="13" t="s">
        <v>483</v>
      </c>
      <c r="F428" s="13" t="s">
        <v>472</v>
      </c>
      <c r="G428" s="13" t="s">
        <v>157</v>
      </c>
    </row>
    <row r="429" spans="1:7">
      <c r="A429" s="13" t="s">
        <v>476</v>
      </c>
      <c r="B429" s="13" t="s">
        <v>475</v>
      </c>
      <c r="C429" s="13" t="s">
        <v>478</v>
      </c>
      <c r="D429" s="13" t="s">
        <v>77</v>
      </c>
      <c r="E429" s="13" t="s">
        <v>96</v>
      </c>
      <c r="F429" s="13" t="s">
        <v>472</v>
      </c>
      <c r="G429" s="104">
        <v>638</v>
      </c>
    </row>
    <row r="430" spans="1:7">
      <c r="A430" s="13" t="s">
        <v>476</v>
      </c>
      <c r="B430" s="13" t="s">
        <v>475</v>
      </c>
      <c r="C430" s="13" t="s">
        <v>478</v>
      </c>
      <c r="D430" s="13" t="s">
        <v>77</v>
      </c>
      <c r="E430" s="13" t="s">
        <v>96</v>
      </c>
      <c r="F430" s="13" t="s">
        <v>472</v>
      </c>
      <c r="G430" s="104">
        <v>968</v>
      </c>
    </row>
    <row r="431" spans="1:7">
      <c r="A431" s="13" t="s">
        <v>476</v>
      </c>
      <c r="B431" s="13" t="s">
        <v>475</v>
      </c>
      <c r="C431" s="13" t="s">
        <v>478</v>
      </c>
      <c r="D431" s="13" t="s">
        <v>77</v>
      </c>
      <c r="E431" s="13" t="s">
        <v>96</v>
      </c>
      <c r="F431" s="13" t="s">
        <v>472</v>
      </c>
      <c r="G431" s="104">
        <v>566</v>
      </c>
    </row>
    <row r="432" spans="1:7">
      <c r="A432" s="13" t="s">
        <v>476</v>
      </c>
      <c r="B432" s="13" t="s">
        <v>475</v>
      </c>
      <c r="C432" s="13" t="s">
        <v>478</v>
      </c>
      <c r="D432" s="13" t="s">
        <v>77</v>
      </c>
      <c r="E432" s="13" t="s">
        <v>96</v>
      </c>
      <c r="F432" s="13" t="s">
        <v>472</v>
      </c>
      <c r="G432" s="104">
        <v>1022</v>
      </c>
    </row>
    <row r="433" spans="1:7">
      <c r="A433" s="13" t="s">
        <v>476</v>
      </c>
      <c r="B433" s="13" t="s">
        <v>475</v>
      </c>
      <c r="C433" s="13" t="s">
        <v>474</v>
      </c>
      <c r="D433" s="13" t="s">
        <v>77</v>
      </c>
      <c r="E433" s="13" t="s">
        <v>96</v>
      </c>
      <c r="F433" s="13" t="s">
        <v>472</v>
      </c>
      <c r="G433" s="104">
        <v>460</v>
      </c>
    </row>
    <row r="434" spans="1:7">
      <c r="A434" s="13" t="s">
        <v>476</v>
      </c>
      <c r="B434" s="13" t="s">
        <v>475</v>
      </c>
      <c r="C434" s="13" t="s">
        <v>474</v>
      </c>
      <c r="D434" s="13" t="s">
        <v>77</v>
      </c>
      <c r="E434" s="13" t="s">
        <v>96</v>
      </c>
      <c r="F434" s="13" t="s">
        <v>472</v>
      </c>
      <c r="G434" s="104">
        <v>1001</v>
      </c>
    </row>
    <row r="435" spans="1:7">
      <c r="A435" s="13" t="s">
        <v>476</v>
      </c>
      <c r="B435" s="13" t="s">
        <v>475</v>
      </c>
      <c r="C435" s="13" t="s">
        <v>474</v>
      </c>
      <c r="D435" s="13" t="s">
        <v>77</v>
      </c>
      <c r="E435" s="13" t="s">
        <v>96</v>
      </c>
      <c r="F435" s="13" t="s">
        <v>472</v>
      </c>
      <c r="G435" s="104">
        <v>506</v>
      </c>
    </row>
    <row r="436" spans="1:7">
      <c r="A436" s="13" t="s">
        <v>476</v>
      </c>
      <c r="B436" s="13" t="s">
        <v>475</v>
      </c>
      <c r="C436" s="13" t="s">
        <v>474</v>
      </c>
      <c r="D436" s="13" t="s">
        <v>77</v>
      </c>
      <c r="E436" s="13" t="s">
        <v>96</v>
      </c>
      <c r="F436" s="13" t="s">
        <v>472</v>
      </c>
      <c r="G436" s="104">
        <v>1031</v>
      </c>
    </row>
    <row r="437" spans="1:7">
      <c r="A437" s="13" t="s">
        <v>476</v>
      </c>
      <c r="B437" s="13" t="s">
        <v>475</v>
      </c>
      <c r="C437" s="13" t="s">
        <v>478</v>
      </c>
      <c r="D437" s="13" t="s">
        <v>77</v>
      </c>
      <c r="E437" s="13" t="s">
        <v>482</v>
      </c>
      <c r="F437" s="13" t="s">
        <v>472</v>
      </c>
      <c r="G437" s="104">
        <v>671</v>
      </c>
    </row>
    <row r="438" spans="1:7">
      <c r="A438" s="13" t="s">
        <v>476</v>
      </c>
      <c r="B438" s="13" t="s">
        <v>475</v>
      </c>
      <c r="C438" s="13" t="s">
        <v>478</v>
      </c>
      <c r="D438" s="13" t="s">
        <v>77</v>
      </c>
      <c r="E438" s="13" t="s">
        <v>482</v>
      </c>
      <c r="F438" s="13" t="s">
        <v>472</v>
      </c>
      <c r="G438" s="104">
        <v>1023</v>
      </c>
    </row>
    <row r="439" spans="1:7">
      <c r="A439" s="13" t="s">
        <v>476</v>
      </c>
      <c r="B439" s="13" t="s">
        <v>475</v>
      </c>
      <c r="C439" s="13" t="s">
        <v>478</v>
      </c>
      <c r="D439" s="13" t="s">
        <v>77</v>
      </c>
      <c r="E439" s="13" t="s">
        <v>482</v>
      </c>
      <c r="F439" s="13" t="s">
        <v>472</v>
      </c>
      <c r="G439" s="104">
        <v>606</v>
      </c>
    </row>
    <row r="440" spans="1:7">
      <c r="A440" s="13" t="s">
        <v>476</v>
      </c>
      <c r="B440" s="13" t="s">
        <v>475</v>
      </c>
      <c r="C440" s="13" t="s">
        <v>478</v>
      </c>
      <c r="D440" s="13" t="s">
        <v>77</v>
      </c>
      <c r="E440" s="13" t="s">
        <v>482</v>
      </c>
      <c r="F440" s="13" t="s">
        <v>472</v>
      </c>
      <c r="G440" s="104">
        <v>1093</v>
      </c>
    </row>
    <row r="441" spans="1:7">
      <c r="A441" s="13" t="s">
        <v>476</v>
      </c>
      <c r="B441" s="13" t="s">
        <v>475</v>
      </c>
      <c r="C441" s="13" t="s">
        <v>474</v>
      </c>
      <c r="D441" s="13" t="s">
        <v>77</v>
      </c>
      <c r="E441" s="13" t="s">
        <v>482</v>
      </c>
      <c r="F441" s="13" t="s">
        <v>472</v>
      </c>
      <c r="G441" s="104">
        <v>384</v>
      </c>
    </row>
    <row r="442" spans="1:7">
      <c r="A442" s="13" t="s">
        <v>476</v>
      </c>
      <c r="B442" s="13" t="s">
        <v>475</v>
      </c>
      <c r="C442" s="13" t="s">
        <v>474</v>
      </c>
      <c r="D442" s="13" t="s">
        <v>77</v>
      </c>
      <c r="E442" s="13" t="s">
        <v>482</v>
      </c>
      <c r="F442" s="13" t="s">
        <v>472</v>
      </c>
      <c r="G442" s="104">
        <v>1120</v>
      </c>
    </row>
    <row r="443" spans="1:7">
      <c r="A443" s="13" t="s">
        <v>476</v>
      </c>
      <c r="B443" s="13" t="s">
        <v>475</v>
      </c>
      <c r="C443" s="13" t="s">
        <v>474</v>
      </c>
      <c r="D443" s="13" t="s">
        <v>77</v>
      </c>
      <c r="E443" s="13" t="s">
        <v>482</v>
      </c>
      <c r="F443" s="13" t="s">
        <v>472</v>
      </c>
      <c r="G443" s="104">
        <v>477</v>
      </c>
    </row>
    <row r="444" spans="1:7">
      <c r="A444" s="13" t="s">
        <v>476</v>
      </c>
      <c r="B444" s="13" t="s">
        <v>475</v>
      </c>
      <c r="C444" s="13" t="s">
        <v>474</v>
      </c>
      <c r="D444" s="13" t="s">
        <v>77</v>
      </c>
      <c r="E444" s="13" t="s">
        <v>482</v>
      </c>
      <c r="F444" s="13" t="s">
        <v>472</v>
      </c>
      <c r="G444" s="104">
        <v>1137</v>
      </c>
    </row>
    <row r="445" spans="1:7">
      <c r="A445" s="13" t="s">
        <v>476</v>
      </c>
      <c r="B445" s="13" t="s">
        <v>475</v>
      </c>
      <c r="C445" s="13" t="s">
        <v>478</v>
      </c>
      <c r="D445" s="13" t="s">
        <v>77</v>
      </c>
      <c r="E445" s="13" t="s">
        <v>473</v>
      </c>
      <c r="F445" s="13" t="s">
        <v>472</v>
      </c>
      <c r="G445" s="106" t="s">
        <v>524</v>
      </c>
    </row>
    <row r="446" spans="1:7">
      <c r="A446" s="13" t="s">
        <v>476</v>
      </c>
      <c r="B446" s="13" t="s">
        <v>475</v>
      </c>
      <c r="C446" s="13" t="s">
        <v>478</v>
      </c>
      <c r="D446" s="13" t="s">
        <v>77</v>
      </c>
      <c r="E446" s="13" t="s">
        <v>473</v>
      </c>
      <c r="F446" s="13" t="s">
        <v>472</v>
      </c>
      <c r="G446" s="106" t="s">
        <v>523</v>
      </c>
    </row>
    <row r="447" spans="1:7">
      <c r="A447" s="13" t="s">
        <v>476</v>
      </c>
      <c r="B447" s="13" t="s">
        <v>475</v>
      </c>
      <c r="C447" s="13" t="s">
        <v>478</v>
      </c>
      <c r="D447" s="13" t="s">
        <v>77</v>
      </c>
      <c r="E447" s="13" t="s">
        <v>473</v>
      </c>
      <c r="F447" s="13" t="s">
        <v>472</v>
      </c>
      <c r="G447" s="106" t="s">
        <v>522</v>
      </c>
    </row>
    <row r="448" spans="1:7">
      <c r="A448" s="13" t="s">
        <v>476</v>
      </c>
      <c r="B448" s="13" t="s">
        <v>475</v>
      </c>
      <c r="C448" s="13" t="s">
        <v>478</v>
      </c>
      <c r="D448" s="13" t="s">
        <v>77</v>
      </c>
      <c r="E448" s="13" t="s">
        <v>473</v>
      </c>
      <c r="F448" s="13" t="s">
        <v>472</v>
      </c>
      <c r="G448" s="106" t="s">
        <v>521</v>
      </c>
    </row>
    <row r="449" spans="1:7">
      <c r="A449" s="13" t="s">
        <v>476</v>
      </c>
      <c r="B449" s="13" t="s">
        <v>475</v>
      </c>
      <c r="C449" s="13" t="s">
        <v>474</v>
      </c>
      <c r="D449" s="13" t="s">
        <v>77</v>
      </c>
      <c r="E449" s="13" t="s">
        <v>473</v>
      </c>
      <c r="F449" s="13" t="s">
        <v>472</v>
      </c>
      <c r="G449" s="106" t="s">
        <v>520</v>
      </c>
    </row>
    <row r="450" spans="1:7">
      <c r="A450" s="13" t="s">
        <v>476</v>
      </c>
      <c r="B450" s="13" t="s">
        <v>475</v>
      </c>
      <c r="C450" s="13" t="s">
        <v>474</v>
      </c>
      <c r="D450" s="13" t="s">
        <v>77</v>
      </c>
      <c r="E450" s="13" t="s">
        <v>473</v>
      </c>
      <c r="F450" s="13" t="s">
        <v>472</v>
      </c>
      <c r="G450" s="106" t="s">
        <v>519</v>
      </c>
    </row>
    <row r="451" spans="1:7">
      <c r="A451" s="13" t="s">
        <v>476</v>
      </c>
      <c r="B451" s="13" t="s">
        <v>475</v>
      </c>
      <c r="C451" s="13" t="s">
        <v>474</v>
      </c>
      <c r="D451" s="13" t="s">
        <v>77</v>
      </c>
      <c r="E451" s="13" t="s">
        <v>473</v>
      </c>
      <c r="F451" s="13" t="s">
        <v>472</v>
      </c>
      <c r="G451" s="106" t="s">
        <v>518</v>
      </c>
    </row>
    <row r="452" spans="1:7">
      <c r="A452" s="13" t="s">
        <v>476</v>
      </c>
      <c r="B452" s="13" t="s">
        <v>475</v>
      </c>
      <c r="C452" s="13" t="s">
        <v>474</v>
      </c>
      <c r="D452" s="13" t="s">
        <v>77</v>
      </c>
      <c r="E452" s="13" t="s">
        <v>473</v>
      </c>
      <c r="F452" s="13" t="s">
        <v>472</v>
      </c>
      <c r="G452" s="106" t="s">
        <v>517</v>
      </c>
    </row>
    <row r="453" spans="1:7">
      <c r="A453" s="13" t="s">
        <v>476</v>
      </c>
      <c r="B453" s="13" t="s">
        <v>475</v>
      </c>
      <c r="C453" s="13" t="s">
        <v>478</v>
      </c>
      <c r="D453" s="13" t="s">
        <v>74</v>
      </c>
      <c r="E453" s="13" t="s">
        <v>485</v>
      </c>
      <c r="F453" s="13" t="s">
        <v>472</v>
      </c>
      <c r="G453" s="104">
        <v>444</v>
      </c>
    </row>
    <row r="454" spans="1:7">
      <c r="A454" s="13" t="s">
        <v>476</v>
      </c>
      <c r="B454" s="13" t="s">
        <v>475</v>
      </c>
      <c r="C454" s="13" t="s">
        <v>478</v>
      </c>
      <c r="D454" s="13" t="s">
        <v>74</v>
      </c>
      <c r="E454" s="13" t="s">
        <v>485</v>
      </c>
      <c r="F454" s="13" t="s">
        <v>472</v>
      </c>
      <c r="G454" s="104">
        <v>1968</v>
      </c>
    </row>
    <row r="455" spans="1:7">
      <c r="A455" s="13" t="s">
        <v>476</v>
      </c>
      <c r="B455" s="13" t="s">
        <v>475</v>
      </c>
      <c r="C455" s="13" t="s">
        <v>478</v>
      </c>
      <c r="D455" s="13" t="s">
        <v>74</v>
      </c>
      <c r="E455" s="13" t="s">
        <v>485</v>
      </c>
      <c r="F455" s="13" t="s">
        <v>472</v>
      </c>
      <c r="G455" s="104">
        <v>585</v>
      </c>
    </row>
    <row r="456" spans="1:7">
      <c r="A456" s="13" t="s">
        <v>476</v>
      </c>
      <c r="B456" s="13" t="s">
        <v>475</v>
      </c>
      <c r="C456" s="13" t="s">
        <v>478</v>
      </c>
      <c r="D456" s="13" t="s">
        <v>74</v>
      </c>
      <c r="E456" s="13" t="s">
        <v>485</v>
      </c>
      <c r="F456" s="13" t="s">
        <v>472</v>
      </c>
      <c r="G456" s="104">
        <v>2043</v>
      </c>
    </row>
    <row r="457" spans="1:7">
      <c r="A457" s="13" t="s">
        <v>476</v>
      </c>
      <c r="B457" s="13" t="s">
        <v>475</v>
      </c>
      <c r="C457" s="13" t="s">
        <v>474</v>
      </c>
      <c r="D457" s="13" t="s">
        <v>74</v>
      </c>
      <c r="E457" s="13" t="s">
        <v>485</v>
      </c>
      <c r="F457" s="13" t="s">
        <v>472</v>
      </c>
      <c r="G457" s="104">
        <v>81</v>
      </c>
    </row>
    <row r="458" spans="1:7">
      <c r="A458" s="13" t="s">
        <v>476</v>
      </c>
      <c r="B458" s="13" t="s">
        <v>475</v>
      </c>
      <c r="C458" s="13" t="s">
        <v>474</v>
      </c>
      <c r="D458" s="13" t="s">
        <v>74</v>
      </c>
      <c r="E458" s="13" t="s">
        <v>485</v>
      </c>
      <c r="F458" s="13" t="s">
        <v>472</v>
      </c>
      <c r="G458" s="104">
        <v>302</v>
      </c>
    </row>
    <row r="459" spans="1:7">
      <c r="A459" s="13" t="s">
        <v>476</v>
      </c>
      <c r="B459" s="13" t="s">
        <v>475</v>
      </c>
      <c r="C459" s="13" t="s">
        <v>474</v>
      </c>
      <c r="D459" s="13" t="s">
        <v>74</v>
      </c>
      <c r="E459" s="13" t="s">
        <v>485</v>
      </c>
      <c r="F459" s="13" t="s">
        <v>472</v>
      </c>
      <c r="G459" s="104">
        <v>102</v>
      </c>
    </row>
    <row r="460" spans="1:7">
      <c r="A460" s="13" t="s">
        <v>476</v>
      </c>
      <c r="B460" s="13" t="s">
        <v>475</v>
      </c>
      <c r="C460" s="13" t="s">
        <v>474</v>
      </c>
      <c r="D460" s="13" t="s">
        <v>74</v>
      </c>
      <c r="E460" s="13" t="s">
        <v>485</v>
      </c>
      <c r="F460" s="13" t="s">
        <v>472</v>
      </c>
      <c r="G460" s="104">
        <v>358</v>
      </c>
    </row>
    <row r="461" spans="1:7">
      <c r="A461" s="13" t="s">
        <v>476</v>
      </c>
      <c r="B461" s="13" t="s">
        <v>475</v>
      </c>
      <c r="C461" s="13" t="s">
        <v>478</v>
      </c>
      <c r="D461" s="13" t="s">
        <v>74</v>
      </c>
      <c r="E461" s="13" t="s">
        <v>327</v>
      </c>
      <c r="F461" s="13" t="s">
        <v>472</v>
      </c>
      <c r="G461" s="104">
        <v>309</v>
      </c>
    </row>
    <row r="462" spans="1:7">
      <c r="A462" s="13" t="s">
        <v>476</v>
      </c>
      <c r="B462" s="13" t="s">
        <v>475</v>
      </c>
      <c r="C462" s="13" t="s">
        <v>478</v>
      </c>
      <c r="D462" s="13" t="s">
        <v>74</v>
      </c>
      <c r="E462" s="13" t="s">
        <v>327</v>
      </c>
      <c r="F462" s="13" t="s">
        <v>472</v>
      </c>
      <c r="G462" s="104">
        <v>502</v>
      </c>
    </row>
    <row r="463" spans="1:7">
      <c r="A463" s="13" t="s">
        <v>476</v>
      </c>
      <c r="B463" s="13" t="s">
        <v>475</v>
      </c>
      <c r="C463" s="13" t="s">
        <v>478</v>
      </c>
      <c r="D463" s="13" t="s">
        <v>74</v>
      </c>
      <c r="E463" s="13" t="s">
        <v>327</v>
      </c>
      <c r="F463" s="13" t="s">
        <v>472</v>
      </c>
      <c r="G463" s="104">
        <v>344</v>
      </c>
    </row>
    <row r="464" spans="1:7">
      <c r="A464" s="13" t="s">
        <v>476</v>
      </c>
      <c r="B464" s="13" t="s">
        <v>475</v>
      </c>
      <c r="C464" s="13" t="s">
        <v>478</v>
      </c>
      <c r="D464" s="13" t="s">
        <v>74</v>
      </c>
      <c r="E464" s="13" t="s">
        <v>327</v>
      </c>
      <c r="F464" s="13" t="s">
        <v>472</v>
      </c>
      <c r="G464" s="104">
        <v>536</v>
      </c>
    </row>
    <row r="465" spans="1:7">
      <c r="A465" s="13" t="s">
        <v>476</v>
      </c>
      <c r="B465" s="13" t="s">
        <v>475</v>
      </c>
      <c r="C465" s="13" t="s">
        <v>474</v>
      </c>
      <c r="D465" s="13" t="s">
        <v>74</v>
      </c>
      <c r="E465" s="13" t="s">
        <v>327</v>
      </c>
      <c r="F465" s="13" t="s">
        <v>472</v>
      </c>
      <c r="G465" s="104">
        <v>76</v>
      </c>
    </row>
    <row r="466" spans="1:7">
      <c r="A466" s="13" t="s">
        <v>476</v>
      </c>
      <c r="B466" s="13" t="s">
        <v>475</v>
      </c>
      <c r="C466" s="13" t="s">
        <v>474</v>
      </c>
      <c r="D466" s="13" t="s">
        <v>74</v>
      </c>
      <c r="E466" s="13" t="s">
        <v>327</v>
      </c>
      <c r="F466" s="13" t="s">
        <v>472</v>
      </c>
      <c r="G466" s="104">
        <v>330</v>
      </c>
    </row>
    <row r="467" spans="1:7">
      <c r="A467" s="13" t="s">
        <v>476</v>
      </c>
      <c r="B467" s="13" t="s">
        <v>475</v>
      </c>
      <c r="C467" s="13" t="s">
        <v>474</v>
      </c>
      <c r="D467" s="13" t="s">
        <v>74</v>
      </c>
      <c r="E467" s="13" t="s">
        <v>327</v>
      </c>
      <c r="F467" s="13" t="s">
        <v>472</v>
      </c>
      <c r="G467" s="104">
        <v>113</v>
      </c>
    </row>
    <row r="468" spans="1:7">
      <c r="A468" s="13" t="s">
        <v>476</v>
      </c>
      <c r="B468" s="13" t="s">
        <v>475</v>
      </c>
      <c r="C468" s="13" t="s">
        <v>474</v>
      </c>
      <c r="D468" s="13" t="s">
        <v>74</v>
      </c>
      <c r="E468" s="13" t="s">
        <v>327</v>
      </c>
      <c r="F468" s="13" t="s">
        <v>472</v>
      </c>
      <c r="G468" s="104">
        <v>373</v>
      </c>
    </row>
    <row r="469" spans="1:7">
      <c r="A469" s="13" t="s">
        <v>476</v>
      </c>
      <c r="B469" s="13" t="s">
        <v>475</v>
      </c>
      <c r="C469" s="13" t="s">
        <v>478</v>
      </c>
      <c r="D469" s="13" t="s">
        <v>74</v>
      </c>
      <c r="E469" s="13" t="s">
        <v>484</v>
      </c>
      <c r="F469" s="13" t="s">
        <v>472</v>
      </c>
      <c r="G469" s="104">
        <v>339</v>
      </c>
    </row>
    <row r="470" spans="1:7">
      <c r="A470" s="13" t="s">
        <v>476</v>
      </c>
      <c r="B470" s="13" t="s">
        <v>475</v>
      </c>
      <c r="C470" s="13" t="s">
        <v>478</v>
      </c>
      <c r="D470" s="13" t="s">
        <v>74</v>
      </c>
      <c r="E470" s="13" t="s">
        <v>484</v>
      </c>
      <c r="F470" s="13" t="s">
        <v>472</v>
      </c>
      <c r="G470" s="104">
        <v>560</v>
      </c>
    </row>
    <row r="471" spans="1:7">
      <c r="A471" s="13" t="s">
        <v>476</v>
      </c>
      <c r="B471" s="13" t="s">
        <v>475</v>
      </c>
      <c r="C471" s="13" t="s">
        <v>478</v>
      </c>
      <c r="D471" s="13" t="s">
        <v>74</v>
      </c>
      <c r="E471" s="13" t="s">
        <v>484</v>
      </c>
      <c r="F471" s="13" t="s">
        <v>472</v>
      </c>
      <c r="G471" s="104">
        <v>365</v>
      </c>
    </row>
    <row r="472" spans="1:7">
      <c r="A472" s="13" t="s">
        <v>476</v>
      </c>
      <c r="B472" s="13" t="s">
        <v>475</v>
      </c>
      <c r="C472" s="13" t="s">
        <v>478</v>
      </c>
      <c r="D472" s="13" t="s">
        <v>74</v>
      </c>
      <c r="E472" s="13" t="s">
        <v>484</v>
      </c>
      <c r="F472" s="13" t="s">
        <v>472</v>
      </c>
      <c r="G472" s="104">
        <v>580</v>
      </c>
    </row>
    <row r="473" spans="1:7">
      <c r="A473" s="13" t="s">
        <v>476</v>
      </c>
      <c r="B473" s="13" t="s">
        <v>475</v>
      </c>
      <c r="C473" s="13" t="s">
        <v>474</v>
      </c>
      <c r="D473" s="13" t="s">
        <v>74</v>
      </c>
      <c r="E473" s="13" t="s">
        <v>484</v>
      </c>
      <c r="F473" s="13" t="s">
        <v>472</v>
      </c>
      <c r="G473" s="104">
        <v>78</v>
      </c>
    </row>
    <row r="474" spans="1:7">
      <c r="A474" s="13" t="s">
        <v>476</v>
      </c>
      <c r="B474" s="13" t="s">
        <v>475</v>
      </c>
      <c r="C474" s="13" t="s">
        <v>474</v>
      </c>
      <c r="D474" s="13" t="s">
        <v>74</v>
      </c>
      <c r="E474" s="13" t="s">
        <v>484</v>
      </c>
      <c r="F474" s="13" t="s">
        <v>472</v>
      </c>
      <c r="G474" s="104">
        <v>391</v>
      </c>
    </row>
    <row r="475" spans="1:7">
      <c r="A475" s="13" t="s">
        <v>476</v>
      </c>
      <c r="B475" s="13" t="s">
        <v>475</v>
      </c>
      <c r="C475" s="13" t="s">
        <v>474</v>
      </c>
      <c r="D475" s="13" t="s">
        <v>74</v>
      </c>
      <c r="E475" s="13" t="s">
        <v>484</v>
      </c>
      <c r="F475" s="13" t="s">
        <v>472</v>
      </c>
      <c r="G475" s="104">
        <v>105</v>
      </c>
    </row>
    <row r="476" spans="1:7">
      <c r="A476" s="13" t="s">
        <v>476</v>
      </c>
      <c r="B476" s="13" t="s">
        <v>475</v>
      </c>
      <c r="C476" s="13" t="s">
        <v>474</v>
      </c>
      <c r="D476" s="13" t="s">
        <v>74</v>
      </c>
      <c r="E476" s="13" t="s">
        <v>484</v>
      </c>
      <c r="F476" s="13" t="s">
        <v>472</v>
      </c>
      <c r="G476" s="104">
        <v>411</v>
      </c>
    </row>
    <row r="477" spans="1:7">
      <c r="A477" s="13" t="s">
        <v>476</v>
      </c>
      <c r="B477" s="13" t="s">
        <v>475</v>
      </c>
      <c r="C477" s="13" t="s">
        <v>478</v>
      </c>
      <c r="D477" s="13" t="s">
        <v>74</v>
      </c>
      <c r="E477" s="13" t="s">
        <v>483</v>
      </c>
      <c r="F477" s="13" t="s">
        <v>472</v>
      </c>
      <c r="G477" s="104">
        <v>445</v>
      </c>
    </row>
    <row r="478" spans="1:7">
      <c r="A478" s="13" t="s">
        <v>476</v>
      </c>
      <c r="B478" s="13" t="s">
        <v>475</v>
      </c>
      <c r="C478" s="13" t="s">
        <v>478</v>
      </c>
      <c r="D478" s="13" t="s">
        <v>74</v>
      </c>
      <c r="E478" s="13" t="s">
        <v>483</v>
      </c>
      <c r="F478" s="13" t="s">
        <v>472</v>
      </c>
      <c r="G478" s="104">
        <v>667</v>
      </c>
    </row>
    <row r="479" spans="1:7">
      <c r="A479" s="13" t="s">
        <v>476</v>
      </c>
      <c r="B479" s="13" t="s">
        <v>475</v>
      </c>
      <c r="C479" s="13" t="s">
        <v>478</v>
      </c>
      <c r="D479" s="13" t="s">
        <v>74</v>
      </c>
      <c r="E479" s="13" t="s">
        <v>483</v>
      </c>
      <c r="F479" s="13" t="s">
        <v>472</v>
      </c>
      <c r="G479" s="104">
        <v>434</v>
      </c>
    </row>
    <row r="480" spans="1:7">
      <c r="A480" s="13" t="s">
        <v>476</v>
      </c>
      <c r="B480" s="13" t="s">
        <v>475</v>
      </c>
      <c r="C480" s="13" t="s">
        <v>478</v>
      </c>
      <c r="D480" s="13" t="s">
        <v>74</v>
      </c>
      <c r="E480" s="13" t="s">
        <v>483</v>
      </c>
      <c r="F480" s="13" t="s">
        <v>472</v>
      </c>
      <c r="G480" s="104">
        <v>688</v>
      </c>
    </row>
    <row r="481" spans="1:7">
      <c r="A481" s="13" t="s">
        <v>476</v>
      </c>
      <c r="B481" s="13" t="s">
        <v>475</v>
      </c>
      <c r="C481" s="13" t="s">
        <v>474</v>
      </c>
      <c r="D481" s="13" t="s">
        <v>74</v>
      </c>
      <c r="E481" s="13" t="s">
        <v>483</v>
      </c>
      <c r="F481" s="13" t="s">
        <v>472</v>
      </c>
      <c r="G481" s="104">
        <v>127</v>
      </c>
    </row>
    <row r="482" spans="1:7">
      <c r="A482" s="13" t="s">
        <v>476</v>
      </c>
      <c r="B482" s="13" t="s">
        <v>475</v>
      </c>
      <c r="C482" s="13" t="s">
        <v>474</v>
      </c>
      <c r="D482" s="13" t="s">
        <v>74</v>
      </c>
      <c r="E482" s="13" t="s">
        <v>483</v>
      </c>
      <c r="F482" s="13" t="s">
        <v>472</v>
      </c>
      <c r="G482" s="104">
        <v>517</v>
      </c>
    </row>
    <row r="483" spans="1:7">
      <c r="A483" s="13" t="s">
        <v>476</v>
      </c>
      <c r="B483" s="13" t="s">
        <v>475</v>
      </c>
      <c r="C483" s="13" t="s">
        <v>474</v>
      </c>
      <c r="D483" s="13" t="s">
        <v>74</v>
      </c>
      <c r="E483" s="13" t="s">
        <v>483</v>
      </c>
      <c r="F483" s="13" t="s">
        <v>472</v>
      </c>
      <c r="G483" s="104">
        <v>156</v>
      </c>
    </row>
    <row r="484" spans="1:7">
      <c r="A484" s="13" t="s">
        <v>476</v>
      </c>
      <c r="B484" s="13" t="s">
        <v>475</v>
      </c>
      <c r="C484" s="13" t="s">
        <v>474</v>
      </c>
      <c r="D484" s="13" t="s">
        <v>74</v>
      </c>
      <c r="E484" s="13" t="s">
        <v>483</v>
      </c>
      <c r="F484" s="13" t="s">
        <v>472</v>
      </c>
      <c r="G484" s="104">
        <v>602</v>
      </c>
    </row>
    <row r="485" spans="1:7">
      <c r="A485" s="13" t="s">
        <v>476</v>
      </c>
      <c r="B485" s="13" t="s">
        <v>475</v>
      </c>
      <c r="C485" s="13" t="s">
        <v>478</v>
      </c>
      <c r="D485" s="13" t="s">
        <v>74</v>
      </c>
      <c r="E485" s="13" t="s">
        <v>96</v>
      </c>
      <c r="F485" s="13" t="s">
        <v>472</v>
      </c>
      <c r="G485" s="104">
        <v>496</v>
      </c>
    </row>
    <row r="486" spans="1:7">
      <c r="A486" s="13" t="s">
        <v>476</v>
      </c>
      <c r="B486" s="13" t="s">
        <v>475</v>
      </c>
      <c r="C486" s="13" t="s">
        <v>478</v>
      </c>
      <c r="D486" s="13" t="s">
        <v>74</v>
      </c>
      <c r="E486" s="13" t="s">
        <v>96</v>
      </c>
      <c r="F486" s="13" t="s">
        <v>472</v>
      </c>
      <c r="G486" s="104">
        <v>688</v>
      </c>
    </row>
    <row r="487" spans="1:7">
      <c r="A487" s="13" t="s">
        <v>476</v>
      </c>
      <c r="B487" s="13" t="s">
        <v>475</v>
      </c>
      <c r="C487" s="13" t="s">
        <v>478</v>
      </c>
      <c r="D487" s="13" t="s">
        <v>74</v>
      </c>
      <c r="E487" s="13" t="s">
        <v>96</v>
      </c>
      <c r="F487" s="13" t="s">
        <v>472</v>
      </c>
      <c r="G487" s="104">
        <v>504</v>
      </c>
    </row>
    <row r="488" spans="1:7">
      <c r="A488" s="13" t="s">
        <v>476</v>
      </c>
      <c r="B488" s="13" t="s">
        <v>475</v>
      </c>
      <c r="C488" s="13" t="s">
        <v>478</v>
      </c>
      <c r="D488" s="13" t="s">
        <v>74</v>
      </c>
      <c r="E488" s="13" t="s">
        <v>96</v>
      </c>
      <c r="F488" s="13" t="s">
        <v>472</v>
      </c>
      <c r="G488" s="104">
        <v>714</v>
      </c>
    </row>
    <row r="489" spans="1:7">
      <c r="A489" s="13" t="s">
        <v>476</v>
      </c>
      <c r="B489" s="13" t="s">
        <v>475</v>
      </c>
      <c r="C489" s="13" t="s">
        <v>474</v>
      </c>
      <c r="D489" s="13" t="s">
        <v>74</v>
      </c>
      <c r="E489" s="13" t="s">
        <v>96</v>
      </c>
      <c r="F489" s="13" t="s">
        <v>472</v>
      </c>
      <c r="G489" s="104">
        <v>141</v>
      </c>
    </row>
    <row r="490" spans="1:7">
      <c r="A490" s="13" t="s">
        <v>476</v>
      </c>
      <c r="B490" s="13" t="s">
        <v>475</v>
      </c>
      <c r="C490" s="13" t="s">
        <v>474</v>
      </c>
      <c r="D490" s="13" t="s">
        <v>74</v>
      </c>
      <c r="E490" s="13" t="s">
        <v>96</v>
      </c>
      <c r="F490" s="13" t="s">
        <v>472</v>
      </c>
      <c r="G490" s="104">
        <v>428</v>
      </c>
    </row>
    <row r="491" spans="1:7">
      <c r="A491" s="13" t="s">
        <v>476</v>
      </c>
      <c r="B491" s="13" t="s">
        <v>475</v>
      </c>
      <c r="C491" s="13" t="s">
        <v>474</v>
      </c>
      <c r="D491" s="13" t="s">
        <v>74</v>
      </c>
      <c r="E491" s="13" t="s">
        <v>96</v>
      </c>
      <c r="F491" s="13" t="s">
        <v>472</v>
      </c>
      <c r="G491" s="104">
        <v>161</v>
      </c>
    </row>
    <row r="492" spans="1:7">
      <c r="A492" s="13" t="s">
        <v>476</v>
      </c>
      <c r="B492" s="13" t="s">
        <v>475</v>
      </c>
      <c r="C492" s="13" t="s">
        <v>474</v>
      </c>
      <c r="D492" s="13" t="s">
        <v>74</v>
      </c>
      <c r="E492" s="13" t="s">
        <v>96</v>
      </c>
      <c r="F492" s="13" t="s">
        <v>472</v>
      </c>
      <c r="G492" s="104">
        <v>461</v>
      </c>
    </row>
    <row r="493" spans="1:7">
      <c r="A493" s="13" t="s">
        <v>476</v>
      </c>
      <c r="B493" s="13" t="s">
        <v>475</v>
      </c>
      <c r="C493" s="13" t="s">
        <v>478</v>
      </c>
      <c r="D493" s="13" t="s">
        <v>74</v>
      </c>
      <c r="E493" s="13" t="s">
        <v>482</v>
      </c>
      <c r="F493" s="13" t="s">
        <v>472</v>
      </c>
      <c r="G493" s="104">
        <v>583</v>
      </c>
    </row>
    <row r="494" spans="1:7">
      <c r="A494" s="13" t="s">
        <v>476</v>
      </c>
      <c r="B494" s="13" t="s">
        <v>475</v>
      </c>
      <c r="C494" s="13" t="s">
        <v>478</v>
      </c>
      <c r="D494" s="13" t="s">
        <v>74</v>
      </c>
      <c r="E494" s="13" t="s">
        <v>482</v>
      </c>
      <c r="F494" s="13" t="s">
        <v>472</v>
      </c>
      <c r="G494" s="104">
        <v>741</v>
      </c>
    </row>
    <row r="495" spans="1:7">
      <c r="A495" s="13" t="s">
        <v>476</v>
      </c>
      <c r="B495" s="13" t="s">
        <v>475</v>
      </c>
      <c r="C495" s="13" t="s">
        <v>478</v>
      </c>
      <c r="D495" s="13" t="s">
        <v>74</v>
      </c>
      <c r="E495" s="13" t="s">
        <v>482</v>
      </c>
      <c r="F495" s="13" t="s">
        <v>472</v>
      </c>
      <c r="G495" s="104">
        <v>634</v>
      </c>
    </row>
    <row r="496" spans="1:7">
      <c r="A496" s="13" t="s">
        <v>476</v>
      </c>
      <c r="B496" s="13" t="s">
        <v>475</v>
      </c>
      <c r="C496" s="13" t="s">
        <v>478</v>
      </c>
      <c r="D496" s="13" t="s">
        <v>74</v>
      </c>
      <c r="E496" s="13" t="s">
        <v>482</v>
      </c>
      <c r="F496" s="13" t="s">
        <v>472</v>
      </c>
      <c r="G496" s="104">
        <v>792</v>
      </c>
    </row>
    <row r="497" spans="1:7">
      <c r="A497" s="13" t="s">
        <v>476</v>
      </c>
      <c r="B497" s="13" t="s">
        <v>475</v>
      </c>
      <c r="C497" s="13" t="s">
        <v>474</v>
      </c>
      <c r="D497" s="13" t="s">
        <v>74</v>
      </c>
      <c r="E497" s="13" t="s">
        <v>482</v>
      </c>
      <c r="F497" s="13" t="s">
        <v>472</v>
      </c>
      <c r="G497" s="104">
        <v>105</v>
      </c>
    </row>
    <row r="498" spans="1:7">
      <c r="A498" s="13" t="s">
        <v>476</v>
      </c>
      <c r="B498" s="13" t="s">
        <v>475</v>
      </c>
      <c r="C498" s="13" t="s">
        <v>474</v>
      </c>
      <c r="D498" s="13" t="s">
        <v>74</v>
      </c>
      <c r="E498" s="13" t="s">
        <v>482</v>
      </c>
      <c r="F498" s="13" t="s">
        <v>472</v>
      </c>
      <c r="G498" s="104">
        <v>391</v>
      </c>
    </row>
    <row r="499" spans="1:7">
      <c r="A499" s="13" t="s">
        <v>476</v>
      </c>
      <c r="B499" s="13" t="s">
        <v>475</v>
      </c>
      <c r="C499" s="13" t="s">
        <v>474</v>
      </c>
      <c r="D499" s="13" t="s">
        <v>74</v>
      </c>
      <c r="E499" s="13" t="s">
        <v>482</v>
      </c>
      <c r="F499" s="13" t="s">
        <v>472</v>
      </c>
      <c r="G499" s="104">
        <v>143</v>
      </c>
    </row>
    <row r="500" spans="1:7">
      <c r="A500" s="13" t="s">
        <v>476</v>
      </c>
      <c r="B500" s="13" t="s">
        <v>475</v>
      </c>
      <c r="C500" s="13" t="s">
        <v>474</v>
      </c>
      <c r="D500" s="13" t="s">
        <v>74</v>
      </c>
      <c r="E500" s="13" t="s">
        <v>482</v>
      </c>
      <c r="F500" s="13" t="s">
        <v>472</v>
      </c>
      <c r="G500" s="104">
        <v>425</v>
      </c>
    </row>
    <row r="501" spans="1:7">
      <c r="A501" s="13" t="s">
        <v>476</v>
      </c>
      <c r="B501" s="13" t="s">
        <v>475</v>
      </c>
      <c r="C501" s="13" t="s">
        <v>478</v>
      </c>
      <c r="D501" s="13" t="s">
        <v>74</v>
      </c>
      <c r="E501" s="13" t="s">
        <v>473</v>
      </c>
      <c r="F501" s="13" t="s">
        <v>472</v>
      </c>
      <c r="G501" s="106" t="s">
        <v>516</v>
      </c>
    </row>
    <row r="502" spans="1:7">
      <c r="A502" s="13" t="s">
        <v>476</v>
      </c>
      <c r="B502" s="13" t="s">
        <v>475</v>
      </c>
      <c r="C502" s="13" t="s">
        <v>478</v>
      </c>
      <c r="D502" s="13" t="s">
        <v>74</v>
      </c>
      <c r="E502" s="13" t="s">
        <v>473</v>
      </c>
      <c r="F502" s="13" t="s">
        <v>472</v>
      </c>
      <c r="G502" s="106" t="s">
        <v>515</v>
      </c>
    </row>
    <row r="503" spans="1:7">
      <c r="A503" s="13" t="s">
        <v>476</v>
      </c>
      <c r="B503" s="13" t="s">
        <v>475</v>
      </c>
      <c r="C503" s="13" t="s">
        <v>478</v>
      </c>
      <c r="D503" s="13" t="s">
        <v>74</v>
      </c>
      <c r="E503" s="13" t="s">
        <v>473</v>
      </c>
      <c r="F503" s="13" t="s">
        <v>472</v>
      </c>
      <c r="G503" s="106" t="s">
        <v>514</v>
      </c>
    </row>
    <row r="504" spans="1:7">
      <c r="A504" s="13" t="s">
        <v>476</v>
      </c>
      <c r="B504" s="13" t="s">
        <v>475</v>
      </c>
      <c r="C504" s="13" t="s">
        <v>478</v>
      </c>
      <c r="D504" s="13" t="s">
        <v>74</v>
      </c>
      <c r="E504" s="13" t="s">
        <v>473</v>
      </c>
      <c r="F504" s="13" t="s">
        <v>472</v>
      </c>
      <c r="G504" s="106" t="s">
        <v>513</v>
      </c>
    </row>
    <row r="505" spans="1:7">
      <c r="A505" s="13" t="s">
        <v>476</v>
      </c>
      <c r="B505" s="13" t="s">
        <v>475</v>
      </c>
      <c r="C505" s="13" t="s">
        <v>474</v>
      </c>
      <c r="D505" s="13" t="s">
        <v>74</v>
      </c>
      <c r="E505" s="13" t="s">
        <v>473</v>
      </c>
      <c r="F505" s="13" t="s">
        <v>472</v>
      </c>
      <c r="G505" s="106" t="s">
        <v>512</v>
      </c>
    </row>
    <row r="506" spans="1:7">
      <c r="A506" s="13" t="s">
        <v>476</v>
      </c>
      <c r="B506" s="13" t="s">
        <v>475</v>
      </c>
      <c r="C506" s="13" t="s">
        <v>474</v>
      </c>
      <c r="D506" s="13" t="s">
        <v>74</v>
      </c>
      <c r="E506" s="13" t="s">
        <v>473</v>
      </c>
      <c r="F506" s="13" t="s">
        <v>472</v>
      </c>
      <c r="G506" s="106" t="s">
        <v>511</v>
      </c>
    </row>
    <row r="507" spans="1:7">
      <c r="A507" s="13" t="s">
        <v>476</v>
      </c>
      <c r="B507" s="13" t="s">
        <v>475</v>
      </c>
      <c r="C507" s="13" t="s">
        <v>474</v>
      </c>
      <c r="D507" s="13" t="s">
        <v>74</v>
      </c>
      <c r="E507" s="13" t="s">
        <v>473</v>
      </c>
      <c r="F507" s="13" t="s">
        <v>472</v>
      </c>
      <c r="G507" s="106" t="s">
        <v>510</v>
      </c>
    </row>
    <row r="508" spans="1:7">
      <c r="A508" s="13" t="s">
        <v>476</v>
      </c>
      <c r="B508" s="13" t="s">
        <v>475</v>
      </c>
      <c r="C508" s="13" t="s">
        <v>474</v>
      </c>
      <c r="D508" s="13" t="s">
        <v>74</v>
      </c>
      <c r="E508" s="13" t="s">
        <v>473</v>
      </c>
      <c r="F508" s="13" t="s">
        <v>472</v>
      </c>
      <c r="G508" s="106" t="s">
        <v>509</v>
      </c>
    </row>
    <row r="509" spans="1:7">
      <c r="A509" s="13" t="s">
        <v>476</v>
      </c>
      <c r="B509" s="13" t="s">
        <v>475</v>
      </c>
      <c r="C509" s="13" t="s">
        <v>478</v>
      </c>
      <c r="D509" s="13" t="s">
        <v>78</v>
      </c>
      <c r="E509" s="13" t="s">
        <v>485</v>
      </c>
      <c r="F509" s="13" t="s">
        <v>472</v>
      </c>
      <c r="G509" s="104">
        <v>349</v>
      </c>
    </row>
    <row r="510" spans="1:7">
      <c r="A510" s="13" t="s">
        <v>476</v>
      </c>
      <c r="B510" s="13" t="s">
        <v>475</v>
      </c>
      <c r="C510" s="13" t="s">
        <v>478</v>
      </c>
      <c r="D510" s="13" t="s">
        <v>78</v>
      </c>
      <c r="E510" s="13" t="s">
        <v>485</v>
      </c>
      <c r="F510" s="13" t="s">
        <v>472</v>
      </c>
      <c r="G510" s="104">
        <v>663</v>
      </c>
    </row>
    <row r="511" spans="1:7">
      <c r="A511" s="13" t="s">
        <v>476</v>
      </c>
      <c r="B511" s="13" t="s">
        <v>475</v>
      </c>
      <c r="C511" s="13" t="s">
        <v>478</v>
      </c>
      <c r="D511" s="13" t="s">
        <v>78</v>
      </c>
      <c r="E511" s="13" t="s">
        <v>485</v>
      </c>
      <c r="F511" s="13" t="s">
        <v>472</v>
      </c>
      <c r="G511" s="104">
        <v>444</v>
      </c>
    </row>
    <row r="512" spans="1:7">
      <c r="A512" s="13" t="s">
        <v>476</v>
      </c>
      <c r="B512" s="13" t="s">
        <v>475</v>
      </c>
      <c r="C512" s="13" t="s">
        <v>478</v>
      </c>
      <c r="D512" s="13" t="s">
        <v>78</v>
      </c>
      <c r="E512" s="13" t="s">
        <v>485</v>
      </c>
      <c r="F512" s="13" t="s">
        <v>472</v>
      </c>
      <c r="G512" s="104">
        <v>758</v>
      </c>
    </row>
    <row r="513" spans="1:7">
      <c r="A513" s="13" t="s">
        <v>476</v>
      </c>
      <c r="B513" s="13" t="s">
        <v>475</v>
      </c>
      <c r="C513" s="13" t="s">
        <v>474</v>
      </c>
      <c r="D513" s="13" t="s">
        <v>78</v>
      </c>
      <c r="E513" s="13" t="s">
        <v>485</v>
      </c>
      <c r="F513" s="13" t="s">
        <v>472</v>
      </c>
      <c r="G513" s="104">
        <v>498</v>
      </c>
    </row>
    <row r="514" spans="1:7">
      <c r="A514" s="13" t="s">
        <v>476</v>
      </c>
      <c r="B514" s="13" t="s">
        <v>475</v>
      </c>
      <c r="C514" s="13" t="s">
        <v>474</v>
      </c>
      <c r="D514" s="13" t="s">
        <v>78</v>
      </c>
      <c r="E514" s="13" t="s">
        <v>485</v>
      </c>
      <c r="F514" s="13" t="s">
        <v>472</v>
      </c>
      <c r="G514" s="104">
        <v>895</v>
      </c>
    </row>
    <row r="515" spans="1:7">
      <c r="A515" s="13" t="s">
        <v>476</v>
      </c>
      <c r="B515" s="13" t="s">
        <v>475</v>
      </c>
      <c r="C515" s="13" t="s">
        <v>474</v>
      </c>
      <c r="D515" s="13" t="s">
        <v>78</v>
      </c>
      <c r="E515" s="13" t="s">
        <v>485</v>
      </c>
      <c r="F515" s="13" t="s">
        <v>472</v>
      </c>
      <c r="G515" s="104">
        <v>626</v>
      </c>
    </row>
    <row r="516" spans="1:7">
      <c r="A516" s="13" t="s">
        <v>476</v>
      </c>
      <c r="B516" s="13" t="s">
        <v>475</v>
      </c>
      <c r="C516" s="13" t="s">
        <v>474</v>
      </c>
      <c r="D516" s="13" t="s">
        <v>78</v>
      </c>
      <c r="E516" s="13" t="s">
        <v>485</v>
      </c>
      <c r="F516" s="13" t="s">
        <v>472</v>
      </c>
      <c r="G516" s="104">
        <v>983</v>
      </c>
    </row>
    <row r="517" spans="1:7">
      <c r="A517" s="13" t="s">
        <v>476</v>
      </c>
      <c r="B517" s="13" t="s">
        <v>475</v>
      </c>
      <c r="C517" s="13" t="s">
        <v>478</v>
      </c>
      <c r="D517" s="13" t="s">
        <v>78</v>
      </c>
      <c r="E517" s="13" t="s">
        <v>327</v>
      </c>
      <c r="F517" s="13" t="s">
        <v>472</v>
      </c>
      <c r="G517" s="104">
        <v>98</v>
      </c>
    </row>
    <row r="518" spans="1:7">
      <c r="A518" s="13" t="s">
        <v>476</v>
      </c>
      <c r="B518" s="13" t="s">
        <v>475</v>
      </c>
      <c r="C518" s="13" t="s">
        <v>478</v>
      </c>
      <c r="D518" s="13" t="s">
        <v>78</v>
      </c>
      <c r="E518" s="13" t="s">
        <v>327</v>
      </c>
      <c r="F518" s="13" t="s">
        <v>472</v>
      </c>
      <c r="G518" s="104">
        <v>350</v>
      </c>
    </row>
    <row r="519" spans="1:7">
      <c r="A519" s="13" t="s">
        <v>476</v>
      </c>
      <c r="B519" s="13" t="s">
        <v>475</v>
      </c>
      <c r="C519" s="13" t="s">
        <v>478</v>
      </c>
      <c r="D519" s="13" t="s">
        <v>78</v>
      </c>
      <c r="E519" s="13" t="s">
        <v>327</v>
      </c>
      <c r="F519" s="13" t="s">
        <v>472</v>
      </c>
      <c r="G519" s="104">
        <v>169</v>
      </c>
    </row>
    <row r="520" spans="1:7">
      <c r="A520" s="13" t="s">
        <v>476</v>
      </c>
      <c r="B520" s="13" t="s">
        <v>475</v>
      </c>
      <c r="C520" s="13" t="s">
        <v>478</v>
      </c>
      <c r="D520" s="13" t="s">
        <v>78</v>
      </c>
      <c r="E520" s="13" t="s">
        <v>327</v>
      </c>
      <c r="F520" s="13" t="s">
        <v>472</v>
      </c>
      <c r="G520" s="104">
        <v>435</v>
      </c>
    </row>
    <row r="521" spans="1:7">
      <c r="A521" s="13" t="s">
        <v>476</v>
      </c>
      <c r="B521" s="13" t="s">
        <v>475</v>
      </c>
      <c r="C521" s="13" t="s">
        <v>474</v>
      </c>
      <c r="D521" s="13" t="s">
        <v>78</v>
      </c>
      <c r="E521" s="13" t="s">
        <v>327</v>
      </c>
      <c r="F521" s="13" t="s">
        <v>472</v>
      </c>
      <c r="G521" s="104">
        <v>371</v>
      </c>
    </row>
    <row r="522" spans="1:7">
      <c r="A522" s="13" t="s">
        <v>476</v>
      </c>
      <c r="B522" s="13" t="s">
        <v>475</v>
      </c>
      <c r="C522" s="13" t="s">
        <v>474</v>
      </c>
      <c r="D522" s="13" t="s">
        <v>78</v>
      </c>
      <c r="E522" s="13" t="s">
        <v>327</v>
      </c>
      <c r="F522" s="13" t="s">
        <v>472</v>
      </c>
      <c r="G522" s="104">
        <v>738</v>
      </c>
    </row>
    <row r="523" spans="1:7">
      <c r="A523" s="13" t="s">
        <v>476</v>
      </c>
      <c r="B523" s="13" t="s">
        <v>475</v>
      </c>
      <c r="C523" s="13" t="s">
        <v>474</v>
      </c>
      <c r="D523" s="13" t="s">
        <v>78</v>
      </c>
      <c r="E523" s="13" t="s">
        <v>327</v>
      </c>
      <c r="F523" s="13" t="s">
        <v>472</v>
      </c>
      <c r="G523" s="104">
        <v>435</v>
      </c>
    </row>
    <row r="524" spans="1:7">
      <c r="A524" s="13" t="s">
        <v>476</v>
      </c>
      <c r="B524" s="13" t="s">
        <v>475</v>
      </c>
      <c r="C524" s="13" t="s">
        <v>474</v>
      </c>
      <c r="D524" s="13" t="s">
        <v>78</v>
      </c>
      <c r="E524" s="13" t="s">
        <v>327</v>
      </c>
      <c r="F524" s="13" t="s">
        <v>472</v>
      </c>
      <c r="G524" s="104">
        <v>829</v>
      </c>
    </row>
    <row r="525" spans="1:7">
      <c r="A525" s="13" t="s">
        <v>476</v>
      </c>
      <c r="B525" s="13" t="s">
        <v>475</v>
      </c>
      <c r="C525" s="13" t="s">
        <v>478</v>
      </c>
      <c r="D525" s="13" t="s">
        <v>78</v>
      </c>
      <c r="E525" s="13" t="s">
        <v>484</v>
      </c>
      <c r="F525" s="13" t="s">
        <v>472</v>
      </c>
      <c r="G525" s="104">
        <v>44</v>
      </c>
    </row>
    <row r="526" spans="1:7">
      <c r="A526" s="13" t="s">
        <v>476</v>
      </c>
      <c r="B526" s="13" t="s">
        <v>475</v>
      </c>
      <c r="C526" s="13" t="s">
        <v>478</v>
      </c>
      <c r="D526" s="13" t="s">
        <v>78</v>
      </c>
      <c r="E526" s="13" t="s">
        <v>484</v>
      </c>
      <c r="F526" s="13" t="s">
        <v>472</v>
      </c>
      <c r="G526" s="104">
        <v>299</v>
      </c>
    </row>
    <row r="527" spans="1:7">
      <c r="A527" s="13" t="s">
        <v>476</v>
      </c>
      <c r="B527" s="13" t="s">
        <v>475</v>
      </c>
      <c r="C527" s="13" t="s">
        <v>478</v>
      </c>
      <c r="D527" s="13" t="s">
        <v>78</v>
      </c>
      <c r="E527" s="13" t="s">
        <v>484</v>
      </c>
      <c r="F527" s="13" t="s">
        <v>472</v>
      </c>
      <c r="G527" s="104">
        <v>87</v>
      </c>
    </row>
    <row r="528" spans="1:7">
      <c r="A528" s="13" t="s">
        <v>476</v>
      </c>
      <c r="B528" s="13" t="s">
        <v>475</v>
      </c>
      <c r="C528" s="13" t="s">
        <v>478</v>
      </c>
      <c r="D528" s="13" t="s">
        <v>78</v>
      </c>
      <c r="E528" s="13" t="s">
        <v>484</v>
      </c>
      <c r="F528" s="13" t="s">
        <v>472</v>
      </c>
      <c r="G528" s="104">
        <v>360</v>
      </c>
    </row>
    <row r="529" spans="1:7">
      <c r="A529" s="13" t="s">
        <v>476</v>
      </c>
      <c r="B529" s="13" t="s">
        <v>475</v>
      </c>
      <c r="C529" s="13" t="s">
        <v>474</v>
      </c>
      <c r="D529" s="13" t="s">
        <v>78</v>
      </c>
      <c r="E529" s="13" t="s">
        <v>484</v>
      </c>
      <c r="F529" s="13" t="s">
        <v>472</v>
      </c>
      <c r="G529" s="104">
        <v>287</v>
      </c>
    </row>
    <row r="530" spans="1:7">
      <c r="A530" s="13" t="s">
        <v>476</v>
      </c>
      <c r="B530" s="13" t="s">
        <v>475</v>
      </c>
      <c r="C530" s="13" t="s">
        <v>474</v>
      </c>
      <c r="D530" s="13" t="s">
        <v>78</v>
      </c>
      <c r="E530" s="13" t="s">
        <v>484</v>
      </c>
      <c r="F530" s="13" t="s">
        <v>472</v>
      </c>
      <c r="G530" s="104">
        <v>627</v>
      </c>
    </row>
    <row r="531" spans="1:7">
      <c r="A531" s="13" t="s">
        <v>476</v>
      </c>
      <c r="B531" s="13" t="s">
        <v>475</v>
      </c>
      <c r="C531" s="13" t="s">
        <v>474</v>
      </c>
      <c r="D531" s="13" t="s">
        <v>78</v>
      </c>
      <c r="E531" s="13" t="s">
        <v>484</v>
      </c>
      <c r="F531" s="13" t="s">
        <v>472</v>
      </c>
      <c r="G531" s="104">
        <v>331</v>
      </c>
    </row>
    <row r="532" spans="1:7">
      <c r="A532" s="13" t="s">
        <v>476</v>
      </c>
      <c r="B532" s="13" t="s">
        <v>475</v>
      </c>
      <c r="C532" s="13" t="s">
        <v>474</v>
      </c>
      <c r="D532" s="13" t="s">
        <v>78</v>
      </c>
      <c r="E532" s="13" t="s">
        <v>484</v>
      </c>
      <c r="F532" s="13" t="s">
        <v>472</v>
      </c>
      <c r="G532" s="104">
        <v>675</v>
      </c>
    </row>
    <row r="533" spans="1:7">
      <c r="A533" s="13" t="s">
        <v>476</v>
      </c>
      <c r="B533" s="13" t="s">
        <v>475</v>
      </c>
      <c r="C533" s="13" t="s">
        <v>478</v>
      </c>
      <c r="D533" s="13" t="s">
        <v>78</v>
      </c>
      <c r="E533" s="13" t="s">
        <v>483</v>
      </c>
      <c r="F533" s="13" t="s">
        <v>472</v>
      </c>
      <c r="G533" s="104">
        <v>35</v>
      </c>
    </row>
    <row r="534" spans="1:7">
      <c r="A534" s="13" t="s">
        <v>476</v>
      </c>
      <c r="B534" s="13" t="s">
        <v>475</v>
      </c>
      <c r="C534" s="13" t="s">
        <v>478</v>
      </c>
      <c r="D534" s="13" t="s">
        <v>78</v>
      </c>
      <c r="E534" s="13" t="s">
        <v>483</v>
      </c>
      <c r="F534" s="13" t="s">
        <v>472</v>
      </c>
      <c r="G534" s="104">
        <v>187</v>
      </c>
    </row>
    <row r="535" spans="1:7">
      <c r="A535" s="13" t="s">
        <v>476</v>
      </c>
      <c r="B535" s="13" t="s">
        <v>475</v>
      </c>
      <c r="C535" s="13" t="s">
        <v>478</v>
      </c>
      <c r="D535" s="13" t="s">
        <v>78</v>
      </c>
      <c r="E535" s="13" t="s">
        <v>483</v>
      </c>
      <c r="F535" s="13" t="s">
        <v>472</v>
      </c>
      <c r="G535" s="104">
        <v>83</v>
      </c>
    </row>
    <row r="536" spans="1:7">
      <c r="A536" s="13" t="s">
        <v>476</v>
      </c>
      <c r="B536" s="13" t="s">
        <v>475</v>
      </c>
      <c r="C536" s="13" t="s">
        <v>478</v>
      </c>
      <c r="D536" s="13" t="s">
        <v>78</v>
      </c>
      <c r="E536" s="13" t="s">
        <v>483</v>
      </c>
      <c r="F536" s="13" t="s">
        <v>472</v>
      </c>
      <c r="G536" s="104">
        <v>372</v>
      </c>
    </row>
    <row r="537" spans="1:7">
      <c r="A537" s="13" t="s">
        <v>476</v>
      </c>
      <c r="B537" s="13" t="s">
        <v>475</v>
      </c>
      <c r="C537" s="13" t="s">
        <v>474</v>
      </c>
      <c r="D537" s="13" t="s">
        <v>78</v>
      </c>
      <c r="E537" s="13" t="s">
        <v>483</v>
      </c>
      <c r="F537" s="13" t="s">
        <v>472</v>
      </c>
      <c r="G537" s="104">
        <v>339</v>
      </c>
    </row>
    <row r="538" spans="1:7">
      <c r="A538" s="13" t="s">
        <v>476</v>
      </c>
      <c r="B538" s="13" t="s">
        <v>475</v>
      </c>
      <c r="C538" s="13" t="s">
        <v>474</v>
      </c>
      <c r="D538" s="13" t="s">
        <v>78</v>
      </c>
      <c r="E538" s="13" t="s">
        <v>483</v>
      </c>
      <c r="F538" s="13" t="s">
        <v>472</v>
      </c>
      <c r="G538" s="104">
        <v>671</v>
      </c>
    </row>
    <row r="539" spans="1:7">
      <c r="A539" s="13" t="s">
        <v>476</v>
      </c>
      <c r="B539" s="13" t="s">
        <v>475</v>
      </c>
      <c r="C539" s="13" t="s">
        <v>474</v>
      </c>
      <c r="D539" s="13" t="s">
        <v>78</v>
      </c>
      <c r="E539" s="13" t="s">
        <v>483</v>
      </c>
      <c r="F539" s="13" t="s">
        <v>472</v>
      </c>
      <c r="G539" s="104">
        <v>375</v>
      </c>
    </row>
    <row r="540" spans="1:7">
      <c r="A540" s="13" t="s">
        <v>476</v>
      </c>
      <c r="B540" s="13" t="s">
        <v>475</v>
      </c>
      <c r="C540" s="13" t="s">
        <v>474</v>
      </c>
      <c r="D540" s="13" t="s">
        <v>78</v>
      </c>
      <c r="E540" s="13" t="s">
        <v>483</v>
      </c>
      <c r="F540" s="13" t="s">
        <v>472</v>
      </c>
      <c r="G540" s="104">
        <v>742</v>
      </c>
    </row>
    <row r="541" spans="1:7">
      <c r="A541" s="13" t="s">
        <v>476</v>
      </c>
      <c r="B541" s="13" t="s">
        <v>475</v>
      </c>
      <c r="C541" s="13" t="s">
        <v>478</v>
      </c>
      <c r="D541" s="13" t="s">
        <v>78</v>
      </c>
      <c r="E541" s="13" t="s">
        <v>96</v>
      </c>
      <c r="F541" s="13" t="s">
        <v>472</v>
      </c>
      <c r="G541" s="104">
        <v>52</v>
      </c>
    </row>
    <row r="542" spans="1:7">
      <c r="A542" s="13" t="s">
        <v>476</v>
      </c>
      <c r="B542" s="13" t="s">
        <v>475</v>
      </c>
      <c r="C542" s="13" t="s">
        <v>478</v>
      </c>
      <c r="D542" s="13" t="s">
        <v>78</v>
      </c>
      <c r="E542" s="13" t="s">
        <v>96</v>
      </c>
      <c r="F542" s="13" t="s">
        <v>472</v>
      </c>
      <c r="G542" s="104">
        <v>236</v>
      </c>
    </row>
    <row r="543" spans="1:7">
      <c r="A543" s="13" t="s">
        <v>476</v>
      </c>
      <c r="B543" s="13" t="s">
        <v>475</v>
      </c>
      <c r="C543" s="13" t="s">
        <v>478</v>
      </c>
      <c r="D543" s="13" t="s">
        <v>78</v>
      </c>
      <c r="E543" s="13" t="s">
        <v>96</v>
      </c>
      <c r="F543" s="13" t="s">
        <v>472</v>
      </c>
      <c r="G543" s="104">
        <v>90</v>
      </c>
    </row>
    <row r="544" spans="1:7">
      <c r="A544" s="13" t="s">
        <v>476</v>
      </c>
      <c r="B544" s="13" t="s">
        <v>475</v>
      </c>
      <c r="C544" s="13" t="s">
        <v>478</v>
      </c>
      <c r="D544" s="13" t="s">
        <v>78</v>
      </c>
      <c r="E544" s="13" t="s">
        <v>96</v>
      </c>
      <c r="F544" s="13" t="s">
        <v>472</v>
      </c>
      <c r="G544" s="104">
        <v>414</v>
      </c>
    </row>
    <row r="545" spans="1:7">
      <c r="A545" s="13" t="s">
        <v>476</v>
      </c>
      <c r="B545" s="13" t="s">
        <v>475</v>
      </c>
      <c r="C545" s="13" t="s">
        <v>474</v>
      </c>
      <c r="D545" s="13" t="s">
        <v>78</v>
      </c>
      <c r="E545" s="13" t="s">
        <v>96</v>
      </c>
      <c r="F545" s="13" t="s">
        <v>472</v>
      </c>
      <c r="G545" s="104">
        <v>345</v>
      </c>
    </row>
    <row r="546" spans="1:7">
      <c r="A546" s="13" t="s">
        <v>476</v>
      </c>
      <c r="B546" s="13" t="s">
        <v>475</v>
      </c>
      <c r="C546" s="13" t="s">
        <v>474</v>
      </c>
      <c r="D546" s="13" t="s">
        <v>78</v>
      </c>
      <c r="E546" s="13" t="s">
        <v>96</v>
      </c>
      <c r="F546" s="13" t="s">
        <v>472</v>
      </c>
      <c r="G546" s="104">
        <v>643</v>
      </c>
    </row>
    <row r="547" spans="1:7">
      <c r="A547" s="13" t="s">
        <v>476</v>
      </c>
      <c r="B547" s="13" t="s">
        <v>475</v>
      </c>
      <c r="C547" s="13" t="s">
        <v>474</v>
      </c>
      <c r="D547" s="13" t="s">
        <v>78</v>
      </c>
      <c r="E547" s="13" t="s">
        <v>96</v>
      </c>
      <c r="F547" s="13" t="s">
        <v>472</v>
      </c>
      <c r="G547" s="104">
        <v>432</v>
      </c>
    </row>
    <row r="548" spans="1:7">
      <c r="A548" s="13" t="s">
        <v>476</v>
      </c>
      <c r="B548" s="13" t="s">
        <v>475</v>
      </c>
      <c r="C548" s="13" t="s">
        <v>474</v>
      </c>
      <c r="D548" s="13" t="s">
        <v>78</v>
      </c>
      <c r="E548" s="13" t="s">
        <v>96</v>
      </c>
      <c r="F548" s="13" t="s">
        <v>472</v>
      </c>
      <c r="G548" s="104">
        <v>721</v>
      </c>
    </row>
    <row r="549" spans="1:7">
      <c r="A549" s="13" t="s">
        <v>476</v>
      </c>
      <c r="B549" s="13" t="s">
        <v>475</v>
      </c>
      <c r="C549" s="13" t="s">
        <v>478</v>
      </c>
      <c r="D549" s="13" t="s">
        <v>78</v>
      </c>
      <c r="E549" s="13" t="s">
        <v>482</v>
      </c>
      <c r="F549" s="13" t="s">
        <v>472</v>
      </c>
      <c r="G549" s="104">
        <v>205</v>
      </c>
    </row>
    <row r="550" spans="1:7">
      <c r="A550" s="13" t="s">
        <v>476</v>
      </c>
      <c r="B550" s="13" t="s">
        <v>475</v>
      </c>
      <c r="C550" s="13" t="s">
        <v>478</v>
      </c>
      <c r="D550" s="13" t="s">
        <v>78</v>
      </c>
      <c r="E550" s="13" t="s">
        <v>482</v>
      </c>
      <c r="F550" s="13" t="s">
        <v>472</v>
      </c>
      <c r="G550" s="104">
        <v>378</v>
      </c>
    </row>
    <row r="551" spans="1:7">
      <c r="A551" s="13" t="s">
        <v>476</v>
      </c>
      <c r="B551" s="13" t="s">
        <v>475</v>
      </c>
      <c r="C551" s="13" t="s">
        <v>478</v>
      </c>
      <c r="D551" s="13" t="s">
        <v>78</v>
      </c>
      <c r="E551" s="13" t="s">
        <v>482</v>
      </c>
      <c r="F551" s="13" t="s">
        <v>472</v>
      </c>
      <c r="G551" s="104">
        <v>151</v>
      </c>
    </row>
    <row r="552" spans="1:7">
      <c r="A552" s="13" t="s">
        <v>476</v>
      </c>
      <c r="B552" s="13" t="s">
        <v>475</v>
      </c>
      <c r="C552" s="13" t="s">
        <v>478</v>
      </c>
      <c r="D552" s="13" t="s">
        <v>78</v>
      </c>
      <c r="E552" s="13" t="s">
        <v>482</v>
      </c>
      <c r="F552" s="13" t="s">
        <v>472</v>
      </c>
      <c r="G552" s="104">
        <v>376</v>
      </c>
    </row>
    <row r="553" spans="1:7">
      <c r="A553" s="13" t="s">
        <v>476</v>
      </c>
      <c r="B553" s="13" t="s">
        <v>475</v>
      </c>
      <c r="C553" s="13" t="s">
        <v>474</v>
      </c>
      <c r="D553" s="13" t="s">
        <v>78</v>
      </c>
      <c r="E553" s="13" t="s">
        <v>482</v>
      </c>
      <c r="F553" s="13" t="s">
        <v>472</v>
      </c>
      <c r="G553" s="104">
        <v>287</v>
      </c>
    </row>
    <row r="554" spans="1:7">
      <c r="A554" s="13" t="s">
        <v>476</v>
      </c>
      <c r="B554" s="13" t="s">
        <v>475</v>
      </c>
      <c r="C554" s="13" t="s">
        <v>474</v>
      </c>
      <c r="D554" s="13" t="s">
        <v>78</v>
      </c>
      <c r="E554" s="13" t="s">
        <v>482</v>
      </c>
      <c r="F554" s="13" t="s">
        <v>472</v>
      </c>
      <c r="G554" s="104">
        <v>721</v>
      </c>
    </row>
    <row r="555" spans="1:7">
      <c r="A555" s="13" t="s">
        <v>476</v>
      </c>
      <c r="B555" s="13" t="s">
        <v>475</v>
      </c>
      <c r="C555" s="13" t="s">
        <v>474</v>
      </c>
      <c r="D555" s="13" t="s">
        <v>78</v>
      </c>
      <c r="E555" s="13" t="s">
        <v>482</v>
      </c>
      <c r="F555" s="13" t="s">
        <v>472</v>
      </c>
      <c r="G555" s="104">
        <v>338</v>
      </c>
    </row>
    <row r="556" spans="1:7">
      <c r="A556" s="13" t="s">
        <v>476</v>
      </c>
      <c r="B556" s="13" t="s">
        <v>475</v>
      </c>
      <c r="C556" s="13" t="s">
        <v>474</v>
      </c>
      <c r="D556" s="13" t="s">
        <v>78</v>
      </c>
      <c r="E556" s="13" t="s">
        <v>482</v>
      </c>
      <c r="F556" s="13" t="s">
        <v>472</v>
      </c>
      <c r="G556" s="104">
        <v>762</v>
      </c>
    </row>
    <row r="557" spans="1:7">
      <c r="A557" s="13" t="s">
        <v>476</v>
      </c>
      <c r="B557" s="13" t="s">
        <v>475</v>
      </c>
      <c r="C557" s="13" t="s">
        <v>478</v>
      </c>
      <c r="D557" s="13" t="s">
        <v>78</v>
      </c>
      <c r="E557" s="13" t="s">
        <v>473</v>
      </c>
      <c r="F557" s="13" t="s">
        <v>472</v>
      </c>
      <c r="G557" s="106" t="s">
        <v>508</v>
      </c>
    </row>
    <row r="558" spans="1:7">
      <c r="A558" s="13" t="s">
        <v>476</v>
      </c>
      <c r="B558" s="13" t="s">
        <v>475</v>
      </c>
      <c r="C558" s="13" t="s">
        <v>478</v>
      </c>
      <c r="D558" s="13" t="s">
        <v>78</v>
      </c>
      <c r="E558" s="13" t="s">
        <v>473</v>
      </c>
      <c r="F558" s="13" t="s">
        <v>472</v>
      </c>
      <c r="G558" s="106" t="s">
        <v>507</v>
      </c>
    </row>
    <row r="559" spans="1:7">
      <c r="A559" s="13" t="s">
        <v>476</v>
      </c>
      <c r="B559" s="13" t="s">
        <v>475</v>
      </c>
      <c r="C559" s="13" t="s">
        <v>478</v>
      </c>
      <c r="D559" s="13" t="s">
        <v>78</v>
      </c>
      <c r="E559" s="13" t="s">
        <v>473</v>
      </c>
      <c r="F559" s="13" t="s">
        <v>472</v>
      </c>
      <c r="G559" s="106" t="s">
        <v>506</v>
      </c>
    </row>
    <row r="560" spans="1:7">
      <c r="A560" s="13" t="s">
        <v>476</v>
      </c>
      <c r="B560" s="13" t="s">
        <v>475</v>
      </c>
      <c r="C560" s="13" t="s">
        <v>478</v>
      </c>
      <c r="D560" s="13" t="s">
        <v>78</v>
      </c>
      <c r="E560" s="13" t="s">
        <v>473</v>
      </c>
      <c r="F560" s="13" t="s">
        <v>472</v>
      </c>
      <c r="G560" s="106" t="s">
        <v>505</v>
      </c>
    </row>
    <row r="561" spans="1:7">
      <c r="A561" s="13" t="s">
        <v>476</v>
      </c>
      <c r="B561" s="13" t="s">
        <v>475</v>
      </c>
      <c r="C561" s="13" t="s">
        <v>474</v>
      </c>
      <c r="D561" s="13" t="s">
        <v>78</v>
      </c>
      <c r="E561" s="13" t="s">
        <v>473</v>
      </c>
      <c r="F561" s="13" t="s">
        <v>472</v>
      </c>
      <c r="G561" s="106" t="s">
        <v>504</v>
      </c>
    </row>
    <row r="562" spans="1:7">
      <c r="A562" s="13" t="s">
        <v>476</v>
      </c>
      <c r="B562" s="13" t="s">
        <v>475</v>
      </c>
      <c r="C562" s="13" t="s">
        <v>474</v>
      </c>
      <c r="D562" s="13" t="s">
        <v>78</v>
      </c>
      <c r="E562" s="13" t="s">
        <v>473</v>
      </c>
      <c r="F562" s="13" t="s">
        <v>472</v>
      </c>
      <c r="G562" s="106" t="s">
        <v>503</v>
      </c>
    </row>
    <row r="563" spans="1:7">
      <c r="A563" s="13" t="s">
        <v>476</v>
      </c>
      <c r="B563" s="13" t="s">
        <v>475</v>
      </c>
      <c r="C563" s="13" t="s">
        <v>474</v>
      </c>
      <c r="D563" s="13" t="s">
        <v>78</v>
      </c>
      <c r="E563" s="13" t="s">
        <v>473</v>
      </c>
      <c r="F563" s="13" t="s">
        <v>472</v>
      </c>
      <c r="G563" s="106" t="s">
        <v>502</v>
      </c>
    </row>
    <row r="564" spans="1:7">
      <c r="A564" s="13" t="s">
        <v>476</v>
      </c>
      <c r="B564" s="13" t="s">
        <v>475</v>
      </c>
      <c r="C564" s="13" t="s">
        <v>474</v>
      </c>
      <c r="D564" s="13" t="s">
        <v>78</v>
      </c>
      <c r="E564" s="13" t="s">
        <v>473</v>
      </c>
      <c r="F564" s="13" t="s">
        <v>472</v>
      </c>
      <c r="G564" s="106" t="s">
        <v>501</v>
      </c>
    </row>
    <row r="565" spans="1:7">
      <c r="A565" s="13" t="s">
        <v>476</v>
      </c>
      <c r="B565" s="13" t="s">
        <v>475</v>
      </c>
      <c r="C565" s="13" t="s">
        <v>478</v>
      </c>
      <c r="D565" s="13" t="s">
        <v>75</v>
      </c>
      <c r="E565" s="13" t="s">
        <v>485</v>
      </c>
      <c r="F565" s="13" t="s">
        <v>472</v>
      </c>
      <c r="G565" s="104">
        <v>105</v>
      </c>
    </row>
    <row r="566" spans="1:7">
      <c r="A566" s="13" t="s">
        <v>476</v>
      </c>
      <c r="B566" s="13" t="s">
        <v>475</v>
      </c>
      <c r="C566" s="13" t="s">
        <v>478</v>
      </c>
      <c r="D566" s="13" t="s">
        <v>75</v>
      </c>
      <c r="E566" s="13" t="s">
        <v>485</v>
      </c>
      <c r="F566" s="13" t="s">
        <v>472</v>
      </c>
      <c r="G566" s="104">
        <v>510</v>
      </c>
    </row>
    <row r="567" spans="1:7">
      <c r="A567" s="13" t="s">
        <v>476</v>
      </c>
      <c r="B567" s="13" t="s">
        <v>475</v>
      </c>
      <c r="C567" s="13" t="s">
        <v>478</v>
      </c>
      <c r="D567" s="13" t="s">
        <v>75</v>
      </c>
      <c r="E567" s="13" t="s">
        <v>485</v>
      </c>
      <c r="F567" s="13" t="s">
        <v>472</v>
      </c>
      <c r="G567" s="104">
        <v>139</v>
      </c>
    </row>
    <row r="568" spans="1:7">
      <c r="A568" s="13" t="s">
        <v>476</v>
      </c>
      <c r="B568" s="13" t="s">
        <v>475</v>
      </c>
      <c r="C568" s="13" t="s">
        <v>478</v>
      </c>
      <c r="D568" s="13" t="s">
        <v>75</v>
      </c>
      <c r="E568" s="13" t="s">
        <v>485</v>
      </c>
      <c r="F568" s="13" t="s">
        <v>472</v>
      </c>
      <c r="G568" s="104">
        <v>528</v>
      </c>
    </row>
    <row r="569" spans="1:7">
      <c r="A569" s="13" t="s">
        <v>476</v>
      </c>
      <c r="B569" s="13" t="s">
        <v>475</v>
      </c>
      <c r="C569" s="13" t="s">
        <v>474</v>
      </c>
      <c r="D569" s="13" t="s">
        <v>75</v>
      </c>
      <c r="E569" s="13" t="s">
        <v>485</v>
      </c>
      <c r="F569" s="13" t="s">
        <v>472</v>
      </c>
      <c r="G569" s="104">
        <v>120</v>
      </c>
    </row>
    <row r="570" spans="1:7">
      <c r="A570" s="13" t="s">
        <v>476</v>
      </c>
      <c r="B570" s="13" t="s">
        <v>475</v>
      </c>
      <c r="C570" s="13" t="s">
        <v>474</v>
      </c>
      <c r="D570" s="13" t="s">
        <v>75</v>
      </c>
      <c r="E570" s="13" t="s">
        <v>485</v>
      </c>
      <c r="F570" s="13" t="s">
        <v>472</v>
      </c>
      <c r="G570" s="104">
        <v>636</v>
      </c>
    </row>
    <row r="571" spans="1:7">
      <c r="A571" s="13" t="s">
        <v>476</v>
      </c>
      <c r="B571" s="13" t="s">
        <v>475</v>
      </c>
      <c r="C571" s="13" t="s">
        <v>474</v>
      </c>
      <c r="D571" s="13" t="s">
        <v>75</v>
      </c>
      <c r="E571" s="13" t="s">
        <v>485</v>
      </c>
      <c r="F571" s="13" t="s">
        <v>472</v>
      </c>
      <c r="G571" s="104">
        <v>72</v>
      </c>
    </row>
    <row r="572" spans="1:7">
      <c r="A572" s="13" t="s">
        <v>476</v>
      </c>
      <c r="B572" s="13" t="s">
        <v>475</v>
      </c>
      <c r="C572" s="13" t="s">
        <v>474</v>
      </c>
      <c r="D572" s="13" t="s">
        <v>75</v>
      </c>
      <c r="E572" s="13" t="s">
        <v>485</v>
      </c>
      <c r="F572" s="13" t="s">
        <v>472</v>
      </c>
      <c r="G572" s="104">
        <v>397</v>
      </c>
    </row>
    <row r="573" spans="1:7">
      <c r="A573" s="13" t="s">
        <v>476</v>
      </c>
      <c r="B573" s="13" t="s">
        <v>475</v>
      </c>
      <c r="C573" s="13" t="s">
        <v>478</v>
      </c>
      <c r="D573" s="13" t="s">
        <v>75</v>
      </c>
      <c r="E573" s="13" t="s">
        <v>327</v>
      </c>
      <c r="F573" s="13" t="s">
        <v>472</v>
      </c>
      <c r="G573" s="104">
        <v>287</v>
      </c>
    </row>
    <row r="574" spans="1:7">
      <c r="A574" s="13" t="s">
        <v>476</v>
      </c>
      <c r="B574" s="13" t="s">
        <v>475</v>
      </c>
      <c r="C574" s="13" t="s">
        <v>478</v>
      </c>
      <c r="D574" s="13" t="s">
        <v>75</v>
      </c>
      <c r="E574" s="13" t="s">
        <v>327</v>
      </c>
      <c r="F574" s="13" t="s">
        <v>472</v>
      </c>
      <c r="G574" s="104">
        <v>506</v>
      </c>
    </row>
    <row r="575" spans="1:7">
      <c r="A575" s="13" t="s">
        <v>476</v>
      </c>
      <c r="B575" s="13" t="s">
        <v>475</v>
      </c>
      <c r="C575" s="13" t="s">
        <v>478</v>
      </c>
      <c r="D575" s="13" t="s">
        <v>75</v>
      </c>
      <c r="E575" s="13" t="s">
        <v>327</v>
      </c>
      <c r="F575" s="13" t="s">
        <v>472</v>
      </c>
      <c r="G575" s="104">
        <v>267</v>
      </c>
    </row>
    <row r="576" spans="1:7">
      <c r="A576" s="13" t="s">
        <v>476</v>
      </c>
      <c r="B576" s="13" t="s">
        <v>475</v>
      </c>
      <c r="C576" s="13" t="s">
        <v>478</v>
      </c>
      <c r="D576" s="13" t="s">
        <v>75</v>
      </c>
      <c r="E576" s="13" t="s">
        <v>327</v>
      </c>
      <c r="F576" s="13" t="s">
        <v>472</v>
      </c>
      <c r="G576" s="104">
        <v>526</v>
      </c>
    </row>
    <row r="577" spans="1:7">
      <c r="A577" s="13" t="s">
        <v>476</v>
      </c>
      <c r="B577" s="13" t="s">
        <v>475</v>
      </c>
      <c r="C577" s="13" t="s">
        <v>474</v>
      </c>
      <c r="D577" s="13" t="s">
        <v>75</v>
      </c>
      <c r="E577" s="13" t="s">
        <v>327</v>
      </c>
      <c r="F577" s="13" t="s">
        <v>472</v>
      </c>
      <c r="G577" s="104">
        <v>350</v>
      </c>
    </row>
    <row r="578" spans="1:7">
      <c r="A578" s="13" t="s">
        <v>476</v>
      </c>
      <c r="B578" s="13" t="s">
        <v>475</v>
      </c>
      <c r="C578" s="13" t="s">
        <v>474</v>
      </c>
      <c r="D578" s="13" t="s">
        <v>75</v>
      </c>
      <c r="E578" s="13" t="s">
        <v>327</v>
      </c>
      <c r="F578" s="13" t="s">
        <v>472</v>
      </c>
      <c r="G578" s="104">
        <v>638</v>
      </c>
    </row>
    <row r="579" spans="1:7">
      <c r="A579" s="13" t="s">
        <v>476</v>
      </c>
      <c r="B579" s="13" t="s">
        <v>475</v>
      </c>
      <c r="C579" s="13" t="s">
        <v>474</v>
      </c>
      <c r="D579" s="13" t="s">
        <v>75</v>
      </c>
      <c r="E579" s="13" t="s">
        <v>327</v>
      </c>
      <c r="F579" s="13" t="s">
        <v>472</v>
      </c>
      <c r="G579" s="104">
        <v>56</v>
      </c>
    </row>
    <row r="580" spans="1:7">
      <c r="A580" s="13" t="s">
        <v>476</v>
      </c>
      <c r="B580" s="13" t="s">
        <v>475</v>
      </c>
      <c r="C580" s="13" t="s">
        <v>474</v>
      </c>
      <c r="D580" s="13" t="s">
        <v>75</v>
      </c>
      <c r="E580" s="13" t="s">
        <v>327</v>
      </c>
      <c r="F580" s="13" t="s">
        <v>472</v>
      </c>
      <c r="G580" s="104">
        <v>290</v>
      </c>
    </row>
    <row r="581" spans="1:7">
      <c r="A581" s="13" t="s">
        <v>476</v>
      </c>
      <c r="B581" s="13" t="s">
        <v>475</v>
      </c>
      <c r="C581" s="13" t="s">
        <v>478</v>
      </c>
      <c r="D581" s="13" t="s">
        <v>75</v>
      </c>
      <c r="E581" s="13" t="s">
        <v>484</v>
      </c>
      <c r="F581" s="13" t="s">
        <v>472</v>
      </c>
      <c r="G581" s="104">
        <v>359</v>
      </c>
    </row>
    <row r="582" spans="1:7">
      <c r="A582" s="13" t="s">
        <v>476</v>
      </c>
      <c r="B582" s="13" t="s">
        <v>475</v>
      </c>
      <c r="C582" s="13" t="s">
        <v>478</v>
      </c>
      <c r="D582" s="13" t="s">
        <v>75</v>
      </c>
      <c r="E582" s="13" t="s">
        <v>484</v>
      </c>
      <c r="F582" s="13" t="s">
        <v>472</v>
      </c>
      <c r="G582" s="104">
        <v>495</v>
      </c>
    </row>
    <row r="583" spans="1:7">
      <c r="A583" s="13" t="s">
        <v>476</v>
      </c>
      <c r="B583" s="13" t="s">
        <v>475</v>
      </c>
      <c r="C583" s="13" t="s">
        <v>478</v>
      </c>
      <c r="D583" s="13" t="s">
        <v>75</v>
      </c>
      <c r="E583" s="13" t="s">
        <v>484</v>
      </c>
      <c r="F583" s="13" t="s">
        <v>472</v>
      </c>
      <c r="G583" s="104">
        <v>388</v>
      </c>
    </row>
    <row r="584" spans="1:7">
      <c r="A584" s="13" t="s">
        <v>476</v>
      </c>
      <c r="B584" s="13" t="s">
        <v>475</v>
      </c>
      <c r="C584" s="13" t="s">
        <v>478</v>
      </c>
      <c r="D584" s="13" t="s">
        <v>75</v>
      </c>
      <c r="E584" s="13" t="s">
        <v>484</v>
      </c>
      <c r="F584" s="13" t="s">
        <v>472</v>
      </c>
      <c r="G584" s="104">
        <v>539</v>
      </c>
    </row>
    <row r="585" spans="1:7">
      <c r="A585" s="13" t="s">
        <v>476</v>
      </c>
      <c r="B585" s="13" t="s">
        <v>475</v>
      </c>
      <c r="C585" s="13" t="s">
        <v>474</v>
      </c>
      <c r="D585" s="13" t="s">
        <v>75</v>
      </c>
      <c r="E585" s="13" t="s">
        <v>484</v>
      </c>
      <c r="F585" s="13" t="s">
        <v>472</v>
      </c>
      <c r="G585" s="104">
        <v>467</v>
      </c>
    </row>
    <row r="586" spans="1:7">
      <c r="A586" s="13" t="s">
        <v>476</v>
      </c>
      <c r="B586" s="13" t="s">
        <v>475</v>
      </c>
      <c r="C586" s="13" t="s">
        <v>474</v>
      </c>
      <c r="D586" s="13" t="s">
        <v>75</v>
      </c>
      <c r="E586" s="13" t="s">
        <v>484</v>
      </c>
      <c r="F586" s="13" t="s">
        <v>472</v>
      </c>
      <c r="G586" s="104">
        <v>629</v>
      </c>
    </row>
    <row r="587" spans="1:7">
      <c r="A587" s="13" t="s">
        <v>476</v>
      </c>
      <c r="B587" s="13" t="s">
        <v>475</v>
      </c>
      <c r="C587" s="13" t="s">
        <v>474</v>
      </c>
      <c r="D587" s="13" t="s">
        <v>75</v>
      </c>
      <c r="E587" s="13" t="s">
        <v>484</v>
      </c>
      <c r="F587" s="13" t="s">
        <v>472</v>
      </c>
      <c r="G587" s="104">
        <v>36</v>
      </c>
    </row>
    <row r="588" spans="1:7">
      <c r="A588" s="13" t="s">
        <v>476</v>
      </c>
      <c r="B588" s="13" t="s">
        <v>475</v>
      </c>
      <c r="C588" s="13" t="s">
        <v>474</v>
      </c>
      <c r="D588" s="13" t="s">
        <v>75</v>
      </c>
      <c r="E588" s="13" t="s">
        <v>484</v>
      </c>
      <c r="F588" s="13" t="s">
        <v>472</v>
      </c>
      <c r="G588" s="104">
        <v>153</v>
      </c>
    </row>
    <row r="589" spans="1:7">
      <c r="A589" s="13" t="s">
        <v>476</v>
      </c>
      <c r="B589" s="13" t="s">
        <v>475</v>
      </c>
      <c r="C589" s="13" t="s">
        <v>478</v>
      </c>
      <c r="D589" s="13" t="s">
        <v>75</v>
      </c>
      <c r="E589" s="13" t="s">
        <v>483</v>
      </c>
      <c r="F589" s="13" t="s">
        <v>472</v>
      </c>
      <c r="G589" s="104">
        <v>405</v>
      </c>
    </row>
    <row r="590" spans="1:7">
      <c r="A590" s="13" t="s">
        <v>476</v>
      </c>
      <c r="B590" s="13" t="s">
        <v>475</v>
      </c>
      <c r="C590" s="13" t="s">
        <v>478</v>
      </c>
      <c r="D590" s="13" t="s">
        <v>75</v>
      </c>
      <c r="E590" s="13" t="s">
        <v>483</v>
      </c>
      <c r="F590" s="13" t="s">
        <v>472</v>
      </c>
      <c r="G590" s="104">
        <v>593</v>
      </c>
    </row>
    <row r="591" spans="1:7">
      <c r="A591" s="13" t="s">
        <v>476</v>
      </c>
      <c r="B591" s="13" t="s">
        <v>475</v>
      </c>
      <c r="C591" s="13" t="s">
        <v>478</v>
      </c>
      <c r="D591" s="13" t="s">
        <v>75</v>
      </c>
      <c r="E591" s="13" t="s">
        <v>483</v>
      </c>
      <c r="F591" s="13" t="s">
        <v>472</v>
      </c>
      <c r="G591" s="104">
        <v>430</v>
      </c>
    </row>
    <row r="592" spans="1:7">
      <c r="A592" s="13" t="s">
        <v>476</v>
      </c>
      <c r="B592" s="13" t="s">
        <v>475</v>
      </c>
      <c r="C592" s="13" t="s">
        <v>478</v>
      </c>
      <c r="D592" s="13" t="s">
        <v>75</v>
      </c>
      <c r="E592" s="13" t="s">
        <v>483</v>
      </c>
      <c r="F592" s="13" t="s">
        <v>472</v>
      </c>
      <c r="G592" s="104">
        <v>610</v>
      </c>
    </row>
    <row r="593" spans="1:7">
      <c r="A593" s="13" t="s">
        <v>476</v>
      </c>
      <c r="B593" s="13" t="s">
        <v>475</v>
      </c>
      <c r="C593" s="13" t="s">
        <v>474</v>
      </c>
      <c r="D593" s="13" t="s">
        <v>75</v>
      </c>
      <c r="E593" s="13" t="s">
        <v>483</v>
      </c>
      <c r="F593" s="13" t="s">
        <v>472</v>
      </c>
      <c r="G593" s="104">
        <v>583</v>
      </c>
    </row>
    <row r="594" spans="1:7">
      <c r="A594" s="13" t="s">
        <v>476</v>
      </c>
      <c r="B594" s="13" t="s">
        <v>475</v>
      </c>
      <c r="C594" s="13" t="s">
        <v>474</v>
      </c>
      <c r="D594" s="13" t="s">
        <v>75</v>
      </c>
      <c r="E594" s="13" t="s">
        <v>483</v>
      </c>
      <c r="F594" s="13" t="s">
        <v>472</v>
      </c>
      <c r="G594" s="104">
        <v>729</v>
      </c>
    </row>
    <row r="595" spans="1:7">
      <c r="A595" s="13" t="s">
        <v>476</v>
      </c>
      <c r="B595" s="13" t="s">
        <v>475</v>
      </c>
      <c r="C595" s="13" t="s">
        <v>474</v>
      </c>
      <c r="D595" s="13" t="s">
        <v>75</v>
      </c>
      <c r="E595" s="13" t="s">
        <v>483</v>
      </c>
      <c r="F595" s="13" t="s">
        <v>472</v>
      </c>
      <c r="G595" s="104">
        <v>39</v>
      </c>
    </row>
    <row r="596" spans="1:7">
      <c r="A596" s="13" t="s">
        <v>476</v>
      </c>
      <c r="B596" s="13" t="s">
        <v>475</v>
      </c>
      <c r="C596" s="13" t="s">
        <v>474</v>
      </c>
      <c r="D596" s="13" t="s">
        <v>75</v>
      </c>
      <c r="E596" s="13" t="s">
        <v>483</v>
      </c>
      <c r="F596" s="13" t="s">
        <v>472</v>
      </c>
      <c r="G596" s="104">
        <v>223</v>
      </c>
    </row>
    <row r="597" spans="1:7">
      <c r="A597" s="13" t="s">
        <v>476</v>
      </c>
      <c r="B597" s="13" t="s">
        <v>475</v>
      </c>
      <c r="C597" s="13" t="s">
        <v>478</v>
      </c>
      <c r="D597" s="13" t="s">
        <v>75</v>
      </c>
      <c r="E597" s="13" t="s">
        <v>96</v>
      </c>
      <c r="F597" s="13" t="s">
        <v>472</v>
      </c>
      <c r="G597" s="104">
        <v>327</v>
      </c>
    </row>
    <row r="598" spans="1:7">
      <c r="A598" s="13" t="s">
        <v>476</v>
      </c>
      <c r="B598" s="13" t="s">
        <v>475</v>
      </c>
      <c r="C598" s="13" t="s">
        <v>478</v>
      </c>
      <c r="D598" s="13" t="s">
        <v>75</v>
      </c>
      <c r="E598" s="13" t="s">
        <v>96</v>
      </c>
      <c r="F598" s="13" t="s">
        <v>472</v>
      </c>
      <c r="G598" s="104">
        <v>510</v>
      </c>
    </row>
    <row r="599" spans="1:7">
      <c r="A599" s="13" t="s">
        <v>476</v>
      </c>
      <c r="B599" s="13" t="s">
        <v>475</v>
      </c>
      <c r="C599" s="13" t="s">
        <v>478</v>
      </c>
      <c r="D599" s="13" t="s">
        <v>75</v>
      </c>
      <c r="E599" s="13" t="s">
        <v>96</v>
      </c>
      <c r="F599" s="13" t="s">
        <v>472</v>
      </c>
      <c r="G599" s="104">
        <v>388</v>
      </c>
    </row>
    <row r="600" spans="1:7">
      <c r="A600" s="13" t="s">
        <v>476</v>
      </c>
      <c r="B600" s="13" t="s">
        <v>475</v>
      </c>
      <c r="C600" s="13" t="s">
        <v>478</v>
      </c>
      <c r="D600" s="13" t="s">
        <v>75</v>
      </c>
      <c r="E600" s="13" t="s">
        <v>96</v>
      </c>
      <c r="F600" s="13" t="s">
        <v>472</v>
      </c>
      <c r="G600" s="104">
        <v>568</v>
      </c>
    </row>
    <row r="601" spans="1:7">
      <c r="A601" s="13" t="s">
        <v>476</v>
      </c>
      <c r="B601" s="13" t="s">
        <v>475</v>
      </c>
      <c r="C601" s="13" t="s">
        <v>474</v>
      </c>
      <c r="D601" s="13" t="s">
        <v>75</v>
      </c>
      <c r="E601" s="13" t="s">
        <v>96</v>
      </c>
      <c r="F601" s="13" t="s">
        <v>472</v>
      </c>
      <c r="G601" s="104">
        <v>515</v>
      </c>
    </row>
    <row r="602" spans="1:7">
      <c r="A602" s="13" t="s">
        <v>476</v>
      </c>
      <c r="B602" s="13" t="s">
        <v>475</v>
      </c>
      <c r="C602" s="13" t="s">
        <v>474</v>
      </c>
      <c r="D602" s="13" t="s">
        <v>75</v>
      </c>
      <c r="E602" s="13" t="s">
        <v>96</v>
      </c>
      <c r="F602" s="13" t="s">
        <v>472</v>
      </c>
      <c r="G602" s="104">
        <v>728</v>
      </c>
    </row>
    <row r="603" spans="1:7">
      <c r="A603" s="13" t="s">
        <v>476</v>
      </c>
      <c r="B603" s="13" t="s">
        <v>475</v>
      </c>
      <c r="C603" s="13" t="s">
        <v>474</v>
      </c>
      <c r="D603" s="13" t="s">
        <v>75</v>
      </c>
      <c r="E603" s="13" t="s">
        <v>96</v>
      </c>
      <c r="F603" s="13" t="s">
        <v>472</v>
      </c>
      <c r="G603" s="104">
        <v>83</v>
      </c>
    </row>
    <row r="604" spans="1:7">
      <c r="A604" s="13" t="s">
        <v>476</v>
      </c>
      <c r="B604" s="13" t="s">
        <v>475</v>
      </c>
      <c r="C604" s="13" t="s">
        <v>474</v>
      </c>
      <c r="D604" s="13" t="s">
        <v>75</v>
      </c>
      <c r="E604" s="13" t="s">
        <v>96</v>
      </c>
      <c r="F604" s="13" t="s">
        <v>472</v>
      </c>
      <c r="G604" s="104">
        <v>474</v>
      </c>
    </row>
    <row r="605" spans="1:7">
      <c r="A605" s="13" t="s">
        <v>476</v>
      </c>
      <c r="B605" s="13" t="s">
        <v>475</v>
      </c>
      <c r="C605" s="13" t="s">
        <v>478</v>
      </c>
      <c r="D605" s="13" t="s">
        <v>75</v>
      </c>
      <c r="E605" s="13" t="s">
        <v>482</v>
      </c>
      <c r="F605" s="13" t="s">
        <v>472</v>
      </c>
      <c r="G605" s="104">
        <v>343</v>
      </c>
    </row>
    <row r="606" spans="1:7">
      <c r="A606" s="13" t="s">
        <v>476</v>
      </c>
      <c r="B606" s="13" t="s">
        <v>475</v>
      </c>
      <c r="C606" s="13" t="s">
        <v>478</v>
      </c>
      <c r="D606" s="13" t="s">
        <v>75</v>
      </c>
      <c r="E606" s="13" t="s">
        <v>482</v>
      </c>
      <c r="F606" s="13" t="s">
        <v>472</v>
      </c>
      <c r="G606" s="104">
        <v>489</v>
      </c>
    </row>
    <row r="607" spans="1:7">
      <c r="A607" s="13" t="s">
        <v>476</v>
      </c>
      <c r="B607" s="13" t="s">
        <v>475</v>
      </c>
      <c r="C607" s="13" t="s">
        <v>478</v>
      </c>
      <c r="D607" s="13" t="s">
        <v>75</v>
      </c>
      <c r="E607" s="13" t="s">
        <v>482</v>
      </c>
      <c r="F607" s="13" t="s">
        <v>472</v>
      </c>
      <c r="G607" s="104">
        <v>347</v>
      </c>
    </row>
    <row r="608" spans="1:7">
      <c r="A608" s="13" t="s">
        <v>476</v>
      </c>
      <c r="B608" s="13" t="s">
        <v>475</v>
      </c>
      <c r="C608" s="13" t="s">
        <v>478</v>
      </c>
      <c r="D608" s="13" t="s">
        <v>75</v>
      </c>
      <c r="E608" s="13" t="s">
        <v>482</v>
      </c>
      <c r="F608" s="13" t="s">
        <v>472</v>
      </c>
      <c r="G608" s="104">
        <v>519</v>
      </c>
    </row>
    <row r="609" spans="1:7">
      <c r="A609" s="13" t="s">
        <v>476</v>
      </c>
      <c r="B609" s="13" t="s">
        <v>475</v>
      </c>
      <c r="C609" s="13" t="s">
        <v>474</v>
      </c>
      <c r="D609" s="13" t="s">
        <v>75</v>
      </c>
      <c r="E609" s="13" t="s">
        <v>482</v>
      </c>
      <c r="F609" s="13" t="s">
        <v>472</v>
      </c>
      <c r="G609" s="104">
        <v>312</v>
      </c>
    </row>
    <row r="610" spans="1:7">
      <c r="A610" s="13" t="s">
        <v>476</v>
      </c>
      <c r="B610" s="13" t="s">
        <v>475</v>
      </c>
      <c r="C610" s="13" t="s">
        <v>474</v>
      </c>
      <c r="D610" s="13" t="s">
        <v>75</v>
      </c>
      <c r="E610" s="13" t="s">
        <v>482</v>
      </c>
      <c r="F610" s="13" t="s">
        <v>472</v>
      </c>
      <c r="G610" s="104">
        <v>670</v>
      </c>
    </row>
    <row r="611" spans="1:7">
      <c r="A611" s="13" t="s">
        <v>476</v>
      </c>
      <c r="B611" s="13" t="s">
        <v>475</v>
      </c>
      <c r="C611" s="13" t="s">
        <v>474</v>
      </c>
      <c r="D611" s="13" t="s">
        <v>75</v>
      </c>
      <c r="E611" s="13" t="s">
        <v>482</v>
      </c>
      <c r="F611" s="13" t="s">
        <v>472</v>
      </c>
      <c r="G611" s="104">
        <v>84</v>
      </c>
    </row>
    <row r="612" spans="1:7">
      <c r="A612" s="13" t="s">
        <v>476</v>
      </c>
      <c r="B612" s="13" t="s">
        <v>475</v>
      </c>
      <c r="C612" s="13" t="s">
        <v>474</v>
      </c>
      <c r="D612" s="13" t="s">
        <v>75</v>
      </c>
      <c r="E612" s="13" t="s">
        <v>482</v>
      </c>
      <c r="F612" s="13" t="s">
        <v>472</v>
      </c>
      <c r="G612" s="104">
        <v>451</v>
      </c>
    </row>
    <row r="613" spans="1:7">
      <c r="A613" s="13" t="s">
        <v>476</v>
      </c>
      <c r="B613" s="13" t="s">
        <v>475</v>
      </c>
      <c r="C613" s="13" t="s">
        <v>478</v>
      </c>
      <c r="D613" s="13" t="s">
        <v>75</v>
      </c>
      <c r="E613" s="13" t="s">
        <v>473</v>
      </c>
      <c r="F613" s="13" t="s">
        <v>472</v>
      </c>
      <c r="G613" s="106" t="s">
        <v>500</v>
      </c>
    </row>
    <row r="614" spans="1:7">
      <c r="A614" s="13" t="s">
        <v>476</v>
      </c>
      <c r="B614" s="13" t="s">
        <v>475</v>
      </c>
      <c r="C614" s="13" t="s">
        <v>478</v>
      </c>
      <c r="D614" s="13" t="s">
        <v>75</v>
      </c>
      <c r="E614" s="13" t="s">
        <v>473</v>
      </c>
      <c r="F614" s="13" t="s">
        <v>472</v>
      </c>
      <c r="G614" s="106" t="s">
        <v>499</v>
      </c>
    </row>
    <row r="615" spans="1:7">
      <c r="A615" s="13" t="s">
        <v>476</v>
      </c>
      <c r="B615" s="13" t="s">
        <v>475</v>
      </c>
      <c r="C615" s="13" t="s">
        <v>478</v>
      </c>
      <c r="D615" s="13" t="s">
        <v>75</v>
      </c>
      <c r="E615" s="13" t="s">
        <v>473</v>
      </c>
      <c r="F615" s="13" t="s">
        <v>472</v>
      </c>
      <c r="G615" s="106" t="s">
        <v>498</v>
      </c>
    </row>
    <row r="616" spans="1:7">
      <c r="A616" s="13" t="s">
        <v>476</v>
      </c>
      <c r="B616" s="13" t="s">
        <v>475</v>
      </c>
      <c r="C616" s="13" t="s">
        <v>478</v>
      </c>
      <c r="D616" s="13" t="s">
        <v>75</v>
      </c>
      <c r="E616" s="13" t="s">
        <v>473</v>
      </c>
      <c r="F616" s="13" t="s">
        <v>472</v>
      </c>
      <c r="G616" s="106" t="s">
        <v>497</v>
      </c>
    </row>
    <row r="617" spans="1:7">
      <c r="A617" s="13" t="s">
        <v>476</v>
      </c>
      <c r="B617" s="13" t="s">
        <v>475</v>
      </c>
      <c r="C617" s="13" t="s">
        <v>474</v>
      </c>
      <c r="D617" s="13" t="s">
        <v>75</v>
      </c>
      <c r="E617" s="13" t="s">
        <v>473</v>
      </c>
      <c r="F617" s="13" t="s">
        <v>472</v>
      </c>
      <c r="G617" s="106" t="s">
        <v>496</v>
      </c>
    </row>
    <row r="618" spans="1:7">
      <c r="A618" s="13" t="s">
        <v>476</v>
      </c>
      <c r="B618" s="13" t="s">
        <v>475</v>
      </c>
      <c r="C618" s="13" t="s">
        <v>474</v>
      </c>
      <c r="D618" s="13" t="s">
        <v>75</v>
      </c>
      <c r="E618" s="13" t="s">
        <v>473</v>
      </c>
      <c r="F618" s="13" t="s">
        <v>472</v>
      </c>
      <c r="G618" s="106" t="s">
        <v>495</v>
      </c>
    </row>
    <row r="619" spans="1:7">
      <c r="A619" s="13" t="s">
        <v>476</v>
      </c>
      <c r="B619" s="13" t="s">
        <v>475</v>
      </c>
      <c r="C619" s="13" t="s">
        <v>474</v>
      </c>
      <c r="D619" s="13" t="s">
        <v>75</v>
      </c>
      <c r="E619" s="13" t="s">
        <v>473</v>
      </c>
      <c r="F619" s="13" t="s">
        <v>472</v>
      </c>
      <c r="G619" s="106" t="s">
        <v>494</v>
      </c>
    </row>
    <row r="620" spans="1:7">
      <c r="A620" s="13" t="s">
        <v>476</v>
      </c>
      <c r="B620" s="13" t="s">
        <v>475</v>
      </c>
      <c r="C620" s="13" t="s">
        <v>474</v>
      </c>
      <c r="D620" s="13" t="s">
        <v>75</v>
      </c>
      <c r="E620" s="13" t="s">
        <v>473</v>
      </c>
      <c r="F620" s="13" t="s">
        <v>472</v>
      </c>
      <c r="G620" s="106" t="s">
        <v>493</v>
      </c>
    </row>
    <row r="621" spans="1:7">
      <c r="A621" s="13" t="s">
        <v>476</v>
      </c>
      <c r="B621" s="13" t="s">
        <v>475</v>
      </c>
      <c r="C621" s="13" t="s">
        <v>478</v>
      </c>
      <c r="D621" s="13" t="s">
        <v>76</v>
      </c>
      <c r="E621" s="13" t="s">
        <v>485</v>
      </c>
      <c r="F621" s="13" t="s">
        <v>472</v>
      </c>
      <c r="G621" s="104">
        <v>568</v>
      </c>
    </row>
    <row r="622" spans="1:7">
      <c r="A622" s="13" t="s">
        <v>476</v>
      </c>
      <c r="B622" s="13" t="s">
        <v>475</v>
      </c>
      <c r="C622" s="13" t="s">
        <v>478</v>
      </c>
      <c r="D622" s="13" t="s">
        <v>76</v>
      </c>
      <c r="E622" s="13" t="s">
        <v>485</v>
      </c>
      <c r="F622" s="13" t="s">
        <v>472</v>
      </c>
      <c r="G622" s="104">
        <v>1009</v>
      </c>
    </row>
    <row r="623" spans="1:7">
      <c r="A623" s="13" t="s">
        <v>476</v>
      </c>
      <c r="B623" s="13" t="s">
        <v>475</v>
      </c>
      <c r="C623" s="13" t="s">
        <v>478</v>
      </c>
      <c r="D623" s="13" t="s">
        <v>76</v>
      </c>
      <c r="E623" s="13" t="s">
        <v>485</v>
      </c>
      <c r="F623" s="13" t="s">
        <v>472</v>
      </c>
      <c r="G623" s="104">
        <v>645</v>
      </c>
    </row>
    <row r="624" spans="1:7">
      <c r="A624" s="13" t="s">
        <v>476</v>
      </c>
      <c r="B624" s="13" t="s">
        <v>475</v>
      </c>
      <c r="C624" s="13" t="s">
        <v>478</v>
      </c>
      <c r="D624" s="13" t="s">
        <v>76</v>
      </c>
      <c r="E624" s="13" t="s">
        <v>485</v>
      </c>
      <c r="F624" s="13" t="s">
        <v>472</v>
      </c>
      <c r="G624" s="104">
        <v>1147</v>
      </c>
    </row>
    <row r="625" spans="1:7">
      <c r="A625" s="13" t="s">
        <v>476</v>
      </c>
      <c r="B625" s="13" t="s">
        <v>475</v>
      </c>
      <c r="C625" s="13" t="s">
        <v>474</v>
      </c>
      <c r="D625" s="13" t="s">
        <v>76</v>
      </c>
      <c r="E625" s="13" t="s">
        <v>485</v>
      </c>
      <c r="F625" s="13" t="s">
        <v>472</v>
      </c>
      <c r="G625" s="104">
        <v>266</v>
      </c>
    </row>
    <row r="626" spans="1:7">
      <c r="A626" s="13" t="s">
        <v>476</v>
      </c>
      <c r="B626" s="13" t="s">
        <v>475</v>
      </c>
      <c r="C626" s="13" t="s">
        <v>474</v>
      </c>
      <c r="D626" s="13" t="s">
        <v>76</v>
      </c>
      <c r="E626" s="13" t="s">
        <v>485</v>
      </c>
      <c r="F626" s="13" t="s">
        <v>472</v>
      </c>
      <c r="G626" s="104">
        <v>1035</v>
      </c>
    </row>
    <row r="627" spans="1:7">
      <c r="A627" s="13" t="s">
        <v>476</v>
      </c>
      <c r="B627" s="13" t="s">
        <v>475</v>
      </c>
      <c r="C627" s="13" t="s">
        <v>474</v>
      </c>
      <c r="D627" s="13" t="s">
        <v>76</v>
      </c>
      <c r="E627" s="13" t="s">
        <v>485</v>
      </c>
      <c r="F627" s="13" t="s">
        <v>472</v>
      </c>
      <c r="G627" s="104">
        <v>357</v>
      </c>
    </row>
    <row r="628" spans="1:7">
      <c r="A628" s="13" t="s">
        <v>476</v>
      </c>
      <c r="B628" s="13" t="s">
        <v>475</v>
      </c>
      <c r="C628" s="13" t="s">
        <v>474</v>
      </c>
      <c r="D628" s="13" t="s">
        <v>76</v>
      </c>
      <c r="E628" s="13" t="s">
        <v>485</v>
      </c>
      <c r="F628" s="13" t="s">
        <v>472</v>
      </c>
      <c r="G628" s="104">
        <v>1237</v>
      </c>
    </row>
    <row r="629" spans="1:7">
      <c r="A629" s="13" t="s">
        <v>476</v>
      </c>
      <c r="B629" s="13" t="s">
        <v>475</v>
      </c>
      <c r="C629" s="13" t="s">
        <v>478</v>
      </c>
      <c r="D629" s="13" t="s">
        <v>76</v>
      </c>
      <c r="E629" s="13" t="s">
        <v>327</v>
      </c>
      <c r="F629" s="13" t="s">
        <v>472</v>
      </c>
      <c r="G629" s="104">
        <v>958</v>
      </c>
    </row>
    <row r="630" spans="1:7">
      <c r="A630" s="13" t="s">
        <v>476</v>
      </c>
      <c r="B630" s="13" t="s">
        <v>475</v>
      </c>
      <c r="C630" s="13" t="s">
        <v>478</v>
      </c>
      <c r="D630" s="13" t="s">
        <v>76</v>
      </c>
      <c r="E630" s="13" t="s">
        <v>327</v>
      </c>
      <c r="F630" s="13" t="s">
        <v>472</v>
      </c>
      <c r="G630" s="104">
        <v>1575</v>
      </c>
    </row>
    <row r="631" spans="1:7">
      <c r="A631" s="13" t="s">
        <v>476</v>
      </c>
      <c r="B631" s="13" t="s">
        <v>475</v>
      </c>
      <c r="C631" s="13" t="s">
        <v>478</v>
      </c>
      <c r="D631" s="13" t="s">
        <v>76</v>
      </c>
      <c r="E631" s="13" t="s">
        <v>327</v>
      </c>
      <c r="F631" s="13" t="s">
        <v>472</v>
      </c>
      <c r="G631" s="104">
        <v>1002</v>
      </c>
    </row>
    <row r="632" spans="1:7">
      <c r="A632" s="13" t="s">
        <v>476</v>
      </c>
      <c r="B632" s="13" t="s">
        <v>475</v>
      </c>
      <c r="C632" s="13" t="s">
        <v>478</v>
      </c>
      <c r="D632" s="13" t="s">
        <v>76</v>
      </c>
      <c r="E632" s="13" t="s">
        <v>327</v>
      </c>
      <c r="F632" s="13" t="s">
        <v>472</v>
      </c>
      <c r="G632" s="104">
        <v>1934</v>
      </c>
    </row>
    <row r="633" spans="1:7">
      <c r="A633" s="13" t="s">
        <v>476</v>
      </c>
      <c r="B633" s="13" t="s">
        <v>475</v>
      </c>
      <c r="C633" s="13" t="s">
        <v>474</v>
      </c>
      <c r="D633" s="13" t="s">
        <v>76</v>
      </c>
      <c r="E633" s="13" t="s">
        <v>327</v>
      </c>
      <c r="F633" s="13" t="s">
        <v>472</v>
      </c>
      <c r="G633" s="104">
        <v>185</v>
      </c>
    </row>
    <row r="634" spans="1:7">
      <c r="A634" s="13" t="s">
        <v>476</v>
      </c>
      <c r="B634" s="13" t="s">
        <v>475</v>
      </c>
      <c r="C634" s="13" t="s">
        <v>474</v>
      </c>
      <c r="D634" s="13" t="s">
        <v>76</v>
      </c>
      <c r="E634" s="13" t="s">
        <v>327</v>
      </c>
      <c r="F634" s="13" t="s">
        <v>472</v>
      </c>
      <c r="G634" s="104">
        <v>452</v>
      </c>
    </row>
    <row r="635" spans="1:7">
      <c r="A635" s="13" t="s">
        <v>476</v>
      </c>
      <c r="B635" s="13" t="s">
        <v>475</v>
      </c>
      <c r="C635" s="13" t="s">
        <v>474</v>
      </c>
      <c r="D635" s="13" t="s">
        <v>76</v>
      </c>
      <c r="E635" s="13" t="s">
        <v>327</v>
      </c>
      <c r="F635" s="13" t="s">
        <v>472</v>
      </c>
      <c r="G635" s="104">
        <v>365</v>
      </c>
    </row>
    <row r="636" spans="1:7">
      <c r="A636" s="13" t="s">
        <v>476</v>
      </c>
      <c r="B636" s="13" t="s">
        <v>475</v>
      </c>
      <c r="C636" s="13" t="s">
        <v>474</v>
      </c>
      <c r="D636" s="13" t="s">
        <v>76</v>
      </c>
      <c r="E636" s="13" t="s">
        <v>327</v>
      </c>
      <c r="F636" s="13" t="s">
        <v>472</v>
      </c>
      <c r="G636" s="104">
        <v>2547</v>
      </c>
    </row>
    <row r="637" spans="1:7">
      <c r="A637" s="13" t="s">
        <v>476</v>
      </c>
      <c r="B637" s="13" t="s">
        <v>475</v>
      </c>
      <c r="C637" s="13" t="s">
        <v>478</v>
      </c>
      <c r="D637" s="13" t="s">
        <v>76</v>
      </c>
      <c r="E637" s="13" t="s">
        <v>484</v>
      </c>
      <c r="F637" s="13" t="s">
        <v>472</v>
      </c>
      <c r="G637" s="104">
        <v>680</v>
      </c>
    </row>
    <row r="638" spans="1:7">
      <c r="A638" s="13" t="s">
        <v>476</v>
      </c>
      <c r="B638" s="13" t="s">
        <v>475</v>
      </c>
      <c r="C638" s="13" t="s">
        <v>478</v>
      </c>
      <c r="D638" s="13" t="s">
        <v>76</v>
      </c>
      <c r="E638" s="13" t="s">
        <v>484</v>
      </c>
      <c r="F638" s="13" t="s">
        <v>472</v>
      </c>
      <c r="G638" s="104">
        <v>1010</v>
      </c>
    </row>
    <row r="639" spans="1:7">
      <c r="A639" s="13" t="s">
        <v>476</v>
      </c>
      <c r="B639" s="13" t="s">
        <v>475</v>
      </c>
      <c r="C639" s="13" t="s">
        <v>478</v>
      </c>
      <c r="D639" s="13" t="s">
        <v>76</v>
      </c>
      <c r="E639" s="13" t="s">
        <v>484</v>
      </c>
      <c r="F639" s="13" t="s">
        <v>472</v>
      </c>
      <c r="G639" s="104">
        <v>916</v>
      </c>
    </row>
    <row r="640" spans="1:7">
      <c r="A640" s="13" t="s">
        <v>476</v>
      </c>
      <c r="B640" s="13" t="s">
        <v>475</v>
      </c>
      <c r="C640" s="13" t="s">
        <v>478</v>
      </c>
      <c r="D640" s="13" t="s">
        <v>76</v>
      </c>
      <c r="E640" s="13" t="s">
        <v>484</v>
      </c>
      <c r="F640" s="13" t="s">
        <v>472</v>
      </c>
      <c r="G640" s="104">
        <v>2852</v>
      </c>
    </row>
    <row r="641" spans="1:7">
      <c r="A641" s="13" t="s">
        <v>476</v>
      </c>
      <c r="B641" s="13" t="s">
        <v>475</v>
      </c>
      <c r="C641" s="13" t="s">
        <v>474</v>
      </c>
      <c r="D641" s="13" t="s">
        <v>76</v>
      </c>
      <c r="E641" s="13" t="s">
        <v>484</v>
      </c>
      <c r="F641" s="13" t="s">
        <v>472</v>
      </c>
      <c r="G641" s="104">
        <v>129</v>
      </c>
    </row>
    <row r="642" spans="1:7">
      <c r="A642" s="13" t="s">
        <v>476</v>
      </c>
      <c r="B642" s="13" t="s">
        <v>475</v>
      </c>
      <c r="C642" s="13" t="s">
        <v>474</v>
      </c>
      <c r="D642" s="13" t="s">
        <v>76</v>
      </c>
      <c r="E642" s="13" t="s">
        <v>484</v>
      </c>
      <c r="F642" s="13" t="s">
        <v>472</v>
      </c>
      <c r="G642" s="104">
        <v>395</v>
      </c>
    </row>
    <row r="643" spans="1:7">
      <c r="A643" s="13" t="s">
        <v>476</v>
      </c>
      <c r="B643" s="13" t="s">
        <v>475</v>
      </c>
      <c r="C643" s="13" t="s">
        <v>474</v>
      </c>
      <c r="D643" s="13" t="s">
        <v>76</v>
      </c>
      <c r="E643" s="13" t="s">
        <v>484</v>
      </c>
      <c r="F643" s="13" t="s">
        <v>472</v>
      </c>
      <c r="G643" s="104">
        <v>450</v>
      </c>
    </row>
    <row r="644" spans="1:7">
      <c r="A644" s="13" t="s">
        <v>476</v>
      </c>
      <c r="B644" s="13" t="s">
        <v>475</v>
      </c>
      <c r="C644" s="13" t="s">
        <v>474</v>
      </c>
      <c r="D644" s="13" t="s">
        <v>76</v>
      </c>
      <c r="E644" s="13" t="s">
        <v>484</v>
      </c>
      <c r="F644" s="13" t="s">
        <v>472</v>
      </c>
      <c r="G644" s="104">
        <v>3840</v>
      </c>
    </row>
    <row r="645" spans="1:7">
      <c r="A645" s="13" t="s">
        <v>476</v>
      </c>
      <c r="B645" s="13" t="s">
        <v>475</v>
      </c>
      <c r="C645" s="13" t="s">
        <v>478</v>
      </c>
      <c r="D645" s="13" t="s">
        <v>76</v>
      </c>
      <c r="E645" s="13" t="s">
        <v>483</v>
      </c>
      <c r="F645" s="13" t="s">
        <v>472</v>
      </c>
      <c r="G645" s="104">
        <v>509</v>
      </c>
    </row>
    <row r="646" spans="1:7">
      <c r="A646" s="13" t="s">
        <v>476</v>
      </c>
      <c r="B646" s="13" t="s">
        <v>475</v>
      </c>
      <c r="C646" s="13" t="s">
        <v>478</v>
      </c>
      <c r="D646" s="13" t="s">
        <v>76</v>
      </c>
      <c r="E646" s="13" t="s">
        <v>483</v>
      </c>
      <c r="F646" s="13" t="s">
        <v>472</v>
      </c>
      <c r="G646" s="104">
        <v>621</v>
      </c>
    </row>
    <row r="647" spans="1:7">
      <c r="A647" s="13" t="s">
        <v>476</v>
      </c>
      <c r="B647" s="13" t="s">
        <v>475</v>
      </c>
      <c r="C647" s="13" t="s">
        <v>478</v>
      </c>
      <c r="D647" s="13" t="s">
        <v>76</v>
      </c>
      <c r="E647" s="13" t="s">
        <v>483</v>
      </c>
      <c r="F647" s="13" t="s">
        <v>472</v>
      </c>
      <c r="G647" s="104">
        <v>581</v>
      </c>
    </row>
    <row r="648" spans="1:7">
      <c r="A648" s="13" t="s">
        <v>476</v>
      </c>
      <c r="B648" s="13" t="s">
        <v>475</v>
      </c>
      <c r="C648" s="13" t="s">
        <v>478</v>
      </c>
      <c r="D648" s="13" t="s">
        <v>76</v>
      </c>
      <c r="E648" s="13" t="s">
        <v>483</v>
      </c>
      <c r="F648" s="13" t="s">
        <v>472</v>
      </c>
      <c r="G648" s="104">
        <v>896</v>
      </c>
    </row>
    <row r="649" spans="1:7">
      <c r="A649" s="13" t="s">
        <v>476</v>
      </c>
      <c r="B649" s="13" t="s">
        <v>475</v>
      </c>
      <c r="C649" s="13" t="s">
        <v>474</v>
      </c>
      <c r="D649" s="13" t="s">
        <v>76</v>
      </c>
      <c r="E649" s="13" t="s">
        <v>483</v>
      </c>
      <c r="F649" s="13" t="s">
        <v>472</v>
      </c>
      <c r="G649" s="104">
        <v>102</v>
      </c>
    </row>
    <row r="650" spans="1:7">
      <c r="A650" s="13" t="s">
        <v>476</v>
      </c>
      <c r="B650" s="13" t="s">
        <v>475</v>
      </c>
      <c r="C650" s="13" t="s">
        <v>474</v>
      </c>
      <c r="D650" s="13" t="s">
        <v>76</v>
      </c>
      <c r="E650" s="13" t="s">
        <v>483</v>
      </c>
      <c r="F650" s="13" t="s">
        <v>472</v>
      </c>
      <c r="G650" s="104">
        <v>345</v>
      </c>
    </row>
    <row r="651" spans="1:7">
      <c r="A651" s="13" t="s">
        <v>476</v>
      </c>
      <c r="B651" s="13" t="s">
        <v>475</v>
      </c>
      <c r="C651" s="13" t="s">
        <v>474</v>
      </c>
      <c r="D651" s="13" t="s">
        <v>76</v>
      </c>
      <c r="E651" s="13" t="s">
        <v>483</v>
      </c>
      <c r="F651" s="13" t="s">
        <v>472</v>
      </c>
      <c r="G651" s="104">
        <v>173</v>
      </c>
    </row>
    <row r="652" spans="1:7">
      <c r="A652" s="13" t="s">
        <v>476</v>
      </c>
      <c r="B652" s="13" t="s">
        <v>475</v>
      </c>
      <c r="C652" s="13" t="s">
        <v>474</v>
      </c>
      <c r="D652" s="13" t="s">
        <v>76</v>
      </c>
      <c r="E652" s="13" t="s">
        <v>483</v>
      </c>
      <c r="F652" s="13" t="s">
        <v>472</v>
      </c>
      <c r="G652" s="104">
        <v>740</v>
      </c>
    </row>
    <row r="653" spans="1:7">
      <c r="A653" s="13" t="s">
        <v>476</v>
      </c>
      <c r="B653" s="13" t="s">
        <v>475</v>
      </c>
      <c r="C653" s="13" t="s">
        <v>478</v>
      </c>
      <c r="D653" s="13" t="s">
        <v>76</v>
      </c>
      <c r="E653" s="13" t="s">
        <v>96</v>
      </c>
      <c r="F653" s="13" t="s">
        <v>472</v>
      </c>
      <c r="G653" s="104">
        <v>573</v>
      </c>
    </row>
    <row r="654" spans="1:7">
      <c r="A654" s="13" t="s">
        <v>476</v>
      </c>
      <c r="B654" s="13" t="s">
        <v>475</v>
      </c>
      <c r="C654" s="13" t="s">
        <v>478</v>
      </c>
      <c r="D654" s="13" t="s">
        <v>76</v>
      </c>
      <c r="E654" s="13" t="s">
        <v>96</v>
      </c>
      <c r="F654" s="13" t="s">
        <v>472</v>
      </c>
      <c r="G654" s="104">
        <v>658</v>
      </c>
    </row>
    <row r="655" spans="1:7">
      <c r="A655" s="13" t="s">
        <v>476</v>
      </c>
      <c r="B655" s="13" t="s">
        <v>475</v>
      </c>
      <c r="C655" s="13" t="s">
        <v>478</v>
      </c>
      <c r="D655" s="13" t="s">
        <v>76</v>
      </c>
      <c r="E655" s="13" t="s">
        <v>96</v>
      </c>
      <c r="F655" s="13" t="s">
        <v>472</v>
      </c>
      <c r="G655" s="104">
        <v>609</v>
      </c>
    </row>
    <row r="656" spans="1:7">
      <c r="A656" s="13" t="s">
        <v>476</v>
      </c>
      <c r="B656" s="13" t="s">
        <v>475</v>
      </c>
      <c r="C656" s="13" t="s">
        <v>478</v>
      </c>
      <c r="D656" s="13" t="s">
        <v>76</v>
      </c>
      <c r="E656" s="13" t="s">
        <v>96</v>
      </c>
      <c r="F656" s="13" t="s">
        <v>472</v>
      </c>
      <c r="G656" s="104">
        <v>716</v>
      </c>
    </row>
    <row r="657" spans="1:7">
      <c r="A657" s="13" t="s">
        <v>476</v>
      </c>
      <c r="B657" s="13" t="s">
        <v>475</v>
      </c>
      <c r="C657" s="13" t="s">
        <v>474</v>
      </c>
      <c r="D657" s="13" t="s">
        <v>76</v>
      </c>
      <c r="E657" s="13" t="s">
        <v>96</v>
      </c>
      <c r="F657" s="13" t="s">
        <v>472</v>
      </c>
      <c r="G657" s="104">
        <v>85</v>
      </c>
    </row>
    <row r="658" spans="1:7">
      <c r="A658" s="13" t="s">
        <v>476</v>
      </c>
      <c r="B658" s="13" t="s">
        <v>475</v>
      </c>
      <c r="C658" s="13" t="s">
        <v>474</v>
      </c>
      <c r="D658" s="13" t="s">
        <v>76</v>
      </c>
      <c r="E658" s="13" t="s">
        <v>96</v>
      </c>
      <c r="F658" s="13" t="s">
        <v>472</v>
      </c>
      <c r="G658" s="104">
        <v>210</v>
      </c>
    </row>
    <row r="659" spans="1:7">
      <c r="A659" s="13" t="s">
        <v>476</v>
      </c>
      <c r="B659" s="13" t="s">
        <v>475</v>
      </c>
      <c r="C659" s="13" t="s">
        <v>474</v>
      </c>
      <c r="D659" s="13" t="s">
        <v>76</v>
      </c>
      <c r="E659" s="13" t="s">
        <v>96</v>
      </c>
      <c r="F659" s="13" t="s">
        <v>472</v>
      </c>
      <c r="G659" s="104">
        <v>137</v>
      </c>
    </row>
    <row r="660" spans="1:7">
      <c r="A660" s="13" t="s">
        <v>476</v>
      </c>
      <c r="B660" s="13" t="s">
        <v>475</v>
      </c>
      <c r="C660" s="13" t="s">
        <v>474</v>
      </c>
      <c r="D660" s="13" t="s">
        <v>76</v>
      </c>
      <c r="E660" s="13" t="s">
        <v>96</v>
      </c>
      <c r="F660" s="13" t="s">
        <v>472</v>
      </c>
      <c r="G660" s="104">
        <v>305</v>
      </c>
    </row>
    <row r="661" spans="1:7">
      <c r="A661" s="13" t="s">
        <v>476</v>
      </c>
      <c r="B661" s="13" t="s">
        <v>475</v>
      </c>
      <c r="C661" s="13" t="s">
        <v>478</v>
      </c>
      <c r="D661" s="13" t="s">
        <v>76</v>
      </c>
      <c r="E661" s="13" t="s">
        <v>482</v>
      </c>
      <c r="F661" s="13" t="s">
        <v>472</v>
      </c>
      <c r="G661" s="104">
        <v>503</v>
      </c>
    </row>
    <row r="662" spans="1:7">
      <c r="A662" s="13" t="s">
        <v>476</v>
      </c>
      <c r="B662" s="13" t="s">
        <v>475</v>
      </c>
      <c r="C662" s="13" t="s">
        <v>478</v>
      </c>
      <c r="D662" s="13" t="s">
        <v>76</v>
      </c>
      <c r="E662" s="13" t="s">
        <v>482</v>
      </c>
      <c r="F662" s="13" t="s">
        <v>472</v>
      </c>
      <c r="G662" s="104">
        <v>602</v>
      </c>
    </row>
    <row r="663" spans="1:7">
      <c r="A663" s="13" t="s">
        <v>476</v>
      </c>
      <c r="B663" s="13" t="s">
        <v>475</v>
      </c>
      <c r="C663" s="13" t="s">
        <v>478</v>
      </c>
      <c r="D663" s="13" t="s">
        <v>76</v>
      </c>
      <c r="E663" s="13" t="s">
        <v>482</v>
      </c>
      <c r="F663" s="13" t="s">
        <v>472</v>
      </c>
      <c r="G663" s="104">
        <v>566</v>
      </c>
    </row>
    <row r="664" spans="1:7">
      <c r="A664" s="13" t="s">
        <v>476</v>
      </c>
      <c r="B664" s="13" t="s">
        <v>475</v>
      </c>
      <c r="C664" s="13" t="s">
        <v>478</v>
      </c>
      <c r="D664" s="13" t="s">
        <v>76</v>
      </c>
      <c r="E664" s="13" t="s">
        <v>482</v>
      </c>
      <c r="F664" s="13" t="s">
        <v>472</v>
      </c>
      <c r="G664" s="104">
        <v>722</v>
      </c>
    </row>
    <row r="665" spans="1:7">
      <c r="A665" s="13" t="s">
        <v>476</v>
      </c>
      <c r="B665" s="13" t="s">
        <v>475</v>
      </c>
      <c r="C665" s="13" t="s">
        <v>474</v>
      </c>
      <c r="D665" s="13" t="s">
        <v>76</v>
      </c>
      <c r="E665" s="13" t="s">
        <v>482</v>
      </c>
      <c r="F665" s="13" t="s">
        <v>472</v>
      </c>
      <c r="G665" s="104">
        <v>73</v>
      </c>
    </row>
    <row r="666" spans="1:7">
      <c r="A666" s="13" t="s">
        <v>476</v>
      </c>
      <c r="B666" s="13" t="s">
        <v>475</v>
      </c>
      <c r="C666" s="13" t="s">
        <v>474</v>
      </c>
      <c r="D666" s="13" t="s">
        <v>76</v>
      </c>
      <c r="E666" s="13" t="s">
        <v>482</v>
      </c>
      <c r="F666" s="13" t="s">
        <v>472</v>
      </c>
      <c r="G666" s="104">
        <v>169</v>
      </c>
    </row>
    <row r="667" spans="1:7">
      <c r="A667" s="13" t="s">
        <v>476</v>
      </c>
      <c r="B667" s="13" t="s">
        <v>475</v>
      </c>
      <c r="C667" s="13" t="s">
        <v>474</v>
      </c>
      <c r="D667" s="13" t="s">
        <v>76</v>
      </c>
      <c r="E667" s="13" t="s">
        <v>482</v>
      </c>
      <c r="F667" s="13" t="s">
        <v>472</v>
      </c>
      <c r="G667" s="104">
        <v>123</v>
      </c>
    </row>
    <row r="668" spans="1:7">
      <c r="A668" s="13" t="s">
        <v>476</v>
      </c>
      <c r="B668" s="13" t="s">
        <v>475</v>
      </c>
      <c r="C668" s="13" t="s">
        <v>474</v>
      </c>
      <c r="D668" s="13" t="s">
        <v>76</v>
      </c>
      <c r="E668" s="13" t="s">
        <v>482</v>
      </c>
      <c r="F668" s="13" t="s">
        <v>472</v>
      </c>
      <c r="G668" s="104">
        <v>252</v>
      </c>
    </row>
    <row r="669" spans="1:7">
      <c r="A669" s="13" t="s">
        <v>476</v>
      </c>
      <c r="B669" s="13" t="s">
        <v>475</v>
      </c>
      <c r="C669" s="13" t="s">
        <v>478</v>
      </c>
      <c r="D669" s="13" t="s">
        <v>76</v>
      </c>
      <c r="E669" s="13" t="s">
        <v>473</v>
      </c>
      <c r="F669" s="13" t="s">
        <v>472</v>
      </c>
      <c r="G669" s="107">
        <v>662</v>
      </c>
    </row>
    <row r="670" spans="1:7">
      <c r="A670" s="13" t="s">
        <v>476</v>
      </c>
      <c r="B670" s="13" t="s">
        <v>475</v>
      </c>
      <c r="C670" s="13" t="s">
        <v>478</v>
      </c>
      <c r="D670" s="13" t="s">
        <v>76</v>
      </c>
      <c r="E670" s="13" t="s">
        <v>473</v>
      </c>
      <c r="F670" s="13" t="s">
        <v>472</v>
      </c>
      <c r="G670" s="107">
        <v>699</v>
      </c>
    </row>
    <row r="671" spans="1:7">
      <c r="A671" s="13" t="s">
        <v>476</v>
      </c>
      <c r="B671" s="13" t="s">
        <v>475</v>
      </c>
      <c r="C671" s="13" t="s">
        <v>478</v>
      </c>
      <c r="D671" s="13" t="s">
        <v>76</v>
      </c>
      <c r="E671" s="13" t="s">
        <v>473</v>
      </c>
      <c r="F671" s="13" t="s">
        <v>472</v>
      </c>
      <c r="G671" s="107">
        <v>708</v>
      </c>
    </row>
    <row r="672" spans="1:7">
      <c r="A672" s="13" t="s">
        <v>476</v>
      </c>
      <c r="B672" s="13" t="s">
        <v>475</v>
      </c>
      <c r="C672" s="13" t="s">
        <v>478</v>
      </c>
      <c r="D672" s="13" t="s">
        <v>76</v>
      </c>
      <c r="E672" s="13" t="s">
        <v>473</v>
      </c>
      <c r="F672" s="13" t="s">
        <v>472</v>
      </c>
      <c r="G672" s="107">
        <v>835</v>
      </c>
    </row>
    <row r="673" spans="1:7">
      <c r="A673" s="13" t="s">
        <v>476</v>
      </c>
      <c r="B673" s="13" t="s">
        <v>475</v>
      </c>
      <c r="C673" s="13" t="s">
        <v>474</v>
      </c>
      <c r="D673" s="13" t="s">
        <v>76</v>
      </c>
      <c r="E673" s="13" t="s">
        <v>473</v>
      </c>
      <c r="F673" s="13" t="s">
        <v>472</v>
      </c>
      <c r="G673" s="107">
        <v>89</v>
      </c>
    </row>
    <row r="674" spans="1:7">
      <c r="A674" s="13" t="s">
        <v>476</v>
      </c>
      <c r="B674" s="13" t="s">
        <v>475</v>
      </c>
      <c r="C674" s="13" t="s">
        <v>474</v>
      </c>
      <c r="D674" s="13" t="s">
        <v>76</v>
      </c>
      <c r="E674" s="13" t="s">
        <v>473</v>
      </c>
      <c r="F674" s="13" t="s">
        <v>472</v>
      </c>
      <c r="G674" s="107">
        <v>187</v>
      </c>
    </row>
    <row r="675" spans="1:7">
      <c r="A675" s="13" t="s">
        <v>476</v>
      </c>
      <c r="B675" s="13" t="s">
        <v>475</v>
      </c>
      <c r="C675" s="13" t="s">
        <v>474</v>
      </c>
      <c r="D675" s="13" t="s">
        <v>76</v>
      </c>
      <c r="E675" s="13" t="s">
        <v>473</v>
      </c>
      <c r="F675" s="13" t="s">
        <v>472</v>
      </c>
      <c r="G675" s="107">
        <v>151</v>
      </c>
    </row>
    <row r="676" spans="1:7">
      <c r="A676" s="13" t="s">
        <v>476</v>
      </c>
      <c r="B676" s="13" t="s">
        <v>475</v>
      </c>
      <c r="C676" s="13" t="s">
        <v>474</v>
      </c>
      <c r="D676" s="13" t="s">
        <v>76</v>
      </c>
      <c r="E676" s="13" t="s">
        <v>473</v>
      </c>
      <c r="F676" s="13" t="s">
        <v>472</v>
      </c>
      <c r="G676" s="107">
        <v>332</v>
      </c>
    </row>
    <row r="677" spans="1:7">
      <c r="A677" s="13" t="s">
        <v>476</v>
      </c>
      <c r="B677" s="13" t="s">
        <v>475</v>
      </c>
      <c r="C677" s="13" t="s">
        <v>478</v>
      </c>
      <c r="D677" s="13" t="s">
        <v>71</v>
      </c>
      <c r="E677" s="13" t="s">
        <v>485</v>
      </c>
      <c r="F677" s="13" t="s">
        <v>472</v>
      </c>
      <c r="G677" s="13" t="s">
        <v>157</v>
      </c>
    </row>
    <row r="678" spans="1:7">
      <c r="A678" s="13" t="s">
        <v>476</v>
      </c>
      <c r="B678" s="13" t="s">
        <v>475</v>
      </c>
      <c r="C678" s="13" t="s">
        <v>478</v>
      </c>
      <c r="D678" s="13" t="s">
        <v>71</v>
      </c>
      <c r="E678" s="13" t="s">
        <v>485</v>
      </c>
      <c r="F678" s="13" t="s">
        <v>472</v>
      </c>
      <c r="G678" s="13" t="s">
        <v>157</v>
      </c>
    </row>
    <row r="679" spans="1:7">
      <c r="A679" s="13" t="s">
        <v>476</v>
      </c>
      <c r="B679" s="13" t="s">
        <v>475</v>
      </c>
      <c r="C679" s="13" t="s">
        <v>478</v>
      </c>
      <c r="D679" s="13" t="s">
        <v>71</v>
      </c>
      <c r="E679" s="13" t="s">
        <v>485</v>
      </c>
      <c r="F679" s="13" t="s">
        <v>472</v>
      </c>
      <c r="G679" s="13" t="s">
        <v>157</v>
      </c>
    </row>
    <row r="680" spans="1:7">
      <c r="A680" s="13" t="s">
        <v>476</v>
      </c>
      <c r="B680" s="13" t="s">
        <v>475</v>
      </c>
      <c r="C680" s="13" t="s">
        <v>478</v>
      </c>
      <c r="D680" s="13" t="s">
        <v>71</v>
      </c>
      <c r="E680" s="13" t="s">
        <v>485</v>
      </c>
      <c r="F680" s="13" t="s">
        <v>472</v>
      </c>
      <c r="G680" s="13" t="s">
        <v>157</v>
      </c>
    </row>
    <row r="681" spans="1:7">
      <c r="A681" s="13" t="s">
        <v>476</v>
      </c>
      <c r="B681" s="13" t="s">
        <v>475</v>
      </c>
      <c r="C681" s="13" t="s">
        <v>474</v>
      </c>
      <c r="D681" s="13" t="s">
        <v>71</v>
      </c>
      <c r="E681" s="13" t="s">
        <v>485</v>
      </c>
      <c r="F681" s="13" t="s">
        <v>472</v>
      </c>
      <c r="G681" s="13" t="s">
        <v>157</v>
      </c>
    </row>
    <row r="682" spans="1:7">
      <c r="A682" s="13" t="s">
        <v>476</v>
      </c>
      <c r="B682" s="13" t="s">
        <v>475</v>
      </c>
      <c r="C682" s="13" t="s">
        <v>474</v>
      </c>
      <c r="D682" s="13" t="s">
        <v>71</v>
      </c>
      <c r="E682" s="13" t="s">
        <v>485</v>
      </c>
      <c r="F682" s="13" t="s">
        <v>472</v>
      </c>
      <c r="G682" s="13" t="s">
        <v>157</v>
      </c>
    </row>
    <row r="683" spans="1:7">
      <c r="A683" s="13" t="s">
        <v>476</v>
      </c>
      <c r="B683" s="13" t="s">
        <v>475</v>
      </c>
      <c r="C683" s="13" t="s">
        <v>474</v>
      </c>
      <c r="D683" s="13" t="s">
        <v>71</v>
      </c>
      <c r="E683" s="13" t="s">
        <v>485</v>
      </c>
      <c r="F683" s="13" t="s">
        <v>472</v>
      </c>
      <c r="G683" s="13" t="s">
        <v>157</v>
      </c>
    </row>
    <row r="684" spans="1:7">
      <c r="A684" s="13" t="s">
        <v>476</v>
      </c>
      <c r="B684" s="13" t="s">
        <v>475</v>
      </c>
      <c r="C684" s="13" t="s">
        <v>474</v>
      </c>
      <c r="D684" s="13" t="s">
        <v>71</v>
      </c>
      <c r="E684" s="13" t="s">
        <v>485</v>
      </c>
      <c r="F684" s="13" t="s">
        <v>472</v>
      </c>
      <c r="G684" s="13" t="s">
        <v>157</v>
      </c>
    </row>
    <row r="685" spans="1:7">
      <c r="A685" s="13" t="s">
        <v>476</v>
      </c>
      <c r="B685" s="13" t="s">
        <v>475</v>
      </c>
      <c r="C685" s="13" t="s">
        <v>478</v>
      </c>
      <c r="D685" s="13" t="s">
        <v>71</v>
      </c>
      <c r="E685" s="13" t="s">
        <v>327</v>
      </c>
      <c r="F685" s="13" t="s">
        <v>472</v>
      </c>
      <c r="G685" s="13" t="s">
        <v>157</v>
      </c>
    </row>
    <row r="686" spans="1:7">
      <c r="A686" s="13" t="s">
        <v>476</v>
      </c>
      <c r="B686" s="13" t="s">
        <v>475</v>
      </c>
      <c r="C686" s="13" t="s">
        <v>478</v>
      </c>
      <c r="D686" s="13" t="s">
        <v>71</v>
      </c>
      <c r="E686" s="13" t="s">
        <v>327</v>
      </c>
      <c r="F686" s="13" t="s">
        <v>472</v>
      </c>
      <c r="G686" s="13" t="s">
        <v>157</v>
      </c>
    </row>
    <row r="687" spans="1:7">
      <c r="A687" s="13" t="s">
        <v>476</v>
      </c>
      <c r="B687" s="13" t="s">
        <v>475</v>
      </c>
      <c r="C687" s="13" t="s">
        <v>478</v>
      </c>
      <c r="D687" s="13" t="s">
        <v>71</v>
      </c>
      <c r="E687" s="13" t="s">
        <v>327</v>
      </c>
      <c r="F687" s="13" t="s">
        <v>472</v>
      </c>
      <c r="G687" s="13" t="s">
        <v>157</v>
      </c>
    </row>
    <row r="688" spans="1:7">
      <c r="A688" s="13" t="s">
        <v>476</v>
      </c>
      <c r="B688" s="13" t="s">
        <v>475</v>
      </c>
      <c r="C688" s="13" t="s">
        <v>478</v>
      </c>
      <c r="D688" s="13" t="s">
        <v>71</v>
      </c>
      <c r="E688" s="13" t="s">
        <v>327</v>
      </c>
      <c r="F688" s="13" t="s">
        <v>472</v>
      </c>
      <c r="G688" s="13" t="s">
        <v>157</v>
      </c>
    </row>
    <row r="689" spans="1:7">
      <c r="A689" s="13" t="s">
        <v>476</v>
      </c>
      <c r="B689" s="13" t="s">
        <v>475</v>
      </c>
      <c r="C689" s="13" t="s">
        <v>474</v>
      </c>
      <c r="D689" s="13" t="s">
        <v>71</v>
      </c>
      <c r="E689" s="13" t="s">
        <v>327</v>
      </c>
      <c r="F689" s="13" t="s">
        <v>472</v>
      </c>
      <c r="G689" s="13" t="s">
        <v>157</v>
      </c>
    </row>
    <row r="690" spans="1:7">
      <c r="A690" s="13" t="s">
        <v>476</v>
      </c>
      <c r="B690" s="13" t="s">
        <v>475</v>
      </c>
      <c r="C690" s="13" t="s">
        <v>474</v>
      </c>
      <c r="D690" s="13" t="s">
        <v>71</v>
      </c>
      <c r="E690" s="13" t="s">
        <v>327</v>
      </c>
      <c r="F690" s="13" t="s">
        <v>472</v>
      </c>
      <c r="G690" s="13" t="s">
        <v>157</v>
      </c>
    </row>
    <row r="691" spans="1:7">
      <c r="A691" s="13" t="s">
        <v>476</v>
      </c>
      <c r="B691" s="13" t="s">
        <v>475</v>
      </c>
      <c r="C691" s="13" t="s">
        <v>474</v>
      </c>
      <c r="D691" s="13" t="s">
        <v>71</v>
      </c>
      <c r="E691" s="13" t="s">
        <v>327</v>
      </c>
      <c r="F691" s="13" t="s">
        <v>472</v>
      </c>
      <c r="G691" s="13" t="s">
        <v>157</v>
      </c>
    </row>
    <row r="692" spans="1:7">
      <c r="A692" s="13" t="s">
        <v>476</v>
      </c>
      <c r="B692" s="13" t="s">
        <v>475</v>
      </c>
      <c r="C692" s="13" t="s">
        <v>474</v>
      </c>
      <c r="D692" s="13" t="s">
        <v>71</v>
      </c>
      <c r="E692" s="13" t="s">
        <v>327</v>
      </c>
      <c r="F692" s="13" t="s">
        <v>472</v>
      </c>
      <c r="G692" s="13" t="s">
        <v>157</v>
      </c>
    </row>
    <row r="693" spans="1:7">
      <c r="A693" s="13" t="s">
        <v>476</v>
      </c>
      <c r="B693" s="13" t="s">
        <v>475</v>
      </c>
      <c r="C693" s="13" t="s">
        <v>478</v>
      </c>
      <c r="D693" s="13" t="s">
        <v>71</v>
      </c>
      <c r="E693" s="13" t="s">
        <v>484</v>
      </c>
      <c r="F693" s="13" t="s">
        <v>472</v>
      </c>
      <c r="G693" s="104">
        <v>160</v>
      </c>
    </row>
    <row r="694" spans="1:7">
      <c r="A694" s="13" t="s">
        <v>476</v>
      </c>
      <c r="B694" s="13" t="s">
        <v>475</v>
      </c>
      <c r="C694" s="13" t="s">
        <v>478</v>
      </c>
      <c r="D694" s="13" t="s">
        <v>71</v>
      </c>
      <c r="E694" s="13" t="s">
        <v>484</v>
      </c>
      <c r="F694" s="13" t="s">
        <v>472</v>
      </c>
      <c r="G694" s="104">
        <v>173</v>
      </c>
    </row>
    <row r="695" spans="1:7">
      <c r="A695" s="13" t="s">
        <v>476</v>
      </c>
      <c r="B695" s="13" t="s">
        <v>475</v>
      </c>
      <c r="C695" s="13" t="s">
        <v>478</v>
      </c>
      <c r="D695" s="13" t="s">
        <v>71</v>
      </c>
      <c r="E695" s="13" t="s">
        <v>484</v>
      </c>
      <c r="F695" s="13" t="s">
        <v>472</v>
      </c>
      <c r="G695" s="104">
        <v>195</v>
      </c>
    </row>
    <row r="696" spans="1:7">
      <c r="A696" s="13" t="s">
        <v>476</v>
      </c>
      <c r="B696" s="13" t="s">
        <v>475</v>
      </c>
      <c r="C696" s="13" t="s">
        <v>478</v>
      </c>
      <c r="D696" s="13" t="s">
        <v>71</v>
      </c>
      <c r="E696" s="13" t="s">
        <v>484</v>
      </c>
      <c r="F696" s="13" t="s">
        <v>472</v>
      </c>
      <c r="G696" s="104">
        <v>1176</v>
      </c>
    </row>
    <row r="697" spans="1:7">
      <c r="A697" s="13" t="s">
        <v>476</v>
      </c>
      <c r="B697" s="13" t="s">
        <v>475</v>
      </c>
      <c r="C697" s="13" t="s">
        <v>474</v>
      </c>
      <c r="D697" s="13" t="s">
        <v>71</v>
      </c>
      <c r="E697" s="13" t="s">
        <v>484</v>
      </c>
      <c r="F697" s="13" t="s">
        <v>472</v>
      </c>
      <c r="G697" s="104">
        <v>141</v>
      </c>
    </row>
    <row r="698" spans="1:7">
      <c r="A698" s="13" t="s">
        <v>476</v>
      </c>
      <c r="B698" s="13" t="s">
        <v>475</v>
      </c>
      <c r="C698" s="13" t="s">
        <v>474</v>
      </c>
      <c r="D698" s="13" t="s">
        <v>71</v>
      </c>
      <c r="E698" s="13" t="s">
        <v>484</v>
      </c>
      <c r="F698" s="13" t="s">
        <v>472</v>
      </c>
      <c r="G698" s="104">
        <v>164</v>
      </c>
    </row>
    <row r="699" spans="1:7">
      <c r="A699" s="13" t="s">
        <v>476</v>
      </c>
      <c r="B699" s="13" t="s">
        <v>475</v>
      </c>
      <c r="C699" s="13" t="s">
        <v>474</v>
      </c>
      <c r="D699" s="13" t="s">
        <v>71</v>
      </c>
      <c r="E699" s="13" t="s">
        <v>484</v>
      </c>
      <c r="F699" s="13" t="s">
        <v>472</v>
      </c>
      <c r="G699" s="104">
        <v>867</v>
      </c>
    </row>
    <row r="700" spans="1:7">
      <c r="A700" s="13" t="s">
        <v>476</v>
      </c>
      <c r="B700" s="13" t="s">
        <v>475</v>
      </c>
      <c r="C700" s="13" t="s">
        <v>474</v>
      </c>
      <c r="D700" s="13" t="s">
        <v>71</v>
      </c>
      <c r="E700" s="13" t="s">
        <v>484</v>
      </c>
      <c r="F700" s="13" t="s">
        <v>472</v>
      </c>
      <c r="G700" s="104">
        <v>2889</v>
      </c>
    </row>
    <row r="701" spans="1:7">
      <c r="A701" s="13" t="s">
        <v>476</v>
      </c>
      <c r="B701" s="13" t="s">
        <v>475</v>
      </c>
      <c r="C701" s="13" t="s">
        <v>478</v>
      </c>
      <c r="D701" s="13" t="s">
        <v>71</v>
      </c>
      <c r="E701" s="13" t="s">
        <v>483</v>
      </c>
      <c r="F701" s="13" t="s">
        <v>472</v>
      </c>
      <c r="G701" s="104">
        <v>158</v>
      </c>
    </row>
    <row r="702" spans="1:7">
      <c r="A702" s="13" t="s">
        <v>476</v>
      </c>
      <c r="B702" s="13" t="s">
        <v>475</v>
      </c>
      <c r="C702" s="13" t="s">
        <v>478</v>
      </c>
      <c r="D702" s="13" t="s">
        <v>71</v>
      </c>
      <c r="E702" s="13" t="s">
        <v>483</v>
      </c>
      <c r="F702" s="13" t="s">
        <v>472</v>
      </c>
      <c r="G702" s="104">
        <v>203</v>
      </c>
    </row>
    <row r="703" spans="1:7">
      <c r="A703" s="13" t="s">
        <v>476</v>
      </c>
      <c r="B703" s="13" t="s">
        <v>475</v>
      </c>
      <c r="C703" s="13" t="s">
        <v>478</v>
      </c>
      <c r="D703" s="13" t="s">
        <v>71</v>
      </c>
      <c r="E703" s="13" t="s">
        <v>483</v>
      </c>
      <c r="F703" s="13" t="s">
        <v>472</v>
      </c>
      <c r="G703" s="104">
        <v>213</v>
      </c>
    </row>
    <row r="704" spans="1:7">
      <c r="A704" s="13" t="s">
        <v>476</v>
      </c>
      <c r="B704" s="13" t="s">
        <v>475</v>
      </c>
      <c r="C704" s="13" t="s">
        <v>478</v>
      </c>
      <c r="D704" s="13" t="s">
        <v>71</v>
      </c>
      <c r="E704" s="13" t="s">
        <v>483</v>
      </c>
      <c r="F704" s="13" t="s">
        <v>472</v>
      </c>
      <c r="G704" s="104">
        <v>910</v>
      </c>
    </row>
    <row r="705" spans="1:7">
      <c r="A705" s="13" t="s">
        <v>476</v>
      </c>
      <c r="B705" s="13" t="s">
        <v>475</v>
      </c>
      <c r="C705" s="13" t="s">
        <v>474</v>
      </c>
      <c r="D705" s="13" t="s">
        <v>71</v>
      </c>
      <c r="E705" s="13" t="s">
        <v>483</v>
      </c>
      <c r="F705" s="13" t="s">
        <v>472</v>
      </c>
      <c r="G705" s="104">
        <v>185</v>
      </c>
    </row>
    <row r="706" spans="1:7">
      <c r="A706" s="13" t="s">
        <v>476</v>
      </c>
      <c r="B706" s="13" t="s">
        <v>475</v>
      </c>
      <c r="C706" s="13" t="s">
        <v>474</v>
      </c>
      <c r="D706" s="13" t="s">
        <v>71</v>
      </c>
      <c r="E706" s="13" t="s">
        <v>483</v>
      </c>
      <c r="F706" s="13" t="s">
        <v>472</v>
      </c>
      <c r="G706" s="104">
        <v>215</v>
      </c>
    </row>
    <row r="707" spans="1:7">
      <c r="A707" s="13" t="s">
        <v>476</v>
      </c>
      <c r="B707" s="13" t="s">
        <v>475</v>
      </c>
      <c r="C707" s="13" t="s">
        <v>474</v>
      </c>
      <c r="D707" s="13" t="s">
        <v>71</v>
      </c>
      <c r="E707" s="13" t="s">
        <v>483</v>
      </c>
      <c r="F707" s="13" t="s">
        <v>472</v>
      </c>
      <c r="G707" s="104">
        <v>934</v>
      </c>
    </row>
    <row r="708" spans="1:7">
      <c r="A708" s="13" t="s">
        <v>476</v>
      </c>
      <c r="B708" s="13" t="s">
        <v>475</v>
      </c>
      <c r="C708" s="13" t="s">
        <v>474</v>
      </c>
      <c r="D708" s="13" t="s">
        <v>71</v>
      </c>
      <c r="E708" s="13" t="s">
        <v>483</v>
      </c>
      <c r="F708" s="13" t="s">
        <v>472</v>
      </c>
      <c r="G708" s="104">
        <v>2786</v>
      </c>
    </row>
    <row r="709" spans="1:7">
      <c r="A709" s="13" t="s">
        <v>476</v>
      </c>
      <c r="B709" s="13" t="s">
        <v>475</v>
      </c>
      <c r="C709" s="13" t="s">
        <v>478</v>
      </c>
      <c r="D709" s="13" t="s">
        <v>71</v>
      </c>
      <c r="E709" s="13" t="s">
        <v>96</v>
      </c>
      <c r="F709" s="13" t="s">
        <v>472</v>
      </c>
      <c r="G709" s="104">
        <v>161</v>
      </c>
    </row>
    <row r="710" spans="1:7">
      <c r="A710" s="13" t="s">
        <v>476</v>
      </c>
      <c r="B710" s="13" t="s">
        <v>475</v>
      </c>
      <c r="C710" s="13" t="s">
        <v>478</v>
      </c>
      <c r="D710" s="13" t="s">
        <v>71</v>
      </c>
      <c r="E710" s="13" t="s">
        <v>96</v>
      </c>
      <c r="F710" s="13" t="s">
        <v>472</v>
      </c>
      <c r="G710" s="104">
        <v>194</v>
      </c>
    </row>
    <row r="711" spans="1:7">
      <c r="A711" s="13" t="s">
        <v>476</v>
      </c>
      <c r="B711" s="13" t="s">
        <v>475</v>
      </c>
      <c r="C711" s="13" t="s">
        <v>478</v>
      </c>
      <c r="D711" s="13" t="s">
        <v>71</v>
      </c>
      <c r="E711" s="13" t="s">
        <v>96</v>
      </c>
      <c r="F711" s="13" t="s">
        <v>472</v>
      </c>
      <c r="G711" s="104">
        <v>210</v>
      </c>
    </row>
    <row r="712" spans="1:7">
      <c r="A712" s="13" t="s">
        <v>476</v>
      </c>
      <c r="B712" s="13" t="s">
        <v>475</v>
      </c>
      <c r="C712" s="13" t="s">
        <v>478</v>
      </c>
      <c r="D712" s="13" t="s">
        <v>71</v>
      </c>
      <c r="E712" s="13" t="s">
        <v>96</v>
      </c>
      <c r="F712" s="13" t="s">
        <v>472</v>
      </c>
      <c r="G712" s="104">
        <v>1111</v>
      </c>
    </row>
    <row r="713" spans="1:7">
      <c r="A713" s="13" t="s">
        <v>476</v>
      </c>
      <c r="B713" s="13" t="s">
        <v>475</v>
      </c>
      <c r="C713" s="13" t="s">
        <v>474</v>
      </c>
      <c r="D713" s="13" t="s">
        <v>71</v>
      </c>
      <c r="E713" s="13" t="s">
        <v>96</v>
      </c>
      <c r="F713" s="13" t="s">
        <v>472</v>
      </c>
      <c r="G713" s="104">
        <v>296</v>
      </c>
    </row>
    <row r="714" spans="1:7">
      <c r="A714" s="13" t="s">
        <v>476</v>
      </c>
      <c r="B714" s="13" t="s">
        <v>475</v>
      </c>
      <c r="C714" s="13" t="s">
        <v>474</v>
      </c>
      <c r="D714" s="13" t="s">
        <v>71</v>
      </c>
      <c r="E714" s="13" t="s">
        <v>96</v>
      </c>
      <c r="F714" s="13" t="s">
        <v>472</v>
      </c>
      <c r="G714" s="104">
        <v>352</v>
      </c>
    </row>
    <row r="715" spans="1:7">
      <c r="A715" s="13" t="s">
        <v>476</v>
      </c>
      <c r="B715" s="13" t="s">
        <v>475</v>
      </c>
      <c r="C715" s="13" t="s">
        <v>474</v>
      </c>
      <c r="D715" s="13" t="s">
        <v>71</v>
      </c>
      <c r="E715" s="13" t="s">
        <v>96</v>
      </c>
      <c r="F715" s="13" t="s">
        <v>472</v>
      </c>
      <c r="G715" s="104">
        <v>1112</v>
      </c>
    </row>
    <row r="716" spans="1:7">
      <c r="A716" s="13" t="s">
        <v>476</v>
      </c>
      <c r="B716" s="13" t="s">
        <v>475</v>
      </c>
      <c r="C716" s="13" t="s">
        <v>474</v>
      </c>
      <c r="D716" s="13" t="s">
        <v>71</v>
      </c>
      <c r="E716" s="13" t="s">
        <v>96</v>
      </c>
      <c r="F716" s="13" t="s">
        <v>472</v>
      </c>
      <c r="G716" s="104">
        <v>3778</v>
      </c>
    </row>
    <row r="717" spans="1:7">
      <c r="A717" s="13" t="s">
        <v>476</v>
      </c>
      <c r="B717" s="13" t="s">
        <v>475</v>
      </c>
      <c r="C717" s="13" t="s">
        <v>478</v>
      </c>
      <c r="D717" s="13" t="s">
        <v>71</v>
      </c>
      <c r="E717" s="13" t="s">
        <v>482</v>
      </c>
      <c r="F717" s="13" t="s">
        <v>472</v>
      </c>
      <c r="G717" s="104">
        <v>270</v>
      </c>
    </row>
    <row r="718" spans="1:7">
      <c r="A718" s="13" t="s">
        <v>476</v>
      </c>
      <c r="B718" s="13" t="s">
        <v>475</v>
      </c>
      <c r="C718" s="13" t="s">
        <v>478</v>
      </c>
      <c r="D718" s="13" t="s">
        <v>71</v>
      </c>
      <c r="E718" s="13" t="s">
        <v>482</v>
      </c>
      <c r="F718" s="13" t="s">
        <v>472</v>
      </c>
      <c r="G718" s="104">
        <v>291</v>
      </c>
    </row>
    <row r="719" spans="1:7">
      <c r="A719" s="13" t="s">
        <v>476</v>
      </c>
      <c r="B719" s="13" t="s">
        <v>475</v>
      </c>
      <c r="C719" s="13" t="s">
        <v>478</v>
      </c>
      <c r="D719" s="13" t="s">
        <v>71</v>
      </c>
      <c r="E719" s="13" t="s">
        <v>482</v>
      </c>
      <c r="F719" s="13" t="s">
        <v>472</v>
      </c>
      <c r="G719" s="104">
        <v>293</v>
      </c>
    </row>
    <row r="720" spans="1:7">
      <c r="A720" s="13" t="s">
        <v>476</v>
      </c>
      <c r="B720" s="13" t="s">
        <v>475</v>
      </c>
      <c r="C720" s="13" t="s">
        <v>478</v>
      </c>
      <c r="D720" s="13" t="s">
        <v>71</v>
      </c>
      <c r="E720" s="13" t="s">
        <v>482</v>
      </c>
      <c r="F720" s="13" t="s">
        <v>472</v>
      </c>
      <c r="G720" s="104">
        <v>328</v>
      </c>
    </row>
    <row r="721" spans="1:7">
      <c r="A721" s="13" t="s">
        <v>476</v>
      </c>
      <c r="B721" s="13" t="s">
        <v>475</v>
      </c>
      <c r="C721" s="13" t="s">
        <v>474</v>
      </c>
      <c r="D721" s="13" t="s">
        <v>71</v>
      </c>
      <c r="E721" s="13" t="s">
        <v>482</v>
      </c>
      <c r="F721" s="13" t="s">
        <v>472</v>
      </c>
      <c r="G721" s="104">
        <v>267</v>
      </c>
    </row>
    <row r="722" spans="1:7">
      <c r="A722" s="13" t="s">
        <v>476</v>
      </c>
      <c r="B722" s="13" t="s">
        <v>475</v>
      </c>
      <c r="C722" s="13" t="s">
        <v>474</v>
      </c>
      <c r="D722" s="13" t="s">
        <v>71</v>
      </c>
      <c r="E722" s="13" t="s">
        <v>482</v>
      </c>
      <c r="F722" s="13" t="s">
        <v>472</v>
      </c>
      <c r="G722" s="104">
        <v>333</v>
      </c>
    </row>
    <row r="723" spans="1:7">
      <c r="A723" s="13" t="s">
        <v>476</v>
      </c>
      <c r="B723" s="13" t="s">
        <v>475</v>
      </c>
      <c r="C723" s="13" t="s">
        <v>474</v>
      </c>
      <c r="D723" s="13" t="s">
        <v>71</v>
      </c>
      <c r="E723" s="13" t="s">
        <v>482</v>
      </c>
      <c r="F723" s="13" t="s">
        <v>472</v>
      </c>
      <c r="G723" s="104" t="s">
        <v>24</v>
      </c>
    </row>
    <row r="724" spans="1:7">
      <c r="A724" s="13" t="s">
        <v>476</v>
      </c>
      <c r="B724" s="13" t="s">
        <v>475</v>
      </c>
      <c r="C724" s="13" t="s">
        <v>474</v>
      </c>
      <c r="D724" s="13" t="s">
        <v>71</v>
      </c>
      <c r="E724" s="13" t="s">
        <v>482</v>
      </c>
      <c r="F724" s="13" t="s">
        <v>472</v>
      </c>
      <c r="G724" s="104" t="s">
        <v>24</v>
      </c>
    </row>
    <row r="725" spans="1:7">
      <c r="A725" s="13" t="s">
        <v>476</v>
      </c>
      <c r="B725" s="13" t="s">
        <v>475</v>
      </c>
      <c r="C725" s="13" t="s">
        <v>478</v>
      </c>
      <c r="D725" s="13" t="s">
        <v>71</v>
      </c>
      <c r="E725" s="13" t="s">
        <v>473</v>
      </c>
      <c r="F725" s="13" t="s">
        <v>472</v>
      </c>
      <c r="G725" s="106" t="s">
        <v>492</v>
      </c>
    </row>
    <row r="726" spans="1:7">
      <c r="A726" s="13" t="s">
        <v>476</v>
      </c>
      <c r="B726" s="13" t="s">
        <v>475</v>
      </c>
      <c r="C726" s="13" t="s">
        <v>478</v>
      </c>
      <c r="D726" s="13" t="s">
        <v>71</v>
      </c>
      <c r="E726" s="13" t="s">
        <v>473</v>
      </c>
      <c r="F726" s="13" t="s">
        <v>472</v>
      </c>
      <c r="G726" s="106" t="s">
        <v>491</v>
      </c>
    </row>
    <row r="727" spans="1:7">
      <c r="A727" s="13" t="s">
        <v>476</v>
      </c>
      <c r="B727" s="13" t="s">
        <v>475</v>
      </c>
      <c r="C727" s="13" t="s">
        <v>478</v>
      </c>
      <c r="D727" s="13" t="s">
        <v>71</v>
      </c>
      <c r="E727" s="13" t="s">
        <v>473</v>
      </c>
      <c r="F727" s="13" t="s">
        <v>472</v>
      </c>
      <c r="G727" s="106" t="s">
        <v>490</v>
      </c>
    </row>
    <row r="728" spans="1:7">
      <c r="A728" s="13" t="s">
        <v>476</v>
      </c>
      <c r="B728" s="13" t="s">
        <v>475</v>
      </c>
      <c r="C728" s="13" t="s">
        <v>478</v>
      </c>
      <c r="D728" s="13" t="s">
        <v>71</v>
      </c>
      <c r="E728" s="13" t="s">
        <v>473</v>
      </c>
      <c r="F728" s="13" t="s">
        <v>472</v>
      </c>
      <c r="G728" s="106" t="s">
        <v>489</v>
      </c>
    </row>
    <row r="729" spans="1:7">
      <c r="A729" s="13" t="s">
        <v>476</v>
      </c>
      <c r="B729" s="13" t="s">
        <v>475</v>
      </c>
      <c r="C729" s="13" t="s">
        <v>474</v>
      </c>
      <c r="D729" s="13" t="s">
        <v>71</v>
      </c>
      <c r="E729" s="13" t="s">
        <v>473</v>
      </c>
      <c r="F729" s="13" t="s">
        <v>472</v>
      </c>
      <c r="G729" s="106" t="s">
        <v>488</v>
      </c>
    </row>
    <row r="730" spans="1:7">
      <c r="A730" s="13" t="s">
        <v>476</v>
      </c>
      <c r="B730" s="13" t="s">
        <v>475</v>
      </c>
      <c r="C730" s="13" t="s">
        <v>474</v>
      </c>
      <c r="D730" s="13" t="s">
        <v>71</v>
      </c>
      <c r="E730" s="13" t="s">
        <v>473</v>
      </c>
      <c r="F730" s="13" t="s">
        <v>472</v>
      </c>
      <c r="G730" s="106" t="s">
        <v>481</v>
      </c>
    </row>
    <row r="731" spans="1:7">
      <c r="A731" s="13" t="s">
        <v>476</v>
      </c>
      <c r="B731" s="13" t="s">
        <v>475</v>
      </c>
      <c r="C731" s="13" t="s">
        <v>474</v>
      </c>
      <c r="D731" s="13" t="s">
        <v>71</v>
      </c>
      <c r="E731" s="13" t="s">
        <v>473</v>
      </c>
      <c r="F731" s="13" t="s">
        <v>472</v>
      </c>
      <c r="G731" s="106" t="s">
        <v>487</v>
      </c>
    </row>
    <row r="732" spans="1:7">
      <c r="A732" s="13" t="s">
        <v>476</v>
      </c>
      <c r="B732" s="13" t="s">
        <v>475</v>
      </c>
      <c r="C732" s="13" t="s">
        <v>474</v>
      </c>
      <c r="D732" s="13" t="s">
        <v>71</v>
      </c>
      <c r="E732" s="13" t="s">
        <v>473</v>
      </c>
      <c r="F732" s="13" t="s">
        <v>472</v>
      </c>
      <c r="G732" s="106" t="s">
        <v>486</v>
      </c>
    </row>
    <row r="733" spans="1:7">
      <c r="A733" s="13" t="s">
        <v>476</v>
      </c>
      <c r="B733" s="13" t="s">
        <v>475</v>
      </c>
      <c r="C733" s="13" t="s">
        <v>478</v>
      </c>
      <c r="D733" s="13" t="s">
        <v>73</v>
      </c>
      <c r="E733" s="13" t="s">
        <v>485</v>
      </c>
      <c r="F733" s="13" t="s">
        <v>472</v>
      </c>
      <c r="G733" s="13" t="s">
        <v>157</v>
      </c>
    </row>
    <row r="734" spans="1:7">
      <c r="A734" s="13" t="s">
        <v>476</v>
      </c>
      <c r="B734" s="13" t="s">
        <v>475</v>
      </c>
      <c r="C734" s="13" t="s">
        <v>478</v>
      </c>
      <c r="D734" s="13" t="s">
        <v>73</v>
      </c>
      <c r="E734" s="13" t="s">
        <v>485</v>
      </c>
      <c r="F734" s="13" t="s">
        <v>472</v>
      </c>
      <c r="G734" s="13" t="s">
        <v>157</v>
      </c>
    </row>
    <row r="735" spans="1:7">
      <c r="A735" s="13" t="s">
        <v>476</v>
      </c>
      <c r="B735" s="13" t="s">
        <v>475</v>
      </c>
      <c r="C735" s="13" t="s">
        <v>478</v>
      </c>
      <c r="D735" s="13" t="s">
        <v>73</v>
      </c>
      <c r="E735" s="13" t="s">
        <v>485</v>
      </c>
      <c r="F735" s="13" t="s">
        <v>472</v>
      </c>
      <c r="G735" s="13" t="s">
        <v>157</v>
      </c>
    </row>
    <row r="736" spans="1:7">
      <c r="A736" s="13" t="s">
        <v>476</v>
      </c>
      <c r="B736" s="13" t="s">
        <v>475</v>
      </c>
      <c r="C736" s="13" t="s">
        <v>478</v>
      </c>
      <c r="D736" s="13" t="s">
        <v>73</v>
      </c>
      <c r="E736" s="13" t="s">
        <v>485</v>
      </c>
      <c r="F736" s="13" t="s">
        <v>472</v>
      </c>
      <c r="G736" s="13" t="s">
        <v>157</v>
      </c>
    </row>
    <row r="737" spans="1:7">
      <c r="A737" s="13" t="s">
        <v>476</v>
      </c>
      <c r="B737" s="13" t="s">
        <v>475</v>
      </c>
      <c r="C737" s="13" t="s">
        <v>474</v>
      </c>
      <c r="D737" s="13" t="s">
        <v>73</v>
      </c>
      <c r="E737" s="13" t="s">
        <v>485</v>
      </c>
      <c r="F737" s="13" t="s">
        <v>472</v>
      </c>
      <c r="G737" s="13" t="s">
        <v>157</v>
      </c>
    </row>
    <row r="738" spans="1:7">
      <c r="A738" s="13" t="s">
        <v>476</v>
      </c>
      <c r="B738" s="13" t="s">
        <v>475</v>
      </c>
      <c r="C738" s="13" t="s">
        <v>474</v>
      </c>
      <c r="D738" s="13" t="s">
        <v>73</v>
      </c>
      <c r="E738" s="13" t="s">
        <v>485</v>
      </c>
      <c r="F738" s="13" t="s">
        <v>472</v>
      </c>
      <c r="G738" s="13" t="s">
        <v>157</v>
      </c>
    </row>
    <row r="739" spans="1:7">
      <c r="A739" s="13" t="s">
        <v>476</v>
      </c>
      <c r="B739" s="13" t="s">
        <v>475</v>
      </c>
      <c r="C739" s="13" t="s">
        <v>474</v>
      </c>
      <c r="D739" s="13" t="s">
        <v>73</v>
      </c>
      <c r="E739" s="13" t="s">
        <v>485</v>
      </c>
      <c r="F739" s="13" t="s">
        <v>472</v>
      </c>
      <c r="G739" s="13" t="s">
        <v>157</v>
      </c>
    </row>
    <row r="740" spans="1:7">
      <c r="A740" s="13" t="s">
        <v>476</v>
      </c>
      <c r="B740" s="13" t="s">
        <v>475</v>
      </c>
      <c r="C740" s="13" t="s">
        <v>474</v>
      </c>
      <c r="D740" s="13" t="s">
        <v>73</v>
      </c>
      <c r="E740" s="13" t="s">
        <v>485</v>
      </c>
      <c r="F740" s="13" t="s">
        <v>472</v>
      </c>
      <c r="G740" s="13" t="s">
        <v>157</v>
      </c>
    </row>
    <row r="741" spans="1:7">
      <c r="A741" s="13" t="s">
        <v>476</v>
      </c>
      <c r="B741" s="13" t="s">
        <v>475</v>
      </c>
      <c r="C741" s="13" t="s">
        <v>478</v>
      </c>
      <c r="D741" s="13" t="s">
        <v>73</v>
      </c>
      <c r="E741" s="13" t="s">
        <v>327</v>
      </c>
      <c r="F741" s="13" t="s">
        <v>472</v>
      </c>
      <c r="G741" s="13" t="s">
        <v>157</v>
      </c>
    </row>
    <row r="742" spans="1:7">
      <c r="A742" s="13" t="s">
        <v>476</v>
      </c>
      <c r="B742" s="13" t="s">
        <v>475</v>
      </c>
      <c r="C742" s="13" t="s">
        <v>478</v>
      </c>
      <c r="D742" s="13" t="s">
        <v>73</v>
      </c>
      <c r="E742" s="13" t="s">
        <v>327</v>
      </c>
      <c r="F742" s="13" t="s">
        <v>472</v>
      </c>
      <c r="G742" s="13" t="s">
        <v>157</v>
      </c>
    </row>
    <row r="743" spans="1:7">
      <c r="A743" s="13" t="s">
        <v>476</v>
      </c>
      <c r="B743" s="13" t="s">
        <v>475</v>
      </c>
      <c r="C743" s="13" t="s">
        <v>478</v>
      </c>
      <c r="D743" s="13" t="s">
        <v>73</v>
      </c>
      <c r="E743" s="13" t="s">
        <v>327</v>
      </c>
      <c r="F743" s="13" t="s">
        <v>472</v>
      </c>
      <c r="G743" s="13" t="s">
        <v>157</v>
      </c>
    </row>
    <row r="744" spans="1:7">
      <c r="A744" s="13" t="s">
        <v>476</v>
      </c>
      <c r="B744" s="13" t="s">
        <v>475</v>
      </c>
      <c r="C744" s="13" t="s">
        <v>478</v>
      </c>
      <c r="D744" s="13" t="s">
        <v>73</v>
      </c>
      <c r="E744" s="13" t="s">
        <v>327</v>
      </c>
      <c r="F744" s="13" t="s">
        <v>472</v>
      </c>
      <c r="G744" s="13" t="s">
        <v>157</v>
      </c>
    </row>
    <row r="745" spans="1:7">
      <c r="A745" s="13" t="s">
        <v>476</v>
      </c>
      <c r="B745" s="13" t="s">
        <v>475</v>
      </c>
      <c r="C745" s="13" t="s">
        <v>474</v>
      </c>
      <c r="D745" s="13" t="s">
        <v>73</v>
      </c>
      <c r="E745" s="13" t="s">
        <v>327</v>
      </c>
      <c r="F745" s="13" t="s">
        <v>472</v>
      </c>
      <c r="G745" s="13" t="s">
        <v>157</v>
      </c>
    </row>
    <row r="746" spans="1:7">
      <c r="A746" s="13" t="s">
        <v>476</v>
      </c>
      <c r="B746" s="13" t="s">
        <v>475</v>
      </c>
      <c r="C746" s="13" t="s">
        <v>474</v>
      </c>
      <c r="D746" s="13" t="s">
        <v>73</v>
      </c>
      <c r="E746" s="13" t="s">
        <v>327</v>
      </c>
      <c r="F746" s="13" t="s">
        <v>472</v>
      </c>
      <c r="G746" s="13" t="s">
        <v>157</v>
      </c>
    </row>
    <row r="747" spans="1:7">
      <c r="A747" s="13" t="s">
        <v>476</v>
      </c>
      <c r="B747" s="13" t="s">
        <v>475</v>
      </c>
      <c r="C747" s="13" t="s">
        <v>474</v>
      </c>
      <c r="D747" s="13" t="s">
        <v>73</v>
      </c>
      <c r="E747" s="13" t="s">
        <v>327</v>
      </c>
      <c r="F747" s="13" t="s">
        <v>472</v>
      </c>
      <c r="G747" s="13" t="s">
        <v>157</v>
      </c>
    </row>
    <row r="748" spans="1:7">
      <c r="A748" s="13" t="s">
        <v>476</v>
      </c>
      <c r="B748" s="13" t="s">
        <v>475</v>
      </c>
      <c r="C748" s="13" t="s">
        <v>474</v>
      </c>
      <c r="D748" s="13" t="s">
        <v>73</v>
      </c>
      <c r="E748" s="13" t="s">
        <v>327</v>
      </c>
      <c r="F748" s="13" t="s">
        <v>472</v>
      </c>
      <c r="G748" s="13" t="s">
        <v>157</v>
      </c>
    </row>
    <row r="749" spans="1:7">
      <c r="A749" s="13" t="s">
        <v>476</v>
      </c>
      <c r="B749" s="13" t="s">
        <v>475</v>
      </c>
      <c r="C749" s="13" t="s">
        <v>478</v>
      </c>
      <c r="D749" s="13" t="s">
        <v>73</v>
      </c>
      <c r="E749" s="13" t="s">
        <v>484</v>
      </c>
      <c r="F749" s="13" t="s">
        <v>472</v>
      </c>
      <c r="G749" s="13" t="s">
        <v>157</v>
      </c>
    </row>
    <row r="750" spans="1:7">
      <c r="A750" s="13" t="s">
        <v>476</v>
      </c>
      <c r="B750" s="13" t="s">
        <v>475</v>
      </c>
      <c r="C750" s="13" t="s">
        <v>478</v>
      </c>
      <c r="D750" s="13" t="s">
        <v>73</v>
      </c>
      <c r="E750" s="13" t="s">
        <v>484</v>
      </c>
      <c r="F750" s="13" t="s">
        <v>472</v>
      </c>
      <c r="G750" s="13" t="s">
        <v>157</v>
      </c>
    </row>
    <row r="751" spans="1:7">
      <c r="A751" s="13" t="s">
        <v>476</v>
      </c>
      <c r="B751" s="13" t="s">
        <v>475</v>
      </c>
      <c r="C751" s="13" t="s">
        <v>478</v>
      </c>
      <c r="D751" s="13" t="s">
        <v>73</v>
      </c>
      <c r="E751" s="13" t="s">
        <v>484</v>
      </c>
      <c r="F751" s="13" t="s">
        <v>472</v>
      </c>
      <c r="G751" s="13" t="s">
        <v>157</v>
      </c>
    </row>
    <row r="752" spans="1:7">
      <c r="A752" s="13" t="s">
        <v>476</v>
      </c>
      <c r="B752" s="13" t="s">
        <v>475</v>
      </c>
      <c r="C752" s="13" t="s">
        <v>478</v>
      </c>
      <c r="D752" s="13" t="s">
        <v>73</v>
      </c>
      <c r="E752" s="13" t="s">
        <v>484</v>
      </c>
      <c r="F752" s="13" t="s">
        <v>472</v>
      </c>
      <c r="G752" s="13" t="s">
        <v>157</v>
      </c>
    </row>
    <row r="753" spans="1:7">
      <c r="A753" s="13" t="s">
        <v>476</v>
      </c>
      <c r="B753" s="13" t="s">
        <v>475</v>
      </c>
      <c r="C753" s="13" t="s">
        <v>474</v>
      </c>
      <c r="D753" s="13" t="s">
        <v>73</v>
      </c>
      <c r="E753" s="13" t="s">
        <v>484</v>
      </c>
      <c r="F753" s="13" t="s">
        <v>472</v>
      </c>
      <c r="G753" s="13" t="s">
        <v>157</v>
      </c>
    </row>
    <row r="754" spans="1:7">
      <c r="A754" s="13" t="s">
        <v>476</v>
      </c>
      <c r="B754" s="13" t="s">
        <v>475</v>
      </c>
      <c r="C754" s="13" t="s">
        <v>474</v>
      </c>
      <c r="D754" s="13" t="s">
        <v>73</v>
      </c>
      <c r="E754" s="13" t="s">
        <v>484</v>
      </c>
      <c r="F754" s="13" t="s">
        <v>472</v>
      </c>
      <c r="G754" s="13" t="s">
        <v>157</v>
      </c>
    </row>
    <row r="755" spans="1:7">
      <c r="A755" s="13" t="s">
        <v>476</v>
      </c>
      <c r="B755" s="13" t="s">
        <v>475</v>
      </c>
      <c r="C755" s="13" t="s">
        <v>474</v>
      </c>
      <c r="D755" s="13" t="s">
        <v>73</v>
      </c>
      <c r="E755" s="13" t="s">
        <v>484</v>
      </c>
      <c r="F755" s="13" t="s">
        <v>472</v>
      </c>
      <c r="G755" s="13" t="s">
        <v>157</v>
      </c>
    </row>
    <row r="756" spans="1:7">
      <c r="A756" s="13" t="s">
        <v>476</v>
      </c>
      <c r="B756" s="13" t="s">
        <v>475</v>
      </c>
      <c r="C756" s="13" t="s">
        <v>474</v>
      </c>
      <c r="D756" s="13" t="s">
        <v>73</v>
      </c>
      <c r="E756" s="13" t="s">
        <v>484</v>
      </c>
      <c r="F756" s="13" t="s">
        <v>472</v>
      </c>
      <c r="G756" s="13" t="s">
        <v>157</v>
      </c>
    </row>
    <row r="757" spans="1:7">
      <c r="A757" s="13" t="s">
        <v>476</v>
      </c>
      <c r="B757" s="13" t="s">
        <v>475</v>
      </c>
      <c r="C757" s="13" t="s">
        <v>478</v>
      </c>
      <c r="D757" s="13" t="s">
        <v>73</v>
      </c>
      <c r="E757" s="13" t="s">
        <v>483</v>
      </c>
      <c r="F757" s="13" t="s">
        <v>472</v>
      </c>
      <c r="G757" s="13" t="s">
        <v>157</v>
      </c>
    </row>
    <row r="758" spans="1:7">
      <c r="A758" s="13" t="s">
        <v>476</v>
      </c>
      <c r="B758" s="13" t="s">
        <v>475</v>
      </c>
      <c r="C758" s="13" t="s">
        <v>478</v>
      </c>
      <c r="D758" s="13" t="s">
        <v>73</v>
      </c>
      <c r="E758" s="13" t="s">
        <v>483</v>
      </c>
      <c r="F758" s="13" t="s">
        <v>472</v>
      </c>
      <c r="G758" s="13" t="s">
        <v>157</v>
      </c>
    </row>
    <row r="759" spans="1:7">
      <c r="A759" s="13" t="s">
        <v>476</v>
      </c>
      <c r="B759" s="13" t="s">
        <v>475</v>
      </c>
      <c r="C759" s="13" t="s">
        <v>478</v>
      </c>
      <c r="D759" s="13" t="s">
        <v>73</v>
      </c>
      <c r="E759" s="13" t="s">
        <v>483</v>
      </c>
      <c r="F759" s="13" t="s">
        <v>472</v>
      </c>
      <c r="G759" s="13" t="s">
        <v>157</v>
      </c>
    </row>
    <row r="760" spans="1:7">
      <c r="A760" s="13" t="s">
        <v>476</v>
      </c>
      <c r="B760" s="13" t="s">
        <v>475</v>
      </c>
      <c r="C760" s="13" t="s">
        <v>478</v>
      </c>
      <c r="D760" s="13" t="s">
        <v>73</v>
      </c>
      <c r="E760" s="13" t="s">
        <v>483</v>
      </c>
      <c r="F760" s="13" t="s">
        <v>472</v>
      </c>
      <c r="G760" s="13" t="s">
        <v>157</v>
      </c>
    </row>
    <row r="761" spans="1:7">
      <c r="A761" s="13" t="s">
        <v>476</v>
      </c>
      <c r="B761" s="13" t="s">
        <v>475</v>
      </c>
      <c r="C761" s="13" t="s">
        <v>474</v>
      </c>
      <c r="D761" s="13" t="s">
        <v>73</v>
      </c>
      <c r="E761" s="13" t="s">
        <v>483</v>
      </c>
      <c r="F761" s="13" t="s">
        <v>472</v>
      </c>
      <c r="G761" s="13" t="s">
        <v>157</v>
      </c>
    </row>
    <row r="762" spans="1:7">
      <c r="A762" s="13" t="s">
        <v>476</v>
      </c>
      <c r="B762" s="13" t="s">
        <v>475</v>
      </c>
      <c r="C762" s="13" t="s">
        <v>474</v>
      </c>
      <c r="D762" s="13" t="s">
        <v>73</v>
      </c>
      <c r="E762" s="13" t="s">
        <v>483</v>
      </c>
      <c r="F762" s="13" t="s">
        <v>472</v>
      </c>
      <c r="G762" s="13" t="s">
        <v>157</v>
      </c>
    </row>
    <row r="763" spans="1:7">
      <c r="A763" s="13" t="s">
        <v>476</v>
      </c>
      <c r="B763" s="13" t="s">
        <v>475</v>
      </c>
      <c r="C763" s="13" t="s">
        <v>474</v>
      </c>
      <c r="D763" s="13" t="s">
        <v>73</v>
      </c>
      <c r="E763" s="13" t="s">
        <v>483</v>
      </c>
      <c r="F763" s="13" t="s">
        <v>472</v>
      </c>
      <c r="G763" s="13" t="s">
        <v>157</v>
      </c>
    </row>
    <row r="764" spans="1:7">
      <c r="A764" s="13" t="s">
        <v>476</v>
      </c>
      <c r="B764" s="13" t="s">
        <v>475</v>
      </c>
      <c r="C764" s="13" t="s">
        <v>474</v>
      </c>
      <c r="D764" s="13" t="s">
        <v>73</v>
      </c>
      <c r="E764" s="13" t="s">
        <v>483</v>
      </c>
      <c r="F764" s="13" t="s">
        <v>472</v>
      </c>
      <c r="G764" s="13" t="s">
        <v>157</v>
      </c>
    </row>
    <row r="765" spans="1:7">
      <c r="A765" s="13" t="s">
        <v>476</v>
      </c>
      <c r="B765" s="13" t="s">
        <v>475</v>
      </c>
      <c r="C765" s="13" t="s">
        <v>478</v>
      </c>
      <c r="D765" s="13" t="s">
        <v>73</v>
      </c>
      <c r="E765" s="13" t="s">
        <v>96</v>
      </c>
      <c r="F765" s="13" t="s">
        <v>472</v>
      </c>
      <c r="G765" s="104">
        <v>383</v>
      </c>
    </row>
    <row r="766" spans="1:7">
      <c r="A766" s="13" t="s">
        <v>476</v>
      </c>
      <c r="B766" s="13" t="s">
        <v>475</v>
      </c>
      <c r="C766" s="13" t="s">
        <v>478</v>
      </c>
      <c r="D766" s="13" t="s">
        <v>73</v>
      </c>
      <c r="E766" s="13" t="s">
        <v>96</v>
      </c>
      <c r="F766" s="13" t="s">
        <v>472</v>
      </c>
      <c r="G766" s="104">
        <v>1323</v>
      </c>
    </row>
    <row r="767" spans="1:7">
      <c r="A767" s="13" t="s">
        <v>476</v>
      </c>
      <c r="B767" s="13" t="s">
        <v>475</v>
      </c>
      <c r="C767" s="13" t="s">
        <v>478</v>
      </c>
      <c r="D767" s="13" t="s">
        <v>73</v>
      </c>
      <c r="E767" s="13" t="s">
        <v>96</v>
      </c>
      <c r="F767" s="13" t="s">
        <v>472</v>
      </c>
      <c r="G767" s="104">
        <v>820</v>
      </c>
    </row>
    <row r="768" spans="1:7">
      <c r="A768" s="13" t="s">
        <v>476</v>
      </c>
      <c r="B768" s="13" t="s">
        <v>475</v>
      </c>
      <c r="C768" s="13" t="s">
        <v>478</v>
      </c>
      <c r="D768" s="13" t="s">
        <v>73</v>
      </c>
      <c r="E768" s="13" t="s">
        <v>96</v>
      </c>
      <c r="F768" s="13" t="s">
        <v>472</v>
      </c>
      <c r="G768" s="104">
        <v>1510</v>
      </c>
    </row>
    <row r="769" spans="1:7">
      <c r="A769" s="13" t="s">
        <v>476</v>
      </c>
      <c r="B769" s="13" t="s">
        <v>475</v>
      </c>
      <c r="C769" s="13" t="s">
        <v>474</v>
      </c>
      <c r="D769" s="13" t="s">
        <v>73</v>
      </c>
      <c r="E769" s="13" t="s">
        <v>96</v>
      </c>
      <c r="F769" s="13" t="s">
        <v>472</v>
      </c>
      <c r="G769" s="13" t="s">
        <v>157</v>
      </c>
    </row>
    <row r="770" spans="1:7">
      <c r="A770" s="13" t="s">
        <v>476</v>
      </c>
      <c r="B770" s="13" t="s">
        <v>475</v>
      </c>
      <c r="C770" s="13" t="s">
        <v>474</v>
      </c>
      <c r="D770" s="13" t="s">
        <v>73</v>
      </c>
      <c r="E770" s="13" t="s">
        <v>96</v>
      </c>
      <c r="F770" s="13" t="s">
        <v>472</v>
      </c>
      <c r="G770" s="13" t="s">
        <v>157</v>
      </c>
    </row>
    <row r="771" spans="1:7">
      <c r="A771" s="13" t="s">
        <v>476</v>
      </c>
      <c r="B771" s="13" t="s">
        <v>475</v>
      </c>
      <c r="C771" s="13" t="s">
        <v>474</v>
      </c>
      <c r="D771" s="13" t="s">
        <v>73</v>
      </c>
      <c r="E771" s="13" t="s">
        <v>96</v>
      </c>
      <c r="F771" s="13" t="s">
        <v>472</v>
      </c>
      <c r="G771" s="13" t="s">
        <v>157</v>
      </c>
    </row>
    <row r="772" spans="1:7">
      <c r="A772" s="13" t="s">
        <v>476</v>
      </c>
      <c r="B772" s="13" t="s">
        <v>475</v>
      </c>
      <c r="C772" s="13" t="s">
        <v>474</v>
      </c>
      <c r="D772" s="13" t="s">
        <v>73</v>
      </c>
      <c r="E772" s="13" t="s">
        <v>96</v>
      </c>
      <c r="F772" s="13" t="s">
        <v>472</v>
      </c>
      <c r="G772" s="13" t="s">
        <v>157</v>
      </c>
    </row>
    <row r="773" spans="1:7">
      <c r="A773" s="13" t="s">
        <v>476</v>
      </c>
      <c r="B773" s="13" t="s">
        <v>475</v>
      </c>
      <c r="C773" s="13" t="s">
        <v>478</v>
      </c>
      <c r="D773" s="13" t="s">
        <v>73</v>
      </c>
      <c r="E773" s="13" t="s">
        <v>482</v>
      </c>
      <c r="F773" s="13" t="s">
        <v>472</v>
      </c>
      <c r="G773" s="13" t="s">
        <v>157</v>
      </c>
    </row>
    <row r="774" spans="1:7">
      <c r="A774" s="13" t="s">
        <v>476</v>
      </c>
      <c r="B774" s="13" t="s">
        <v>475</v>
      </c>
      <c r="C774" s="13" t="s">
        <v>478</v>
      </c>
      <c r="D774" s="13" t="s">
        <v>73</v>
      </c>
      <c r="E774" s="13" t="s">
        <v>482</v>
      </c>
      <c r="F774" s="13" t="s">
        <v>472</v>
      </c>
      <c r="G774" s="13" t="s">
        <v>157</v>
      </c>
    </row>
    <row r="775" spans="1:7">
      <c r="A775" s="13" t="s">
        <v>476</v>
      </c>
      <c r="B775" s="13" t="s">
        <v>475</v>
      </c>
      <c r="C775" s="13" t="s">
        <v>478</v>
      </c>
      <c r="D775" s="13" t="s">
        <v>73</v>
      </c>
      <c r="E775" s="13" t="s">
        <v>482</v>
      </c>
      <c r="F775" s="13" t="s">
        <v>472</v>
      </c>
      <c r="G775" s="13" t="s">
        <v>157</v>
      </c>
    </row>
    <row r="776" spans="1:7">
      <c r="A776" s="13" t="s">
        <v>476</v>
      </c>
      <c r="B776" s="13" t="s">
        <v>475</v>
      </c>
      <c r="C776" s="13" t="s">
        <v>478</v>
      </c>
      <c r="D776" s="13" t="s">
        <v>73</v>
      </c>
      <c r="E776" s="13" t="s">
        <v>482</v>
      </c>
      <c r="F776" s="13" t="s">
        <v>472</v>
      </c>
      <c r="G776" s="13" t="s">
        <v>157</v>
      </c>
    </row>
    <row r="777" spans="1:7">
      <c r="A777" s="13" t="s">
        <v>476</v>
      </c>
      <c r="B777" s="13" t="s">
        <v>475</v>
      </c>
      <c r="C777" s="13" t="s">
        <v>474</v>
      </c>
      <c r="D777" s="13" t="s">
        <v>73</v>
      </c>
      <c r="E777" s="13" t="s">
        <v>482</v>
      </c>
      <c r="F777" s="13" t="s">
        <v>472</v>
      </c>
      <c r="G777" s="13" t="s">
        <v>157</v>
      </c>
    </row>
    <row r="778" spans="1:7">
      <c r="A778" s="13" t="s">
        <v>476</v>
      </c>
      <c r="B778" s="13" t="s">
        <v>475</v>
      </c>
      <c r="C778" s="13" t="s">
        <v>474</v>
      </c>
      <c r="D778" s="13" t="s">
        <v>73</v>
      </c>
      <c r="E778" s="13" t="s">
        <v>482</v>
      </c>
      <c r="F778" s="13" t="s">
        <v>472</v>
      </c>
      <c r="G778" s="13" t="s">
        <v>157</v>
      </c>
    </row>
    <row r="779" spans="1:7">
      <c r="A779" s="13" t="s">
        <v>476</v>
      </c>
      <c r="B779" s="13" t="s">
        <v>475</v>
      </c>
      <c r="C779" s="13" t="s">
        <v>474</v>
      </c>
      <c r="D779" s="13" t="s">
        <v>73</v>
      </c>
      <c r="E779" s="13" t="s">
        <v>482</v>
      </c>
      <c r="F779" s="13" t="s">
        <v>472</v>
      </c>
      <c r="G779" s="13" t="s">
        <v>157</v>
      </c>
    </row>
    <row r="780" spans="1:7">
      <c r="A780" s="13" t="s">
        <v>476</v>
      </c>
      <c r="B780" s="13" t="s">
        <v>475</v>
      </c>
      <c r="C780" s="13" t="s">
        <v>474</v>
      </c>
      <c r="D780" s="13" t="s">
        <v>73</v>
      </c>
      <c r="E780" s="13" t="s">
        <v>482</v>
      </c>
      <c r="F780" s="13" t="s">
        <v>472</v>
      </c>
      <c r="G780" s="13" t="s">
        <v>157</v>
      </c>
    </row>
    <row r="781" spans="1:7">
      <c r="A781" s="13" t="s">
        <v>476</v>
      </c>
      <c r="B781" s="13" t="s">
        <v>475</v>
      </c>
      <c r="C781" s="13" t="s">
        <v>478</v>
      </c>
      <c r="D781" s="13" t="s">
        <v>73</v>
      </c>
      <c r="E781" s="13" t="s">
        <v>473</v>
      </c>
      <c r="F781" s="13" t="s">
        <v>472</v>
      </c>
      <c r="G781" s="13" t="s">
        <v>481</v>
      </c>
    </row>
    <row r="782" spans="1:7">
      <c r="A782" s="13" t="s">
        <v>476</v>
      </c>
      <c r="B782" s="13" t="s">
        <v>475</v>
      </c>
      <c r="C782" s="13" t="s">
        <v>478</v>
      </c>
      <c r="D782" s="13" t="s">
        <v>73</v>
      </c>
      <c r="E782" s="13" t="s">
        <v>473</v>
      </c>
      <c r="F782" s="13" t="s">
        <v>472</v>
      </c>
      <c r="G782" s="13" t="s">
        <v>480</v>
      </c>
    </row>
    <row r="783" spans="1:7">
      <c r="A783" s="13" t="s">
        <v>476</v>
      </c>
      <c r="B783" s="13" t="s">
        <v>475</v>
      </c>
      <c r="C783" s="13" t="s">
        <v>478</v>
      </c>
      <c r="D783" s="13" t="s">
        <v>73</v>
      </c>
      <c r="E783" s="13" t="s">
        <v>473</v>
      </c>
      <c r="F783" s="13" t="s">
        <v>472</v>
      </c>
      <c r="G783" s="13" t="s">
        <v>479</v>
      </c>
    </row>
    <row r="784" spans="1:7">
      <c r="A784" s="13" t="s">
        <v>476</v>
      </c>
      <c r="B784" s="13" t="s">
        <v>475</v>
      </c>
      <c r="C784" s="13" t="s">
        <v>478</v>
      </c>
      <c r="D784" s="13" t="s">
        <v>73</v>
      </c>
      <c r="E784" s="13" t="s">
        <v>473</v>
      </c>
      <c r="F784" s="13" t="s">
        <v>472</v>
      </c>
      <c r="G784" s="13" t="s">
        <v>477</v>
      </c>
    </row>
    <row r="785" spans="1:7">
      <c r="A785" s="13" t="s">
        <v>476</v>
      </c>
      <c r="B785" s="13" t="s">
        <v>475</v>
      </c>
      <c r="C785" s="13" t="s">
        <v>474</v>
      </c>
      <c r="D785" s="13" t="s">
        <v>73</v>
      </c>
      <c r="E785" s="13" t="s">
        <v>473</v>
      </c>
      <c r="F785" s="13" t="s">
        <v>472</v>
      </c>
      <c r="G785" s="13" t="s">
        <v>157</v>
      </c>
    </row>
    <row r="786" spans="1:7">
      <c r="A786" s="13" t="s">
        <v>476</v>
      </c>
      <c r="B786" s="13" t="s">
        <v>475</v>
      </c>
      <c r="C786" s="13" t="s">
        <v>474</v>
      </c>
      <c r="D786" s="13" t="s">
        <v>73</v>
      </c>
      <c r="E786" s="13" t="s">
        <v>473</v>
      </c>
      <c r="F786" s="13" t="s">
        <v>472</v>
      </c>
      <c r="G786" s="13" t="s">
        <v>157</v>
      </c>
    </row>
    <row r="787" spans="1:7">
      <c r="A787" s="13" t="s">
        <v>476</v>
      </c>
      <c r="B787" s="13" t="s">
        <v>475</v>
      </c>
      <c r="C787" s="13" t="s">
        <v>474</v>
      </c>
      <c r="D787" s="13" t="s">
        <v>73</v>
      </c>
      <c r="E787" s="13" t="s">
        <v>473</v>
      </c>
      <c r="F787" s="13" t="s">
        <v>472</v>
      </c>
      <c r="G787" s="13" t="s">
        <v>157</v>
      </c>
    </row>
    <row r="788" spans="1:7">
      <c r="A788" s="13" t="s">
        <v>476</v>
      </c>
      <c r="B788" s="13" t="s">
        <v>475</v>
      </c>
      <c r="C788" s="13" t="s">
        <v>474</v>
      </c>
      <c r="D788" s="13" t="s">
        <v>73</v>
      </c>
      <c r="E788" s="13" t="s">
        <v>473</v>
      </c>
      <c r="F788" s="13" t="s">
        <v>472</v>
      </c>
      <c r="G788" s="13" t="s">
        <v>157</v>
      </c>
    </row>
  </sheetData>
  <autoFilter ref="A4:G788"/>
  <mergeCells count="2">
    <mergeCell ref="A1:D1"/>
    <mergeCell ref="A2:D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tint="0.39997558519241921"/>
  </sheetPr>
  <dimension ref="A5:A25"/>
  <sheetViews>
    <sheetView workbookViewId="0">
      <selection activeCell="I39" sqref="I39"/>
    </sheetView>
  </sheetViews>
  <sheetFormatPr defaultRowHeight="15"/>
  <sheetData>
    <row r="5" spans="1:1" ht="23.25">
      <c r="A5" s="1" t="s">
        <v>106</v>
      </c>
    </row>
    <row r="6" spans="1:1" ht="15.75" customHeight="1">
      <c r="A6" s="2" t="s">
        <v>104</v>
      </c>
    </row>
    <row r="7" spans="1:1">
      <c r="A7" s="2"/>
    </row>
    <row r="8" spans="1:1" ht="23.25">
      <c r="A8" s="5" t="s">
        <v>276</v>
      </c>
    </row>
    <row r="9" spans="1:1">
      <c r="A9" s="2"/>
    </row>
    <row r="10" spans="1:1">
      <c r="A10" s="4" t="s">
        <v>570</v>
      </c>
    </row>
    <row r="12" spans="1:1">
      <c r="A12" s="2" t="s">
        <v>569</v>
      </c>
    </row>
    <row r="13" spans="1:1">
      <c r="A13" s="3" t="s">
        <v>568</v>
      </c>
    </row>
    <row r="14" spans="1:1" ht="14.45" customHeight="1">
      <c r="A14" s="3"/>
    </row>
    <row r="15" spans="1:1">
      <c r="A15" s="2" t="s">
        <v>567</v>
      </c>
    </row>
    <row r="16" spans="1:1">
      <c r="A16" s="3" t="s">
        <v>566</v>
      </c>
    </row>
    <row r="17" spans="1:1">
      <c r="A17" s="3"/>
    </row>
    <row r="18" spans="1:1">
      <c r="A18" s="2" t="s">
        <v>565</v>
      </c>
    </row>
    <row r="19" spans="1:1">
      <c r="A19" s="3" t="s">
        <v>564</v>
      </c>
    </row>
    <row r="20" spans="1:1">
      <c r="A20" s="3"/>
    </row>
    <row r="21" spans="1:1">
      <c r="A21" s="2" t="s">
        <v>563</v>
      </c>
    </row>
    <row r="22" spans="1:1">
      <c r="A22" s="3" t="s">
        <v>562</v>
      </c>
    </row>
    <row r="24" spans="1:1">
      <c r="A24" s="2"/>
    </row>
    <row r="25" spans="1:1">
      <c r="A25" s="3"/>
    </row>
  </sheetData>
  <hyperlinks>
    <hyperlink ref="A13" location="'Hospitalisations Int 1'!A1" display="Hospitalisations interactive 1"/>
    <hyperlink ref="A16" location="'Hospitalisations Int 2'!A1" display="Hospitalisations interactive 2"/>
    <hyperlink ref="A19" location="'Hospitalisations Int 3'!A1" display="Hospitalisations interactive 3"/>
    <hyperlink ref="A22" location="'Hospitalisations Int 4'!A1" display="Hospitalisations interactive 4"/>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tint="0.39997558519241921"/>
  </sheetPr>
  <dimension ref="A1:F404"/>
  <sheetViews>
    <sheetView workbookViewId="0">
      <selection sqref="A1:XFD3"/>
    </sheetView>
  </sheetViews>
  <sheetFormatPr defaultRowHeight="15"/>
  <cols>
    <col min="1" max="1" width="59.28515625" customWidth="1"/>
    <col min="2" max="2" width="15.5703125" customWidth="1"/>
    <col min="3" max="3" width="12.5703125" customWidth="1"/>
    <col min="4" max="4" width="12" customWidth="1"/>
  </cols>
  <sheetData>
    <row r="1" spans="1:6" ht="33.6" customHeight="1">
      <c r="A1" s="197" t="s">
        <v>576</v>
      </c>
      <c r="B1" s="197"/>
      <c r="C1" s="197"/>
      <c r="D1" s="197"/>
    </row>
    <row r="2" spans="1:6" ht="34.5" customHeight="1">
      <c r="A2" s="197" t="s">
        <v>575</v>
      </c>
      <c r="B2" s="197"/>
      <c r="C2" s="197"/>
      <c r="D2" s="197"/>
    </row>
    <row r="4" spans="1:6">
      <c r="A4" s="2" t="s">
        <v>4</v>
      </c>
      <c r="B4" s="2" t="s">
        <v>92</v>
      </c>
      <c r="C4" s="2" t="s">
        <v>265</v>
      </c>
      <c r="D4" s="2" t="s">
        <v>9</v>
      </c>
      <c r="E4" s="2"/>
      <c r="F4" s="2"/>
    </row>
    <row r="5" spans="1:6">
      <c r="A5" t="s">
        <v>574</v>
      </c>
      <c r="B5" t="s">
        <v>573</v>
      </c>
      <c r="C5" t="s">
        <v>72</v>
      </c>
      <c r="D5" s="124">
        <v>16197</v>
      </c>
      <c r="E5" s="115"/>
      <c r="F5" s="124"/>
    </row>
    <row r="6" spans="1:6">
      <c r="A6" t="s">
        <v>574</v>
      </c>
      <c r="B6" t="s">
        <v>573</v>
      </c>
      <c r="C6" t="s">
        <v>77</v>
      </c>
      <c r="D6" s="124">
        <v>16004</v>
      </c>
      <c r="E6" s="115"/>
      <c r="F6" s="124"/>
    </row>
    <row r="7" spans="1:6">
      <c r="A7" t="s">
        <v>574</v>
      </c>
      <c r="B7" t="s">
        <v>573</v>
      </c>
      <c r="C7" t="s">
        <v>74</v>
      </c>
      <c r="D7" s="124">
        <v>12239</v>
      </c>
      <c r="E7" s="115"/>
      <c r="F7" s="124"/>
    </row>
    <row r="8" spans="1:6">
      <c r="A8" t="s">
        <v>574</v>
      </c>
      <c r="B8" t="s">
        <v>573</v>
      </c>
      <c r="C8" t="s">
        <v>78</v>
      </c>
      <c r="D8" s="124">
        <v>8486</v>
      </c>
      <c r="E8" s="115"/>
      <c r="F8" s="124"/>
    </row>
    <row r="9" spans="1:6">
      <c r="A9" t="s">
        <v>574</v>
      </c>
      <c r="B9" t="s">
        <v>573</v>
      </c>
      <c r="C9" t="s">
        <v>75</v>
      </c>
      <c r="D9" s="124">
        <v>5380</v>
      </c>
      <c r="E9" s="115"/>
      <c r="F9" s="124"/>
    </row>
    <row r="10" spans="1:6">
      <c r="A10" t="s">
        <v>574</v>
      </c>
      <c r="B10" t="s">
        <v>573</v>
      </c>
      <c r="C10" t="s">
        <v>76</v>
      </c>
      <c r="D10" s="124">
        <v>1101</v>
      </c>
      <c r="E10" s="115"/>
      <c r="F10" s="124"/>
    </row>
    <row r="11" spans="1:6">
      <c r="A11" t="s">
        <v>574</v>
      </c>
      <c r="B11" t="s">
        <v>573</v>
      </c>
      <c r="C11" t="s">
        <v>71</v>
      </c>
      <c r="D11" s="124">
        <v>728</v>
      </c>
      <c r="E11" s="115"/>
      <c r="F11" s="124"/>
    </row>
    <row r="12" spans="1:6">
      <c r="A12" t="s">
        <v>574</v>
      </c>
      <c r="B12" t="s">
        <v>573</v>
      </c>
      <c r="C12" t="s">
        <v>73</v>
      </c>
      <c r="D12" s="124">
        <v>713</v>
      </c>
      <c r="E12" s="115"/>
      <c r="F12" s="124"/>
    </row>
    <row r="13" spans="1:6">
      <c r="A13" t="s">
        <v>574</v>
      </c>
      <c r="B13" t="s">
        <v>573</v>
      </c>
      <c r="C13" t="s">
        <v>70</v>
      </c>
      <c r="D13" s="124">
        <v>61297</v>
      </c>
      <c r="E13" s="115"/>
      <c r="F13" s="124"/>
    </row>
    <row r="14" spans="1:6">
      <c r="A14" t="s">
        <v>574</v>
      </c>
      <c r="B14" t="s">
        <v>331</v>
      </c>
      <c r="C14" t="s">
        <v>72</v>
      </c>
      <c r="D14" s="124">
        <v>16485</v>
      </c>
      <c r="E14" s="114"/>
      <c r="F14" s="124"/>
    </row>
    <row r="15" spans="1:6">
      <c r="A15" t="s">
        <v>574</v>
      </c>
      <c r="B15" t="s">
        <v>331</v>
      </c>
      <c r="C15" t="s">
        <v>77</v>
      </c>
      <c r="D15" s="124">
        <v>16767</v>
      </c>
      <c r="E15" s="115"/>
      <c r="F15" s="124"/>
    </row>
    <row r="16" spans="1:6">
      <c r="A16" t="s">
        <v>574</v>
      </c>
      <c r="B16" t="s">
        <v>331</v>
      </c>
      <c r="C16" t="s">
        <v>74</v>
      </c>
      <c r="D16" s="124">
        <v>12839</v>
      </c>
      <c r="E16" s="115"/>
      <c r="F16" s="124"/>
    </row>
    <row r="17" spans="1:6">
      <c r="A17" t="s">
        <v>574</v>
      </c>
      <c r="B17" t="s">
        <v>331</v>
      </c>
      <c r="C17" t="s">
        <v>78</v>
      </c>
      <c r="D17" s="124">
        <v>8973</v>
      </c>
      <c r="E17" s="115"/>
      <c r="F17" s="124"/>
    </row>
    <row r="18" spans="1:6">
      <c r="A18" t="s">
        <v>574</v>
      </c>
      <c r="B18" t="s">
        <v>331</v>
      </c>
      <c r="C18" t="s">
        <v>75</v>
      </c>
      <c r="D18" s="124">
        <v>5831</v>
      </c>
      <c r="E18" s="115"/>
      <c r="F18" s="124"/>
    </row>
    <row r="19" spans="1:6">
      <c r="A19" t="s">
        <v>574</v>
      </c>
      <c r="B19" t="s">
        <v>331</v>
      </c>
      <c r="C19" t="s">
        <v>76</v>
      </c>
      <c r="D19" s="124">
        <v>1115</v>
      </c>
      <c r="E19" s="115"/>
      <c r="F19" s="124"/>
    </row>
    <row r="20" spans="1:6">
      <c r="A20" t="s">
        <v>574</v>
      </c>
      <c r="B20" t="s">
        <v>331</v>
      </c>
      <c r="C20" t="s">
        <v>71</v>
      </c>
      <c r="D20" s="124">
        <v>775</v>
      </c>
      <c r="E20" s="115"/>
      <c r="F20" s="124"/>
    </row>
    <row r="21" spans="1:6">
      <c r="A21" t="s">
        <v>574</v>
      </c>
      <c r="B21" t="s">
        <v>331</v>
      </c>
      <c r="C21" t="s">
        <v>73</v>
      </c>
      <c r="D21" s="124">
        <v>765</v>
      </c>
      <c r="E21" s="115"/>
      <c r="F21" s="124"/>
    </row>
    <row r="22" spans="1:6">
      <c r="A22" t="s">
        <v>574</v>
      </c>
      <c r="B22" t="s">
        <v>331</v>
      </c>
      <c r="C22" t="s">
        <v>70</v>
      </c>
      <c r="D22" s="124">
        <v>64173</v>
      </c>
      <c r="E22" s="115"/>
      <c r="F22" s="124"/>
    </row>
    <row r="23" spans="1:6">
      <c r="A23" t="s">
        <v>574</v>
      </c>
      <c r="B23" t="s">
        <v>572</v>
      </c>
      <c r="C23" t="s">
        <v>72</v>
      </c>
      <c r="D23" s="124">
        <v>16963</v>
      </c>
      <c r="E23" s="115"/>
      <c r="F23" s="124"/>
    </row>
    <row r="24" spans="1:6">
      <c r="A24" t="s">
        <v>574</v>
      </c>
      <c r="B24" t="s">
        <v>572</v>
      </c>
      <c r="C24" t="s">
        <v>77</v>
      </c>
      <c r="D24" s="124">
        <v>14968</v>
      </c>
      <c r="E24" s="114"/>
      <c r="F24" s="124"/>
    </row>
    <row r="25" spans="1:6">
      <c r="A25" t="s">
        <v>574</v>
      </c>
      <c r="B25" t="s">
        <v>572</v>
      </c>
      <c r="C25" t="s">
        <v>74</v>
      </c>
      <c r="D25" s="124">
        <v>13096</v>
      </c>
      <c r="E25" s="115"/>
      <c r="F25" s="124"/>
    </row>
    <row r="26" spans="1:6">
      <c r="A26" t="s">
        <v>574</v>
      </c>
      <c r="B26" t="s">
        <v>572</v>
      </c>
      <c r="C26" t="s">
        <v>78</v>
      </c>
      <c r="D26" s="124">
        <v>9581</v>
      </c>
      <c r="E26" s="115"/>
      <c r="F26" s="124"/>
    </row>
    <row r="27" spans="1:6">
      <c r="A27" t="s">
        <v>574</v>
      </c>
      <c r="B27" t="s">
        <v>572</v>
      </c>
      <c r="C27" t="s">
        <v>75</v>
      </c>
      <c r="D27" s="124">
        <v>6123</v>
      </c>
      <c r="E27" s="115"/>
      <c r="F27" s="124"/>
    </row>
    <row r="28" spans="1:6">
      <c r="A28" t="s">
        <v>574</v>
      </c>
      <c r="B28" t="s">
        <v>572</v>
      </c>
      <c r="C28" t="s">
        <v>76</v>
      </c>
      <c r="D28" s="124">
        <v>1608</v>
      </c>
      <c r="E28" s="115"/>
      <c r="F28" s="124"/>
    </row>
    <row r="29" spans="1:6">
      <c r="A29" t="s">
        <v>574</v>
      </c>
      <c r="B29" t="s">
        <v>572</v>
      </c>
      <c r="C29" t="s">
        <v>71</v>
      </c>
      <c r="D29" s="124">
        <v>763</v>
      </c>
      <c r="E29" s="115"/>
      <c r="F29" s="124"/>
    </row>
    <row r="30" spans="1:6">
      <c r="A30" t="s">
        <v>574</v>
      </c>
      <c r="B30" t="s">
        <v>572</v>
      </c>
      <c r="C30" t="s">
        <v>73</v>
      </c>
      <c r="D30" s="124">
        <v>791</v>
      </c>
      <c r="E30" s="115"/>
      <c r="F30" s="124"/>
    </row>
    <row r="31" spans="1:6">
      <c r="A31" t="s">
        <v>574</v>
      </c>
      <c r="B31" t="s">
        <v>572</v>
      </c>
      <c r="C31" t="s">
        <v>70</v>
      </c>
      <c r="D31" s="124">
        <v>64025</v>
      </c>
      <c r="E31" s="115"/>
      <c r="F31" s="124"/>
    </row>
    <row r="32" spans="1:6">
      <c r="A32" t="s">
        <v>574</v>
      </c>
      <c r="B32" t="s">
        <v>485</v>
      </c>
      <c r="C32" t="s">
        <v>72</v>
      </c>
      <c r="D32" s="124">
        <v>16840</v>
      </c>
      <c r="E32" s="115"/>
      <c r="F32" s="124"/>
    </row>
    <row r="33" spans="1:6">
      <c r="A33" t="s">
        <v>574</v>
      </c>
      <c r="B33" t="s">
        <v>485</v>
      </c>
      <c r="C33" t="s">
        <v>77</v>
      </c>
      <c r="D33" s="124">
        <v>15771</v>
      </c>
      <c r="E33" s="115"/>
      <c r="F33" s="124"/>
    </row>
    <row r="34" spans="1:6">
      <c r="A34" t="s">
        <v>574</v>
      </c>
      <c r="B34" t="s">
        <v>485</v>
      </c>
      <c r="C34" t="s">
        <v>74</v>
      </c>
      <c r="D34" s="124">
        <v>12633</v>
      </c>
      <c r="E34" s="114"/>
      <c r="F34" s="124"/>
    </row>
    <row r="35" spans="1:6">
      <c r="A35" t="s">
        <v>574</v>
      </c>
      <c r="B35" t="s">
        <v>485</v>
      </c>
      <c r="C35" t="s">
        <v>78</v>
      </c>
      <c r="D35" s="124">
        <v>9548</v>
      </c>
      <c r="E35" s="115"/>
      <c r="F35" s="124"/>
    </row>
    <row r="36" spans="1:6">
      <c r="A36" t="s">
        <v>574</v>
      </c>
      <c r="B36" t="s">
        <v>485</v>
      </c>
      <c r="C36" t="s">
        <v>75</v>
      </c>
      <c r="D36" s="124">
        <v>5860</v>
      </c>
      <c r="E36" s="115"/>
      <c r="F36" s="124"/>
    </row>
    <row r="37" spans="1:6">
      <c r="A37" t="s">
        <v>574</v>
      </c>
      <c r="B37" t="s">
        <v>485</v>
      </c>
      <c r="C37" t="s">
        <v>76</v>
      </c>
      <c r="D37" s="124">
        <v>1607</v>
      </c>
      <c r="E37" s="115"/>
      <c r="F37" s="125"/>
    </row>
    <row r="38" spans="1:6">
      <c r="A38" t="s">
        <v>574</v>
      </c>
      <c r="B38" t="s">
        <v>485</v>
      </c>
      <c r="C38" t="s">
        <v>71</v>
      </c>
      <c r="D38" s="124">
        <v>774</v>
      </c>
      <c r="E38" s="115"/>
      <c r="F38" s="124"/>
    </row>
    <row r="39" spans="1:6">
      <c r="A39" t="s">
        <v>574</v>
      </c>
      <c r="B39" t="s">
        <v>485</v>
      </c>
      <c r="C39" t="s">
        <v>73</v>
      </c>
      <c r="D39" s="124">
        <v>775</v>
      </c>
      <c r="E39" s="115"/>
      <c r="F39" s="124"/>
    </row>
    <row r="40" spans="1:6">
      <c r="A40" t="s">
        <v>574</v>
      </c>
      <c r="B40" t="s">
        <v>485</v>
      </c>
      <c r="C40" t="s">
        <v>70</v>
      </c>
      <c r="D40" s="124">
        <v>63910</v>
      </c>
      <c r="E40" s="115"/>
      <c r="F40" s="124"/>
    </row>
    <row r="41" spans="1:6">
      <c r="A41" t="s">
        <v>574</v>
      </c>
      <c r="B41" t="s">
        <v>327</v>
      </c>
      <c r="C41" t="s">
        <v>72</v>
      </c>
      <c r="D41" s="124">
        <v>17281</v>
      </c>
      <c r="E41" s="115"/>
      <c r="F41" s="124"/>
    </row>
    <row r="42" spans="1:6">
      <c r="A42" t="s">
        <v>574</v>
      </c>
      <c r="B42" t="s">
        <v>327</v>
      </c>
      <c r="C42" t="s">
        <v>77</v>
      </c>
      <c r="D42" s="124">
        <v>15844</v>
      </c>
      <c r="E42" s="115"/>
      <c r="F42" s="124"/>
    </row>
    <row r="43" spans="1:6">
      <c r="A43" t="s">
        <v>574</v>
      </c>
      <c r="B43" t="s">
        <v>327</v>
      </c>
      <c r="C43" t="s">
        <v>74</v>
      </c>
      <c r="D43" s="124">
        <v>13446</v>
      </c>
      <c r="E43" s="115"/>
      <c r="F43" s="124"/>
    </row>
    <row r="44" spans="1:6">
      <c r="A44" t="s">
        <v>574</v>
      </c>
      <c r="B44" t="s">
        <v>327</v>
      </c>
      <c r="C44" t="s">
        <v>78</v>
      </c>
      <c r="D44" s="124">
        <v>9343</v>
      </c>
      <c r="E44" s="114"/>
      <c r="F44" s="124"/>
    </row>
    <row r="45" spans="1:6">
      <c r="A45" t="s">
        <v>574</v>
      </c>
      <c r="B45" t="s">
        <v>327</v>
      </c>
      <c r="C45" t="s">
        <v>75</v>
      </c>
      <c r="D45" s="124">
        <v>6076</v>
      </c>
      <c r="E45" s="115"/>
      <c r="F45" s="125"/>
    </row>
    <row r="46" spans="1:6">
      <c r="A46" t="s">
        <v>574</v>
      </c>
      <c r="B46" t="s">
        <v>327</v>
      </c>
      <c r="C46" t="s">
        <v>76</v>
      </c>
      <c r="D46" s="124">
        <v>1558</v>
      </c>
      <c r="E46" s="115"/>
      <c r="F46" s="124"/>
    </row>
    <row r="47" spans="1:6">
      <c r="A47" t="s">
        <v>574</v>
      </c>
      <c r="B47" t="s">
        <v>327</v>
      </c>
      <c r="C47" t="s">
        <v>71</v>
      </c>
      <c r="D47" s="124">
        <v>753</v>
      </c>
      <c r="E47" s="115"/>
      <c r="F47" s="125"/>
    </row>
    <row r="48" spans="1:6">
      <c r="A48" t="s">
        <v>574</v>
      </c>
      <c r="B48" t="s">
        <v>327</v>
      </c>
      <c r="C48" t="s">
        <v>73</v>
      </c>
      <c r="D48" s="124">
        <v>743</v>
      </c>
      <c r="E48" s="115"/>
      <c r="F48" s="125"/>
    </row>
    <row r="49" spans="1:6">
      <c r="A49" t="s">
        <v>574</v>
      </c>
      <c r="B49" t="s">
        <v>327</v>
      </c>
      <c r="C49" t="s">
        <v>70</v>
      </c>
      <c r="D49" s="124">
        <v>65194</v>
      </c>
      <c r="E49" s="115"/>
      <c r="F49" s="125"/>
    </row>
    <row r="50" spans="1:6">
      <c r="A50" t="s">
        <v>574</v>
      </c>
      <c r="B50" t="s">
        <v>484</v>
      </c>
      <c r="C50" t="s">
        <v>72</v>
      </c>
      <c r="D50" s="124">
        <v>17772</v>
      </c>
      <c r="E50" s="115"/>
      <c r="F50" s="125"/>
    </row>
    <row r="51" spans="1:6">
      <c r="A51" t="s">
        <v>574</v>
      </c>
      <c r="B51" t="s">
        <v>484</v>
      </c>
      <c r="C51" t="s">
        <v>77</v>
      </c>
      <c r="D51" s="124">
        <v>16682</v>
      </c>
      <c r="E51" s="115"/>
      <c r="F51" s="125"/>
    </row>
    <row r="52" spans="1:6">
      <c r="A52" t="s">
        <v>574</v>
      </c>
      <c r="B52" t="s">
        <v>484</v>
      </c>
      <c r="C52" t="s">
        <v>74</v>
      </c>
      <c r="D52" s="124">
        <v>13262</v>
      </c>
      <c r="E52" s="115"/>
      <c r="F52" s="125"/>
    </row>
    <row r="53" spans="1:6">
      <c r="A53" t="s">
        <v>574</v>
      </c>
      <c r="B53" t="s">
        <v>484</v>
      </c>
      <c r="C53" t="s">
        <v>78</v>
      </c>
      <c r="D53" s="124">
        <v>9698</v>
      </c>
      <c r="E53" s="115"/>
      <c r="F53" s="125"/>
    </row>
    <row r="54" spans="1:6">
      <c r="A54" t="s">
        <v>574</v>
      </c>
      <c r="B54" t="s">
        <v>484</v>
      </c>
      <c r="C54" t="s">
        <v>75</v>
      </c>
      <c r="D54" s="124">
        <v>6469</v>
      </c>
      <c r="E54" s="114"/>
      <c r="F54" s="124"/>
    </row>
    <row r="55" spans="1:6">
      <c r="A55" t="s">
        <v>574</v>
      </c>
      <c r="B55" t="s">
        <v>484</v>
      </c>
      <c r="C55" t="s">
        <v>76</v>
      </c>
      <c r="D55" s="124">
        <v>1686</v>
      </c>
      <c r="E55" s="115"/>
      <c r="F55" s="125"/>
    </row>
    <row r="56" spans="1:6">
      <c r="A56" t="s">
        <v>574</v>
      </c>
      <c r="B56" t="s">
        <v>484</v>
      </c>
      <c r="C56" t="s">
        <v>71</v>
      </c>
      <c r="D56" s="124">
        <v>793</v>
      </c>
      <c r="E56" s="115"/>
      <c r="F56" s="125"/>
    </row>
    <row r="57" spans="1:6">
      <c r="A57" t="s">
        <v>574</v>
      </c>
      <c r="B57" t="s">
        <v>484</v>
      </c>
      <c r="C57" t="s">
        <v>73</v>
      </c>
      <c r="D57" s="124">
        <v>736</v>
      </c>
      <c r="E57" s="115"/>
      <c r="F57" s="125"/>
    </row>
    <row r="58" spans="1:6">
      <c r="A58" t="s">
        <v>574</v>
      </c>
      <c r="B58" t="s">
        <v>484</v>
      </c>
      <c r="C58" t="s">
        <v>70</v>
      </c>
      <c r="D58" s="124">
        <v>67266</v>
      </c>
      <c r="E58" s="115"/>
      <c r="F58" s="125"/>
    </row>
    <row r="59" spans="1:6">
      <c r="A59" t="s">
        <v>574</v>
      </c>
      <c r="B59" t="s">
        <v>483</v>
      </c>
      <c r="C59" t="s">
        <v>72</v>
      </c>
      <c r="D59" s="124">
        <v>18998</v>
      </c>
      <c r="E59" s="115"/>
      <c r="F59" s="125"/>
    </row>
    <row r="60" spans="1:6">
      <c r="A60" t="s">
        <v>574</v>
      </c>
      <c r="B60" t="s">
        <v>483</v>
      </c>
      <c r="C60" t="s">
        <v>77</v>
      </c>
      <c r="D60" s="124">
        <v>17278</v>
      </c>
      <c r="E60" s="115"/>
      <c r="F60" s="125"/>
    </row>
    <row r="61" spans="1:6">
      <c r="A61" t="s">
        <v>574</v>
      </c>
      <c r="B61" t="s">
        <v>483</v>
      </c>
      <c r="C61" t="s">
        <v>74</v>
      </c>
      <c r="D61" s="124">
        <v>13708</v>
      </c>
      <c r="E61" s="115"/>
      <c r="F61" s="125"/>
    </row>
    <row r="62" spans="1:6">
      <c r="A62" t="s">
        <v>574</v>
      </c>
      <c r="B62" t="s">
        <v>483</v>
      </c>
      <c r="C62" t="s">
        <v>78</v>
      </c>
      <c r="D62" s="124">
        <v>9661</v>
      </c>
      <c r="E62" s="115"/>
      <c r="F62" s="125"/>
    </row>
    <row r="63" spans="1:6">
      <c r="A63" t="s">
        <v>574</v>
      </c>
      <c r="B63" t="s">
        <v>483</v>
      </c>
      <c r="C63" t="s">
        <v>75</v>
      </c>
      <c r="D63" s="124">
        <v>7086</v>
      </c>
      <c r="E63" s="115"/>
      <c r="F63" s="125"/>
    </row>
    <row r="64" spans="1:6">
      <c r="A64" t="s">
        <v>574</v>
      </c>
      <c r="B64" t="s">
        <v>483</v>
      </c>
      <c r="C64" t="s">
        <v>76</v>
      </c>
      <c r="D64" s="124">
        <v>1678</v>
      </c>
      <c r="E64" s="114"/>
      <c r="F64" s="124"/>
    </row>
    <row r="65" spans="1:6">
      <c r="A65" t="s">
        <v>574</v>
      </c>
      <c r="B65" t="s">
        <v>483</v>
      </c>
      <c r="C65" t="s">
        <v>71</v>
      </c>
      <c r="D65" s="124">
        <v>844</v>
      </c>
      <c r="E65" s="115"/>
      <c r="F65" s="125"/>
    </row>
    <row r="66" spans="1:6">
      <c r="A66" t="s">
        <v>574</v>
      </c>
      <c r="B66" t="s">
        <v>483</v>
      </c>
      <c r="C66" t="s">
        <v>73</v>
      </c>
      <c r="D66" s="124">
        <v>798</v>
      </c>
      <c r="E66" s="115"/>
      <c r="F66" s="125"/>
    </row>
    <row r="67" spans="1:6">
      <c r="A67" t="s">
        <v>574</v>
      </c>
      <c r="B67" t="s">
        <v>483</v>
      </c>
      <c r="C67" t="s">
        <v>70</v>
      </c>
      <c r="D67" s="124">
        <v>70151</v>
      </c>
      <c r="E67" s="115"/>
      <c r="F67" s="125"/>
    </row>
    <row r="68" spans="1:6">
      <c r="A68" t="s">
        <v>574</v>
      </c>
      <c r="B68" t="s">
        <v>96</v>
      </c>
      <c r="C68" t="s">
        <v>72</v>
      </c>
      <c r="D68" s="124">
        <v>19432</v>
      </c>
      <c r="E68" s="115"/>
      <c r="F68" s="125"/>
    </row>
    <row r="69" spans="1:6">
      <c r="A69" t="s">
        <v>574</v>
      </c>
      <c r="B69" t="s">
        <v>96</v>
      </c>
      <c r="C69" t="s">
        <v>77</v>
      </c>
      <c r="D69" s="124">
        <v>17399</v>
      </c>
      <c r="E69" s="115"/>
      <c r="F69" s="125"/>
    </row>
    <row r="70" spans="1:6">
      <c r="A70" t="s">
        <v>574</v>
      </c>
      <c r="B70" t="s">
        <v>96</v>
      </c>
      <c r="C70" t="s">
        <v>74</v>
      </c>
      <c r="D70" s="124">
        <v>14875</v>
      </c>
      <c r="E70" s="115"/>
      <c r="F70" s="125"/>
    </row>
    <row r="71" spans="1:6">
      <c r="A71" t="s">
        <v>574</v>
      </c>
      <c r="B71" t="s">
        <v>96</v>
      </c>
      <c r="C71" t="s">
        <v>78</v>
      </c>
      <c r="D71" s="124">
        <v>9647</v>
      </c>
      <c r="E71" s="115"/>
      <c r="F71" s="125"/>
    </row>
    <row r="72" spans="1:6">
      <c r="A72" t="s">
        <v>574</v>
      </c>
      <c r="B72" t="s">
        <v>96</v>
      </c>
      <c r="C72" t="s">
        <v>75</v>
      </c>
      <c r="D72" s="124">
        <v>7207</v>
      </c>
      <c r="E72" s="115"/>
      <c r="F72" s="125"/>
    </row>
    <row r="73" spans="1:6">
      <c r="A73" t="s">
        <v>574</v>
      </c>
      <c r="B73" t="s">
        <v>96</v>
      </c>
      <c r="C73" t="s">
        <v>76</v>
      </c>
      <c r="D73" s="124">
        <v>1716</v>
      </c>
      <c r="E73" s="115"/>
      <c r="F73" s="125"/>
    </row>
    <row r="74" spans="1:6">
      <c r="A74" t="s">
        <v>574</v>
      </c>
      <c r="B74" t="s">
        <v>96</v>
      </c>
      <c r="C74" t="s">
        <v>71</v>
      </c>
      <c r="D74" s="124">
        <v>864</v>
      </c>
      <c r="E74" s="114"/>
      <c r="F74" s="125"/>
    </row>
    <row r="75" spans="1:6">
      <c r="A75" t="s">
        <v>574</v>
      </c>
      <c r="B75" t="s">
        <v>96</v>
      </c>
      <c r="C75" t="s">
        <v>73</v>
      </c>
      <c r="D75" s="124">
        <v>767</v>
      </c>
      <c r="E75" s="115"/>
      <c r="F75" s="125"/>
    </row>
    <row r="76" spans="1:6">
      <c r="A76" s="38" t="s">
        <v>574</v>
      </c>
      <c r="B76" s="38" t="s">
        <v>96</v>
      </c>
      <c r="C76" s="38" t="s">
        <v>70</v>
      </c>
      <c r="D76" s="123">
        <v>72031</v>
      </c>
      <c r="E76" s="115"/>
      <c r="F76" s="124"/>
    </row>
    <row r="77" spans="1:6">
      <c r="A77" s="38" t="s">
        <v>571</v>
      </c>
      <c r="B77" s="38" t="s">
        <v>573</v>
      </c>
      <c r="C77" s="38" t="s">
        <v>72</v>
      </c>
      <c r="D77" s="121">
        <v>2.2999999999999998</v>
      </c>
      <c r="E77" s="115"/>
      <c r="F77" s="125"/>
    </row>
    <row r="78" spans="1:6">
      <c r="A78" t="s">
        <v>571</v>
      </c>
      <c r="B78" t="s">
        <v>573</v>
      </c>
      <c r="C78" t="s">
        <v>77</v>
      </c>
      <c r="D78" s="121">
        <v>3</v>
      </c>
      <c r="E78" s="115"/>
      <c r="F78" s="125"/>
    </row>
    <row r="79" spans="1:6">
      <c r="A79" t="s">
        <v>571</v>
      </c>
      <c r="B79" t="s">
        <v>573</v>
      </c>
      <c r="C79" t="s">
        <v>74</v>
      </c>
      <c r="D79" s="121">
        <v>2.8</v>
      </c>
      <c r="E79" s="115"/>
      <c r="F79" s="125"/>
    </row>
    <row r="80" spans="1:6">
      <c r="A80" t="s">
        <v>571</v>
      </c>
      <c r="B80" t="s">
        <v>573</v>
      </c>
      <c r="C80" t="s">
        <v>78</v>
      </c>
      <c r="D80" s="121">
        <v>3.7</v>
      </c>
      <c r="E80" s="115"/>
      <c r="F80" s="125"/>
    </row>
    <row r="81" spans="1:6">
      <c r="A81" t="s">
        <v>571</v>
      </c>
      <c r="B81" t="s">
        <v>573</v>
      </c>
      <c r="C81" t="s">
        <v>75</v>
      </c>
      <c r="D81" s="121">
        <v>3.4</v>
      </c>
      <c r="E81" s="115"/>
      <c r="F81" s="125"/>
    </row>
    <row r="82" spans="1:6">
      <c r="A82" t="s">
        <v>571</v>
      </c>
      <c r="B82" t="s">
        <v>573</v>
      </c>
      <c r="C82" t="s">
        <v>76</v>
      </c>
      <c r="D82" s="121">
        <v>2.2999999999999998</v>
      </c>
      <c r="E82" s="115"/>
      <c r="F82" s="125"/>
    </row>
    <row r="83" spans="1:6">
      <c r="A83" t="s">
        <v>571</v>
      </c>
      <c r="B83" t="s">
        <v>573</v>
      </c>
      <c r="C83" t="s">
        <v>71</v>
      </c>
      <c r="D83" s="121">
        <v>2.1</v>
      </c>
      <c r="E83" s="115"/>
      <c r="F83" s="125"/>
    </row>
    <row r="84" spans="1:6">
      <c r="A84" t="s">
        <v>571</v>
      </c>
      <c r="B84" t="s">
        <v>573</v>
      </c>
      <c r="C84" t="s">
        <v>73</v>
      </c>
      <c r="D84" s="121">
        <v>2.9</v>
      </c>
      <c r="E84" s="114"/>
      <c r="F84" s="124"/>
    </row>
    <row r="85" spans="1:6">
      <c r="A85" t="s">
        <v>571</v>
      </c>
      <c r="B85" t="s">
        <v>573</v>
      </c>
      <c r="C85" t="s">
        <v>70</v>
      </c>
      <c r="D85" s="121">
        <v>2.8</v>
      </c>
      <c r="E85" s="115"/>
      <c r="F85" s="124"/>
    </row>
    <row r="86" spans="1:6">
      <c r="A86" t="s">
        <v>571</v>
      </c>
      <c r="B86" t="s">
        <v>331</v>
      </c>
      <c r="C86" t="s">
        <v>72</v>
      </c>
      <c r="D86" s="121">
        <v>2.2999999999999998</v>
      </c>
      <c r="E86" s="115"/>
      <c r="F86" s="124"/>
    </row>
    <row r="87" spans="1:6">
      <c r="A87" t="s">
        <v>571</v>
      </c>
      <c r="B87" t="s">
        <v>331</v>
      </c>
      <c r="C87" t="s">
        <v>77</v>
      </c>
      <c r="D87" s="121">
        <v>3.1</v>
      </c>
      <c r="E87" s="115"/>
      <c r="F87" s="124"/>
    </row>
    <row r="88" spans="1:6">
      <c r="A88" t="s">
        <v>571</v>
      </c>
      <c r="B88" t="s">
        <v>331</v>
      </c>
      <c r="C88" t="s">
        <v>74</v>
      </c>
      <c r="D88" s="121">
        <v>2.9</v>
      </c>
      <c r="E88" s="115"/>
      <c r="F88" s="124"/>
    </row>
    <row r="89" spans="1:6">
      <c r="A89" t="s">
        <v>571</v>
      </c>
      <c r="B89" t="s">
        <v>331</v>
      </c>
      <c r="C89" t="s">
        <v>78</v>
      </c>
      <c r="D89" s="121">
        <v>3.9</v>
      </c>
      <c r="E89" s="115"/>
      <c r="F89" s="124"/>
    </row>
    <row r="90" spans="1:6">
      <c r="A90" t="s">
        <v>571</v>
      </c>
      <c r="B90" t="s">
        <v>331</v>
      </c>
      <c r="C90" t="s">
        <v>75</v>
      </c>
      <c r="D90" s="121">
        <v>3.7</v>
      </c>
      <c r="E90" s="115"/>
      <c r="F90" s="124"/>
    </row>
    <row r="91" spans="1:6">
      <c r="A91" t="s">
        <v>571</v>
      </c>
      <c r="B91" t="s">
        <v>331</v>
      </c>
      <c r="C91" t="s">
        <v>76</v>
      </c>
      <c r="D91" s="121">
        <v>2.2999999999999998</v>
      </c>
      <c r="E91" s="115"/>
      <c r="F91" s="124"/>
    </row>
    <row r="92" spans="1:6">
      <c r="A92" t="s">
        <v>571</v>
      </c>
      <c r="B92" t="s">
        <v>331</v>
      </c>
      <c r="C92" t="s">
        <v>71</v>
      </c>
      <c r="D92" s="121">
        <v>2.2000000000000002</v>
      </c>
      <c r="E92" s="115"/>
      <c r="F92" s="124"/>
    </row>
    <row r="93" spans="1:6">
      <c r="A93" t="s">
        <v>571</v>
      </c>
      <c r="B93" t="s">
        <v>331</v>
      </c>
      <c r="C93" t="s">
        <v>73</v>
      </c>
      <c r="D93" s="121">
        <v>3.1</v>
      </c>
      <c r="E93" s="115"/>
      <c r="F93" s="124"/>
    </row>
    <row r="94" spans="1:6">
      <c r="A94" t="s">
        <v>571</v>
      </c>
      <c r="B94" t="s">
        <v>331</v>
      </c>
      <c r="C94" t="s">
        <v>70</v>
      </c>
      <c r="D94" s="121">
        <v>2.9</v>
      </c>
      <c r="E94" s="114"/>
      <c r="F94" s="124"/>
    </row>
    <row r="95" spans="1:6">
      <c r="A95" t="s">
        <v>571</v>
      </c>
      <c r="B95" t="s">
        <v>572</v>
      </c>
      <c r="C95" t="s">
        <v>72</v>
      </c>
      <c r="D95" s="121">
        <v>2.4</v>
      </c>
      <c r="E95" s="115"/>
      <c r="F95" s="123"/>
    </row>
    <row r="96" spans="1:6">
      <c r="A96" t="s">
        <v>571</v>
      </c>
      <c r="B96" t="s">
        <v>572</v>
      </c>
      <c r="C96" t="s">
        <v>77</v>
      </c>
      <c r="D96" s="121">
        <v>2.7</v>
      </c>
      <c r="E96" s="115"/>
      <c r="F96" s="123"/>
    </row>
    <row r="97" spans="1:6">
      <c r="A97" t="s">
        <v>571</v>
      </c>
      <c r="B97" t="s">
        <v>572</v>
      </c>
      <c r="C97" t="s">
        <v>74</v>
      </c>
      <c r="D97" s="121">
        <v>2.9</v>
      </c>
      <c r="E97" s="115"/>
      <c r="F97" s="123"/>
    </row>
    <row r="98" spans="1:6">
      <c r="A98" t="s">
        <v>571</v>
      </c>
      <c r="B98" t="s">
        <v>572</v>
      </c>
      <c r="C98" t="s">
        <v>78</v>
      </c>
      <c r="D98" s="121">
        <v>4</v>
      </c>
      <c r="E98" s="115"/>
      <c r="F98" s="123"/>
    </row>
    <row r="99" spans="1:6">
      <c r="A99" t="s">
        <v>571</v>
      </c>
      <c r="B99" t="s">
        <v>572</v>
      </c>
      <c r="C99" t="s">
        <v>75</v>
      </c>
      <c r="D99" s="121">
        <v>3.8</v>
      </c>
      <c r="E99" s="115"/>
      <c r="F99" s="123"/>
    </row>
    <row r="100" spans="1:6">
      <c r="A100" t="s">
        <v>571</v>
      </c>
      <c r="B100" t="s">
        <v>572</v>
      </c>
      <c r="C100" t="s">
        <v>76</v>
      </c>
      <c r="D100" s="121">
        <v>3.3</v>
      </c>
      <c r="E100" s="115"/>
      <c r="F100" s="123"/>
    </row>
    <row r="101" spans="1:6">
      <c r="A101" t="s">
        <v>571</v>
      </c>
      <c r="B101" t="s">
        <v>572</v>
      </c>
      <c r="C101" t="s">
        <v>71</v>
      </c>
      <c r="D101" s="121">
        <v>2.2000000000000002</v>
      </c>
      <c r="E101" s="115"/>
      <c r="F101" s="123"/>
    </row>
    <row r="102" spans="1:6">
      <c r="A102" t="s">
        <v>571</v>
      </c>
      <c r="B102" t="s">
        <v>572</v>
      </c>
      <c r="C102" t="s">
        <v>73</v>
      </c>
      <c r="D102" s="121">
        <v>3.2</v>
      </c>
      <c r="E102" s="115"/>
      <c r="F102" s="123"/>
    </row>
    <row r="103" spans="1:6">
      <c r="A103" t="s">
        <v>571</v>
      </c>
      <c r="B103" t="s">
        <v>572</v>
      </c>
      <c r="C103" t="s">
        <v>70</v>
      </c>
      <c r="D103" s="121">
        <v>2.9</v>
      </c>
      <c r="E103" s="115"/>
      <c r="F103" s="123"/>
    </row>
    <row r="104" spans="1:6">
      <c r="A104" t="s">
        <v>571</v>
      </c>
      <c r="B104" t="s">
        <v>485</v>
      </c>
      <c r="C104" t="s">
        <v>72</v>
      </c>
      <c r="D104" s="121">
        <v>2.2999999999999998</v>
      </c>
      <c r="E104" s="114"/>
      <c r="F104" s="123"/>
    </row>
    <row r="105" spans="1:6">
      <c r="A105" t="s">
        <v>571</v>
      </c>
      <c r="B105" t="s">
        <v>485</v>
      </c>
      <c r="C105" t="s">
        <v>77</v>
      </c>
      <c r="D105" s="121">
        <v>2.8</v>
      </c>
      <c r="E105" s="115"/>
      <c r="F105" s="121"/>
    </row>
    <row r="106" spans="1:6">
      <c r="A106" t="s">
        <v>571</v>
      </c>
      <c r="B106" t="s">
        <v>485</v>
      </c>
      <c r="C106" t="s">
        <v>74</v>
      </c>
      <c r="D106" s="121">
        <v>2.7</v>
      </c>
      <c r="E106" s="115"/>
      <c r="F106" s="122"/>
    </row>
    <row r="107" spans="1:6">
      <c r="A107" t="s">
        <v>571</v>
      </c>
      <c r="B107" t="s">
        <v>485</v>
      </c>
      <c r="C107" t="s">
        <v>78</v>
      </c>
      <c r="D107" s="121">
        <v>3.8</v>
      </c>
      <c r="E107" s="115"/>
      <c r="F107" s="122"/>
    </row>
    <row r="108" spans="1:6">
      <c r="A108" t="s">
        <v>571</v>
      </c>
      <c r="B108" t="s">
        <v>485</v>
      </c>
      <c r="C108" t="s">
        <v>75</v>
      </c>
      <c r="D108" s="121">
        <v>3.5</v>
      </c>
      <c r="E108" s="115"/>
      <c r="F108" s="122"/>
    </row>
    <row r="109" spans="1:6">
      <c r="A109" t="s">
        <v>571</v>
      </c>
      <c r="B109" t="s">
        <v>485</v>
      </c>
      <c r="C109" t="s">
        <v>76</v>
      </c>
      <c r="D109" s="121">
        <v>3.3</v>
      </c>
      <c r="E109" s="115"/>
      <c r="F109" s="122"/>
    </row>
    <row r="110" spans="1:6">
      <c r="A110" t="s">
        <v>571</v>
      </c>
      <c r="B110" t="s">
        <v>485</v>
      </c>
      <c r="C110" t="s">
        <v>71</v>
      </c>
      <c r="D110" s="121">
        <v>2.1</v>
      </c>
      <c r="E110" s="115"/>
      <c r="F110" s="122"/>
    </row>
    <row r="111" spans="1:6">
      <c r="A111" t="s">
        <v>571</v>
      </c>
      <c r="B111" t="s">
        <v>485</v>
      </c>
      <c r="C111" t="s">
        <v>73</v>
      </c>
      <c r="D111" s="6">
        <v>3.1</v>
      </c>
      <c r="E111" s="115"/>
      <c r="F111" s="122"/>
    </row>
    <row r="112" spans="1:6">
      <c r="A112" t="s">
        <v>571</v>
      </c>
      <c r="B112" t="s">
        <v>485</v>
      </c>
      <c r="C112" t="s">
        <v>70</v>
      </c>
      <c r="D112" s="121">
        <v>2.8</v>
      </c>
      <c r="E112" s="115"/>
      <c r="F112" s="122"/>
    </row>
    <row r="113" spans="1:6">
      <c r="A113" t="s">
        <v>571</v>
      </c>
      <c r="B113" t="s">
        <v>327</v>
      </c>
      <c r="C113" t="s">
        <v>72</v>
      </c>
      <c r="D113" s="121">
        <v>2.2999999999999998</v>
      </c>
      <c r="E113" s="115"/>
      <c r="F113" s="122"/>
    </row>
    <row r="114" spans="1:6">
      <c r="A114" t="s">
        <v>571</v>
      </c>
      <c r="B114" t="s">
        <v>327</v>
      </c>
      <c r="C114" t="s">
        <v>77</v>
      </c>
      <c r="D114" s="121">
        <v>2.7</v>
      </c>
      <c r="E114" s="114"/>
      <c r="F114" s="122"/>
    </row>
    <row r="115" spans="1:6">
      <c r="A115" t="s">
        <v>571</v>
      </c>
      <c r="B115" t="s">
        <v>327</v>
      </c>
      <c r="C115" t="s">
        <v>74</v>
      </c>
      <c r="D115" s="121">
        <v>2.8</v>
      </c>
      <c r="E115" s="115"/>
      <c r="F115" s="122"/>
    </row>
    <row r="116" spans="1:6">
      <c r="A116" t="s">
        <v>571</v>
      </c>
      <c r="B116" t="s">
        <v>327</v>
      </c>
      <c r="C116" t="s">
        <v>78</v>
      </c>
      <c r="D116" s="121">
        <v>3.7</v>
      </c>
      <c r="E116" s="115"/>
      <c r="F116" s="122"/>
    </row>
    <row r="117" spans="1:6">
      <c r="A117" t="s">
        <v>571</v>
      </c>
      <c r="B117" t="s">
        <v>327</v>
      </c>
      <c r="C117" t="s">
        <v>75</v>
      </c>
      <c r="D117" s="121">
        <v>3.6</v>
      </c>
      <c r="E117" s="115"/>
      <c r="F117" s="122"/>
    </row>
    <row r="118" spans="1:6">
      <c r="A118" t="s">
        <v>571</v>
      </c>
      <c r="B118" t="s">
        <v>327</v>
      </c>
      <c r="C118" t="s">
        <v>76</v>
      </c>
      <c r="D118" s="121">
        <v>3.1</v>
      </c>
      <c r="E118" s="115"/>
      <c r="F118" s="122"/>
    </row>
    <row r="119" spans="1:6">
      <c r="A119" t="s">
        <v>571</v>
      </c>
      <c r="B119" t="s">
        <v>327</v>
      </c>
      <c r="C119" t="s">
        <v>71</v>
      </c>
      <c r="D119" s="121">
        <v>2</v>
      </c>
      <c r="E119" s="115"/>
      <c r="F119" s="122"/>
    </row>
    <row r="120" spans="1:6">
      <c r="A120" t="s">
        <v>571</v>
      </c>
      <c r="B120" t="s">
        <v>327</v>
      </c>
      <c r="C120" t="s">
        <v>73</v>
      </c>
      <c r="D120" s="121">
        <v>3</v>
      </c>
      <c r="E120" s="115"/>
      <c r="F120" s="122"/>
    </row>
    <row r="121" spans="1:6">
      <c r="A121" t="s">
        <v>571</v>
      </c>
      <c r="B121" t="s">
        <v>327</v>
      </c>
      <c r="C121" t="s">
        <v>70</v>
      </c>
      <c r="D121" s="121">
        <v>2.8</v>
      </c>
      <c r="E121" s="115"/>
      <c r="F121" s="122"/>
    </row>
    <row r="122" spans="1:6">
      <c r="A122" t="s">
        <v>571</v>
      </c>
      <c r="B122" t="s">
        <v>484</v>
      </c>
      <c r="C122" t="s">
        <v>72</v>
      </c>
      <c r="D122" s="121">
        <v>2.2999999999999998</v>
      </c>
      <c r="E122" s="115"/>
      <c r="F122" s="122"/>
    </row>
    <row r="123" spans="1:6">
      <c r="A123" t="s">
        <v>571</v>
      </c>
      <c r="B123" t="s">
        <v>484</v>
      </c>
      <c r="C123" t="s">
        <v>77</v>
      </c>
      <c r="D123" s="121">
        <v>2.8</v>
      </c>
      <c r="E123" s="115"/>
      <c r="F123" s="122"/>
    </row>
    <row r="124" spans="1:6">
      <c r="A124" t="s">
        <v>571</v>
      </c>
      <c r="B124" t="s">
        <v>484</v>
      </c>
      <c r="C124" t="s">
        <v>74</v>
      </c>
      <c r="D124" s="121">
        <v>2.8</v>
      </c>
      <c r="E124" s="114"/>
      <c r="F124" s="122"/>
    </row>
    <row r="125" spans="1:6">
      <c r="A125" t="s">
        <v>571</v>
      </c>
      <c r="B125" t="s">
        <v>484</v>
      </c>
      <c r="C125" t="s">
        <v>78</v>
      </c>
      <c r="D125" s="121">
        <v>3.8</v>
      </c>
      <c r="E125" s="115"/>
      <c r="F125" s="122"/>
    </row>
    <row r="126" spans="1:6">
      <c r="A126" t="s">
        <v>571</v>
      </c>
      <c r="B126" t="s">
        <v>484</v>
      </c>
      <c r="C126" t="s">
        <v>75</v>
      </c>
      <c r="D126" s="121">
        <v>3.8</v>
      </c>
      <c r="E126" s="115"/>
      <c r="F126" s="122"/>
    </row>
    <row r="127" spans="1:6">
      <c r="A127" t="s">
        <v>571</v>
      </c>
      <c r="B127" t="s">
        <v>484</v>
      </c>
      <c r="C127" t="s">
        <v>76</v>
      </c>
      <c r="D127" s="121">
        <v>3.3</v>
      </c>
      <c r="E127" s="115"/>
      <c r="F127" s="122"/>
    </row>
    <row r="128" spans="1:6">
      <c r="A128" t="s">
        <v>571</v>
      </c>
      <c r="B128" t="s">
        <v>484</v>
      </c>
      <c r="C128" t="s">
        <v>71</v>
      </c>
      <c r="D128" s="121">
        <v>2.1</v>
      </c>
      <c r="E128" s="115"/>
      <c r="F128" s="122"/>
    </row>
    <row r="129" spans="1:6">
      <c r="A129" t="s">
        <v>571</v>
      </c>
      <c r="B129" t="s">
        <v>484</v>
      </c>
      <c r="C129" t="s">
        <v>73</v>
      </c>
      <c r="D129" s="121">
        <v>2.9</v>
      </c>
      <c r="E129" s="115"/>
      <c r="F129" s="122"/>
    </row>
    <row r="130" spans="1:6">
      <c r="A130" t="s">
        <v>571</v>
      </c>
      <c r="B130" t="s">
        <v>484</v>
      </c>
      <c r="C130" t="s">
        <v>70</v>
      </c>
      <c r="D130" s="121">
        <v>2.8</v>
      </c>
      <c r="E130" s="115"/>
      <c r="F130" s="122"/>
    </row>
    <row r="131" spans="1:6">
      <c r="A131" t="s">
        <v>571</v>
      </c>
      <c r="B131" t="s">
        <v>483</v>
      </c>
      <c r="C131" t="s">
        <v>72</v>
      </c>
      <c r="D131" s="121">
        <v>2.5</v>
      </c>
      <c r="E131" s="115"/>
      <c r="F131" s="122"/>
    </row>
    <row r="132" spans="1:6">
      <c r="A132" t="s">
        <v>571</v>
      </c>
      <c r="B132" t="s">
        <v>483</v>
      </c>
      <c r="C132" t="s">
        <v>77</v>
      </c>
      <c r="D132" s="121">
        <v>2.8</v>
      </c>
      <c r="E132" s="115"/>
      <c r="F132" s="122"/>
    </row>
    <row r="133" spans="1:6">
      <c r="A133" t="s">
        <v>571</v>
      </c>
      <c r="B133" t="s">
        <v>483</v>
      </c>
      <c r="C133" t="s">
        <v>74</v>
      </c>
      <c r="D133" s="121">
        <v>2.8</v>
      </c>
      <c r="E133" s="115"/>
      <c r="F133" s="122"/>
    </row>
    <row r="134" spans="1:6">
      <c r="A134" t="s">
        <v>571</v>
      </c>
      <c r="B134" t="s">
        <v>483</v>
      </c>
      <c r="C134" t="s">
        <v>78</v>
      </c>
      <c r="D134" s="121">
        <v>3.8</v>
      </c>
      <c r="E134" s="114"/>
      <c r="F134" s="122"/>
    </row>
    <row r="135" spans="1:6">
      <c r="A135" t="s">
        <v>571</v>
      </c>
      <c r="B135" t="s">
        <v>483</v>
      </c>
      <c r="C135" t="s">
        <v>75</v>
      </c>
      <c r="D135" s="121">
        <v>4.0999999999999996</v>
      </c>
      <c r="E135" s="115"/>
      <c r="F135" s="122"/>
    </row>
    <row r="136" spans="1:6">
      <c r="A136" t="s">
        <v>571</v>
      </c>
      <c r="B136" t="s">
        <v>483</v>
      </c>
      <c r="C136" t="s">
        <v>76</v>
      </c>
      <c r="D136" s="121">
        <v>3.3</v>
      </c>
      <c r="E136" s="115"/>
      <c r="F136" s="122"/>
    </row>
    <row r="137" spans="1:6">
      <c r="A137" t="s">
        <v>571</v>
      </c>
      <c r="B137" t="s">
        <v>483</v>
      </c>
      <c r="C137" t="s">
        <v>71</v>
      </c>
      <c r="D137" s="121">
        <v>2.1</v>
      </c>
      <c r="E137" s="115"/>
      <c r="F137" s="122"/>
    </row>
    <row r="138" spans="1:6">
      <c r="A138" t="s">
        <v>571</v>
      </c>
      <c r="B138" t="s">
        <v>483</v>
      </c>
      <c r="C138" t="s">
        <v>73</v>
      </c>
      <c r="D138" s="121">
        <v>3.1</v>
      </c>
      <c r="E138" s="115"/>
      <c r="F138" s="122"/>
    </row>
    <row r="139" spans="1:6">
      <c r="A139" t="s">
        <v>571</v>
      </c>
      <c r="B139" t="s">
        <v>483</v>
      </c>
      <c r="C139" t="s">
        <v>70</v>
      </c>
      <c r="D139" s="121">
        <v>2.9</v>
      </c>
      <c r="E139" s="115"/>
      <c r="F139" s="122"/>
    </row>
    <row r="140" spans="1:6">
      <c r="A140" t="s">
        <v>571</v>
      </c>
      <c r="B140" t="s">
        <v>96</v>
      </c>
      <c r="C140" t="s">
        <v>72</v>
      </c>
      <c r="D140" s="113">
        <v>2.5</v>
      </c>
      <c r="E140" s="115"/>
      <c r="F140" s="122"/>
    </row>
    <row r="141" spans="1:6">
      <c r="A141" t="s">
        <v>571</v>
      </c>
      <c r="B141" t="s">
        <v>96</v>
      </c>
      <c r="C141" t="s">
        <v>77</v>
      </c>
      <c r="D141" s="113">
        <v>2.8</v>
      </c>
      <c r="E141" s="115"/>
      <c r="F141" s="122"/>
    </row>
    <row r="142" spans="1:6">
      <c r="A142" t="s">
        <v>571</v>
      </c>
      <c r="B142" t="s">
        <v>96</v>
      </c>
      <c r="C142" t="s">
        <v>74</v>
      </c>
      <c r="D142" s="113">
        <v>3</v>
      </c>
      <c r="E142" s="115"/>
      <c r="F142" s="122"/>
    </row>
    <row r="143" spans="1:6">
      <c r="A143" t="s">
        <v>571</v>
      </c>
      <c r="B143" t="s">
        <v>96</v>
      </c>
      <c r="C143" t="s">
        <v>78</v>
      </c>
      <c r="D143" s="113">
        <v>3.7</v>
      </c>
      <c r="E143" s="115"/>
      <c r="F143" s="122"/>
    </row>
    <row r="144" spans="1:6">
      <c r="A144" t="s">
        <v>571</v>
      </c>
      <c r="B144" t="s">
        <v>96</v>
      </c>
      <c r="C144" t="s">
        <v>75</v>
      </c>
      <c r="D144" s="113">
        <v>4.0999999999999996</v>
      </c>
      <c r="E144" s="114"/>
      <c r="F144" s="122"/>
    </row>
    <row r="145" spans="1:6">
      <c r="A145" t="s">
        <v>571</v>
      </c>
      <c r="B145" t="s">
        <v>96</v>
      </c>
      <c r="C145" t="s">
        <v>76</v>
      </c>
      <c r="D145" s="113">
        <v>3.4</v>
      </c>
      <c r="E145" s="115"/>
      <c r="F145" s="122"/>
    </row>
    <row r="146" spans="1:6">
      <c r="A146" t="s">
        <v>571</v>
      </c>
      <c r="B146" t="s">
        <v>96</v>
      </c>
      <c r="C146" t="s">
        <v>71</v>
      </c>
      <c r="D146" s="113">
        <v>2.1</v>
      </c>
      <c r="E146" s="115"/>
      <c r="F146" s="122"/>
    </row>
    <row r="147" spans="1:6">
      <c r="A147" t="s">
        <v>571</v>
      </c>
      <c r="B147" t="s">
        <v>96</v>
      </c>
      <c r="C147" t="s">
        <v>73</v>
      </c>
      <c r="D147" s="113">
        <v>3</v>
      </c>
      <c r="E147" s="115"/>
      <c r="F147" s="122"/>
    </row>
    <row r="148" spans="1:6">
      <c r="A148" t="s">
        <v>571</v>
      </c>
      <c r="B148" t="s">
        <v>96</v>
      </c>
      <c r="C148" t="s">
        <v>70</v>
      </c>
      <c r="D148" s="113">
        <v>2.9</v>
      </c>
      <c r="E148" s="115"/>
      <c r="F148" s="122"/>
    </row>
    <row r="149" spans="1:6">
      <c r="E149" s="115"/>
      <c r="F149" s="122"/>
    </row>
    <row r="150" spans="1:6">
      <c r="E150" s="115"/>
      <c r="F150" s="122"/>
    </row>
    <row r="151" spans="1:6">
      <c r="E151" s="115"/>
      <c r="F151" s="122"/>
    </row>
    <row r="152" spans="1:6">
      <c r="E152" s="115"/>
      <c r="F152" s="122"/>
    </row>
    <row r="153" spans="1:6">
      <c r="E153" s="115"/>
      <c r="F153" s="122"/>
    </row>
    <row r="154" spans="1:6">
      <c r="E154" s="114"/>
      <c r="F154" s="122"/>
    </row>
    <row r="155" spans="1:6">
      <c r="E155" s="115"/>
      <c r="F155" s="122"/>
    </row>
    <row r="156" spans="1:6">
      <c r="E156" s="115"/>
      <c r="F156" s="122"/>
    </row>
    <row r="157" spans="1:6">
      <c r="E157" s="115"/>
      <c r="F157" s="122"/>
    </row>
    <row r="158" spans="1:6">
      <c r="E158" s="115"/>
      <c r="F158" s="122"/>
    </row>
    <row r="159" spans="1:6">
      <c r="E159" s="115"/>
      <c r="F159" s="122"/>
    </row>
    <row r="160" spans="1:6">
      <c r="E160" s="115"/>
      <c r="F160" s="122"/>
    </row>
    <row r="161" spans="5:6">
      <c r="E161" s="115"/>
      <c r="F161" s="122"/>
    </row>
    <row r="162" spans="5:6">
      <c r="E162" s="115"/>
      <c r="F162" s="122"/>
    </row>
    <row r="163" spans="5:6">
      <c r="E163" s="115"/>
      <c r="F163" s="122"/>
    </row>
    <row r="164" spans="5:6">
      <c r="E164" s="114"/>
      <c r="F164" s="122"/>
    </row>
    <row r="165" spans="5:6">
      <c r="E165" s="115"/>
      <c r="F165" s="122"/>
    </row>
    <row r="166" spans="5:6">
      <c r="E166" s="115"/>
      <c r="F166" s="122"/>
    </row>
    <row r="167" spans="5:6">
      <c r="E167" s="115"/>
      <c r="F167" s="122"/>
    </row>
    <row r="168" spans="5:6">
      <c r="E168" s="115"/>
      <c r="F168" s="122"/>
    </row>
    <row r="169" spans="5:6">
      <c r="E169" s="115"/>
      <c r="F169" s="122"/>
    </row>
    <row r="170" spans="5:6">
      <c r="E170" s="115"/>
      <c r="F170" s="122"/>
    </row>
    <row r="171" spans="5:6">
      <c r="E171" s="115"/>
      <c r="F171" s="122"/>
    </row>
    <row r="172" spans="5:6">
      <c r="E172" s="115"/>
      <c r="F172" s="122"/>
    </row>
    <row r="173" spans="5:6">
      <c r="E173" s="115"/>
      <c r="F173" s="122"/>
    </row>
    <row r="174" spans="5:6">
      <c r="E174" s="114"/>
      <c r="F174" s="122"/>
    </row>
    <row r="175" spans="5:6">
      <c r="E175" s="115"/>
      <c r="F175" s="122"/>
    </row>
    <row r="176" spans="5:6">
      <c r="E176" s="115"/>
      <c r="F176" s="122"/>
    </row>
    <row r="177" spans="5:6">
      <c r="E177" s="115"/>
      <c r="F177" s="122"/>
    </row>
    <row r="178" spans="5:6">
      <c r="E178" s="115"/>
      <c r="F178" s="122"/>
    </row>
    <row r="179" spans="5:6">
      <c r="E179" s="115"/>
      <c r="F179" s="122"/>
    </row>
    <row r="180" spans="5:6">
      <c r="E180" s="115"/>
      <c r="F180" s="122"/>
    </row>
    <row r="181" spans="5:6">
      <c r="E181" s="115"/>
      <c r="F181" s="122"/>
    </row>
    <row r="182" spans="5:6">
      <c r="E182" s="115"/>
      <c r="F182" s="122"/>
    </row>
    <row r="183" spans="5:6">
      <c r="E183" s="115"/>
      <c r="F183" s="122"/>
    </row>
    <row r="184" spans="5:6">
      <c r="E184" s="114"/>
      <c r="F184" s="122"/>
    </row>
    <row r="185" spans="5:6">
      <c r="E185" s="115"/>
      <c r="F185" s="122"/>
    </row>
    <row r="186" spans="5:6">
      <c r="E186" s="115"/>
      <c r="F186" s="122"/>
    </row>
    <row r="187" spans="5:6">
      <c r="E187" s="115"/>
      <c r="F187" s="122"/>
    </row>
    <row r="188" spans="5:6">
      <c r="E188" s="115"/>
      <c r="F188" s="122"/>
    </row>
    <row r="189" spans="5:6">
      <c r="E189" s="115"/>
      <c r="F189" s="122"/>
    </row>
    <row r="190" spans="5:6">
      <c r="E190" s="115"/>
      <c r="F190" s="122"/>
    </row>
    <row r="191" spans="5:6">
      <c r="E191" s="115"/>
      <c r="F191" s="122"/>
    </row>
    <row r="192" spans="5:6">
      <c r="E192" s="115"/>
      <c r="F192" s="122"/>
    </row>
    <row r="193" spans="1:6">
      <c r="E193" s="115"/>
      <c r="F193" s="122"/>
    </row>
    <row r="194" spans="1:6">
      <c r="E194" s="114"/>
      <c r="F194" s="122"/>
    </row>
    <row r="195" spans="1:6">
      <c r="E195" s="115"/>
      <c r="F195" s="121"/>
    </row>
    <row r="196" spans="1:6">
      <c r="E196" s="115"/>
      <c r="F196" s="121"/>
    </row>
    <row r="197" spans="1:6">
      <c r="E197" s="115"/>
      <c r="F197" s="121"/>
    </row>
    <row r="198" spans="1:6">
      <c r="E198" s="115"/>
      <c r="F198" s="121"/>
    </row>
    <row r="199" spans="1:6">
      <c r="E199" s="115"/>
      <c r="F199" s="121"/>
    </row>
    <row r="200" spans="1:6">
      <c r="E200" s="115"/>
      <c r="F200" s="121"/>
    </row>
    <row r="201" spans="1:6">
      <c r="E201" s="115"/>
      <c r="F201" s="121"/>
    </row>
    <row r="202" spans="1:6">
      <c r="E202" s="115"/>
      <c r="F202" s="121"/>
    </row>
    <row r="203" spans="1:6">
      <c r="E203" s="115"/>
      <c r="F203" s="121"/>
    </row>
    <row r="204" spans="1:6">
      <c r="E204" s="114"/>
      <c r="F204" s="121"/>
    </row>
    <row r="205" spans="1:6">
      <c r="A205" s="17"/>
      <c r="B205" s="17"/>
      <c r="C205" s="17"/>
      <c r="D205" s="17"/>
      <c r="E205" s="116"/>
      <c r="F205" s="17"/>
    </row>
    <row r="206" spans="1:6">
      <c r="B206" s="38"/>
      <c r="E206" s="115"/>
      <c r="F206" s="38"/>
    </row>
    <row r="207" spans="1:6">
      <c r="B207" s="38"/>
      <c r="E207" s="115"/>
      <c r="F207" s="38"/>
    </row>
    <row r="208" spans="1:6">
      <c r="B208" s="38"/>
      <c r="E208" s="115"/>
      <c r="F208" s="38"/>
    </row>
    <row r="209" spans="2:6">
      <c r="B209" s="38"/>
      <c r="E209" s="115"/>
      <c r="F209" s="52"/>
    </row>
    <row r="210" spans="2:6">
      <c r="B210" s="38"/>
      <c r="E210" s="115"/>
      <c r="F210" s="52"/>
    </row>
    <row r="211" spans="2:6">
      <c r="B211" s="38"/>
      <c r="E211" s="115"/>
      <c r="F211" s="52"/>
    </row>
    <row r="212" spans="2:6">
      <c r="B212" s="38"/>
      <c r="E212" s="115"/>
      <c r="F212" s="52"/>
    </row>
    <row r="213" spans="2:6">
      <c r="B213" s="38"/>
      <c r="E213" s="115"/>
      <c r="F213" s="52"/>
    </row>
    <row r="214" spans="2:6">
      <c r="B214" s="38"/>
      <c r="E214" s="114"/>
      <c r="F214" s="52"/>
    </row>
    <row r="215" spans="2:6">
      <c r="B215" s="38"/>
      <c r="E215" s="115"/>
      <c r="F215" s="52"/>
    </row>
    <row r="216" spans="2:6">
      <c r="B216" s="38"/>
      <c r="E216" s="115"/>
      <c r="F216" s="52"/>
    </row>
    <row r="217" spans="2:6">
      <c r="B217" s="38"/>
      <c r="E217" s="115"/>
      <c r="F217" s="52"/>
    </row>
    <row r="218" spans="2:6">
      <c r="B218" s="38"/>
      <c r="E218" s="115"/>
      <c r="F218" s="52"/>
    </row>
    <row r="219" spans="2:6">
      <c r="B219" s="38"/>
      <c r="E219" s="115"/>
      <c r="F219" s="52"/>
    </row>
    <row r="220" spans="2:6">
      <c r="B220" s="38"/>
      <c r="E220" s="115"/>
      <c r="F220" s="52"/>
    </row>
    <row r="221" spans="2:6">
      <c r="B221" s="38"/>
      <c r="E221" s="115"/>
      <c r="F221" s="52"/>
    </row>
    <row r="222" spans="2:6">
      <c r="B222" s="38"/>
      <c r="E222" s="115"/>
      <c r="F222" s="52"/>
    </row>
    <row r="223" spans="2:6">
      <c r="B223" s="38"/>
      <c r="E223" s="115"/>
      <c r="F223" s="52"/>
    </row>
    <row r="224" spans="2:6">
      <c r="B224" s="38"/>
      <c r="E224" s="114"/>
      <c r="F224" s="52"/>
    </row>
    <row r="225" spans="2:6">
      <c r="B225" s="38"/>
      <c r="E225" s="115"/>
      <c r="F225" s="120"/>
    </row>
    <row r="226" spans="2:6">
      <c r="B226" s="38"/>
      <c r="E226" s="115"/>
      <c r="F226" s="120"/>
    </row>
    <row r="227" spans="2:6">
      <c r="B227" s="38"/>
      <c r="E227" s="115"/>
      <c r="F227" s="120"/>
    </row>
    <row r="228" spans="2:6">
      <c r="B228" s="38"/>
      <c r="E228" s="115"/>
      <c r="F228" s="120"/>
    </row>
    <row r="229" spans="2:6">
      <c r="B229" s="38"/>
      <c r="E229" s="115"/>
      <c r="F229" s="120"/>
    </row>
    <row r="230" spans="2:6">
      <c r="B230" s="38"/>
      <c r="E230" s="115"/>
      <c r="F230" s="119"/>
    </row>
    <row r="231" spans="2:6">
      <c r="B231" s="38"/>
      <c r="E231" s="115"/>
      <c r="F231" s="119"/>
    </row>
    <row r="232" spans="2:6">
      <c r="B232" s="38"/>
      <c r="E232" s="115"/>
      <c r="F232" s="118"/>
    </row>
    <row r="233" spans="2:6">
      <c r="B233" s="38"/>
      <c r="E233" s="115"/>
      <c r="F233" s="117"/>
    </row>
    <row r="234" spans="2:6">
      <c r="B234" s="38"/>
      <c r="E234" s="114"/>
      <c r="F234" s="113"/>
    </row>
    <row r="235" spans="2:6">
      <c r="B235" s="38"/>
      <c r="E235" s="115"/>
    </row>
    <row r="236" spans="2:6">
      <c r="B236" s="38"/>
      <c r="E236" s="115"/>
    </row>
    <row r="237" spans="2:6">
      <c r="B237" s="38"/>
      <c r="E237" s="115"/>
    </row>
    <row r="238" spans="2:6">
      <c r="B238" s="38"/>
      <c r="E238" s="115"/>
    </row>
    <row r="239" spans="2:6">
      <c r="B239" s="38"/>
      <c r="E239" s="115"/>
    </row>
    <row r="240" spans="2:6">
      <c r="B240" s="38"/>
      <c r="E240" s="115"/>
    </row>
    <row r="241" spans="2:6">
      <c r="B241" s="38"/>
      <c r="E241" s="115"/>
    </row>
    <row r="242" spans="2:6">
      <c r="B242" s="38"/>
      <c r="E242" s="115"/>
    </row>
    <row r="243" spans="2:6">
      <c r="B243" s="38"/>
      <c r="E243" s="115"/>
    </row>
    <row r="244" spans="2:6">
      <c r="B244" s="38"/>
      <c r="E244" s="114"/>
      <c r="F244" s="113"/>
    </row>
    <row r="245" spans="2:6">
      <c r="B245" s="38"/>
      <c r="E245" s="115"/>
    </row>
    <row r="246" spans="2:6">
      <c r="B246" s="38"/>
      <c r="E246" s="115"/>
    </row>
    <row r="247" spans="2:6">
      <c r="B247" s="38"/>
      <c r="E247" s="115"/>
    </row>
    <row r="248" spans="2:6">
      <c r="B248" s="38"/>
      <c r="E248" s="115"/>
    </row>
    <row r="249" spans="2:6">
      <c r="B249" s="38"/>
      <c r="E249" s="115"/>
    </row>
    <row r="250" spans="2:6">
      <c r="B250" s="38"/>
      <c r="E250" s="115"/>
    </row>
    <row r="251" spans="2:6">
      <c r="B251" s="38"/>
      <c r="E251" s="115"/>
    </row>
    <row r="252" spans="2:6">
      <c r="B252" s="38"/>
      <c r="E252" s="115"/>
    </row>
    <row r="253" spans="2:6">
      <c r="B253" s="38"/>
      <c r="E253" s="115"/>
    </row>
    <row r="254" spans="2:6">
      <c r="B254" s="38"/>
      <c r="E254" s="114"/>
      <c r="F254" s="113"/>
    </row>
    <row r="255" spans="2:6">
      <c r="B255" s="38"/>
      <c r="E255" s="115"/>
    </row>
    <row r="256" spans="2:6">
      <c r="B256" s="38"/>
      <c r="E256" s="115"/>
    </row>
    <row r="257" spans="2:6">
      <c r="B257" s="38"/>
      <c r="E257" s="115"/>
    </row>
    <row r="258" spans="2:6">
      <c r="B258" s="38"/>
      <c r="E258" s="115"/>
    </row>
    <row r="259" spans="2:6">
      <c r="B259" s="38"/>
      <c r="E259" s="115"/>
    </row>
    <row r="260" spans="2:6">
      <c r="B260" s="38"/>
      <c r="E260" s="115"/>
    </row>
    <row r="261" spans="2:6">
      <c r="B261" s="38"/>
      <c r="E261" s="115"/>
    </row>
    <row r="262" spans="2:6">
      <c r="B262" s="38"/>
      <c r="E262" s="115"/>
    </row>
    <row r="263" spans="2:6">
      <c r="B263" s="38"/>
      <c r="E263" s="115"/>
    </row>
    <row r="264" spans="2:6">
      <c r="B264" s="38"/>
      <c r="E264" s="114"/>
      <c r="F264" s="113"/>
    </row>
    <row r="265" spans="2:6">
      <c r="B265" s="38"/>
      <c r="E265" s="115"/>
    </row>
    <row r="266" spans="2:6">
      <c r="B266" s="38"/>
      <c r="E266" s="115"/>
    </row>
    <row r="267" spans="2:6">
      <c r="B267" s="38"/>
      <c r="E267" s="115"/>
    </row>
    <row r="268" spans="2:6">
      <c r="B268" s="38"/>
      <c r="E268" s="115"/>
    </row>
    <row r="269" spans="2:6">
      <c r="B269" s="38"/>
      <c r="E269" s="115"/>
    </row>
    <row r="270" spans="2:6">
      <c r="B270" s="38"/>
      <c r="E270" s="115"/>
    </row>
    <row r="271" spans="2:6">
      <c r="B271" s="38"/>
      <c r="E271" s="115"/>
    </row>
    <row r="272" spans="2:6">
      <c r="B272" s="38"/>
      <c r="E272" s="115"/>
    </row>
    <row r="273" spans="2:6">
      <c r="B273" s="38"/>
      <c r="E273" s="115"/>
    </row>
    <row r="274" spans="2:6">
      <c r="B274" s="38"/>
      <c r="E274" s="114"/>
      <c r="F274" s="113"/>
    </row>
    <row r="275" spans="2:6">
      <c r="B275" s="38"/>
      <c r="E275" s="115"/>
    </row>
    <row r="276" spans="2:6">
      <c r="B276" s="38"/>
      <c r="E276" s="115"/>
    </row>
    <row r="277" spans="2:6">
      <c r="B277" s="38"/>
      <c r="E277" s="115"/>
    </row>
    <row r="278" spans="2:6">
      <c r="B278" s="38"/>
      <c r="E278" s="115"/>
    </row>
    <row r="279" spans="2:6">
      <c r="B279" s="38"/>
      <c r="E279" s="115"/>
    </row>
    <row r="280" spans="2:6">
      <c r="B280" s="38"/>
      <c r="E280" s="115"/>
    </row>
    <row r="281" spans="2:6">
      <c r="B281" s="38"/>
      <c r="E281" s="115"/>
    </row>
    <row r="282" spans="2:6">
      <c r="B282" s="38"/>
      <c r="E282" s="115"/>
    </row>
    <row r="283" spans="2:6">
      <c r="B283" s="38"/>
      <c r="E283" s="115"/>
    </row>
    <row r="284" spans="2:6">
      <c r="B284" s="38"/>
      <c r="E284" s="114"/>
      <c r="F284" s="113"/>
    </row>
    <row r="285" spans="2:6">
      <c r="B285" s="38"/>
      <c r="E285" s="115"/>
    </row>
    <row r="286" spans="2:6">
      <c r="B286" s="38"/>
      <c r="E286" s="115"/>
    </row>
    <row r="287" spans="2:6">
      <c r="B287" s="38"/>
      <c r="E287" s="115"/>
    </row>
    <row r="288" spans="2:6">
      <c r="B288" s="38"/>
      <c r="E288" s="115"/>
    </row>
    <row r="289" spans="2:6">
      <c r="B289" s="38"/>
      <c r="E289" s="115"/>
    </row>
    <row r="290" spans="2:6">
      <c r="B290" s="38"/>
      <c r="E290" s="115"/>
    </row>
    <row r="291" spans="2:6">
      <c r="B291" s="38"/>
      <c r="E291" s="115"/>
    </row>
    <row r="292" spans="2:6">
      <c r="B292" s="38"/>
      <c r="E292" s="115"/>
    </row>
    <row r="293" spans="2:6">
      <c r="B293" s="38"/>
      <c r="E293" s="115"/>
    </row>
    <row r="294" spans="2:6">
      <c r="B294" s="38"/>
      <c r="E294" s="114"/>
      <c r="F294" s="113"/>
    </row>
    <row r="295" spans="2:6">
      <c r="B295" s="38"/>
      <c r="E295" s="115"/>
    </row>
    <row r="296" spans="2:6">
      <c r="B296" s="38"/>
      <c r="E296" s="115"/>
    </row>
    <row r="297" spans="2:6">
      <c r="B297" s="38"/>
      <c r="E297" s="115"/>
    </row>
    <row r="298" spans="2:6">
      <c r="B298" s="38"/>
      <c r="E298" s="115"/>
    </row>
    <row r="299" spans="2:6">
      <c r="B299" s="38"/>
      <c r="E299" s="115"/>
    </row>
    <row r="300" spans="2:6">
      <c r="B300" s="38"/>
      <c r="E300" s="115"/>
    </row>
    <row r="301" spans="2:6">
      <c r="B301" s="38"/>
      <c r="E301" s="115"/>
    </row>
    <row r="302" spans="2:6">
      <c r="B302" s="38"/>
      <c r="E302" s="115"/>
    </row>
    <row r="303" spans="2:6">
      <c r="B303" s="38"/>
      <c r="E303" s="115"/>
    </row>
    <row r="304" spans="2:6">
      <c r="B304" s="38"/>
      <c r="E304" s="114"/>
      <c r="F304" s="113"/>
    </row>
    <row r="305" spans="1:6">
      <c r="A305" s="17"/>
      <c r="B305" s="17"/>
      <c r="C305" s="17"/>
      <c r="D305" s="17"/>
      <c r="E305" s="116"/>
    </row>
    <row r="306" spans="1:6">
      <c r="B306" s="38"/>
      <c r="E306" s="115"/>
    </row>
    <row r="307" spans="1:6">
      <c r="B307" s="38"/>
      <c r="E307" s="115"/>
    </row>
    <row r="308" spans="1:6">
      <c r="B308" s="38"/>
      <c r="E308" s="115"/>
    </row>
    <row r="309" spans="1:6">
      <c r="B309" s="38"/>
      <c r="E309" s="115"/>
    </row>
    <row r="310" spans="1:6">
      <c r="B310" s="38"/>
      <c r="E310" s="115"/>
    </row>
    <row r="311" spans="1:6">
      <c r="B311" s="38"/>
      <c r="E311" s="115"/>
    </row>
    <row r="312" spans="1:6">
      <c r="B312" s="38"/>
      <c r="E312" s="115"/>
    </row>
    <row r="313" spans="1:6">
      <c r="B313" s="38"/>
      <c r="E313" s="115"/>
    </row>
    <row r="314" spans="1:6">
      <c r="B314" s="38"/>
      <c r="E314" s="114"/>
      <c r="F314" s="113"/>
    </row>
    <row r="315" spans="1:6">
      <c r="B315" s="38"/>
      <c r="E315" s="115"/>
    </row>
    <row r="316" spans="1:6">
      <c r="B316" s="38"/>
      <c r="E316" s="115"/>
    </row>
    <row r="317" spans="1:6">
      <c r="B317" s="38"/>
      <c r="E317" s="115"/>
    </row>
    <row r="318" spans="1:6">
      <c r="B318" s="38"/>
      <c r="E318" s="115"/>
    </row>
    <row r="319" spans="1:6">
      <c r="B319" s="38"/>
      <c r="E319" s="115"/>
    </row>
    <row r="320" spans="1:6">
      <c r="B320" s="38"/>
      <c r="E320" s="115"/>
    </row>
    <row r="321" spans="2:6">
      <c r="B321" s="38"/>
      <c r="E321" s="115"/>
    </row>
    <row r="322" spans="2:6">
      <c r="B322" s="38"/>
      <c r="E322" s="115"/>
    </row>
    <row r="323" spans="2:6">
      <c r="B323" s="38"/>
      <c r="E323" s="115"/>
    </row>
    <row r="324" spans="2:6">
      <c r="B324" s="38"/>
      <c r="E324" s="114"/>
      <c r="F324" s="113"/>
    </row>
    <row r="325" spans="2:6">
      <c r="B325" s="38"/>
      <c r="E325" s="115"/>
    </row>
    <row r="326" spans="2:6">
      <c r="B326" s="38"/>
      <c r="E326" s="115"/>
    </row>
    <row r="327" spans="2:6">
      <c r="B327" s="38"/>
      <c r="E327" s="115"/>
    </row>
    <row r="328" spans="2:6">
      <c r="B328" s="38"/>
      <c r="E328" s="115"/>
    </row>
    <row r="329" spans="2:6">
      <c r="B329" s="38"/>
      <c r="E329" s="115"/>
    </row>
    <row r="330" spans="2:6">
      <c r="B330" s="38"/>
      <c r="E330" s="115"/>
    </row>
    <row r="331" spans="2:6">
      <c r="B331" s="38"/>
      <c r="E331" s="115"/>
    </row>
    <row r="332" spans="2:6">
      <c r="B332" s="38"/>
      <c r="E332" s="115"/>
    </row>
    <row r="333" spans="2:6">
      <c r="B333" s="38"/>
      <c r="E333" s="115"/>
    </row>
    <row r="334" spans="2:6">
      <c r="B334" s="38"/>
      <c r="E334" s="114"/>
      <c r="F334" s="113"/>
    </row>
    <row r="335" spans="2:6">
      <c r="B335" s="38"/>
      <c r="E335" s="115"/>
    </row>
    <row r="336" spans="2:6">
      <c r="B336" s="38"/>
      <c r="E336" s="115"/>
    </row>
    <row r="337" spans="2:6">
      <c r="B337" s="38"/>
      <c r="E337" s="115"/>
    </row>
    <row r="338" spans="2:6">
      <c r="B338" s="38"/>
      <c r="E338" s="115"/>
    </row>
    <row r="339" spans="2:6">
      <c r="B339" s="38"/>
      <c r="E339" s="115"/>
    </row>
    <row r="340" spans="2:6">
      <c r="B340" s="38"/>
      <c r="E340" s="115"/>
    </row>
    <row r="341" spans="2:6">
      <c r="B341" s="38"/>
      <c r="E341" s="115"/>
    </row>
    <row r="342" spans="2:6">
      <c r="B342" s="38"/>
      <c r="E342" s="115"/>
    </row>
    <row r="343" spans="2:6">
      <c r="B343" s="38"/>
      <c r="E343" s="115"/>
    </row>
    <row r="344" spans="2:6">
      <c r="B344" s="38"/>
      <c r="E344" s="114"/>
      <c r="F344" s="113"/>
    </row>
    <row r="345" spans="2:6">
      <c r="B345" s="38"/>
      <c r="E345" s="115"/>
    </row>
    <row r="346" spans="2:6">
      <c r="B346" s="38"/>
      <c r="E346" s="115"/>
    </row>
    <row r="347" spans="2:6">
      <c r="B347" s="38"/>
      <c r="E347" s="115"/>
    </row>
    <row r="348" spans="2:6">
      <c r="B348" s="38"/>
      <c r="E348" s="115"/>
    </row>
    <row r="349" spans="2:6">
      <c r="B349" s="38"/>
      <c r="E349" s="115"/>
    </row>
    <row r="350" spans="2:6">
      <c r="B350" s="38"/>
      <c r="E350" s="115"/>
    </row>
    <row r="351" spans="2:6">
      <c r="B351" s="38"/>
      <c r="E351" s="115"/>
    </row>
    <row r="352" spans="2:6">
      <c r="B352" s="38"/>
      <c r="E352" s="115"/>
    </row>
    <row r="353" spans="2:6">
      <c r="B353" s="38"/>
      <c r="E353" s="115"/>
    </row>
    <row r="354" spans="2:6">
      <c r="B354" s="38"/>
      <c r="E354" s="114"/>
      <c r="F354" s="113"/>
    </row>
    <row r="355" spans="2:6">
      <c r="B355" s="38"/>
      <c r="E355" s="115"/>
    </row>
    <row r="356" spans="2:6">
      <c r="B356" s="38"/>
      <c r="E356" s="115"/>
    </row>
    <row r="357" spans="2:6">
      <c r="B357" s="38"/>
      <c r="E357" s="115"/>
    </row>
    <row r="358" spans="2:6">
      <c r="B358" s="38"/>
      <c r="E358" s="115"/>
    </row>
    <row r="359" spans="2:6">
      <c r="B359" s="38"/>
      <c r="E359" s="115"/>
    </row>
    <row r="360" spans="2:6">
      <c r="B360" s="38"/>
      <c r="E360" s="115"/>
    </row>
    <row r="361" spans="2:6">
      <c r="B361" s="38"/>
      <c r="E361" s="115"/>
    </row>
    <row r="362" spans="2:6">
      <c r="B362" s="38"/>
      <c r="E362" s="115"/>
    </row>
    <row r="363" spans="2:6">
      <c r="B363" s="38"/>
      <c r="E363" s="115"/>
    </row>
    <row r="364" spans="2:6">
      <c r="B364" s="38"/>
      <c r="E364" s="114"/>
      <c r="F364" s="113"/>
    </row>
    <row r="365" spans="2:6">
      <c r="B365" s="38"/>
      <c r="E365" s="115"/>
    </row>
    <row r="366" spans="2:6">
      <c r="B366" s="38"/>
      <c r="E366" s="115"/>
    </row>
    <row r="367" spans="2:6">
      <c r="B367" s="38"/>
      <c r="E367" s="115"/>
    </row>
    <row r="368" spans="2:6">
      <c r="B368" s="38"/>
      <c r="E368" s="115"/>
    </row>
    <row r="369" spans="2:6">
      <c r="B369" s="38"/>
      <c r="E369" s="115"/>
    </row>
    <row r="370" spans="2:6">
      <c r="B370" s="38"/>
      <c r="E370" s="115"/>
    </row>
    <row r="371" spans="2:6">
      <c r="B371" s="38"/>
      <c r="E371" s="115"/>
    </row>
    <row r="372" spans="2:6">
      <c r="B372" s="38"/>
      <c r="E372" s="115"/>
    </row>
    <row r="373" spans="2:6">
      <c r="B373" s="38"/>
      <c r="E373" s="115"/>
    </row>
    <row r="374" spans="2:6">
      <c r="B374" s="38"/>
      <c r="E374" s="114"/>
      <c r="F374" s="113"/>
    </row>
    <row r="375" spans="2:6">
      <c r="B375" s="38"/>
      <c r="E375" s="115"/>
    </row>
    <row r="376" spans="2:6">
      <c r="B376" s="38"/>
      <c r="E376" s="115"/>
    </row>
    <row r="377" spans="2:6">
      <c r="B377" s="38"/>
      <c r="E377" s="115"/>
    </row>
    <row r="378" spans="2:6">
      <c r="B378" s="38"/>
      <c r="E378" s="115"/>
    </row>
    <row r="379" spans="2:6">
      <c r="B379" s="38"/>
      <c r="E379" s="115"/>
    </row>
    <row r="380" spans="2:6">
      <c r="B380" s="38"/>
      <c r="E380" s="115"/>
    </row>
    <row r="381" spans="2:6">
      <c r="B381" s="38"/>
      <c r="E381" s="115"/>
    </row>
    <row r="382" spans="2:6">
      <c r="B382" s="38"/>
      <c r="E382" s="115"/>
    </row>
    <row r="383" spans="2:6">
      <c r="B383" s="38"/>
      <c r="E383" s="115"/>
    </row>
    <row r="384" spans="2:6">
      <c r="B384" s="38"/>
      <c r="E384" s="114"/>
      <c r="F384" s="113"/>
    </row>
    <row r="385" spans="2:6">
      <c r="B385" s="38"/>
      <c r="E385" s="115"/>
    </row>
    <row r="386" spans="2:6">
      <c r="B386" s="38"/>
      <c r="E386" s="115"/>
    </row>
    <row r="387" spans="2:6">
      <c r="B387" s="38"/>
      <c r="E387" s="115"/>
    </row>
    <row r="388" spans="2:6">
      <c r="B388" s="38"/>
      <c r="E388" s="115"/>
    </row>
    <row r="389" spans="2:6">
      <c r="B389" s="38"/>
      <c r="E389" s="115"/>
    </row>
    <row r="390" spans="2:6">
      <c r="B390" s="38"/>
      <c r="E390" s="115"/>
    </row>
    <row r="391" spans="2:6">
      <c r="B391" s="38"/>
      <c r="E391" s="115"/>
    </row>
    <row r="392" spans="2:6">
      <c r="B392" s="38"/>
      <c r="E392" s="115"/>
    </row>
    <row r="393" spans="2:6">
      <c r="B393" s="38"/>
      <c r="E393" s="115"/>
    </row>
    <row r="394" spans="2:6">
      <c r="B394" s="38"/>
      <c r="E394" s="114"/>
      <c r="F394" s="113"/>
    </row>
    <row r="395" spans="2:6">
      <c r="B395" s="38"/>
      <c r="E395" s="115"/>
    </row>
    <row r="396" spans="2:6">
      <c r="B396" s="38"/>
      <c r="E396" s="115"/>
    </row>
    <row r="397" spans="2:6">
      <c r="B397" s="38"/>
      <c r="E397" s="115"/>
    </row>
    <row r="398" spans="2:6">
      <c r="B398" s="38"/>
      <c r="E398" s="115"/>
    </row>
    <row r="399" spans="2:6">
      <c r="B399" s="38"/>
      <c r="E399" s="115"/>
    </row>
    <row r="400" spans="2:6">
      <c r="B400" s="38"/>
      <c r="E400" s="115"/>
    </row>
    <row r="401" spans="2:6">
      <c r="B401" s="38"/>
      <c r="E401" s="115"/>
    </row>
    <row r="402" spans="2:6">
      <c r="B402" s="38"/>
      <c r="E402" s="115"/>
    </row>
    <row r="403" spans="2:6">
      <c r="B403" s="38"/>
      <c r="E403" s="115"/>
    </row>
    <row r="404" spans="2:6">
      <c r="B404" s="38"/>
      <c r="E404" s="114"/>
      <c r="F404" s="113"/>
    </row>
  </sheetData>
  <mergeCells count="2">
    <mergeCell ref="A1:D1"/>
    <mergeCell ref="A2:D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tint="0.39997558519241921"/>
  </sheetPr>
  <dimension ref="A1:F404"/>
  <sheetViews>
    <sheetView workbookViewId="0">
      <selection sqref="A1:D1"/>
    </sheetView>
  </sheetViews>
  <sheetFormatPr defaultRowHeight="15"/>
  <cols>
    <col min="1" max="1" width="52.7109375" customWidth="1"/>
    <col min="2" max="2" width="14.5703125" customWidth="1"/>
    <col min="3" max="3" width="28.7109375" customWidth="1"/>
    <col min="4" max="4" width="26.5703125" customWidth="1"/>
    <col min="5" max="5" width="13" customWidth="1"/>
    <col min="6" max="6" width="14.140625" customWidth="1"/>
  </cols>
  <sheetData>
    <row r="1" spans="1:6" ht="30" customHeight="1">
      <c r="A1" s="197" t="s">
        <v>587</v>
      </c>
      <c r="B1" s="197"/>
      <c r="C1" s="197"/>
      <c r="D1" s="197"/>
    </row>
    <row r="2" spans="1:6" ht="30.75" customHeight="1">
      <c r="A2" s="197" t="s">
        <v>586</v>
      </c>
      <c r="B2" s="197"/>
      <c r="C2" s="197"/>
      <c r="D2" s="197"/>
    </row>
    <row r="4" spans="1:6">
      <c r="A4" s="2" t="s">
        <v>4</v>
      </c>
      <c r="B4" s="2" t="s">
        <v>92</v>
      </c>
      <c r="C4" s="2" t="s">
        <v>6</v>
      </c>
      <c r="D4" s="2" t="s">
        <v>375</v>
      </c>
      <c r="E4" s="2" t="s">
        <v>262</v>
      </c>
      <c r="F4" s="2" t="s">
        <v>9</v>
      </c>
    </row>
    <row r="5" spans="1:6">
      <c r="A5" t="s">
        <v>585</v>
      </c>
      <c r="B5" t="s">
        <v>483</v>
      </c>
      <c r="C5" t="s">
        <v>18</v>
      </c>
      <c r="D5" t="s">
        <v>19</v>
      </c>
      <c r="E5" s="115" t="s">
        <v>580</v>
      </c>
      <c r="F5" s="124">
        <v>4183</v>
      </c>
    </row>
    <row r="6" spans="1:6">
      <c r="A6" t="s">
        <v>585</v>
      </c>
      <c r="B6" t="s">
        <v>483</v>
      </c>
      <c r="C6" t="s">
        <v>18</v>
      </c>
      <c r="D6" t="s">
        <v>19</v>
      </c>
      <c r="E6" s="115" t="s">
        <v>579</v>
      </c>
      <c r="F6" s="124">
        <v>7716</v>
      </c>
    </row>
    <row r="7" spans="1:6">
      <c r="A7" t="s">
        <v>585</v>
      </c>
      <c r="B7" t="s">
        <v>483</v>
      </c>
      <c r="C7" t="s">
        <v>18</v>
      </c>
      <c r="D7" t="s">
        <v>19</v>
      </c>
      <c r="E7" s="115" t="s">
        <v>578</v>
      </c>
      <c r="F7" s="124">
        <v>1887</v>
      </c>
    </row>
    <row r="8" spans="1:6">
      <c r="A8" t="s">
        <v>585</v>
      </c>
      <c r="B8" t="s">
        <v>483</v>
      </c>
      <c r="C8" t="s">
        <v>18</v>
      </c>
      <c r="D8" t="s">
        <v>19</v>
      </c>
      <c r="E8" s="115" t="s">
        <v>197</v>
      </c>
      <c r="F8" s="124">
        <v>3044</v>
      </c>
    </row>
    <row r="9" spans="1:6">
      <c r="A9" t="s">
        <v>585</v>
      </c>
      <c r="B9" t="s">
        <v>483</v>
      </c>
      <c r="C9" t="s">
        <v>18</v>
      </c>
      <c r="D9" t="s">
        <v>19</v>
      </c>
      <c r="E9" s="115" t="s">
        <v>196</v>
      </c>
      <c r="F9" s="124">
        <v>2862</v>
      </c>
    </row>
    <row r="10" spans="1:6">
      <c r="A10" t="s">
        <v>585</v>
      </c>
      <c r="B10" t="s">
        <v>483</v>
      </c>
      <c r="C10" t="s">
        <v>18</v>
      </c>
      <c r="D10" t="s">
        <v>19</v>
      </c>
      <c r="E10" s="115" t="s">
        <v>195</v>
      </c>
      <c r="F10" s="124">
        <v>2758</v>
      </c>
    </row>
    <row r="11" spans="1:6">
      <c r="A11" t="s">
        <v>585</v>
      </c>
      <c r="B11" t="s">
        <v>483</v>
      </c>
      <c r="C11" t="s">
        <v>18</v>
      </c>
      <c r="D11" t="s">
        <v>19</v>
      </c>
      <c r="E11" s="115" t="s">
        <v>194</v>
      </c>
      <c r="F11" s="124">
        <v>3279</v>
      </c>
    </row>
    <row r="12" spans="1:6">
      <c r="A12" t="s">
        <v>585</v>
      </c>
      <c r="B12" t="s">
        <v>483</v>
      </c>
      <c r="C12" t="s">
        <v>18</v>
      </c>
      <c r="D12" t="s">
        <v>19</v>
      </c>
      <c r="E12" s="115" t="s">
        <v>193</v>
      </c>
      <c r="F12" s="124">
        <v>3576</v>
      </c>
    </row>
    <row r="13" spans="1:6">
      <c r="A13" t="s">
        <v>585</v>
      </c>
      <c r="B13" t="s">
        <v>483</v>
      </c>
      <c r="C13" t="s">
        <v>18</v>
      </c>
      <c r="D13" t="s">
        <v>19</v>
      </c>
      <c r="E13" s="115" t="s">
        <v>393</v>
      </c>
      <c r="F13" s="124">
        <v>4750</v>
      </c>
    </row>
    <row r="14" spans="1:6">
      <c r="A14" t="s">
        <v>585</v>
      </c>
      <c r="B14" t="s">
        <v>483</v>
      </c>
      <c r="C14" t="s">
        <v>18</v>
      </c>
      <c r="D14" t="s">
        <v>19</v>
      </c>
      <c r="E14" s="114" t="s">
        <v>423</v>
      </c>
      <c r="F14" s="124">
        <v>34055</v>
      </c>
    </row>
    <row r="15" spans="1:6">
      <c r="A15" t="s">
        <v>585</v>
      </c>
      <c r="B15" t="s">
        <v>483</v>
      </c>
      <c r="C15" t="s">
        <v>18</v>
      </c>
      <c r="D15" t="s">
        <v>20</v>
      </c>
      <c r="E15" s="115" t="s">
        <v>580</v>
      </c>
      <c r="F15" s="124">
        <v>3555</v>
      </c>
    </row>
    <row r="16" spans="1:6">
      <c r="A16" t="s">
        <v>585</v>
      </c>
      <c r="B16" t="s">
        <v>483</v>
      </c>
      <c r="C16" t="s">
        <v>18</v>
      </c>
      <c r="D16" t="s">
        <v>20</v>
      </c>
      <c r="E16" s="115" t="s">
        <v>579</v>
      </c>
      <c r="F16" s="124">
        <v>7140</v>
      </c>
    </row>
    <row r="17" spans="1:6">
      <c r="A17" t="s">
        <v>585</v>
      </c>
      <c r="B17" t="s">
        <v>483</v>
      </c>
      <c r="C17" t="s">
        <v>18</v>
      </c>
      <c r="D17" t="s">
        <v>20</v>
      </c>
      <c r="E17" s="115" t="s">
        <v>578</v>
      </c>
      <c r="F17" s="124">
        <v>1897</v>
      </c>
    </row>
    <row r="18" spans="1:6">
      <c r="A18" t="s">
        <v>585</v>
      </c>
      <c r="B18" t="s">
        <v>483</v>
      </c>
      <c r="C18" t="s">
        <v>18</v>
      </c>
      <c r="D18" t="s">
        <v>20</v>
      </c>
      <c r="E18" s="115" t="s">
        <v>197</v>
      </c>
      <c r="F18" s="124">
        <v>3620</v>
      </c>
    </row>
    <row r="19" spans="1:6">
      <c r="A19" t="s">
        <v>585</v>
      </c>
      <c r="B19" t="s">
        <v>483</v>
      </c>
      <c r="C19" t="s">
        <v>18</v>
      </c>
      <c r="D19" t="s">
        <v>20</v>
      </c>
      <c r="E19" s="115" t="s">
        <v>196</v>
      </c>
      <c r="F19" s="124">
        <v>3007</v>
      </c>
    </row>
    <row r="20" spans="1:6">
      <c r="A20" t="s">
        <v>585</v>
      </c>
      <c r="B20" t="s">
        <v>483</v>
      </c>
      <c r="C20" t="s">
        <v>18</v>
      </c>
      <c r="D20" t="s">
        <v>20</v>
      </c>
      <c r="E20" s="115" t="s">
        <v>195</v>
      </c>
      <c r="F20" s="124">
        <v>2816</v>
      </c>
    </row>
    <row r="21" spans="1:6">
      <c r="A21" t="s">
        <v>585</v>
      </c>
      <c r="B21" t="s">
        <v>483</v>
      </c>
      <c r="C21" t="s">
        <v>18</v>
      </c>
      <c r="D21" t="s">
        <v>20</v>
      </c>
      <c r="E21" s="115" t="s">
        <v>194</v>
      </c>
      <c r="F21" s="124">
        <v>3869</v>
      </c>
    </row>
    <row r="22" spans="1:6">
      <c r="A22" t="s">
        <v>585</v>
      </c>
      <c r="B22" t="s">
        <v>483</v>
      </c>
      <c r="C22" t="s">
        <v>18</v>
      </c>
      <c r="D22" t="s">
        <v>20</v>
      </c>
      <c r="E22" s="115" t="s">
        <v>193</v>
      </c>
      <c r="F22" s="124">
        <v>4445</v>
      </c>
    </row>
    <row r="23" spans="1:6">
      <c r="A23" t="s">
        <v>585</v>
      </c>
      <c r="B23" t="s">
        <v>483</v>
      </c>
      <c r="C23" t="s">
        <v>18</v>
      </c>
      <c r="D23" t="s">
        <v>20</v>
      </c>
      <c r="E23" s="115" t="s">
        <v>393</v>
      </c>
      <c r="F23" s="124">
        <v>5745</v>
      </c>
    </row>
    <row r="24" spans="1:6">
      <c r="A24" t="s">
        <v>585</v>
      </c>
      <c r="B24" t="s">
        <v>483</v>
      </c>
      <c r="C24" t="s">
        <v>18</v>
      </c>
      <c r="D24" t="s">
        <v>20</v>
      </c>
      <c r="E24" s="114" t="s">
        <v>423</v>
      </c>
      <c r="F24" s="124">
        <v>36094</v>
      </c>
    </row>
    <row r="25" spans="1:6">
      <c r="A25" t="s">
        <v>585</v>
      </c>
      <c r="B25" t="s">
        <v>483</v>
      </c>
      <c r="C25" t="s">
        <v>583</v>
      </c>
      <c r="D25" t="s">
        <v>392</v>
      </c>
      <c r="E25" s="115" t="s">
        <v>580</v>
      </c>
      <c r="F25" s="124">
        <v>5298</v>
      </c>
    </row>
    <row r="26" spans="1:6">
      <c r="A26" t="s">
        <v>585</v>
      </c>
      <c r="B26" t="s">
        <v>483</v>
      </c>
      <c r="C26" t="s">
        <v>583</v>
      </c>
      <c r="D26" t="s">
        <v>392</v>
      </c>
      <c r="E26" s="115" t="s">
        <v>579</v>
      </c>
      <c r="F26" s="124">
        <v>10018</v>
      </c>
    </row>
    <row r="27" spans="1:6">
      <c r="A27" t="s">
        <v>585</v>
      </c>
      <c r="B27" t="s">
        <v>483</v>
      </c>
      <c r="C27" t="s">
        <v>583</v>
      </c>
      <c r="D27" t="s">
        <v>392</v>
      </c>
      <c r="E27" s="115" t="s">
        <v>578</v>
      </c>
      <c r="F27" s="124">
        <v>2454</v>
      </c>
    </row>
    <row r="28" spans="1:6">
      <c r="A28" t="s">
        <v>585</v>
      </c>
      <c r="B28" t="s">
        <v>483</v>
      </c>
      <c r="C28" t="s">
        <v>583</v>
      </c>
      <c r="D28" t="s">
        <v>392</v>
      </c>
      <c r="E28" s="115" t="s">
        <v>197</v>
      </c>
      <c r="F28" s="124">
        <v>4549</v>
      </c>
    </row>
    <row r="29" spans="1:6">
      <c r="A29" t="s">
        <v>585</v>
      </c>
      <c r="B29" t="s">
        <v>483</v>
      </c>
      <c r="C29" t="s">
        <v>583</v>
      </c>
      <c r="D29" t="s">
        <v>392</v>
      </c>
      <c r="E29" s="115" t="s">
        <v>196</v>
      </c>
      <c r="F29" s="124">
        <v>3833</v>
      </c>
    </row>
    <row r="30" spans="1:6">
      <c r="A30" t="s">
        <v>585</v>
      </c>
      <c r="B30" t="s">
        <v>483</v>
      </c>
      <c r="C30" t="s">
        <v>583</v>
      </c>
      <c r="D30" t="s">
        <v>392</v>
      </c>
      <c r="E30" s="115" t="s">
        <v>195</v>
      </c>
      <c r="F30" s="124">
        <v>3723</v>
      </c>
    </row>
    <row r="31" spans="1:6">
      <c r="A31" t="s">
        <v>585</v>
      </c>
      <c r="B31" t="s">
        <v>483</v>
      </c>
      <c r="C31" t="s">
        <v>583</v>
      </c>
      <c r="D31" t="s">
        <v>392</v>
      </c>
      <c r="E31" s="115" t="s">
        <v>194</v>
      </c>
      <c r="F31" s="124">
        <v>4737</v>
      </c>
    </row>
    <row r="32" spans="1:6">
      <c r="A32" t="s">
        <v>585</v>
      </c>
      <c r="B32" t="s">
        <v>483</v>
      </c>
      <c r="C32" t="s">
        <v>583</v>
      </c>
      <c r="D32" t="s">
        <v>392</v>
      </c>
      <c r="E32" s="115" t="s">
        <v>193</v>
      </c>
      <c r="F32" s="124">
        <v>5378</v>
      </c>
    </row>
    <row r="33" spans="1:6">
      <c r="A33" t="s">
        <v>585</v>
      </c>
      <c r="B33" t="s">
        <v>483</v>
      </c>
      <c r="C33" t="s">
        <v>583</v>
      </c>
      <c r="D33" t="s">
        <v>392</v>
      </c>
      <c r="E33" s="115" t="s">
        <v>393</v>
      </c>
      <c r="F33" s="124">
        <v>7516</v>
      </c>
    </row>
    <row r="34" spans="1:6">
      <c r="A34" t="s">
        <v>585</v>
      </c>
      <c r="B34" t="s">
        <v>483</v>
      </c>
      <c r="C34" t="s">
        <v>583</v>
      </c>
      <c r="D34" t="s">
        <v>392</v>
      </c>
      <c r="E34" s="114" t="s">
        <v>423</v>
      </c>
      <c r="F34" s="124">
        <v>47506</v>
      </c>
    </row>
    <row r="35" spans="1:6">
      <c r="A35" t="s">
        <v>585</v>
      </c>
      <c r="B35" t="s">
        <v>483</v>
      </c>
      <c r="C35" t="s">
        <v>583</v>
      </c>
      <c r="D35" t="s">
        <v>65</v>
      </c>
      <c r="E35" s="115" t="s">
        <v>580</v>
      </c>
      <c r="F35" s="124">
        <v>1359</v>
      </c>
    </row>
    <row r="36" spans="1:6">
      <c r="A36" t="s">
        <v>585</v>
      </c>
      <c r="B36" t="s">
        <v>483</v>
      </c>
      <c r="C36" t="s">
        <v>583</v>
      </c>
      <c r="D36" t="s">
        <v>65</v>
      </c>
      <c r="E36" s="115" t="s">
        <v>579</v>
      </c>
      <c r="F36" s="124">
        <v>2819</v>
      </c>
    </row>
    <row r="37" spans="1:6">
      <c r="A37" t="s">
        <v>585</v>
      </c>
      <c r="B37" t="s">
        <v>483</v>
      </c>
      <c r="C37" t="s">
        <v>583</v>
      </c>
      <c r="D37" t="s">
        <v>65</v>
      </c>
      <c r="E37" s="115" t="s">
        <v>578</v>
      </c>
      <c r="F37" s="125">
        <v>804</v>
      </c>
    </row>
    <row r="38" spans="1:6">
      <c r="A38" t="s">
        <v>585</v>
      </c>
      <c r="B38" t="s">
        <v>483</v>
      </c>
      <c r="C38" t="s">
        <v>583</v>
      </c>
      <c r="D38" t="s">
        <v>65</v>
      </c>
      <c r="E38" s="115" t="s">
        <v>197</v>
      </c>
      <c r="F38" s="124">
        <v>1359</v>
      </c>
    </row>
    <row r="39" spans="1:6">
      <c r="A39" t="s">
        <v>585</v>
      </c>
      <c r="B39" t="s">
        <v>483</v>
      </c>
      <c r="C39" t="s">
        <v>583</v>
      </c>
      <c r="D39" t="s">
        <v>65</v>
      </c>
      <c r="E39" s="115" t="s">
        <v>196</v>
      </c>
      <c r="F39" s="124">
        <v>1183</v>
      </c>
    </row>
    <row r="40" spans="1:6">
      <c r="A40" t="s">
        <v>585</v>
      </c>
      <c r="B40" t="s">
        <v>483</v>
      </c>
      <c r="C40" t="s">
        <v>583</v>
      </c>
      <c r="D40" t="s">
        <v>65</v>
      </c>
      <c r="E40" s="115" t="s">
        <v>195</v>
      </c>
      <c r="F40" s="124">
        <v>1126</v>
      </c>
    </row>
    <row r="41" spans="1:6">
      <c r="A41" t="s">
        <v>585</v>
      </c>
      <c r="B41" t="s">
        <v>483</v>
      </c>
      <c r="C41" t="s">
        <v>583</v>
      </c>
      <c r="D41" t="s">
        <v>65</v>
      </c>
      <c r="E41" s="115" t="s">
        <v>194</v>
      </c>
      <c r="F41" s="124">
        <v>1512</v>
      </c>
    </row>
    <row r="42" spans="1:6">
      <c r="A42" t="s">
        <v>585</v>
      </c>
      <c r="B42" t="s">
        <v>483</v>
      </c>
      <c r="C42" t="s">
        <v>583</v>
      </c>
      <c r="D42" t="s">
        <v>65</v>
      </c>
      <c r="E42" s="115" t="s">
        <v>193</v>
      </c>
      <c r="F42" s="124">
        <v>1698</v>
      </c>
    </row>
    <row r="43" spans="1:6">
      <c r="A43" t="s">
        <v>585</v>
      </c>
      <c r="B43" t="s">
        <v>483</v>
      </c>
      <c r="C43" t="s">
        <v>583</v>
      </c>
      <c r="D43" t="s">
        <v>65</v>
      </c>
      <c r="E43" s="115" t="s">
        <v>393</v>
      </c>
      <c r="F43" s="124">
        <v>2001</v>
      </c>
    </row>
    <row r="44" spans="1:6">
      <c r="A44" t="s">
        <v>585</v>
      </c>
      <c r="B44" t="s">
        <v>483</v>
      </c>
      <c r="C44" t="s">
        <v>583</v>
      </c>
      <c r="D44" t="s">
        <v>65</v>
      </c>
      <c r="E44" s="114" t="s">
        <v>423</v>
      </c>
      <c r="F44" s="124">
        <v>13861</v>
      </c>
    </row>
    <row r="45" spans="1:6">
      <c r="A45" t="s">
        <v>585</v>
      </c>
      <c r="B45" t="s">
        <v>483</v>
      </c>
      <c r="C45" t="s">
        <v>583</v>
      </c>
      <c r="D45" t="s">
        <v>66</v>
      </c>
      <c r="E45" s="115" t="s">
        <v>580</v>
      </c>
      <c r="F45" s="125">
        <v>721</v>
      </c>
    </row>
    <row r="46" spans="1:6">
      <c r="A46" t="s">
        <v>585</v>
      </c>
      <c r="B46" t="s">
        <v>483</v>
      </c>
      <c r="C46" t="s">
        <v>583</v>
      </c>
      <c r="D46" t="s">
        <v>66</v>
      </c>
      <c r="E46" s="115" t="s">
        <v>579</v>
      </c>
      <c r="F46" s="124">
        <v>1368</v>
      </c>
    </row>
    <row r="47" spans="1:6">
      <c r="A47" t="s">
        <v>585</v>
      </c>
      <c r="B47" t="s">
        <v>483</v>
      </c>
      <c r="C47" t="s">
        <v>583</v>
      </c>
      <c r="D47" t="s">
        <v>66</v>
      </c>
      <c r="E47" s="115" t="s">
        <v>578</v>
      </c>
      <c r="F47" s="125">
        <v>378</v>
      </c>
    </row>
    <row r="48" spans="1:6">
      <c r="A48" t="s">
        <v>585</v>
      </c>
      <c r="B48" t="s">
        <v>483</v>
      </c>
      <c r="C48" t="s">
        <v>583</v>
      </c>
      <c r="D48" t="s">
        <v>66</v>
      </c>
      <c r="E48" s="115" t="s">
        <v>197</v>
      </c>
      <c r="F48" s="125">
        <v>578</v>
      </c>
    </row>
    <row r="49" spans="1:6">
      <c r="A49" t="s">
        <v>585</v>
      </c>
      <c r="B49" t="s">
        <v>483</v>
      </c>
      <c r="C49" t="s">
        <v>583</v>
      </c>
      <c r="D49" t="s">
        <v>66</v>
      </c>
      <c r="E49" s="115" t="s">
        <v>196</v>
      </c>
      <c r="F49" s="125">
        <v>638</v>
      </c>
    </row>
    <row r="50" spans="1:6">
      <c r="A50" t="s">
        <v>585</v>
      </c>
      <c r="B50" t="s">
        <v>483</v>
      </c>
      <c r="C50" t="s">
        <v>583</v>
      </c>
      <c r="D50" t="s">
        <v>66</v>
      </c>
      <c r="E50" s="115" t="s">
        <v>195</v>
      </c>
      <c r="F50" s="125">
        <v>551</v>
      </c>
    </row>
    <row r="51" spans="1:6">
      <c r="A51" t="s">
        <v>585</v>
      </c>
      <c r="B51" t="s">
        <v>483</v>
      </c>
      <c r="C51" t="s">
        <v>583</v>
      </c>
      <c r="D51" t="s">
        <v>66</v>
      </c>
      <c r="E51" s="115" t="s">
        <v>194</v>
      </c>
      <c r="F51" s="125">
        <v>742</v>
      </c>
    </row>
    <row r="52" spans="1:6">
      <c r="A52" t="s">
        <v>585</v>
      </c>
      <c r="B52" t="s">
        <v>483</v>
      </c>
      <c r="C52" t="s">
        <v>583</v>
      </c>
      <c r="D52" t="s">
        <v>66</v>
      </c>
      <c r="E52" s="115" t="s">
        <v>193</v>
      </c>
      <c r="F52" s="125">
        <v>812</v>
      </c>
    </row>
    <row r="53" spans="1:6">
      <c r="A53" t="s">
        <v>585</v>
      </c>
      <c r="B53" t="s">
        <v>483</v>
      </c>
      <c r="C53" t="s">
        <v>583</v>
      </c>
      <c r="D53" t="s">
        <v>66</v>
      </c>
      <c r="E53" s="115" t="s">
        <v>393</v>
      </c>
      <c r="F53" s="125">
        <v>871</v>
      </c>
    </row>
    <row r="54" spans="1:6">
      <c r="A54" t="s">
        <v>585</v>
      </c>
      <c r="B54" t="s">
        <v>483</v>
      </c>
      <c r="C54" t="s">
        <v>583</v>
      </c>
      <c r="D54" t="s">
        <v>66</v>
      </c>
      <c r="E54" s="114" t="s">
        <v>423</v>
      </c>
      <c r="F54" s="124">
        <v>6659</v>
      </c>
    </row>
    <row r="55" spans="1:6">
      <c r="A55" t="s">
        <v>585</v>
      </c>
      <c r="B55" t="s">
        <v>483</v>
      </c>
      <c r="C55" t="s">
        <v>583</v>
      </c>
      <c r="D55" t="s">
        <v>584</v>
      </c>
      <c r="E55" s="115" t="s">
        <v>580</v>
      </c>
      <c r="F55" s="125">
        <v>199</v>
      </c>
    </row>
    <row r="56" spans="1:6">
      <c r="A56" t="s">
        <v>585</v>
      </c>
      <c r="B56" t="s">
        <v>483</v>
      </c>
      <c r="C56" t="s">
        <v>583</v>
      </c>
      <c r="D56" t="s">
        <v>584</v>
      </c>
      <c r="E56" s="115" t="s">
        <v>579</v>
      </c>
      <c r="F56" s="125">
        <v>350</v>
      </c>
    </row>
    <row r="57" spans="1:6">
      <c r="A57" t="s">
        <v>585</v>
      </c>
      <c r="B57" t="s">
        <v>483</v>
      </c>
      <c r="C57" t="s">
        <v>583</v>
      </c>
      <c r="D57" t="s">
        <v>584</v>
      </c>
      <c r="E57" s="115" t="s">
        <v>578</v>
      </c>
      <c r="F57" s="125">
        <v>71</v>
      </c>
    </row>
    <row r="58" spans="1:6">
      <c r="A58" t="s">
        <v>585</v>
      </c>
      <c r="B58" t="s">
        <v>483</v>
      </c>
      <c r="C58" t="s">
        <v>583</v>
      </c>
      <c r="D58" t="s">
        <v>584</v>
      </c>
      <c r="E58" s="115" t="s">
        <v>197</v>
      </c>
      <c r="F58" s="125">
        <v>93</v>
      </c>
    </row>
    <row r="59" spans="1:6">
      <c r="A59" t="s">
        <v>585</v>
      </c>
      <c r="B59" t="s">
        <v>483</v>
      </c>
      <c r="C59" t="s">
        <v>583</v>
      </c>
      <c r="D59" t="s">
        <v>584</v>
      </c>
      <c r="E59" s="115" t="s">
        <v>196</v>
      </c>
      <c r="F59" s="125">
        <v>107</v>
      </c>
    </row>
    <row r="60" spans="1:6">
      <c r="A60" t="s">
        <v>585</v>
      </c>
      <c r="B60" t="s">
        <v>483</v>
      </c>
      <c r="C60" t="s">
        <v>583</v>
      </c>
      <c r="D60" t="s">
        <v>584</v>
      </c>
      <c r="E60" s="115" t="s">
        <v>195</v>
      </c>
      <c r="F60" s="125">
        <v>87</v>
      </c>
    </row>
    <row r="61" spans="1:6">
      <c r="A61" t="s">
        <v>585</v>
      </c>
      <c r="B61" t="s">
        <v>483</v>
      </c>
      <c r="C61" t="s">
        <v>583</v>
      </c>
      <c r="D61" t="s">
        <v>584</v>
      </c>
      <c r="E61" s="115" t="s">
        <v>194</v>
      </c>
      <c r="F61" s="125">
        <v>90</v>
      </c>
    </row>
    <row r="62" spans="1:6">
      <c r="A62" t="s">
        <v>585</v>
      </c>
      <c r="B62" t="s">
        <v>483</v>
      </c>
      <c r="C62" t="s">
        <v>583</v>
      </c>
      <c r="D62" t="s">
        <v>584</v>
      </c>
      <c r="E62" s="115" t="s">
        <v>193</v>
      </c>
      <c r="F62" s="125">
        <v>69</v>
      </c>
    </row>
    <row r="63" spans="1:6">
      <c r="A63" t="s">
        <v>585</v>
      </c>
      <c r="B63" t="s">
        <v>483</v>
      </c>
      <c r="C63" t="s">
        <v>583</v>
      </c>
      <c r="D63" t="s">
        <v>584</v>
      </c>
      <c r="E63" s="115" t="s">
        <v>393</v>
      </c>
      <c r="F63" s="125">
        <v>67</v>
      </c>
    </row>
    <row r="64" spans="1:6">
      <c r="A64" t="s">
        <v>585</v>
      </c>
      <c r="B64" t="s">
        <v>483</v>
      </c>
      <c r="C64" t="s">
        <v>583</v>
      </c>
      <c r="D64" t="s">
        <v>584</v>
      </c>
      <c r="E64" s="114" t="s">
        <v>423</v>
      </c>
      <c r="F64" s="124">
        <v>1133</v>
      </c>
    </row>
    <row r="65" spans="1:6">
      <c r="A65" t="s">
        <v>585</v>
      </c>
      <c r="B65" t="s">
        <v>483</v>
      </c>
      <c r="C65" t="s">
        <v>583</v>
      </c>
      <c r="D65" t="s">
        <v>582</v>
      </c>
      <c r="E65" s="115" t="s">
        <v>580</v>
      </c>
      <c r="F65" s="125">
        <v>148</v>
      </c>
    </row>
    <row r="66" spans="1:6">
      <c r="A66" t="s">
        <v>585</v>
      </c>
      <c r="B66" t="s">
        <v>483</v>
      </c>
      <c r="C66" t="s">
        <v>583</v>
      </c>
      <c r="D66" t="s">
        <v>582</v>
      </c>
      <c r="E66" s="115" t="s">
        <v>579</v>
      </c>
      <c r="F66" s="125">
        <v>279</v>
      </c>
    </row>
    <row r="67" spans="1:6">
      <c r="A67" t="s">
        <v>585</v>
      </c>
      <c r="B67" t="s">
        <v>483</v>
      </c>
      <c r="C67" t="s">
        <v>583</v>
      </c>
      <c r="D67" t="s">
        <v>582</v>
      </c>
      <c r="E67" s="115" t="s">
        <v>578</v>
      </c>
      <c r="F67" s="125">
        <v>68</v>
      </c>
    </row>
    <row r="68" spans="1:6">
      <c r="A68" t="s">
        <v>585</v>
      </c>
      <c r="B68" t="s">
        <v>483</v>
      </c>
      <c r="C68" t="s">
        <v>583</v>
      </c>
      <c r="D68" t="s">
        <v>582</v>
      </c>
      <c r="E68" s="115" t="s">
        <v>197</v>
      </c>
      <c r="F68" s="125">
        <v>53</v>
      </c>
    </row>
    <row r="69" spans="1:6">
      <c r="A69" t="s">
        <v>585</v>
      </c>
      <c r="B69" t="s">
        <v>483</v>
      </c>
      <c r="C69" t="s">
        <v>583</v>
      </c>
      <c r="D69" t="s">
        <v>582</v>
      </c>
      <c r="E69" s="115" t="s">
        <v>196</v>
      </c>
      <c r="F69" s="125">
        <v>75</v>
      </c>
    </row>
    <row r="70" spans="1:6">
      <c r="A70" t="s">
        <v>585</v>
      </c>
      <c r="B70" t="s">
        <v>483</v>
      </c>
      <c r="C70" t="s">
        <v>583</v>
      </c>
      <c r="D70" t="s">
        <v>582</v>
      </c>
      <c r="E70" s="115" t="s">
        <v>195</v>
      </c>
      <c r="F70" s="125">
        <v>71</v>
      </c>
    </row>
    <row r="71" spans="1:6">
      <c r="A71" t="s">
        <v>585</v>
      </c>
      <c r="B71" t="s">
        <v>483</v>
      </c>
      <c r="C71" t="s">
        <v>583</v>
      </c>
      <c r="D71" t="s">
        <v>582</v>
      </c>
      <c r="E71" s="115" t="s">
        <v>194</v>
      </c>
      <c r="F71" s="125">
        <v>51</v>
      </c>
    </row>
    <row r="72" spans="1:6">
      <c r="A72" t="s">
        <v>585</v>
      </c>
      <c r="B72" t="s">
        <v>483</v>
      </c>
      <c r="C72" t="s">
        <v>583</v>
      </c>
      <c r="D72" t="s">
        <v>582</v>
      </c>
      <c r="E72" s="115" t="s">
        <v>193</v>
      </c>
      <c r="F72" s="125">
        <v>42</v>
      </c>
    </row>
    <row r="73" spans="1:6">
      <c r="A73" t="s">
        <v>585</v>
      </c>
      <c r="B73" t="s">
        <v>483</v>
      </c>
      <c r="C73" t="s">
        <v>583</v>
      </c>
      <c r="D73" t="s">
        <v>582</v>
      </c>
      <c r="E73" s="115" t="s">
        <v>393</v>
      </c>
      <c r="F73" s="125">
        <v>23</v>
      </c>
    </row>
    <row r="74" spans="1:6">
      <c r="A74" t="s">
        <v>585</v>
      </c>
      <c r="B74" t="s">
        <v>483</v>
      </c>
      <c r="C74" t="s">
        <v>583</v>
      </c>
      <c r="D74" t="s">
        <v>582</v>
      </c>
      <c r="E74" s="114" t="s">
        <v>423</v>
      </c>
      <c r="F74" s="125">
        <v>810</v>
      </c>
    </row>
    <row r="75" spans="1:6">
      <c r="A75" t="s">
        <v>585</v>
      </c>
      <c r="B75" t="s">
        <v>483</v>
      </c>
      <c r="C75" t="s">
        <v>133</v>
      </c>
      <c r="D75" t="s">
        <v>22</v>
      </c>
      <c r="E75" s="115" t="s">
        <v>580</v>
      </c>
      <c r="F75" s="125">
        <v>692</v>
      </c>
    </row>
    <row r="76" spans="1:6">
      <c r="A76" t="s">
        <v>585</v>
      </c>
      <c r="B76" t="s">
        <v>483</v>
      </c>
      <c r="C76" t="s">
        <v>133</v>
      </c>
      <c r="D76" t="s">
        <v>22</v>
      </c>
      <c r="E76" s="115" t="s">
        <v>579</v>
      </c>
      <c r="F76" s="124">
        <v>1097</v>
      </c>
    </row>
    <row r="77" spans="1:6">
      <c r="A77" t="s">
        <v>585</v>
      </c>
      <c r="B77" t="s">
        <v>483</v>
      </c>
      <c r="C77" t="s">
        <v>133</v>
      </c>
      <c r="D77" t="s">
        <v>22</v>
      </c>
      <c r="E77" s="115" t="s">
        <v>578</v>
      </c>
      <c r="F77" s="125">
        <v>237</v>
      </c>
    </row>
    <row r="78" spans="1:6">
      <c r="A78" t="s">
        <v>585</v>
      </c>
      <c r="B78" t="s">
        <v>483</v>
      </c>
      <c r="C78" t="s">
        <v>133</v>
      </c>
      <c r="D78" t="s">
        <v>22</v>
      </c>
      <c r="E78" s="115" t="s">
        <v>197</v>
      </c>
      <c r="F78" s="125">
        <v>361</v>
      </c>
    </row>
    <row r="79" spans="1:6">
      <c r="A79" t="s">
        <v>585</v>
      </c>
      <c r="B79" t="s">
        <v>483</v>
      </c>
      <c r="C79" t="s">
        <v>133</v>
      </c>
      <c r="D79" t="s">
        <v>22</v>
      </c>
      <c r="E79" s="115" t="s">
        <v>196</v>
      </c>
      <c r="F79" s="125">
        <v>363</v>
      </c>
    </row>
    <row r="80" spans="1:6">
      <c r="A80" t="s">
        <v>585</v>
      </c>
      <c r="B80" t="s">
        <v>483</v>
      </c>
      <c r="C80" t="s">
        <v>133</v>
      </c>
      <c r="D80" t="s">
        <v>22</v>
      </c>
      <c r="E80" s="115" t="s">
        <v>195</v>
      </c>
      <c r="F80" s="125">
        <v>291</v>
      </c>
    </row>
    <row r="81" spans="1:6">
      <c r="A81" t="s">
        <v>585</v>
      </c>
      <c r="B81" t="s">
        <v>483</v>
      </c>
      <c r="C81" t="s">
        <v>133</v>
      </c>
      <c r="D81" t="s">
        <v>22</v>
      </c>
      <c r="E81" s="115" t="s">
        <v>194</v>
      </c>
      <c r="F81" s="125">
        <v>225</v>
      </c>
    </row>
    <row r="82" spans="1:6">
      <c r="A82" t="s">
        <v>585</v>
      </c>
      <c r="B82" t="s">
        <v>483</v>
      </c>
      <c r="C82" t="s">
        <v>133</v>
      </c>
      <c r="D82" t="s">
        <v>22</v>
      </c>
      <c r="E82" s="115" t="s">
        <v>193</v>
      </c>
      <c r="F82" s="125">
        <v>101</v>
      </c>
    </row>
    <row r="83" spans="1:6">
      <c r="A83" t="s">
        <v>585</v>
      </c>
      <c r="B83" t="s">
        <v>483</v>
      </c>
      <c r="C83" t="s">
        <v>133</v>
      </c>
      <c r="D83" t="s">
        <v>22</v>
      </c>
      <c r="E83" s="115" t="s">
        <v>393</v>
      </c>
      <c r="F83" s="125">
        <v>51</v>
      </c>
    </row>
    <row r="84" spans="1:6">
      <c r="A84" t="s">
        <v>585</v>
      </c>
      <c r="B84" t="s">
        <v>483</v>
      </c>
      <c r="C84" t="s">
        <v>133</v>
      </c>
      <c r="D84" t="s">
        <v>22</v>
      </c>
      <c r="E84" s="114" t="s">
        <v>423</v>
      </c>
      <c r="F84" s="124">
        <v>3418</v>
      </c>
    </row>
    <row r="85" spans="1:6">
      <c r="A85" t="s">
        <v>585</v>
      </c>
      <c r="B85" t="s">
        <v>483</v>
      </c>
      <c r="C85" t="s">
        <v>133</v>
      </c>
      <c r="D85" t="s">
        <v>581</v>
      </c>
      <c r="E85" s="115" t="s">
        <v>580</v>
      </c>
      <c r="F85" s="124">
        <v>7046</v>
      </c>
    </row>
    <row r="86" spans="1:6">
      <c r="A86" t="s">
        <v>585</v>
      </c>
      <c r="B86" t="s">
        <v>483</v>
      </c>
      <c r="C86" t="s">
        <v>133</v>
      </c>
      <c r="D86" t="s">
        <v>581</v>
      </c>
      <c r="E86" s="115" t="s">
        <v>579</v>
      </c>
      <c r="F86" s="124">
        <v>13760</v>
      </c>
    </row>
    <row r="87" spans="1:6">
      <c r="A87" t="s">
        <v>585</v>
      </c>
      <c r="B87" t="s">
        <v>483</v>
      </c>
      <c r="C87" t="s">
        <v>133</v>
      </c>
      <c r="D87" t="s">
        <v>581</v>
      </c>
      <c r="E87" s="115" t="s">
        <v>578</v>
      </c>
      <c r="F87" s="124">
        <v>3547</v>
      </c>
    </row>
    <row r="88" spans="1:6">
      <c r="A88" t="s">
        <v>585</v>
      </c>
      <c r="B88" t="s">
        <v>483</v>
      </c>
      <c r="C88" t="s">
        <v>133</v>
      </c>
      <c r="D88" t="s">
        <v>581</v>
      </c>
      <c r="E88" s="115" t="s">
        <v>197</v>
      </c>
      <c r="F88" s="124">
        <v>6303</v>
      </c>
    </row>
    <row r="89" spans="1:6">
      <c r="A89" t="s">
        <v>585</v>
      </c>
      <c r="B89" t="s">
        <v>483</v>
      </c>
      <c r="C89" t="s">
        <v>133</v>
      </c>
      <c r="D89" t="s">
        <v>581</v>
      </c>
      <c r="E89" s="115" t="s">
        <v>196</v>
      </c>
      <c r="F89" s="124">
        <v>5506</v>
      </c>
    </row>
    <row r="90" spans="1:6">
      <c r="A90" t="s">
        <v>585</v>
      </c>
      <c r="B90" t="s">
        <v>483</v>
      </c>
      <c r="C90" t="s">
        <v>133</v>
      </c>
      <c r="D90" t="s">
        <v>581</v>
      </c>
      <c r="E90" s="115" t="s">
        <v>195</v>
      </c>
      <c r="F90" s="124">
        <v>5284</v>
      </c>
    </row>
    <row r="91" spans="1:6">
      <c r="A91" t="s">
        <v>585</v>
      </c>
      <c r="B91" t="s">
        <v>483</v>
      </c>
      <c r="C91" t="s">
        <v>133</v>
      </c>
      <c r="D91" t="s">
        <v>581</v>
      </c>
      <c r="E91" s="115" t="s">
        <v>194</v>
      </c>
      <c r="F91" s="124">
        <v>6923</v>
      </c>
    </row>
    <row r="92" spans="1:6">
      <c r="A92" t="s">
        <v>585</v>
      </c>
      <c r="B92" t="s">
        <v>483</v>
      </c>
      <c r="C92" t="s">
        <v>133</v>
      </c>
      <c r="D92" t="s">
        <v>581</v>
      </c>
      <c r="E92" s="115" t="s">
        <v>193</v>
      </c>
      <c r="F92" s="124">
        <v>7920</v>
      </c>
    </row>
    <row r="93" spans="1:6">
      <c r="A93" t="s">
        <v>585</v>
      </c>
      <c r="B93" t="s">
        <v>483</v>
      </c>
      <c r="C93" t="s">
        <v>133</v>
      </c>
      <c r="D93" t="s">
        <v>581</v>
      </c>
      <c r="E93" s="115" t="s">
        <v>393</v>
      </c>
      <c r="F93" s="124">
        <v>10444</v>
      </c>
    </row>
    <row r="94" spans="1:6">
      <c r="A94" t="s">
        <v>585</v>
      </c>
      <c r="B94" t="s">
        <v>483</v>
      </c>
      <c r="C94" t="s">
        <v>133</v>
      </c>
      <c r="D94" t="s">
        <v>581</v>
      </c>
      <c r="E94" s="114" t="s">
        <v>423</v>
      </c>
      <c r="F94" s="124">
        <v>66733</v>
      </c>
    </row>
    <row r="95" spans="1:6">
      <c r="A95" t="s">
        <v>585</v>
      </c>
      <c r="B95" t="s">
        <v>483</v>
      </c>
      <c r="C95" t="s">
        <v>423</v>
      </c>
      <c r="D95" t="s">
        <v>423</v>
      </c>
      <c r="E95" s="115" t="s">
        <v>580</v>
      </c>
      <c r="F95" s="123">
        <v>7738</v>
      </c>
    </row>
    <row r="96" spans="1:6">
      <c r="A96" t="s">
        <v>585</v>
      </c>
      <c r="B96" t="s">
        <v>483</v>
      </c>
      <c r="C96" t="s">
        <v>423</v>
      </c>
      <c r="D96" t="s">
        <v>423</v>
      </c>
      <c r="E96" s="115" t="s">
        <v>579</v>
      </c>
      <c r="F96" s="123">
        <v>14857</v>
      </c>
    </row>
    <row r="97" spans="1:6">
      <c r="A97" t="s">
        <v>585</v>
      </c>
      <c r="B97" t="s">
        <v>483</v>
      </c>
      <c r="C97" t="s">
        <v>423</v>
      </c>
      <c r="D97" t="s">
        <v>423</v>
      </c>
      <c r="E97" s="115" t="s">
        <v>578</v>
      </c>
      <c r="F97" s="123">
        <v>3784</v>
      </c>
    </row>
    <row r="98" spans="1:6">
      <c r="A98" t="s">
        <v>585</v>
      </c>
      <c r="B98" t="s">
        <v>483</v>
      </c>
      <c r="C98" t="s">
        <v>423</v>
      </c>
      <c r="D98" t="s">
        <v>423</v>
      </c>
      <c r="E98" s="115" t="s">
        <v>197</v>
      </c>
      <c r="F98" s="123">
        <v>6664</v>
      </c>
    </row>
    <row r="99" spans="1:6">
      <c r="A99" t="s">
        <v>585</v>
      </c>
      <c r="B99" t="s">
        <v>483</v>
      </c>
      <c r="C99" t="s">
        <v>423</v>
      </c>
      <c r="D99" t="s">
        <v>423</v>
      </c>
      <c r="E99" s="115" t="s">
        <v>196</v>
      </c>
      <c r="F99" s="123">
        <v>5869</v>
      </c>
    </row>
    <row r="100" spans="1:6">
      <c r="A100" t="s">
        <v>585</v>
      </c>
      <c r="B100" t="s">
        <v>483</v>
      </c>
      <c r="C100" t="s">
        <v>423</v>
      </c>
      <c r="D100" t="s">
        <v>423</v>
      </c>
      <c r="E100" s="115" t="s">
        <v>195</v>
      </c>
      <c r="F100" s="123">
        <v>5575</v>
      </c>
    </row>
    <row r="101" spans="1:6">
      <c r="A101" t="s">
        <v>585</v>
      </c>
      <c r="B101" t="s">
        <v>483</v>
      </c>
      <c r="C101" t="s">
        <v>423</v>
      </c>
      <c r="D101" t="s">
        <v>423</v>
      </c>
      <c r="E101" s="115" t="s">
        <v>194</v>
      </c>
      <c r="F101" s="123">
        <v>7148</v>
      </c>
    </row>
    <row r="102" spans="1:6">
      <c r="A102" t="s">
        <v>585</v>
      </c>
      <c r="B102" t="s">
        <v>483</v>
      </c>
      <c r="C102" t="s">
        <v>423</v>
      </c>
      <c r="D102" t="s">
        <v>423</v>
      </c>
      <c r="E102" s="115" t="s">
        <v>193</v>
      </c>
      <c r="F102" s="123">
        <v>8021</v>
      </c>
    </row>
    <row r="103" spans="1:6">
      <c r="A103" t="s">
        <v>585</v>
      </c>
      <c r="B103" t="s">
        <v>483</v>
      </c>
      <c r="C103" t="s">
        <v>423</v>
      </c>
      <c r="D103" t="s">
        <v>423</v>
      </c>
      <c r="E103" s="115" t="s">
        <v>393</v>
      </c>
      <c r="F103" s="123">
        <v>10495</v>
      </c>
    </row>
    <row r="104" spans="1:6">
      <c r="A104" s="38" t="s">
        <v>585</v>
      </c>
      <c r="B104" s="38" t="s">
        <v>483</v>
      </c>
      <c r="C104" s="38" t="s">
        <v>423</v>
      </c>
      <c r="D104" s="38" t="s">
        <v>423</v>
      </c>
      <c r="E104" s="114" t="s">
        <v>423</v>
      </c>
      <c r="F104" s="123">
        <v>70151</v>
      </c>
    </row>
    <row r="105" spans="1:6">
      <c r="A105" s="38" t="s">
        <v>577</v>
      </c>
      <c r="B105" s="38" t="s">
        <v>483</v>
      </c>
      <c r="C105" s="38" t="s">
        <v>18</v>
      </c>
      <c r="D105" s="38" t="s">
        <v>19</v>
      </c>
      <c r="E105" s="115" t="s">
        <v>580</v>
      </c>
      <c r="F105" s="122">
        <v>5.2</v>
      </c>
    </row>
    <row r="106" spans="1:6">
      <c r="A106" t="s">
        <v>577</v>
      </c>
      <c r="B106" t="s">
        <v>483</v>
      </c>
      <c r="C106" t="s">
        <v>18</v>
      </c>
      <c r="D106" t="s">
        <v>19</v>
      </c>
      <c r="E106" s="115" t="s">
        <v>579</v>
      </c>
      <c r="F106" s="122">
        <v>9.6</v>
      </c>
    </row>
    <row r="107" spans="1:6">
      <c r="A107" t="s">
        <v>577</v>
      </c>
      <c r="B107" t="s">
        <v>483</v>
      </c>
      <c r="C107" t="s">
        <v>18</v>
      </c>
      <c r="D107" t="s">
        <v>19</v>
      </c>
      <c r="E107" s="115" t="s">
        <v>578</v>
      </c>
      <c r="F107" s="122">
        <v>2.6</v>
      </c>
    </row>
    <row r="108" spans="1:6">
      <c r="A108" t="s">
        <v>577</v>
      </c>
      <c r="B108" t="s">
        <v>483</v>
      </c>
      <c r="C108" t="s">
        <v>18</v>
      </c>
      <c r="D108" t="s">
        <v>19</v>
      </c>
      <c r="E108" s="115" t="s">
        <v>197</v>
      </c>
      <c r="F108" s="122">
        <v>1.9</v>
      </c>
    </row>
    <row r="109" spans="1:6">
      <c r="A109" t="s">
        <v>577</v>
      </c>
      <c r="B109" t="s">
        <v>483</v>
      </c>
      <c r="C109" t="s">
        <v>18</v>
      </c>
      <c r="D109" t="s">
        <v>19</v>
      </c>
      <c r="E109" s="115" t="s">
        <v>196</v>
      </c>
      <c r="F109" s="122">
        <v>1.6</v>
      </c>
    </row>
    <row r="110" spans="1:6">
      <c r="A110" t="s">
        <v>577</v>
      </c>
      <c r="B110" t="s">
        <v>483</v>
      </c>
      <c r="C110" t="s">
        <v>18</v>
      </c>
      <c r="D110" t="s">
        <v>19</v>
      </c>
      <c r="E110" s="115" t="s">
        <v>195</v>
      </c>
      <c r="F110" s="122">
        <v>1.7</v>
      </c>
    </row>
    <row r="111" spans="1:6">
      <c r="A111" t="s">
        <v>577</v>
      </c>
      <c r="B111" t="s">
        <v>483</v>
      </c>
      <c r="C111" t="s">
        <v>18</v>
      </c>
      <c r="D111" t="s">
        <v>19</v>
      </c>
      <c r="E111" s="115" t="s">
        <v>194</v>
      </c>
      <c r="F111" s="122">
        <v>2.1</v>
      </c>
    </row>
    <row r="112" spans="1:6">
      <c r="A112" t="s">
        <v>577</v>
      </c>
      <c r="B112" t="s">
        <v>483</v>
      </c>
      <c r="C112" t="s">
        <v>18</v>
      </c>
      <c r="D112" t="s">
        <v>19</v>
      </c>
      <c r="E112" s="115" t="s">
        <v>193</v>
      </c>
      <c r="F112" s="122">
        <v>2.6</v>
      </c>
    </row>
    <row r="113" spans="1:6">
      <c r="A113" t="s">
        <v>577</v>
      </c>
      <c r="B113" t="s">
        <v>483</v>
      </c>
      <c r="C113" t="s">
        <v>18</v>
      </c>
      <c r="D113" t="s">
        <v>19</v>
      </c>
      <c r="E113" s="115" t="s">
        <v>393</v>
      </c>
      <c r="F113" s="122">
        <v>2.8</v>
      </c>
    </row>
    <row r="114" spans="1:6">
      <c r="A114" t="s">
        <v>577</v>
      </c>
      <c r="B114" t="s">
        <v>483</v>
      </c>
      <c r="C114" t="s">
        <v>18</v>
      </c>
      <c r="D114" t="s">
        <v>19</v>
      </c>
      <c r="E114" s="114" t="s">
        <v>423</v>
      </c>
      <c r="F114" s="122">
        <v>2.8</v>
      </c>
    </row>
    <row r="115" spans="1:6">
      <c r="A115" t="s">
        <v>577</v>
      </c>
      <c r="B115" t="s">
        <v>483</v>
      </c>
      <c r="C115" t="s">
        <v>18</v>
      </c>
      <c r="D115" t="s">
        <v>20</v>
      </c>
      <c r="E115" s="115" t="s">
        <v>580</v>
      </c>
      <c r="F115" s="122">
        <v>4.5999999999999996</v>
      </c>
    </row>
    <row r="116" spans="1:6">
      <c r="A116" t="s">
        <v>577</v>
      </c>
      <c r="B116" t="s">
        <v>483</v>
      </c>
      <c r="C116" t="s">
        <v>18</v>
      </c>
      <c r="D116" t="s">
        <v>20</v>
      </c>
      <c r="E116" s="115" t="s">
        <v>579</v>
      </c>
      <c r="F116" s="122">
        <v>9.4</v>
      </c>
    </row>
    <row r="117" spans="1:6">
      <c r="A117" t="s">
        <v>577</v>
      </c>
      <c r="B117" t="s">
        <v>483</v>
      </c>
      <c r="C117" t="s">
        <v>18</v>
      </c>
      <c r="D117" t="s">
        <v>20</v>
      </c>
      <c r="E117" s="115" t="s">
        <v>578</v>
      </c>
      <c r="F117" s="122">
        <v>2.7</v>
      </c>
    </row>
    <row r="118" spans="1:6">
      <c r="A118" t="s">
        <v>577</v>
      </c>
      <c r="B118" t="s">
        <v>483</v>
      </c>
      <c r="C118" t="s">
        <v>18</v>
      </c>
      <c r="D118" t="s">
        <v>20</v>
      </c>
      <c r="E118" s="115" t="s">
        <v>197</v>
      </c>
      <c r="F118" s="122">
        <v>2.2999999999999998</v>
      </c>
    </row>
    <row r="119" spans="1:6">
      <c r="A119" t="s">
        <v>577</v>
      </c>
      <c r="B119" t="s">
        <v>483</v>
      </c>
      <c r="C119" t="s">
        <v>18</v>
      </c>
      <c r="D119" t="s">
        <v>20</v>
      </c>
      <c r="E119" s="115" t="s">
        <v>196</v>
      </c>
      <c r="F119" s="122">
        <v>1.7</v>
      </c>
    </row>
    <row r="120" spans="1:6">
      <c r="A120" t="s">
        <v>577</v>
      </c>
      <c r="B120" t="s">
        <v>483</v>
      </c>
      <c r="C120" t="s">
        <v>18</v>
      </c>
      <c r="D120" t="s">
        <v>20</v>
      </c>
      <c r="E120" s="115" t="s">
        <v>195</v>
      </c>
      <c r="F120" s="122">
        <v>1.7</v>
      </c>
    </row>
    <row r="121" spans="1:6">
      <c r="A121" t="s">
        <v>577</v>
      </c>
      <c r="B121" t="s">
        <v>483</v>
      </c>
      <c r="C121" t="s">
        <v>18</v>
      </c>
      <c r="D121" t="s">
        <v>20</v>
      </c>
      <c r="E121" s="115" t="s">
        <v>194</v>
      </c>
      <c r="F121" s="122">
        <v>2.4</v>
      </c>
    </row>
    <row r="122" spans="1:6">
      <c r="A122" t="s">
        <v>577</v>
      </c>
      <c r="B122" t="s">
        <v>483</v>
      </c>
      <c r="C122" t="s">
        <v>18</v>
      </c>
      <c r="D122" t="s">
        <v>20</v>
      </c>
      <c r="E122" s="115" t="s">
        <v>193</v>
      </c>
      <c r="F122" s="122">
        <v>3.1</v>
      </c>
    </row>
    <row r="123" spans="1:6">
      <c r="A123" t="s">
        <v>577</v>
      </c>
      <c r="B123" t="s">
        <v>483</v>
      </c>
      <c r="C123" t="s">
        <v>18</v>
      </c>
      <c r="D123" t="s">
        <v>20</v>
      </c>
      <c r="E123" s="115" t="s">
        <v>393</v>
      </c>
      <c r="F123" s="122">
        <v>2.9</v>
      </c>
    </row>
    <row r="124" spans="1:6">
      <c r="A124" t="s">
        <v>577</v>
      </c>
      <c r="B124" t="s">
        <v>483</v>
      </c>
      <c r="C124" t="s">
        <v>18</v>
      </c>
      <c r="D124" t="s">
        <v>20</v>
      </c>
      <c r="E124" s="114" t="s">
        <v>423</v>
      </c>
      <c r="F124" s="122">
        <v>3</v>
      </c>
    </row>
    <row r="125" spans="1:6">
      <c r="A125" t="s">
        <v>577</v>
      </c>
      <c r="B125" t="s">
        <v>483</v>
      </c>
      <c r="C125" t="s">
        <v>583</v>
      </c>
      <c r="D125" t="s">
        <v>392</v>
      </c>
      <c r="E125" s="115" t="s">
        <v>580</v>
      </c>
      <c r="F125" s="122">
        <v>4.7</v>
      </c>
    </row>
    <row r="126" spans="1:6">
      <c r="A126" t="s">
        <v>577</v>
      </c>
      <c r="B126" t="s">
        <v>483</v>
      </c>
      <c r="C126" t="s">
        <v>583</v>
      </c>
      <c r="D126" t="s">
        <v>392</v>
      </c>
      <c r="E126" s="115" t="s">
        <v>579</v>
      </c>
      <c r="F126" s="122">
        <v>9.1</v>
      </c>
    </row>
    <row r="127" spans="1:6">
      <c r="A127" t="s">
        <v>577</v>
      </c>
      <c r="B127" t="s">
        <v>483</v>
      </c>
      <c r="C127" t="s">
        <v>583</v>
      </c>
      <c r="D127" t="s">
        <v>392</v>
      </c>
      <c r="E127" s="115" t="s">
        <v>578</v>
      </c>
      <c r="F127" s="122">
        <v>2.5</v>
      </c>
    </row>
    <row r="128" spans="1:6">
      <c r="A128" t="s">
        <v>577</v>
      </c>
      <c r="B128" t="s">
        <v>483</v>
      </c>
      <c r="C128" t="s">
        <v>583</v>
      </c>
      <c r="D128" t="s">
        <v>392</v>
      </c>
      <c r="E128" s="115" t="s">
        <v>197</v>
      </c>
      <c r="F128" s="122">
        <v>1.9</v>
      </c>
    </row>
    <row r="129" spans="1:6">
      <c r="A129" t="s">
        <v>577</v>
      </c>
      <c r="B129" t="s">
        <v>483</v>
      </c>
      <c r="C129" t="s">
        <v>583</v>
      </c>
      <c r="D129" t="s">
        <v>392</v>
      </c>
      <c r="E129" s="115" t="s">
        <v>196</v>
      </c>
      <c r="F129" s="122">
        <v>1.4</v>
      </c>
    </row>
    <row r="130" spans="1:6">
      <c r="A130" t="s">
        <v>577</v>
      </c>
      <c r="B130" t="s">
        <v>483</v>
      </c>
      <c r="C130" t="s">
        <v>583</v>
      </c>
      <c r="D130" t="s">
        <v>392</v>
      </c>
      <c r="E130" s="115" t="s">
        <v>195</v>
      </c>
      <c r="F130" s="122">
        <v>1.6</v>
      </c>
    </row>
    <row r="131" spans="1:6">
      <c r="A131" t="s">
        <v>577</v>
      </c>
      <c r="B131" t="s">
        <v>483</v>
      </c>
      <c r="C131" t="s">
        <v>583</v>
      </c>
      <c r="D131" t="s">
        <v>392</v>
      </c>
      <c r="E131" s="115" t="s">
        <v>194</v>
      </c>
      <c r="F131" s="122">
        <v>2.1</v>
      </c>
    </row>
    <row r="132" spans="1:6">
      <c r="A132" t="s">
        <v>577</v>
      </c>
      <c r="B132" t="s">
        <v>483</v>
      </c>
      <c r="C132" t="s">
        <v>583</v>
      </c>
      <c r="D132" t="s">
        <v>392</v>
      </c>
      <c r="E132" s="115" t="s">
        <v>193</v>
      </c>
      <c r="F132" s="122">
        <v>2.9</v>
      </c>
    </row>
    <row r="133" spans="1:6">
      <c r="A133" t="s">
        <v>577</v>
      </c>
      <c r="B133" t="s">
        <v>483</v>
      </c>
      <c r="C133" t="s">
        <v>583</v>
      </c>
      <c r="D133" t="s">
        <v>392</v>
      </c>
      <c r="E133" s="115" t="s">
        <v>393</v>
      </c>
      <c r="F133" s="122">
        <v>3.1</v>
      </c>
    </row>
    <row r="134" spans="1:6">
      <c r="A134" t="s">
        <v>577</v>
      </c>
      <c r="B134" t="s">
        <v>483</v>
      </c>
      <c r="C134" t="s">
        <v>583</v>
      </c>
      <c r="D134" t="s">
        <v>392</v>
      </c>
      <c r="E134" s="114" t="s">
        <v>423</v>
      </c>
      <c r="F134" s="122">
        <v>2.8</v>
      </c>
    </row>
    <row r="135" spans="1:6">
      <c r="A135" t="s">
        <v>577</v>
      </c>
      <c r="B135" t="s">
        <v>483</v>
      </c>
      <c r="C135" t="s">
        <v>583</v>
      </c>
      <c r="D135" t="s">
        <v>65</v>
      </c>
      <c r="E135" s="115" t="s">
        <v>580</v>
      </c>
      <c r="F135" s="122">
        <v>5</v>
      </c>
    </row>
    <row r="136" spans="1:6">
      <c r="A136" t="s">
        <v>577</v>
      </c>
      <c r="B136" t="s">
        <v>483</v>
      </c>
      <c r="C136" t="s">
        <v>583</v>
      </c>
      <c r="D136" t="s">
        <v>65</v>
      </c>
      <c r="E136" s="115" t="s">
        <v>579</v>
      </c>
      <c r="F136" s="122">
        <v>9.6999999999999993</v>
      </c>
    </row>
    <row r="137" spans="1:6">
      <c r="A137" t="s">
        <v>577</v>
      </c>
      <c r="B137" t="s">
        <v>483</v>
      </c>
      <c r="C137" t="s">
        <v>583</v>
      </c>
      <c r="D137" t="s">
        <v>65</v>
      </c>
      <c r="E137" s="115" t="s">
        <v>578</v>
      </c>
      <c r="F137" s="122">
        <v>2.9</v>
      </c>
    </row>
    <row r="138" spans="1:6">
      <c r="A138" t="s">
        <v>577</v>
      </c>
      <c r="B138" t="s">
        <v>483</v>
      </c>
      <c r="C138" t="s">
        <v>583</v>
      </c>
      <c r="D138" t="s">
        <v>65</v>
      </c>
      <c r="E138" s="115" t="s">
        <v>197</v>
      </c>
      <c r="F138" s="122">
        <v>2.6</v>
      </c>
    </row>
    <row r="139" spans="1:6">
      <c r="A139" t="s">
        <v>577</v>
      </c>
      <c r="B139" t="s">
        <v>483</v>
      </c>
      <c r="C139" t="s">
        <v>583</v>
      </c>
      <c r="D139" t="s">
        <v>65</v>
      </c>
      <c r="E139" s="115" t="s">
        <v>196</v>
      </c>
      <c r="F139" s="122">
        <v>2.4</v>
      </c>
    </row>
    <row r="140" spans="1:6">
      <c r="A140" t="s">
        <v>577</v>
      </c>
      <c r="B140" t="s">
        <v>483</v>
      </c>
      <c r="C140" t="s">
        <v>583</v>
      </c>
      <c r="D140" t="s">
        <v>65</v>
      </c>
      <c r="E140" s="115" t="s">
        <v>195</v>
      </c>
      <c r="F140" s="122">
        <v>2.2000000000000002</v>
      </c>
    </row>
    <row r="141" spans="1:6">
      <c r="A141" t="s">
        <v>577</v>
      </c>
      <c r="B141" t="s">
        <v>483</v>
      </c>
      <c r="C141" t="s">
        <v>583</v>
      </c>
      <c r="D141" t="s">
        <v>65</v>
      </c>
      <c r="E141" s="115" t="s">
        <v>194</v>
      </c>
      <c r="F141" s="122">
        <v>2.6</v>
      </c>
    </row>
    <row r="142" spans="1:6">
      <c r="A142" t="s">
        <v>577</v>
      </c>
      <c r="B142" t="s">
        <v>483</v>
      </c>
      <c r="C142" t="s">
        <v>583</v>
      </c>
      <c r="D142" t="s">
        <v>65</v>
      </c>
      <c r="E142" s="115" t="s">
        <v>193</v>
      </c>
      <c r="F142" s="122">
        <v>2.9</v>
      </c>
    </row>
    <row r="143" spans="1:6">
      <c r="A143" t="s">
        <v>577</v>
      </c>
      <c r="B143" t="s">
        <v>483</v>
      </c>
      <c r="C143" t="s">
        <v>583</v>
      </c>
      <c r="D143" t="s">
        <v>65</v>
      </c>
      <c r="E143" s="115" t="s">
        <v>393</v>
      </c>
      <c r="F143" s="122">
        <v>2.4</v>
      </c>
    </row>
    <row r="144" spans="1:6">
      <c r="A144" t="s">
        <v>577</v>
      </c>
      <c r="B144" t="s">
        <v>483</v>
      </c>
      <c r="C144" t="s">
        <v>583</v>
      </c>
      <c r="D144" t="s">
        <v>65</v>
      </c>
      <c r="E144" s="114" t="s">
        <v>423</v>
      </c>
      <c r="F144" s="122">
        <v>3.2</v>
      </c>
    </row>
    <row r="145" spans="1:6">
      <c r="A145" t="s">
        <v>577</v>
      </c>
      <c r="B145" t="s">
        <v>483</v>
      </c>
      <c r="C145" t="s">
        <v>583</v>
      </c>
      <c r="D145" t="s">
        <v>66</v>
      </c>
      <c r="E145" s="115" t="s">
        <v>580</v>
      </c>
      <c r="F145" s="122">
        <v>5.5</v>
      </c>
    </row>
    <row r="146" spans="1:6">
      <c r="A146" t="s">
        <v>577</v>
      </c>
      <c r="B146" t="s">
        <v>483</v>
      </c>
      <c r="C146" t="s">
        <v>583</v>
      </c>
      <c r="D146" t="s">
        <v>66</v>
      </c>
      <c r="E146" s="115" t="s">
        <v>579</v>
      </c>
      <c r="F146" s="122">
        <v>9.8000000000000007</v>
      </c>
    </row>
    <row r="147" spans="1:6">
      <c r="A147" t="s">
        <v>577</v>
      </c>
      <c r="B147" t="s">
        <v>483</v>
      </c>
      <c r="C147" t="s">
        <v>583</v>
      </c>
      <c r="D147" t="s">
        <v>66</v>
      </c>
      <c r="E147" s="115" t="s">
        <v>578</v>
      </c>
      <c r="F147" s="122">
        <v>2.9</v>
      </c>
    </row>
    <row r="148" spans="1:6">
      <c r="A148" t="s">
        <v>577</v>
      </c>
      <c r="B148" t="s">
        <v>483</v>
      </c>
      <c r="C148" t="s">
        <v>583</v>
      </c>
      <c r="D148" t="s">
        <v>66</v>
      </c>
      <c r="E148" s="115" t="s">
        <v>197</v>
      </c>
      <c r="F148" s="122">
        <v>2.4</v>
      </c>
    </row>
    <row r="149" spans="1:6">
      <c r="A149" t="s">
        <v>577</v>
      </c>
      <c r="B149" t="s">
        <v>483</v>
      </c>
      <c r="C149" t="s">
        <v>583</v>
      </c>
      <c r="D149" t="s">
        <v>66</v>
      </c>
      <c r="E149" s="115" t="s">
        <v>196</v>
      </c>
      <c r="F149" s="122">
        <v>2.5</v>
      </c>
    </row>
    <row r="150" spans="1:6">
      <c r="A150" t="s">
        <v>577</v>
      </c>
      <c r="B150" t="s">
        <v>483</v>
      </c>
      <c r="C150" t="s">
        <v>583</v>
      </c>
      <c r="D150" t="s">
        <v>66</v>
      </c>
      <c r="E150" s="115" t="s">
        <v>195</v>
      </c>
      <c r="F150" s="122">
        <v>2.2000000000000002</v>
      </c>
    </row>
    <row r="151" spans="1:6">
      <c r="A151" t="s">
        <v>577</v>
      </c>
      <c r="B151" t="s">
        <v>483</v>
      </c>
      <c r="C151" t="s">
        <v>583</v>
      </c>
      <c r="D151" t="s">
        <v>66</v>
      </c>
      <c r="E151" s="115" t="s">
        <v>194</v>
      </c>
      <c r="F151" s="122">
        <v>2.6</v>
      </c>
    </row>
    <row r="152" spans="1:6">
      <c r="A152" t="s">
        <v>577</v>
      </c>
      <c r="B152" t="s">
        <v>483</v>
      </c>
      <c r="C152" t="s">
        <v>583</v>
      </c>
      <c r="D152" t="s">
        <v>66</v>
      </c>
      <c r="E152" s="115" t="s">
        <v>193</v>
      </c>
      <c r="F152" s="122">
        <v>2.8</v>
      </c>
    </row>
    <row r="153" spans="1:6">
      <c r="A153" t="s">
        <v>577</v>
      </c>
      <c r="B153" t="s">
        <v>483</v>
      </c>
      <c r="C153" t="s">
        <v>583</v>
      </c>
      <c r="D153" t="s">
        <v>66</v>
      </c>
      <c r="E153" s="115" t="s">
        <v>393</v>
      </c>
      <c r="F153" s="122">
        <v>2.4</v>
      </c>
    </row>
    <row r="154" spans="1:6">
      <c r="A154" t="s">
        <v>577</v>
      </c>
      <c r="B154" t="s">
        <v>483</v>
      </c>
      <c r="C154" t="s">
        <v>583</v>
      </c>
      <c r="D154" t="s">
        <v>66</v>
      </c>
      <c r="E154" s="114" t="s">
        <v>423</v>
      </c>
      <c r="F154" s="122">
        <v>3.2</v>
      </c>
    </row>
    <row r="155" spans="1:6">
      <c r="A155" t="s">
        <v>577</v>
      </c>
      <c r="B155" t="s">
        <v>483</v>
      </c>
      <c r="C155" t="s">
        <v>583</v>
      </c>
      <c r="D155" t="s">
        <v>584</v>
      </c>
      <c r="E155" s="115" t="s">
        <v>580</v>
      </c>
      <c r="F155" s="122">
        <v>8.6</v>
      </c>
    </row>
    <row r="156" spans="1:6">
      <c r="A156" t="s">
        <v>577</v>
      </c>
      <c r="B156" t="s">
        <v>483</v>
      </c>
      <c r="C156" t="s">
        <v>583</v>
      </c>
      <c r="D156" t="s">
        <v>584</v>
      </c>
      <c r="E156" s="115" t="s">
        <v>579</v>
      </c>
      <c r="F156" s="122">
        <v>15.3</v>
      </c>
    </row>
    <row r="157" spans="1:6">
      <c r="A157" t="s">
        <v>577</v>
      </c>
      <c r="B157" t="s">
        <v>483</v>
      </c>
      <c r="C157" t="s">
        <v>583</v>
      </c>
      <c r="D157" t="s">
        <v>584</v>
      </c>
      <c r="E157" s="115" t="s">
        <v>578</v>
      </c>
      <c r="F157" s="122">
        <v>3.7</v>
      </c>
    </row>
    <row r="158" spans="1:6">
      <c r="A158" t="s">
        <v>577</v>
      </c>
      <c r="B158" t="s">
        <v>483</v>
      </c>
      <c r="C158" t="s">
        <v>583</v>
      </c>
      <c r="D158" t="s">
        <v>584</v>
      </c>
      <c r="E158" s="115" t="s">
        <v>197</v>
      </c>
      <c r="F158" s="122">
        <v>2.8</v>
      </c>
    </row>
    <row r="159" spans="1:6">
      <c r="A159" t="s">
        <v>577</v>
      </c>
      <c r="B159" t="s">
        <v>483</v>
      </c>
      <c r="C159" t="s">
        <v>583</v>
      </c>
      <c r="D159" t="s">
        <v>584</v>
      </c>
      <c r="E159" s="115" t="s">
        <v>196</v>
      </c>
      <c r="F159" s="122">
        <v>2.2999999999999998</v>
      </c>
    </row>
    <row r="160" spans="1:6">
      <c r="A160" t="s">
        <v>577</v>
      </c>
      <c r="B160" t="s">
        <v>483</v>
      </c>
      <c r="C160" t="s">
        <v>583</v>
      </c>
      <c r="D160" t="s">
        <v>584</v>
      </c>
      <c r="E160" s="115" t="s">
        <v>195</v>
      </c>
      <c r="F160" s="122">
        <v>2.1</v>
      </c>
    </row>
    <row r="161" spans="1:6">
      <c r="A161" t="s">
        <v>577</v>
      </c>
      <c r="B161" t="s">
        <v>483</v>
      </c>
      <c r="C161" t="s">
        <v>583</v>
      </c>
      <c r="D161" t="s">
        <v>584</v>
      </c>
      <c r="E161" s="115" t="s">
        <v>194</v>
      </c>
      <c r="F161" s="122">
        <v>2.1</v>
      </c>
    </row>
    <row r="162" spans="1:6">
      <c r="A162" t="s">
        <v>577</v>
      </c>
      <c r="B162" t="s">
        <v>483</v>
      </c>
      <c r="C162" t="s">
        <v>583</v>
      </c>
      <c r="D162" t="s">
        <v>584</v>
      </c>
      <c r="E162" s="115" t="s">
        <v>193</v>
      </c>
      <c r="F162" s="122">
        <v>1.8</v>
      </c>
    </row>
    <row r="163" spans="1:6">
      <c r="A163" t="s">
        <v>577</v>
      </c>
      <c r="B163" t="s">
        <v>483</v>
      </c>
      <c r="C163" t="s">
        <v>583</v>
      </c>
      <c r="D163" t="s">
        <v>584</v>
      </c>
      <c r="E163" s="115" t="s">
        <v>393</v>
      </c>
      <c r="F163" s="122">
        <v>1.7</v>
      </c>
    </row>
    <row r="164" spans="1:6">
      <c r="A164" t="s">
        <v>577</v>
      </c>
      <c r="B164" t="s">
        <v>483</v>
      </c>
      <c r="C164" t="s">
        <v>583</v>
      </c>
      <c r="D164" t="s">
        <v>584</v>
      </c>
      <c r="E164" s="114" t="s">
        <v>423</v>
      </c>
      <c r="F164" s="122">
        <v>3.7</v>
      </c>
    </row>
    <row r="165" spans="1:6">
      <c r="A165" t="s">
        <v>577</v>
      </c>
      <c r="B165" t="s">
        <v>483</v>
      </c>
      <c r="C165" t="s">
        <v>583</v>
      </c>
      <c r="D165" t="s">
        <v>582</v>
      </c>
      <c r="E165" s="115" t="s">
        <v>580</v>
      </c>
      <c r="F165" s="122">
        <v>9.5</v>
      </c>
    </row>
    <row r="166" spans="1:6">
      <c r="A166" t="s">
        <v>577</v>
      </c>
      <c r="B166" t="s">
        <v>483</v>
      </c>
      <c r="C166" t="s">
        <v>583</v>
      </c>
      <c r="D166" t="s">
        <v>582</v>
      </c>
      <c r="E166" s="115" t="s">
        <v>579</v>
      </c>
      <c r="F166" s="122">
        <v>18.100000000000001</v>
      </c>
    </row>
    <row r="167" spans="1:6">
      <c r="A167" t="s">
        <v>577</v>
      </c>
      <c r="B167" t="s">
        <v>483</v>
      </c>
      <c r="C167" t="s">
        <v>583</v>
      </c>
      <c r="D167" t="s">
        <v>582</v>
      </c>
      <c r="E167" s="115" t="s">
        <v>578</v>
      </c>
      <c r="F167" s="122">
        <v>5.3</v>
      </c>
    </row>
    <row r="168" spans="1:6">
      <c r="A168" t="s">
        <v>577</v>
      </c>
      <c r="B168" t="s">
        <v>483</v>
      </c>
      <c r="C168" t="s">
        <v>583</v>
      </c>
      <c r="D168" t="s">
        <v>582</v>
      </c>
      <c r="E168" s="115" t="s">
        <v>197</v>
      </c>
      <c r="F168" s="122">
        <v>2.1</v>
      </c>
    </row>
    <row r="169" spans="1:6">
      <c r="A169" t="s">
        <v>577</v>
      </c>
      <c r="B169" t="s">
        <v>483</v>
      </c>
      <c r="C169" t="s">
        <v>583</v>
      </c>
      <c r="D169" t="s">
        <v>582</v>
      </c>
      <c r="E169" s="115" t="s">
        <v>196</v>
      </c>
      <c r="F169" s="122">
        <v>2.2000000000000002</v>
      </c>
    </row>
    <row r="170" spans="1:6">
      <c r="A170" t="s">
        <v>577</v>
      </c>
      <c r="B170" t="s">
        <v>483</v>
      </c>
      <c r="C170" t="s">
        <v>583</v>
      </c>
      <c r="D170" t="s">
        <v>582</v>
      </c>
      <c r="E170" s="115" t="s">
        <v>195</v>
      </c>
      <c r="F170" s="122">
        <v>2.6</v>
      </c>
    </row>
    <row r="171" spans="1:6">
      <c r="A171" t="s">
        <v>577</v>
      </c>
      <c r="B171" t="s">
        <v>483</v>
      </c>
      <c r="C171" t="s">
        <v>583</v>
      </c>
      <c r="D171" t="s">
        <v>582</v>
      </c>
      <c r="E171" s="115" t="s">
        <v>194</v>
      </c>
      <c r="F171" s="122">
        <v>2</v>
      </c>
    </row>
    <row r="172" spans="1:6">
      <c r="A172" t="s">
        <v>577</v>
      </c>
      <c r="B172" t="s">
        <v>483</v>
      </c>
      <c r="C172" t="s">
        <v>583</v>
      </c>
      <c r="D172" t="s">
        <v>582</v>
      </c>
      <c r="E172" s="115" t="s">
        <v>193</v>
      </c>
      <c r="F172" s="122">
        <v>2.1</v>
      </c>
    </row>
    <row r="173" spans="1:6">
      <c r="A173" t="s">
        <v>577</v>
      </c>
      <c r="B173" t="s">
        <v>483</v>
      </c>
      <c r="C173" t="s">
        <v>583</v>
      </c>
      <c r="D173" t="s">
        <v>582</v>
      </c>
      <c r="E173" s="115" t="s">
        <v>393</v>
      </c>
      <c r="F173" s="122">
        <v>1.6</v>
      </c>
    </row>
    <row r="174" spans="1:6">
      <c r="A174" t="s">
        <v>577</v>
      </c>
      <c r="B174" t="s">
        <v>483</v>
      </c>
      <c r="C174" t="s">
        <v>583</v>
      </c>
      <c r="D174" t="s">
        <v>582</v>
      </c>
      <c r="E174" s="114" t="s">
        <v>423</v>
      </c>
      <c r="F174" s="122">
        <v>4.2</v>
      </c>
    </row>
    <row r="175" spans="1:6">
      <c r="A175" t="s">
        <v>577</v>
      </c>
      <c r="B175" t="s">
        <v>483</v>
      </c>
      <c r="C175" t="s">
        <v>133</v>
      </c>
      <c r="D175" t="s">
        <v>22</v>
      </c>
      <c r="E175" s="115" t="s">
        <v>580</v>
      </c>
      <c r="F175" s="122">
        <v>7.8</v>
      </c>
    </row>
    <row r="176" spans="1:6">
      <c r="A176" t="s">
        <v>577</v>
      </c>
      <c r="B176" t="s">
        <v>483</v>
      </c>
      <c r="C176" t="s">
        <v>133</v>
      </c>
      <c r="D176" t="s">
        <v>22</v>
      </c>
      <c r="E176" s="115" t="s">
        <v>579</v>
      </c>
      <c r="F176" s="122">
        <v>13.3</v>
      </c>
    </row>
    <row r="177" spans="1:6">
      <c r="A177" t="s">
        <v>577</v>
      </c>
      <c r="B177" t="s">
        <v>483</v>
      </c>
      <c r="C177" t="s">
        <v>133</v>
      </c>
      <c r="D177" t="s">
        <v>22</v>
      </c>
      <c r="E177" s="115" t="s">
        <v>578</v>
      </c>
      <c r="F177" s="122">
        <v>3</v>
      </c>
    </row>
    <row r="178" spans="1:6">
      <c r="A178" t="s">
        <v>577</v>
      </c>
      <c r="B178" t="s">
        <v>483</v>
      </c>
      <c r="C178" t="s">
        <v>133</v>
      </c>
      <c r="D178" t="s">
        <v>22</v>
      </c>
      <c r="E178" s="115" t="s">
        <v>197</v>
      </c>
      <c r="F178" s="122">
        <v>2.4</v>
      </c>
    </row>
    <row r="179" spans="1:6">
      <c r="A179" t="s">
        <v>577</v>
      </c>
      <c r="B179" t="s">
        <v>483</v>
      </c>
      <c r="C179" t="s">
        <v>133</v>
      </c>
      <c r="D179" t="s">
        <v>22</v>
      </c>
      <c r="E179" s="115" t="s">
        <v>196</v>
      </c>
      <c r="F179" s="122">
        <v>3.3</v>
      </c>
    </row>
    <row r="180" spans="1:6">
      <c r="A180" t="s">
        <v>577</v>
      </c>
      <c r="B180" t="s">
        <v>483</v>
      </c>
      <c r="C180" t="s">
        <v>133</v>
      </c>
      <c r="D180" t="s">
        <v>22</v>
      </c>
      <c r="E180" s="115" t="s">
        <v>195</v>
      </c>
      <c r="F180" s="122">
        <v>3.6</v>
      </c>
    </row>
    <row r="181" spans="1:6">
      <c r="A181" t="s">
        <v>577</v>
      </c>
      <c r="B181" t="s">
        <v>483</v>
      </c>
      <c r="C181" t="s">
        <v>133</v>
      </c>
      <c r="D181" t="s">
        <v>22</v>
      </c>
      <c r="E181" s="115" t="s">
        <v>194</v>
      </c>
      <c r="F181" s="122">
        <v>3.1</v>
      </c>
    </row>
    <row r="182" spans="1:6">
      <c r="A182" t="s">
        <v>577</v>
      </c>
      <c r="B182" t="s">
        <v>483</v>
      </c>
      <c r="C182" t="s">
        <v>133</v>
      </c>
      <c r="D182" t="s">
        <v>22</v>
      </c>
      <c r="E182" s="115" t="s">
        <v>193</v>
      </c>
      <c r="F182" s="122">
        <v>2.1</v>
      </c>
    </row>
    <row r="183" spans="1:6">
      <c r="A183" t="s">
        <v>577</v>
      </c>
      <c r="B183" t="s">
        <v>483</v>
      </c>
      <c r="C183" t="s">
        <v>133</v>
      </c>
      <c r="D183" t="s">
        <v>22</v>
      </c>
      <c r="E183" s="115" t="s">
        <v>393</v>
      </c>
      <c r="F183" s="122">
        <v>1.6</v>
      </c>
    </row>
    <row r="184" spans="1:6">
      <c r="A184" t="s">
        <v>577</v>
      </c>
      <c r="B184" t="s">
        <v>483</v>
      </c>
      <c r="C184" t="s">
        <v>133</v>
      </c>
      <c r="D184" t="s">
        <v>22</v>
      </c>
      <c r="E184" s="114" t="s">
        <v>423</v>
      </c>
      <c r="F184" s="122">
        <v>4.5999999999999996</v>
      </c>
    </row>
    <row r="185" spans="1:6">
      <c r="A185" t="s">
        <v>577</v>
      </c>
      <c r="B185" t="s">
        <v>483</v>
      </c>
      <c r="C185" t="s">
        <v>133</v>
      </c>
      <c r="D185" t="s">
        <v>581</v>
      </c>
      <c r="E185" s="115" t="s">
        <v>580</v>
      </c>
      <c r="F185" s="122">
        <v>4.7</v>
      </c>
    </row>
    <row r="186" spans="1:6">
      <c r="A186" t="s">
        <v>577</v>
      </c>
      <c r="B186" t="s">
        <v>483</v>
      </c>
      <c r="C186" t="s">
        <v>133</v>
      </c>
      <c r="D186" t="s">
        <v>581</v>
      </c>
      <c r="E186" s="115" t="s">
        <v>579</v>
      </c>
      <c r="F186" s="122">
        <v>9.3000000000000007</v>
      </c>
    </row>
    <row r="187" spans="1:6">
      <c r="A187" t="s">
        <v>577</v>
      </c>
      <c r="B187" t="s">
        <v>483</v>
      </c>
      <c r="C187" t="s">
        <v>133</v>
      </c>
      <c r="D187" t="s">
        <v>581</v>
      </c>
      <c r="E187" s="115" t="s">
        <v>578</v>
      </c>
      <c r="F187" s="122">
        <v>2.6</v>
      </c>
    </row>
    <row r="188" spans="1:6">
      <c r="A188" t="s">
        <v>577</v>
      </c>
      <c r="B188" t="s">
        <v>483</v>
      </c>
      <c r="C188" t="s">
        <v>133</v>
      </c>
      <c r="D188" t="s">
        <v>581</v>
      </c>
      <c r="E188" s="115" t="s">
        <v>197</v>
      </c>
      <c r="F188" s="122">
        <v>2.1</v>
      </c>
    </row>
    <row r="189" spans="1:6">
      <c r="A189" t="s">
        <v>577</v>
      </c>
      <c r="B189" t="s">
        <v>483</v>
      </c>
      <c r="C189" t="s">
        <v>133</v>
      </c>
      <c r="D189" t="s">
        <v>581</v>
      </c>
      <c r="E189" s="115" t="s">
        <v>196</v>
      </c>
      <c r="F189" s="122">
        <v>1.6</v>
      </c>
    </row>
    <row r="190" spans="1:6">
      <c r="A190" t="s">
        <v>577</v>
      </c>
      <c r="B190" t="s">
        <v>483</v>
      </c>
      <c r="C190" t="s">
        <v>133</v>
      </c>
      <c r="D190" t="s">
        <v>581</v>
      </c>
      <c r="E190" s="115" t="s">
        <v>195</v>
      </c>
      <c r="F190" s="122">
        <v>1.7</v>
      </c>
    </row>
    <row r="191" spans="1:6">
      <c r="A191" t="s">
        <v>577</v>
      </c>
      <c r="B191" t="s">
        <v>483</v>
      </c>
      <c r="C191" t="s">
        <v>133</v>
      </c>
      <c r="D191" t="s">
        <v>581</v>
      </c>
      <c r="E191" s="115" t="s">
        <v>194</v>
      </c>
      <c r="F191" s="122">
        <v>2.2000000000000002</v>
      </c>
    </row>
    <row r="192" spans="1:6">
      <c r="A192" t="s">
        <v>577</v>
      </c>
      <c r="B192" t="s">
        <v>483</v>
      </c>
      <c r="C192" t="s">
        <v>133</v>
      </c>
      <c r="D192" t="s">
        <v>581</v>
      </c>
      <c r="E192" s="115" t="s">
        <v>193</v>
      </c>
      <c r="F192" s="122">
        <v>2.9</v>
      </c>
    </row>
    <row r="193" spans="1:6">
      <c r="A193" t="s">
        <v>577</v>
      </c>
      <c r="B193" t="s">
        <v>483</v>
      </c>
      <c r="C193" t="s">
        <v>133</v>
      </c>
      <c r="D193" t="s">
        <v>581</v>
      </c>
      <c r="E193" s="115" t="s">
        <v>393</v>
      </c>
      <c r="F193" s="122">
        <v>2.9</v>
      </c>
    </row>
    <row r="194" spans="1:6">
      <c r="A194" t="s">
        <v>577</v>
      </c>
      <c r="B194" t="s">
        <v>483</v>
      </c>
      <c r="C194" t="s">
        <v>133</v>
      </c>
      <c r="D194" t="s">
        <v>581</v>
      </c>
      <c r="E194" s="114" t="s">
        <v>423</v>
      </c>
      <c r="F194" s="122">
        <v>2.8</v>
      </c>
    </row>
    <row r="195" spans="1:6">
      <c r="A195" t="s">
        <v>577</v>
      </c>
      <c r="B195" t="s">
        <v>483</v>
      </c>
      <c r="C195" t="s">
        <v>423</v>
      </c>
      <c r="D195" t="s">
        <v>423</v>
      </c>
      <c r="E195" s="115" t="s">
        <v>580</v>
      </c>
      <c r="F195" s="121">
        <v>4.9000000000000004</v>
      </c>
    </row>
    <row r="196" spans="1:6">
      <c r="A196" t="s">
        <v>577</v>
      </c>
      <c r="B196" t="s">
        <v>483</v>
      </c>
      <c r="C196" t="s">
        <v>423</v>
      </c>
      <c r="D196" t="s">
        <v>423</v>
      </c>
      <c r="E196" s="115" t="s">
        <v>579</v>
      </c>
      <c r="F196" s="121">
        <v>9.5</v>
      </c>
    </row>
    <row r="197" spans="1:6">
      <c r="A197" t="s">
        <v>577</v>
      </c>
      <c r="B197" t="s">
        <v>483</v>
      </c>
      <c r="C197" t="s">
        <v>423</v>
      </c>
      <c r="D197" t="s">
        <v>423</v>
      </c>
      <c r="E197" s="115" t="s">
        <v>578</v>
      </c>
      <c r="F197" s="121">
        <v>2.6</v>
      </c>
    </row>
    <row r="198" spans="1:6">
      <c r="A198" t="s">
        <v>577</v>
      </c>
      <c r="B198" t="s">
        <v>483</v>
      </c>
      <c r="C198" t="s">
        <v>423</v>
      </c>
      <c r="D198" t="s">
        <v>423</v>
      </c>
      <c r="E198" s="115" t="s">
        <v>197</v>
      </c>
      <c r="F198" s="121">
        <v>2.1</v>
      </c>
    </row>
    <row r="199" spans="1:6">
      <c r="A199" t="s">
        <v>577</v>
      </c>
      <c r="B199" t="s">
        <v>483</v>
      </c>
      <c r="C199" t="s">
        <v>423</v>
      </c>
      <c r="D199" t="s">
        <v>423</v>
      </c>
      <c r="E199" s="115" t="s">
        <v>196</v>
      </c>
      <c r="F199" s="121">
        <v>1.6</v>
      </c>
    </row>
    <row r="200" spans="1:6">
      <c r="A200" t="s">
        <v>577</v>
      </c>
      <c r="B200" t="s">
        <v>483</v>
      </c>
      <c r="C200" t="s">
        <v>423</v>
      </c>
      <c r="D200" t="s">
        <v>423</v>
      </c>
      <c r="E200" s="115" t="s">
        <v>195</v>
      </c>
      <c r="F200" s="121">
        <v>1.7</v>
      </c>
    </row>
    <row r="201" spans="1:6">
      <c r="A201" t="s">
        <v>577</v>
      </c>
      <c r="B201" t="s">
        <v>483</v>
      </c>
      <c r="C201" t="s">
        <v>423</v>
      </c>
      <c r="D201" t="s">
        <v>423</v>
      </c>
      <c r="E201" s="115" t="s">
        <v>194</v>
      </c>
      <c r="F201" s="121">
        <v>2.2999999999999998</v>
      </c>
    </row>
    <row r="202" spans="1:6">
      <c r="A202" t="s">
        <v>577</v>
      </c>
      <c r="B202" t="s">
        <v>483</v>
      </c>
      <c r="C202" t="s">
        <v>423</v>
      </c>
      <c r="D202" t="s">
        <v>423</v>
      </c>
      <c r="E202" s="115" t="s">
        <v>193</v>
      </c>
      <c r="F202" s="121">
        <v>2.9</v>
      </c>
    </row>
    <row r="203" spans="1:6">
      <c r="A203" t="s">
        <v>577</v>
      </c>
      <c r="B203" t="s">
        <v>483</v>
      </c>
      <c r="C203" t="s">
        <v>423</v>
      </c>
      <c r="D203" t="s">
        <v>423</v>
      </c>
      <c r="E203" s="115" t="s">
        <v>393</v>
      </c>
      <c r="F203" s="121">
        <v>2.9</v>
      </c>
    </row>
    <row r="204" spans="1:6">
      <c r="A204" s="38" t="s">
        <v>577</v>
      </c>
      <c r="B204" s="38" t="s">
        <v>483</v>
      </c>
      <c r="C204" s="38" t="s">
        <v>423</v>
      </c>
      <c r="D204" s="38" t="s">
        <v>423</v>
      </c>
      <c r="E204" s="114" t="s">
        <v>423</v>
      </c>
      <c r="F204" s="121">
        <v>2.9</v>
      </c>
    </row>
    <row r="205" spans="1:6">
      <c r="A205" s="38" t="s">
        <v>585</v>
      </c>
      <c r="B205" s="38" t="s">
        <v>96</v>
      </c>
      <c r="C205" s="38" t="s">
        <v>18</v>
      </c>
      <c r="D205" s="38" t="s">
        <v>19</v>
      </c>
      <c r="E205" s="115" t="s">
        <v>580</v>
      </c>
      <c r="F205" s="38">
        <v>4123</v>
      </c>
    </row>
    <row r="206" spans="1:6">
      <c r="A206" t="s">
        <v>585</v>
      </c>
      <c r="B206" s="38" t="s">
        <v>96</v>
      </c>
      <c r="C206" t="s">
        <v>18</v>
      </c>
      <c r="D206" t="s">
        <v>19</v>
      </c>
      <c r="E206" s="115" t="s">
        <v>579</v>
      </c>
      <c r="F206" s="38">
        <v>7893</v>
      </c>
    </row>
    <row r="207" spans="1:6">
      <c r="A207" t="s">
        <v>585</v>
      </c>
      <c r="B207" s="38" t="s">
        <v>96</v>
      </c>
      <c r="C207" t="s">
        <v>18</v>
      </c>
      <c r="D207" t="s">
        <v>19</v>
      </c>
      <c r="E207" s="115" t="s">
        <v>578</v>
      </c>
      <c r="F207" s="38">
        <v>1805</v>
      </c>
    </row>
    <row r="208" spans="1:6">
      <c r="A208" t="s">
        <v>585</v>
      </c>
      <c r="B208" s="38" t="s">
        <v>96</v>
      </c>
      <c r="C208" t="s">
        <v>18</v>
      </c>
      <c r="D208" t="s">
        <v>19</v>
      </c>
      <c r="E208" s="115" t="s">
        <v>197</v>
      </c>
      <c r="F208" s="38">
        <v>3265</v>
      </c>
    </row>
    <row r="209" spans="1:6">
      <c r="A209" t="s">
        <v>585</v>
      </c>
      <c r="B209" s="38" t="s">
        <v>96</v>
      </c>
      <c r="C209" t="s">
        <v>18</v>
      </c>
      <c r="D209" t="s">
        <v>19</v>
      </c>
      <c r="E209" s="115" t="s">
        <v>196</v>
      </c>
      <c r="F209" s="52">
        <v>2940</v>
      </c>
    </row>
    <row r="210" spans="1:6">
      <c r="A210" t="s">
        <v>585</v>
      </c>
      <c r="B210" s="38" t="s">
        <v>96</v>
      </c>
      <c r="C210" t="s">
        <v>18</v>
      </c>
      <c r="D210" t="s">
        <v>19</v>
      </c>
      <c r="E210" s="115" t="s">
        <v>195</v>
      </c>
      <c r="F210" s="52">
        <v>2758</v>
      </c>
    </row>
    <row r="211" spans="1:6">
      <c r="A211" t="s">
        <v>585</v>
      </c>
      <c r="B211" s="38" t="s">
        <v>96</v>
      </c>
      <c r="C211" t="s">
        <v>18</v>
      </c>
      <c r="D211" t="s">
        <v>19</v>
      </c>
      <c r="E211" s="115" t="s">
        <v>194</v>
      </c>
      <c r="F211" s="52">
        <v>3330</v>
      </c>
    </row>
    <row r="212" spans="1:6">
      <c r="A212" t="s">
        <v>585</v>
      </c>
      <c r="B212" s="38" t="s">
        <v>96</v>
      </c>
      <c r="C212" t="s">
        <v>18</v>
      </c>
      <c r="D212" t="s">
        <v>19</v>
      </c>
      <c r="E212" s="115" t="s">
        <v>193</v>
      </c>
      <c r="F212" s="52">
        <v>3508</v>
      </c>
    </row>
    <row r="213" spans="1:6">
      <c r="A213" t="s">
        <v>585</v>
      </c>
      <c r="B213" s="38" t="s">
        <v>96</v>
      </c>
      <c r="C213" t="s">
        <v>18</v>
      </c>
      <c r="D213" t="s">
        <v>19</v>
      </c>
      <c r="E213" s="115" t="s">
        <v>393</v>
      </c>
      <c r="F213" s="52">
        <v>5058</v>
      </c>
    </row>
    <row r="214" spans="1:6">
      <c r="A214" t="s">
        <v>585</v>
      </c>
      <c r="B214" s="38" t="s">
        <v>96</v>
      </c>
      <c r="C214" t="s">
        <v>18</v>
      </c>
      <c r="D214" t="s">
        <v>19</v>
      </c>
      <c r="E214" s="114" t="s">
        <v>423</v>
      </c>
      <c r="F214" s="52">
        <v>34680</v>
      </c>
    </row>
    <row r="215" spans="1:6">
      <c r="A215" t="s">
        <v>585</v>
      </c>
      <c r="B215" s="38" t="s">
        <v>96</v>
      </c>
      <c r="C215" t="s">
        <v>18</v>
      </c>
      <c r="D215" t="s">
        <v>20</v>
      </c>
      <c r="E215" s="115" t="s">
        <v>580</v>
      </c>
      <c r="F215" s="52">
        <v>3634</v>
      </c>
    </row>
    <row r="216" spans="1:6">
      <c r="A216" t="s">
        <v>585</v>
      </c>
      <c r="B216" s="38" t="s">
        <v>96</v>
      </c>
      <c r="C216" t="s">
        <v>18</v>
      </c>
      <c r="D216" t="s">
        <v>20</v>
      </c>
      <c r="E216" s="115" t="s">
        <v>579</v>
      </c>
      <c r="F216" s="52">
        <v>7220</v>
      </c>
    </row>
    <row r="217" spans="1:6">
      <c r="A217" t="s">
        <v>585</v>
      </c>
      <c r="B217" s="38" t="s">
        <v>96</v>
      </c>
      <c r="C217" t="s">
        <v>18</v>
      </c>
      <c r="D217" t="s">
        <v>20</v>
      </c>
      <c r="E217" s="115" t="s">
        <v>578</v>
      </c>
      <c r="F217" s="52">
        <v>1993</v>
      </c>
    </row>
    <row r="218" spans="1:6">
      <c r="A218" t="s">
        <v>585</v>
      </c>
      <c r="B218" s="38" t="s">
        <v>96</v>
      </c>
      <c r="C218" t="s">
        <v>18</v>
      </c>
      <c r="D218" t="s">
        <v>20</v>
      </c>
      <c r="E218" s="115" t="s">
        <v>197</v>
      </c>
      <c r="F218" s="52">
        <v>3854</v>
      </c>
    </row>
    <row r="219" spans="1:6">
      <c r="A219" t="s">
        <v>585</v>
      </c>
      <c r="B219" s="38" t="s">
        <v>96</v>
      </c>
      <c r="C219" t="s">
        <v>18</v>
      </c>
      <c r="D219" t="s">
        <v>20</v>
      </c>
      <c r="E219" s="115" t="s">
        <v>196</v>
      </c>
      <c r="F219" s="52">
        <v>3180</v>
      </c>
    </row>
    <row r="220" spans="1:6">
      <c r="A220" t="s">
        <v>585</v>
      </c>
      <c r="B220" s="38" t="s">
        <v>96</v>
      </c>
      <c r="C220" t="s">
        <v>18</v>
      </c>
      <c r="D220" t="s">
        <v>20</v>
      </c>
      <c r="E220" s="115" t="s">
        <v>195</v>
      </c>
      <c r="F220" s="52">
        <v>2968</v>
      </c>
    </row>
    <row r="221" spans="1:6">
      <c r="A221" t="s">
        <v>585</v>
      </c>
      <c r="B221" s="38" t="s">
        <v>96</v>
      </c>
      <c r="C221" t="s">
        <v>18</v>
      </c>
      <c r="D221" t="s">
        <v>20</v>
      </c>
      <c r="E221" s="115" t="s">
        <v>194</v>
      </c>
      <c r="F221" s="52">
        <v>3919</v>
      </c>
    </row>
    <row r="222" spans="1:6">
      <c r="A222" t="s">
        <v>585</v>
      </c>
      <c r="B222" s="38" t="s">
        <v>96</v>
      </c>
      <c r="C222" t="s">
        <v>18</v>
      </c>
      <c r="D222" t="s">
        <v>20</v>
      </c>
      <c r="E222" s="115" t="s">
        <v>193</v>
      </c>
      <c r="F222" s="52">
        <v>4462</v>
      </c>
    </row>
    <row r="223" spans="1:6">
      <c r="A223" t="s">
        <v>585</v>
      </c>
      <c r="B223" s="38" t="s">
        <v>96</v>
      </c>
      <c r="C223" t="s">
        <v>18</v>
      </c>
      <c r="D223" t="s">
        <v>20</v>
      </c>
      <c r="E223" s="115" t="s">
        <v>393</v>
      </c>
      <c r="F223" s="52">
        <v>6120</v>
      </c>
    </row>
    <row r="224" spans="1:6">
      <c r="A224" t="s">
        <v>585</v>
      </c>
      <c r="B224" s="38" t="s">
        <v>96</v>
      </c>
      <c r="C224" t="s">
        <v>18</v>
      </c>
      <c r="D224" t="s">
        <v>20</v>
      </c>
      <c r="E224" s="114" t="s">
        <v>423</v>
      </c>
      <c r="F224" s="52">
        <v>37350</v>
      </c>
    </row>
    <row r="225" spans="1:6">
      <c r="A225" t="s">
        <v>585</v>
      </c>
      <c r="B225" s="38" t="s">
        <v>96</v>
      </c>
      <c r="C225" t="s">
        <v>583</v>
      </c>
      <c r="D225" t="s">
        <v>392</v>
      </c>
      <c r="E225" s="115" t="s">
        <v>580</v>
      </c>
      <c r="F225" s="120">
        <v>5245</v>
      </c>
    </row>
    <row r="226" spans="1:6">
      <c r="A226" t="s">
        <v>585</v>
      </c>
      <c r="B226" s="38" t="s">
        <v>96</v>
      </c>
      <c r="C226" t="s">
        <v>583</v>
      </c>
      <c r="D226" t="s">
        <v>392</v>
      </c>
      <c r="E226" s="115" t="s">
        <v>579</v>
      </c>
      <c r="F226" s="120">
        <v>10402</v>
      </c>
    </row>
    <row r="227" spans="1:6">
      <c r="A227" t="s">
        <v>585</v>
      </c>
      <c r="B227" s="38" t="s">
        <v>96</v>
      </c>
      <c r="C227" t="s">
        <v>583</v>
      </c>
      <c r="D227" t="s">
        <v>392</v>
      </c>
      <c r="E227" s="115" t="s">
        <v>578</v>
      </c>
      <c r="F227" s="120">
        <v>2534</v>
      </c>
    </row>
    <row r="228" spans="1:6">
      <c r="A228" t="s">
        <v>585</v>
      </c>
      <c r="B228" s="38" t="s">
        <v>96</v>
      </c>
      <c r="C228" t="s">
        <v>583</v>
      </c>
      <c r="D228" t="s">
        <v>392</v>
      </c>
      <c r="E228" s="115" t="s">
        <v>197</v>
      </c>
      <c r="F228" s="120">
        <v>4666</v>
      </c>
    </row>
    <row r="229" spans="1:6">
      <c r="A229" t="s">
        <v>585</v>
      </c>
      <c r="B229" s="38" t="s">
        <v>96</v>
      </c>
      <c r="C229" t="s">
        <v>583</v>
      </c>
      <c r="D229" t="s">
        <v>392</v>
      </c>
      <c r="E229" s="115" t="s">
        <v>196</v>
      </c>
      <c r="F229" s="120">
        <v>3889</v>
      </c>
    </row>
    <row r="230" spans="1:6">
      <c r="A230" t="s">
        <v>585</v>
      </c>
      <c r="B230" s="38" t="s">
        <v>96</v>
      </c>
      <c r="C230" t="s">
        <v>583</v>
      </c>
      <c r="D230" t="s">
        <v>392</v>
      </c>
      <c r="E230" s="115" t="s">
        <v>195</v>
      </c>
      <c r="F230" s="119">
        <v>3753</v>
      </c>
    </row>
    <row r="231" spans="1:6">
      <c r="A231" t="s">
        <v>585</v>
      </c>
      <c r="B231" s="38" t="s">
        <v>96</v>
      </c>
      <c r="C231" t="s">
        <v>583</v>
      </c>
      <c r="D231" t="s">
        <v>392</v>
      </c>
      <c r="E231" s="115" t="s">
        <v>194</v>
      </c>
      <c r="F231" s="119">
        <v>4753</v>
      </c>
    </row>
    <row r="232" spans="1:6">
      <c r="A232" t="s">
        <v>585</v>
      </c>
      <c r="B232" s="38" t="s">
        <v>96</v>
      </c>
      <c r="C232" t="s">
        <v>583</v>
      </c>
      <c r="D232" t="s">
        <v>392</v>
      </c>
      <c r="E232" s="115" t="s">
        <v>193</v>
      </c>
      <c r="F232" s="118">
        <v>5250</v>
      </c>
    </row>
    <row r="233" spans="1:6">
      <c r="A233" t="s">
        <v>585</v>
      </c>
      <c r="B233" s="38" t="s">
        <v>96</v>
      </c>
      <c r="C233" t="s">
        <v>583</v>
      </c>
      <c r="D233" t="s">
        <v>392</v>
      </c>
      <c r="E233" s="115" t="s">
        <v>393</v>
      </c>
      <c r="F233" s="117">
        <v>7751</v>
      </c>
    </row>
    <row r="234" spans="1:6">
      <c r="A234" t="s">
        <v>585</v>
      </c>
      <c r="B234" s="38" t="s">
        <v>96</v>
      </c>
      <c r="C234" t="s">
        <v>583</v>
      </c>
      <c r="D234" t="s">
        <v>392</v>
      </c>
      <c r="E234" s="114" t="s">
        <v>423</v>
      </c>
      <c r="F234" s="113">
        <v>48243</v>
      </c>
    </row>
    <row r="235" spans="1:6">
      <c r="A235" t="s">
        <v>585</v>
      </c>
      <c r="B235" s="38" t="s">
        <v>96</v>
      </c>
      <c r="C235" t="s">
        <v>583</v>
      </c>
      <c r="D235" t="s">
        <v>65</v>
      </c>
      <c r="E235" s="115" t="s">
        <v>580</v>
      </c>
      <c r="F235">
        <v>1470</v>
      </c>
    </row>
    <row r="236" spans="1:6">
      <c r="A236" t="s">
        <v>585</v>
      </c>
      <c r="B236" s="38" t="s">
        <v>96</v>
      </c>
      <c r="C236" t="s">
        <v>583</v>
      </c>
      <c r="D236" t="s">
        <v>65</v>
      </c>
      <c r="E236" s="115" t="s">
        <v>579</v>
      </c>
      <c r="F236">
        <v>2842</v>
      </c>
    </row>
    <row r="237" spans="1:6">
      <c r="A237" t="s">
        <v>585</v>
      </c>
      <c r="B237" s="38" t="s">
        <v>96</v>
      </c>
      <c r="C237" t="s">
        <v>583</v>
      </c>
      <c r="D237" t="s">
        <v>65</v>
      </c>
      <c r="E237" s="115" t="s">
        <v>578</v>
      </c>
      <c r="F237">
        <v>810</v>
      </c>
    </row>
    <row r="238" spans="1:6">
      <c r="A238" t="s">
        <v>585</v>
      </c>
      <c r="B238" s="38" t="s">
        <v>96</v>
      </c>
      <c r="C238" t="s">
        <v>583</v>
      </c>
      <c r="D238" t="s">
        <v>65</v>
      </c>
      <c r="E238" s="115" t="s">
        <v>197</v>
      </c>
      <c r="F238">
        <v>1566</v>
      </c>
    </row>
    <row r="239" spans="1:6">
      <c r="A239" t="s">
        <v>585</v>
      </c>
      <c r="B239" s="38" t="s">
        <v>96</v>
      </c>
      <c r="C239" t="s">
        <v>583</v>
      </c>
      <c r="D239" t="s">
        <v>65</v>
      </c>
      <c r="E239" s="115" t="s">
        <v>196</v>
      </c>
      <c r="F239">
        <v>1343</v>
      </c>
    </row>
    <row r="240" spans="1:6">
      <c r="A240" t="s">
        <v>585</v>
      </c>
      <c r="B240" s="38" t="s">
        <v>96</v>
      </c>
      <c r="C240" t="s">
        <v>583</v>
      </c>
      <c r="D240" t="s">
        <v>65</v>
      </c>
      <c r="E240" s="115" t="s">
        <v>195</v>
      </c>
      <c r="F240">
        <v>1224</v>
      </c>
    </row>
    <row r="241" spans="1:6">
      <c r="A241" t="s">
        <v>585</v>
      </c>
      <c r="B241" s="38" t="s">
        <v>96</v>
      </c>
      <c r="C241" t="s">
        <v>583</v>
      </c>
      <c r="D241" t="s">
        <v>65</v>
      </c>
      <c r="E241" s="115" t="s">
        <v>194</v>
      </c>
      <c r="F241">
        <v>1571</v>
      </c>
    </row>
    <row r="242" spans="1:6">
      <c r="A242" t="s">
        <v>585</v>
      </c>
      <c r="B242" s="38" t="s">
        <v>96</v>
      </c>
      <c r="C242" t="s">
        <v>583</v>
      </c>
      <c r="D242" t="s">
        <v>65</v>
      </c>
      <c r="E242" s="115" t="s">
        <v>193</v>
      </c>
      <c r="F242">
        <v>1749</v>
      </c>
    </row>
    <row r="243" spans="1:6">
      <c r="A243" t="s">
        <v>585</v>
      </c>
      <c r="B243" s="38" t="s">
        <v>96</v>
      </c>
      <c r="C243" t="s">
        <v>583</v>
      </c>
      <c r="D243" t="s">
        <v>65</v>
      </c>
      <c r="E243" s="115" t="s">
        <v>393</v>
      </c>
      <c r="F243">
        <v>2292</v>
      </c>
    </row>
    <row r="244" spans="1:6">
      <c r="A244" t="s">
        <v>585</v>
      </c>
      <c r="B244" s="38" t="s">
        <v>96</v>
      </c>
      <c r="C244" t="s">
        <v>583</v>
      </c>
      <c r="D244" t="s">
        <v>65</v>
      </c>
      <c r="E244" s="114" t="s">
        <v>423</v>
      </c>
      <c r="F244" s="113">
        <v>14867</v>
      </c>
    </row>
    <row r="245" spans="1:6">
      <c r="A245" t="s">
        <v>585</v>
      </c>
      <c r="B245" s="38" t="s">
        <v>96</v>
      </c>
      <c r="C245" t="s">
        <v>583</v>
      </c>
      <c r="D245" t="s">
        <v>66</v>
      </c>
      <c r="E245" s="115" t="s">
        <v>580</v>
      </c>
      <c r="F245">
        <v>678</v>
      </c>
    </row>
    <row r="246" spans="1:6">
      <c r="A246" t="s">
        <v>585</v>
      </c>
      <c r="B246" s="38" t="s">
        <v>96</v>
      </c>
      <c r="C246" t="s">
        <v>583</v>
      </c>
      <c r="D246" t="s">
        <v>66</v>
      </c>
      <c r="E246" s="115" t="s">
        <v>579</v>
      </c>
      <c r="F246">
        <v>1203</v>
      </c>
    </row>
    <row r="247" spans="1:6">
      <c r="A247" t="s">
        <v>585</v>
      </c>
      <c r="B247" s="38" t="s">
        <v>96</v>
      </c>
      <c r="C247" t="s">
        <v>583</v>
      </c>
      <c r="D247" t="s">
        <v>66</v>
      </c>
      <c r="E247" s="115" t="s">
        <v>578</v>
      </c>
      <c r="F247">
        <v>339</v>
      </c>
    </row>
    <row r="248" spans="1:6">
      <c r="A248" t="s">
        <v>585</v>
      </c>
      <c r="B248" s="38" t="s">
        <v>96</v>
      </c>
      <c r="C248" t="s">
        <v>583</v>
      </c>
      <c r="D248" t="s">
        <v>66</v>
      </c>
      <c r="E248" s="115" t="s">
        <v>197</v>
      </c>
      <c r="F248">
        <v>659</v>
      </c>
    </row>
    <row r="249" spans="1:6">
      <c r="A249" t="s">
        <v>585</v>
      </c>
      <c r="B249" s="38" t="s">
        <v>96</v>
      </c>
      <c r="C249" t="s">
        <v>583</v>
      </c>
      <c r="D249" t="s">
        <v>66</v>
      </c>
      <c r="E249" s="115" t="s">
        <v>196</v>
      </c>
      <c r="F249">
        <v>629</v>
      </c>
    </row>
    <row r="250" spans="1:6">
      <c r="A250" t="s">
        <v>585</v>
      </c>
      <c r="B250" s="38" t="s">
        <v>96</v>
      </c>
      <c r="C250" t="s">
        <v>583</v>
      </c>
      <c r="D250" t="s">
        <v>66</v>
      </c>
      <c r="E250" s="115" t="s">
        <v>195</v>
      </c>
      <c r="F250">
        <v>558</v>
      </c>
    </row>
    <row r="251" spans="1:6">
      <c r="A251" t="s">
        <v>585</v>
      </c>
      <c r="B251" s="38" t="s">
        <v>96</v>
      </c>
      <c r="C251" t="s">
        <v>583</v>
      </c>
      <c r="D251" t="s">
        <v>66</v>
      </c>
      <c r="E251" s="115" t="s">
        <v>194</v>
      </c>
      <c r="F251">
        <v>686</v>
      </c>
    </row>
    <row r="252" spans="1:6">
      <c r="A252" t="s">
        <v>585</v>
      </c>
      <c r="B252" s="38" t="s">
        <v>96</v>
      </c>
      <c r="C252" t="s">
        <v>583</v>
      </c>
      <c r="D252" t="s">
        <v>66</v>
      </c>
      <c r="E252" s="115" t="s">
        <v>193</v>
      </c>
      <c r="F252">
        <v>811</v>
      </c>
    </row>
    <row r="253" spans="1:6">
      <c r="A253" t="s">
        <v>585</v>
      </c>
      <c r="B253" s="38" t="s">
        <v>96</v>
      </c>
      <c r="C253" t="s">
        <v>583</v>
      </c>
      <c r="D253" t="s">
        <v>66</v>
      </c>
      <c r="E253" s="115" t="s">
        <v>393</v>
      </c>
      <c r="F253">
        <v>967</v>
      </c>
    </row>
    <row r="254" spans="1:6">
      <c r="A254" t="s">
        <v>585</v>
      </c>
      <c r="B254" s="38" t="s">
        <v>96</v>
      </c>
      <c r="C254" t="s">
        <v>583</v>
      </c>
      <c r="D254" t="s">
        <v>66</v>
      </c>
      <c r="E254" s="114" t="s">
        <v>423</v>
      </c>
      <c r="F254" s="113">
        <v>6530</v>
      </c>
    </row>
    <row r="255" spans="1:6">
      <c r="A255" t="s">
        <v>585</v>
      </c>
      <c r="B255" s="38" t="s">
        <v>96</v>
      </c>
      <c r="C255" t="s">
        <v>583</v>
      </c>
      <c r="D255" t="s">
        <v>584</v>
      </c>
      <c r="E255" s="115" t="s">
        <v>580</v>
      </c>
      <c r="F255">
        <v>205</v>
      </c>
    </row>
    <row r="256" spans="1:6">
      <c r="A256" t="s">
        <v>585</v>
      </c>
      <c r="B256" s="38" t="s">
        <v>96</v>
      </c>
      <c r="C256" t="s">
        <v>583</v>
      </c>
      <c r="D256" t="s">
        <v>584</v>
      </c>
      <c r="E256" s="115" t="s">
        <v>579</v>
      </c>
      <c r="F256">
        <v>328</v>
      </c>
    </row>
    <row r="257" spans="1:6">
      <c r="A257" t="s">
        <v>585</v>
      </c>
      <c r="B257" s="38" t="s">
        <v>96</v>
      </c>
      <c r="C257" t="s">
        <v>583</v>
      </c>
      <c r="D257" t="s">
        <v>584</v>
      </c>
      <c r="E257" s="115" t="s">
        <v>578</v>
      </c>
      <c r="F257">
        <v>73</v>
      </c>
    </row>
    <row r="258" spans="1:6">
      <c r="A258" t="s">
        <v>585</v>
      </c>
      <c r="B258" s="38" t="s">
        <v>96</v>
      </c>
      <c r="C258" t="s">
        <v>583</v>
      </c>
      <c r="D258" t="s">
        <v>584</v>
      </c>
      <c r="E258" s="115" t="s">
        <v>197</v>
      </c>
      <c r="F258">
        <v>117</v>
      </c>
    </row>
    <row r="259" spans="1:6">
      <c r="A259" t="s">
        <v>585</v>
      </c>
      <c r="B259" s="38" t="s">
        <v>96</v>
      </c>
      <c r="C259" t="s">
        <v>583</v>
      </c>
      <c r="D259" t="s">
        <v>584</v>
      </c>
      <c r="E259" s="115" t="s">
        <v>196</v>
      </c>
      <c r="F259">
        <v>118</v>
      </c>
    </row>
    <row r="260" spans="1:6">
      <c r="A260" t="s">
        <v>585</v>
      </c>
      <c r="B260" s="38" t="s">
        <v>96</v>
      </c>
      <c r="C260" t="s">
        <v>583</v>
      </c>
      <c r="D260" t="s">
        <v>584</v>
      </c>
      <c r="E260" s="115" t="s">
        <v>195</v>
      </c>
      <c r="F260">
        <v>102</v>
      </c>
    </row>
    <row r="261" spans="1:6">
      <c r="A261" t="s">
        <v>585</v>
      </c>
      <c r="B261" s="38" t="s">
        <v>96</v>
      </c>
      <c r="C261" t="s">
        <v>583</v>
      </c>
      <c r="D261" t="s">
        <v>584</v>
      </c>
      <c r="E261" s="115" t="s">
        <v>194</v>
      </c>
      <c r="F261">
        <v>131</v>
      </c>
    </row>
    <row r="262" spans="1:6">
      <c r="A262" t="s">
        <v>585</v>
      </c>
      <c r="B262" s="38" t="s">
        <v>96</v>
      </c>
      <c r="C262" t="s">
        <v>583</v>
      </c>
      <c r="D262" t="s">
        <v>584</v>
      </c>
      <c r="E262" s="115" t="s">
        <v>193</v>
      </c>
      <c r="F262">
        <v>81</v>
      </c>
    </row>
    <row r="263" spans="1:6">
      <c r="A263" t="s">
        <v>585</v>
      </c>
      <c r="B263" s="38" t="s">
        <v>96</v>
      </c>
      <c r="C263" t="s">
        <v>583</v>
      </c>
      <c r="D263" t="s">
        <v>584</v>
      </c>
      <c r="E263" s="115" t="s">
        <v>393</v>
      </c>
      <c r="F263">
        <v>85</v>
      </c>
    </row>
    <row r="264" spans="1:6">
      <c r="A264" t="s">
        <v>585</v>
      </c>
      <c r="B264" s="38" t="s">
        <v>96</v>
      </c>
      <c r="C264" t="s">
        <v>583</v>
      </c>
      <c r="D264" t="s">
        <v>584</v>
      </c>
      <c r="E264" s="114" t="s">
        <v>423</v>
      </c>
      <c r="F264" s="113">
        <v>1240</v>
      </c>
    </row>
    <row r="265" spans="1:6">
      <c r="A265" t="s">
        <v>585</v>
      </c>
      <c r="B265" s="38" t="s">
        <v>96</v>
      </c>
      <c r="C265" t="s">
        <v>583</v>
      </c>
      <c r="D265" t="s">
        <v>582</v>
      </c>
      <c r="E265" s="115" t="s">
        <v>580</v>
      </c>
      <c r="F265">
        <v>138</v>
      </c>
    </row>
    <row r="266" spans="1:6">
      <c r="A266" t="s">
        <v>585</v>
      </c>
      <c r="B266" s="38" t="s">
        <v>96</v>
      </c>
      <c r="C266" t="s">
        <v>583</v>
      </c>
      <c r="D266" t="s">
        <v>582</v>
      </c>
      <c r="E266" s="115" t="s">
        <v>579</v>
      </c>
      <c r="F266">
        <v>306</v>
      </c>
    </row>
    <row r="267" spans="1:6">
      <c r="A267" t="s">
        <v>585</v>
      </c>
      <c r="B267" s="38" t="s">
        <v>96</v>
      </c>
      <c r="C267" t="s">
        <v>583</v>
      </c>
      <c r="D267" t="s">
        <v>582</v>
      </c>
      <c r="E267" s="115" t="s">
        <v>578</v>
      </c>
      <c r="F267">
        <v>36</v>
      </c>
    </row>
    <row r="268" spans="1:6">
      <c r="A268" t="s">
        <v>585</v>
      </c>
      <c r="B268" s="38" t="s">
        <v>96</v>
      </c>
      <c r="C268" t="s">
        <v>583</v>
      </c>
      <c r="D268" t="s">
        <v>582</v>
      </c>
      <c r="E268" s="115" t="s">
        <v>197</v>
      </c>
      <c r="F268">
        <v>69</v>
      </c>
    </row>
    <row r="269" spans="1:6">
      <c r="A269" t="s">
        <v>585</v>
      </c>
      <c r="B269" s="38" t="s">
        <v>96</v>
      </c>
      <c r="C269" t="s">
        <v>583</v>
      </c>
      <c r="D269" t="s">
        <v>582</v>
      </c>
      <c r="E269" s="115" t="s">
        <v>196</v>
      </c>
      <c r="F269">
        <v>93</v>
      </c>
    </row>
    <row r="270" spans="1:6">
      <c r="A270" t="s">
        <v>585</v>
      </c>
      <c r="B270" s="38" t="s">
        <v>96</v>
      </c>
      <c r="C270" t="s">
        <v>583</v>
      </c>
      <c r="D270" t="s">
        <v>582</v>
      </c>
      <c r="E270" s="115" t="s">
        <v>195</v>
      </c>
      <c r="F270">
        <v>61</v>
      </c>
    </row>
    <row r="271" spans="1:6">
      <c r="A271" t="s">
        <v>585</v>
      </c>
      <c r="B271" s="38" t="s">
        <v>96</v>
      </c>
      <c r="C271" t="s">
        <v>583</v>
      </c>
      <c r="D271" t="s">
        <v>582</v>
      </c>
      <c r="E271" s="115" t="s">
        <v>194</v>
      </c>
      <c r="F271">
        <v>79</v>
      </c>
    </row>
    <row r="272" spans="1:6">
      <c r="A272" t="s">
        <v>585</v>
      </c>
      <c r="B272" s="38" t="s">
        <v>96</v>
      </c>
      <c r="C272" t="s">
        <v>583</v>
      </c>
      <c r="D272" t="s">
        <v>582</v>
      </c>
      <c r="E272" s="115" t="s">
        <v>193</v>
      </c>
      <c r="F272">
        <v>51</v>
      </c>
    </row>
    <row r="273" spans="1:6">
      <c r="A273" t="s">
        <v>585</v>
      </c>
      <c r="B273" s="38" t="s">
        <v>96</v>
      </c>
      <c r="C273" t="s">
        <v>583</v>
      </c>
      <c r="D273" t="s">
        <v>582</v>
      </c>
      <c r="E273" s="115" t="s">
        <v>393</v>
      </c>
      <c r="F273">
        <v>33</v>
      </c>
    </row>
    <row r="274" spans="1:6">
      <c r="A274" t="s">
        <v>585</v>
      </c>
      <c r="B274" s="38" t="s">
        <v>96</v>
      </c>
      <c r="C274" t="s">
        <v>583</v>
      </c>
      <c r="D274" t="s">
        <v>582</v>
      </c>
      <c r="E274" s="114" t="s">
        <v>423</v>
      </c>
      <c r="F274" s="113">
        <v>866</v>
      </c>
    </row>
    <row r="275" spans="1:6">
      <c r="A275" t="s">
        <v>585</v>
      </c>
      <c r="B275" s="38" t="s">
        <v>96</v>
      </c>
      <c r="C275" t="s">
        <v>133</v>
      </c>
      <c r="D275" t="s">
        <v>22</v>
      </c>
      <c r="E275" s="115" t="s">
        <v>580</v>
      </c>
      <c r="F275">
        <v>704</v>
      </c>
    </row>
    <row r="276" spans="1:6">
      <c r="A276" t="s">
        <v>585</v>
      </c>
      <c r="B276" s="38" t="s">
        <v>96</v>
      </c>
      <c r="C276" t="s">
        <v>133</v>
      </c>
      <c r="D276" t="s">
        <v>22</v>
      </c>
      <c r="E276" s="115" t="s">
        <v>579</v>
      </c>
      <c r="F276">
        <v>1100</v>
      </c>
    </row>
    <row r="277" spans="1:6">
      <c r="A277" t="s">
        <v>585</v>
      </c>
      <c r="B277" s="38" t="s">
        <v>96</v>
      </c>
      <c r="C277" t="s">
        <v>133</v>
      </c>
      <c r="D277" t="s">
        <v>22</v>
      </c>
      <c r="E277" s="115" t="s">
        <v>578</v>
      </c>
      <c r="F277">
        <v>221</v>
      </c>
    </row>
    <row r="278" spans="1:6">
      <c r="A278" t="s">
        <v>585</v>
      </c>
      <c r="B278" s="38" t="s">
        <v>96</v>
      </c>
      <c r="C278" t="s">
        <v>133</v>
      </c>
      <c r="D278" t="s">
        <v>22</v>
      </c>
      <c r="E278" s="115" t="s">
        <v>197</v>
      </c>
      <c r="F278">
        <v>383</v>
      </c>
    </row>
    <row r="279" spans="1:6">
      <c r="A279" t="s">
        <v>585</v>
      </c>
      <c r="B279" s="38" t="s">
        <v>96</v>
      </c>
      <c r="C279" t="s">
        <v>133</v>
      </c>
      <c r="D279" t="s">
        <v>22</v>
      </c>
      <c r="E279" s="115" t="s">
        <v>196</v>
      </c>
      <c r="F279">
        <v>462</v>
      </c>
    </row>
    <row r="280" spans="1:6">
      <c r="A280" t="s">
        <v>585</v>
      </c>
      <c r="B280" s="38" t="s">
        <v>96</v>
      </c>
      <c r="C280" t="s">
        <v>133</v>
      </c>
      <c r="D280" t="s">
        <v>22</v>
      </c>
      <c r="E280" s="115" t="s">
        <v>195</v>
      </c>
      <c r="F280">
        <v>309</v>
      </c>
    </row>
    <row r="281" spans="1:6">
      <c r="A281" t="s">
        <v>585</v>
      </c>
      <c r="B281" s="38" t="s">
        <v>96</v>
      </c>
      <c r="C281" t="s">
        <v>133</v>
      </c>
      <c r="D281" t="s">
        <v>22</v>
      </c>
      <c r="E281" s="115" t="s">
        <v>194</v>
      </c>
      <c r="F281">
        <v>268</v>
      </c>
    </row>
    <row r="282" spans="1:6">
      <c r="A282" t="s">
        <v>585</v>
      </c>
      <c r="B282" s="38" t="s">
        <v>96</v>
      </c>
      <c r="C282" t="s">
        <v>133</v>
      </c>
      <c r="D282" t="s">
        <v>22</v>
      </c>
      <c r="E282" s="115" t="s">
        <v>193</v>
      </c>
      <c r="F282">
        <v>121</v>
      </c>
    </row>
    <row r="283" spans="1:6">
      <c r="A283" t="s">
        <v>585</v>
      </c>
      <c r="B283" s="38" t="s">
        <v>96</v>
      </c>
      <c r="C283" t="s">
        <v>133</v>
      </c>
      <c r="D283" t="s">
        <v>22</v>
      </c>
      <c r="E283" s="115" t="s">
        <v>393</v>
      </c>
      <c r="F283">
        <v>62</v>
      </c>
    </row>
    <row r="284" spans="1:6">
      <c r="A284" t="s">
        <v>585</v>
      </c>
      <c r="B284" s="38" t="s">
        <v>96</v>
      </c>
      <c r="C284" t="s">
        <v>133</v>
      </c>
      <c r="D284" t="s">
        <v>22</v>
      </c>
      <c r="E284" s="114" t="s">
        <v>423</v>
      </c>
      <c r="F284" s="113">
        <v>3630</v>
      </c>
    </row>
    <row r="285" spans="1:6">
      <c r="A285" t="s">
        <v>585</v>
      </c>
      <c r="B285" s="38" t="s">
        <v>96</v>
      </c>
      <c r="C285" t="s">
        <v>133</v>
      </c>
      <c r="D285" t="s">
        <v>581</v>
      </c>
      <c r="E285" s="115" t="s">
        <v>580</v>
      </c>
      <c r="F285">
        <v>7053</v>
      </c>
    </row>
    <row r="286" spans="1:6">
      <c r="A286" t="s">
        <v>585</v>
      </c>
      <c r="B286" s="38" t="s">
        <v>96</v>
      </c>
      <c r="C286" t="s">
        <v>133</v>
      </c>
      <c r="D286" t="s">
        <v>581</v>
      </c>
      <c r="E286" s="115" t="s">
        <v>579</v>
      </c>
      <c r="F286">
        <v>14014</v>
      </c>
    </row>
    <row r="287" spans="1:6">
      <c r="A287" t="s">
        <v>585</v>
      </c>
      <c r="B287" s="38" t="s">
        <v>96</v>
      </c>
      <c r="C287" t="s">
        <v>133</v>
      </c>
      <c r="D287" t="s">
        <v>581</v>
      </c>
      <c r="E287" s="115" t="s">
        <v>578</v>
      </c>
      <c r="F287">
        <v>3577</v>
      </c>
    </row>
    <row r="288" spans="1:6">
      <c r="A288" t="s">
        <v>585</v>
      </c>
      <c r="B288" s="38" t="s">
        <v>96</v>
      </c>
      <c r="C288" t="s">
        <v>133</v>
      </c>
      <c r="D288" t="s">
        <v>581</v>
      </c>
      <c r="E288" s="115" t="s">
        <v>197</v>
      </c>
      <c r="F288">
        <v>6736</v>
      </c>
    </row>
    <row r="289" spans="1:6">
      <c r="A289" t="s">
        <v>585</v>
      </c>
      <c r="B289" s="38" t="s">
        <v>96</v>
      </c>
      <c r="C289" t="s">
        <v>133</v>
      </c>
      <c r="D289" t="s">
        <v>581</v>
      </c>
      <c r="E289" s="115" t="s">
        <v>196</v>
      </c>
      <c r="F289">
        <v>5658</v>
      </c>
    </row>
    <row r="290" spans="1:6">
      <c r="A290" t="s">
        <v>585</v>
      </c>
      <c r="B290" s="38" t="s">
        <v>96</v>
      </c>
      <c r="C290" t="s">
        <v>133</v>
      </c>
      <c r="D290" t="s">
        <v>581</v>
      </c>
      <c r="E290" s="115" t="s">
        <v>195</v>
      </c>
      <c r="F290">
        <v>5417</v>
      </c>
    </row>
    <row r="291" spans="1:6">
      <c r="A291" t="s">
        <v>585</v>
      </c>
      <c r="B291" s="38" t="s">
        <v>96</v>
      </c>
      <c r="C291" t="s">
        <v>133</v>
      </c>
      <c r="D291" t="s">
        <v>581</v>
      </c>
      <c r="E291" s="115" t="s">
        <v>194</v>
      </c>
      <c r="F291">
        <v>6981</v>
      </c>
    </row>
    <row r="292" spans="1:6">
      <c r="A292" t="s">
        <v>585</v>
      </c>
      <c r="B292" s="38" t="s">
        <v>96</v>
      </c>
      <c r="C292" t="s">
        <v>133</v>
      </c>
      <c r="D292" t="s">
        <v>581</v>
      </c>
      <c r="E292" s="115" t="s">
        <v>193</v>
      </c>
      <c r="F292">
        <v>7849</v>
      </c>
    </row>
    <row r="293" spans="1:6">
      <c r="A293" t="s">
        <v>585</v>
      </c>
      <c r="B293" s="38" t="s">
        <v>96</v>
      </c>
      <c r="C293" t="s">
        <v>133</v>
      </c>
      <c r="D293" t="s">
        <v>581</v>
      </c>
      <c r="E293" s="115" t="s">
        <v>393</v>
      </c>
      <c r="F293">
        <v>11116</v>
      </c>
    </row>
    <row r="294" spans="1:6">
      <c r="A294" t="s">
        <v>585</v>
      </c>
      <c r="B294" s="38" t="s">
        <v>96</v>
      </c>
      <c r="C294" t="s">
        <v>133</v>
      </c>
      <c r="D294" t="s">
        <v>581</v>
      </c>
      <c r="E294" s="114" t="s">
        <v>423</v>
      </c>
      <c r="F294" s="113">
        <v>68401</v>
      </c>
    </row>
    <row r="295" spans="1:6">
      <c r="A295" t="s">
        <v>585</v>
      </c>
      <c r="B295" s="38" t="s">
        <v>96</v>
      </c>
      <c r="C295" t="s">
        <v>423</v>
      </c>
      <c r="D295" t="s">
        <v>423</v>
      </c>
      <c r="E295" s="115" t="s">
        <v>580</v>
      </c>
      <c r="F295">
        <v>7757</v>
      </c>
    </row>
    <row r="296" spans="1:6">
      <c r="A296" t="s">
        <v>585</v>
      </c>
      <c r="B296" s="38" t="s">
        <v>96</v>
      </c>
      <c r="C296" t="s">
        <v>423</v>
      </c>
      <c r="D296" t="s">
        <v>423</v>
      </c>
      <c r="E296" s="115" t="s">
        <v>579</v>
      </c>
      <c r="F296">
        <v>15114</v>
      </c>
    </row>
    <row r="297" spans="1:6">
      <c r="A297" t="s">
        <v>585</v>
      </c>
      <c r="B297" s="38" t="s">
        <v>96</v>
      </c>
      <c r="C297" t="s">
        <v>423</v>
      </c>
      <c r="D297" t="s">
        <v>423</v>
      </c>
      <c r="E297" s="115" t="s">
        <v>578</v>
      </c>
      <c r="F297">
        <v>3798</v>
      </c>
    </row>
    <row r="298" spans="1:6">
      <c r="A298" t="s">
        <v>585</v>
      </c>
      <c r="B298" s="38" t="s">
        <v>96</v>
      </c>
      <c r="C298" t="s">
        <v>423</v>
      </c>
      <c r="D298" t="s">
        <v>423</v>
      </c>
      <c r="E298" s="115" t="s">
        <v>197</v>
      </c>
      <c r="F298">
        <v>7119</v>
      </c>
    </row>
    <row r="299" spans="1:6">
      <c r="A299" t="s">
        <v>585</v>
      </c>
      <c r="B299" s="38" t="s">
        <v>96</v>
      </c>
      <c r="C299" t="s">
        <v>423</v>
      </c>
      <c r="D299" t="s">
        <v>423</v>
      </c>
      <c r="E299" s="115" t="s">
        <v>196</v>
      </c>
      <c r="F299">
        <v>6120</v>
      </c>
    </row>
    <row r="300" spans="1:6">
      <c r="A300" t="s">
        <v>585</v>
      </c>
      <c r="B300" s="38" t="s">
        <v>96</v>
      </c>
      <c r="C300" t="s">
        <v>423</v>
      </c>
      <c r="D300" t="s">
        <v>423</v>
      </c>
      <c r="E300" s="115" t="s">
        <v>195</v>
      </c>
      <c r="F300">
        <v>5726</v>
      </c>
    </row>
    <row r="301" spans="1:6">
      <c r="A301" t="s">
        <v>585</v>
      </c>
      <c r="B301" s="38" t="s">
        <v>96</v>
      </c>
      <c r="C301" t="s">
        <v>423</v>
      </c>
      <c r="D301" t="s">
        <v>423</v>
      </c>
      <c r="E301" s="115" t="s">
        <v>194</v>
      </c>
      <c r="F301">
        <v>7249</v>
      </c>
    </row>
    <row r="302" spans="1:6">
      <c r="A302" t="s">
        <v>585</v>
      </c>
      <c r="B302" s="38" t="s">
        <v>96</v>
      </c>
      <c r="C302" t="s">
        <v>423</v>
      </c>
      <c r="D302" t="s">
        <v>423</v>
      </c>
      <c r="E302" s="115" t="s">
        <v>193</v>
      </c>
      <c r="F302">
        <v>7970</v>
      </c>
    </row>
    <row r="303" spans="1:6">
      <c r="A303" t="s">
        <v>585</v>
      </c>
      <c r="B303" s="38" t="s">
        <v>96</v>
      </c>
      <c r="C303" t="s">
        <v>423</v>
      </c>
      <c r="D303" t="s">
        <v>423</v>
      </c>
      <c r="E303" s="115" t="s">
        <v>393</v>
      </c>
      <c r="F303">
        <v>11178</v>
      </c>
    </row>
    <row r="304" spans="1:6">
      <c r="A304" s="38" t="s">
        <v>585</v>
      </c>
      <c r="B304" s="38" t="s">
        <v>96</v>
      </c>
      <c r="C304" s="38" t="s">
        <v>423</v>
      </c>
      <c r="D304" s="38" t="s">
        <v>423</v>
      </c>
      <c r="E304" s="114" t="s">
        <v>423</v>
      </c>
      <c r="F304" s="113">
        <v>72031</v>
      </c>
    </row>
    <row r="305" spans="1:6">
      <c r="A305" s="38" t="s">
        <v>577</v>
      </c>
      <c r="B305" s="38" t="s">
        <v>96</v>
      </c>
      <c r="C305" s="38" t="s">
        <v>18</v>
      </c>
      <c r="D305" s="38" t="s">
        <v>19</v>
      </c>
      <c r="E305" s="115" t="s">
        <v>580</v>
      </c>
      <c r="F305" s="38">
        <v>5.0999999999999996</v>
      </c>
    </row>
    <row r="306" spans="1:6">
      <c r="A306" t="s">
        <v>577</v>
      </c>
      <c r="B306" s="38" t="s">
        <v>96</v>
      </c>
      <c r="C306" t="s">
        <v>18</v>
      </c>
      <c r="D306" t="s">
        <v>19</v>
      </c>
      <c r="E306" s="115" t="s">
        <v>579</v>
      </c>
      <c r="F306">
        <v>9.6999999999999993</v>
      </c>
    </row>
    <row r="307" spans="1:6">
      <c r="A307" t="s">
        <v>577</v>
      </c>
      <c r="B307" s="38" t="s">
        <v>96</v>
      </c>
      <c r="C307" t="s">
        <v>18</v>
      </c>
      <c r="D307" t="s">
        <v>19</v>
      </c>
      <c r="E307" s="115" t="s">
        <v>578</v>
      </c>
      <c r="F307">
        <v>2.4</v>
      </c>
    </row>
    <row r="308" spans="1:6">
      <c r="A308" t="s">
        <v>577</v>
      </c>
      <c r="B308" s="38" t="s">
        <v>96</v>
      </c>
      <c r="C308" t="s">
        <v>18</v>
      </c>
      <c r="D308" t="s">
        <v>19</v>
      </c>
      <c r="E308" s="115" t="s">
        <v>197</v>
      </c>
      <c r="F308">
        <v>2</v>
      </c>
    </row>
    <row r="309" spans="1:6">
      <c r="A309" t="s">
        <v>577</v>
      </c>
      <c r="B309" s="38" t="s">
        <v>96</v>
      </c>
      <c r="C309" t="s">
        <v>18</v>
      </c>
      <c r="D309" t="s">
        <v>19</v>
      </c>
      <c r="E309" s="115" t="s">
        <v>196</v>
      </c>
      <c r="F309">
        <v>1.6</v>
      </c>
    </row>
    <row r="310" spans="1:6">
      <c r="A310" t="s">
        <v>577</v>
      </c>
      <c r="B310" s="38" t="s">
        <v>96</v>
      </c>
      <c r="C310" t="s">
        <v>18</v>
      </c>
      <c r="D310" t="s">
        <v>19</v>
      </c>
      <c r="E310" s="115" t="s">
        <v>195</v>
      </c>
      <c r="F310">
        <v>1.7</v>
      </c>
    </row>
    <row r="311" spans="1:6">
      <c r="A311" t="s">
        <v>577</v>
      </c>
      <c r="B311" s="38" t="s">
        <v>96</v>
      </c>
      <c r="C311" t="s">
        <v>18</v>
      </c>
      <c r="D311" t="s">
        <v>19</v>
      </c>
      <c r="E311" s="115" t="s">
        <v>194</v>
      </c>
      <c r="F311">
        <v>2.1</v>
      </c>
    </row>
    <row r="312" spans="1:6">
      <c r="A312" t="s">
        <v>577</v>
      </c>
      <c r="B312" s="38" t="s">
        <v>96</v>
      </c>
      <c r="C312" t="s">
        <v>18</v>
      </c>
      <c r="D312" t="s">
        <v>19</v>
      </c>
      <c r="E312" s="115" t="s">
        <v>193</v>
      </c>
      <c r="F312">
        <v>2.5</v>
      </c>
    </row>
    <row r="313" spans="1:6">
      <c r="A313" t="s">
        <v>577</v>
      </c>
      <c r="B313" s="38" t="s">
        <v>96</v>
      </c>
      <c r="C313" t="s">
        <v>18</v>
      </c>
      <c r="D313" t="s">
        <v>19</v>
      </c>
      <c r="E313" s="115" t="s">
        <v>393</v>
      </c>
      <c r="F313">
        <v>2.9</v>
      </c>
    </row>
    <row r="314" spans="1:6">
      <c r="A314" t="s">
        <v>577</v>
      </c>
      <c r="B314" s="38" t="s">
        <v>96</v>
      </c>
      <c r="C314" t="s">
        <v>18</v>
      </c>
      <c r="D314" t="s">
        <v>19</v>
      </c>
      <c r="E314" s="114" t="s">
        <v>423</v>
      </c>
      <c r="F314" s="113">
        <v>2.8</v>
      </c>
    </row>
    <row r="315" spans="1:6">
      <c r="A315" t="s">
        <v>577</v>
      </c>
      <c r="B315" s="38" t="s">
        <v>96</v>
      </c>
      <c r="C315" t="s">
        <v>18</v>
      </c>
      <c r="D315" t="s">
        <v>20</v>
      </c>
      <c r="E315" s="115" t="s">
        <v>580</v>
      </c>
      <c r="F315">
        <v>4.7</v>
      </c>
    </row>
    <row r="316" spans="1:6">
      <c r="A316" t="s">
        <v>577</v>
      </c>
      <c r="B316" s="38" t="s">
        <v>96</v>
      </c>
      <c r="C316" t="s">
        <v>18</v>
      </c>
      <c r="D316" t="s">
        <v>20</v>
      </c>
      <c r="E316" s="115" t="s">
        <v>579</v>
      </c>
      <c r="F316">
        <v>9.3000000000000007</v>
      </c>
    </row>
    <row r="317" spans="1:6">
      <c r="A317" t="s">
        <v>577</v>
      </c>
      <c r="B317" s="38" t="s">
        <v>96</v>
      </c>
      <c r="C317" t="s">
        <v>18</v>
      </c>
      <c r="D317" t="s">
        <v>20</v>
      </c>
      <c r="E317" s="115" t="s">
        <v>578</v>
      </c>
      <c r="F317">
        <v>2.8</v>
      </c>
    </row>
    <row r="318" spans="1:6">
      <c r="A318" t="s">
        <v>577</v>
      </c>
      <c r="B318" s="38" t="s">
        <v>96</v>
      </c>
      <c r="C318" t="s">
        <v>18</v>
      </c>
      <c r="D318" t="s">
        <v>20</v>
      </c>
      <c r="E318" s="115" t="s">
        <v>197</v>
      </c>
      <c r="F318">
        <v>2.5</v>
      </c>
    </row>
    <row r="319" spans="1:6">
      <c r="A319" t="s">
        <v>577</v>
      </c>
      <c r="B319" s="38" t="s">
        <v>96</v>
      </c>
      <c r="C319" t="s">
        <v>18</v>
      </c>
      <c r="D319" t="s">
        <v>20</v>
      </c>
      <c r="E319" s="115" t="s">
        <v>196</v>
      </c>
      <c r="F319">
        <v>1.7</v>
      </c>
    </row>
    <row r="320" spans="1:6">
      <c r="A320" t="s">
        <v>577</v>
      </c>
      <c r="B320" s="38" t="s">
        <v>96</v>
      </c>
      <c r="C320" t="s">
        <v>18</v>
      </c>
      <c r="D320" t="s">
        <v>20</v>
      </c>
      <c r="E320" s="115" t="s">
        <v>195</v>
      </c>
      <c r="F320">
        <v>1.8</v>
      </c>
    </row>
    <row r="321" spans="1:6">
      <c r="A321" t="s">
        <v>577</v>
      </c>
      <c r="B321" s="38" t="s">
        <v>96</v>
      </c>
      <c r="C321" t="s">
        <v>18</v>
      </c>
      <c r="D321" t="s">
        <v>20</v>
      </c>
      <c r="E321" s="115" t="s">
        <v>194</v>
      </c>
      <c r="F321">
        <v>2.4</v>
      </c>
    </row>
    <row r="322" spans="1:6">
      <c r="A322" t="s">
        <v>577</v>
      </c>
      <c r="B322" s="38" t="s">
        <v>96</v>
      </c>
      <c r="C322" t="s">
        <v>18</v>
      </c>
      <c r="D322" t="s">
        <v>20</v>
      </c>
      <c r="E322" s="115" t="s">
        <v>193</v>
      </c>
      <c r="F322">
        <v>3.1</v>
      </c>
    </row>
    <row r="323" spans="1:6">
      <c r="A323" t="s">
        <v>577</v>
      </c>
      <c r="B323" s="38" t="s">
        <v>96</v>
      </c>
      <c r="C323" t="s">
        <v>18</v>
      </c>
      <c r="D323" t="s">
        <v>20</v>
      </c>
      <c r="E323" s="115" t="s">
        <v>393</v>
      </c>
      <c r="F323">
        <v>3</v>
      </c>
    </row>
    <row r="324" spans="1:6">
      <c r="A324" t="s">
        <v>577</v>
      </c>
      <c r="B324" s="38" t="s">
        <v>96</v>
      </c>
      <c r="C324" t="s">
        <v>18</v>
      </c>
      <c r="D324" t="s">
        <v>20</v>
      </c>
      <c r="E324" s="114" t="s">
        <v>423</v>
      </c>
      <c r="F324" s="113">
        <v>3</v>
      </c>
    </row>
    <row r="325" spans="1:6">
      <c r="A325" t="s">
        <v>577</v>
      </c>
      <c r="B325" s="38" t="s">
        <v>96</v>
      </c>
      <c r="C325" t="s">
        <v>583</v>
      </c>
      <c r="D325" t="s">
        <v>392</v>
      </c>
      <c r="E325" s="115" t="s">
        <v>580</v>
      </c>
      <c r="F325">
        <v>4.5999999999999996</v>
      </c>
    </row>
    <row r="326" spans="1:6">
      <c r="A326" t="s">
        <v>577</v>
      </c>
      <c r="B326" s="38" t="s">
        <v>96</v>
      </c>
      <c r="C326" t="s">
        <v>583</v>
      </c>
      <c r="D326" t="s">
        <v>392</v>
      </c>
      <c r="E326" s="115" t="s">
        <v>579</v>
      </c>
      <c r="F326">
        <v>9.1999999999999993</v>
      </c>
    </row>
    <row r="327" spans="1:6">
      <c r="A327" t="s">
        <v>577</v>
      </c>
      <c r="B327" s="38" t="s">
        <v>96</v>
      </c>
      <c r="C327" t="s">
        <v>583</v>
      </c>
      <c r="D327" t="s">
        <v>392</v>
      </c>
      <c r="E327" s="115" t="s">
        <v>578</v>
      </c>
      <c r="F327">
        <v>2.5</v>
      </c>
    </row>
    <row r="328" spans="1:6">
      <c r="A328" t="s">
        <v>577</v>
      </c>
      <c r="B328" s="38" t="s">
        <v>96</v>
      </c>
      <c r="C328" t="s">
        <v>583</v>
      </c>
      <c r="D328" t="s">
        <v>392</v>
      </c>
      <c r="E328" s="115" t="s">
        <v>197</v>
      </c>
      <c r="F328">
        <v>2</v>
      </c>
    </row>
    <row r="329" spans="1:6">
      <c r="A329" t="s">
        <v>577</v>
      </c>
      <c r="B329" s="38" t="s">
        <v>96</v>
      </c>
      <c r="C329" t="s">
        <v>583</v>
      </c>
      <c r="D329" t="s">
        <v>392</v>
      </c>
      <c r="E329" s="115" t="s">
        <v>196</v>
      </c>
      <c r="F329">
        <v>1.4</v>
      </c>
    </row>
    <row r="330" spans="1:6">
      <c r="A330" t="s">
        <v>577</v>
      </c>
      <c r="B330" s="38" t="s">
        <v>96</v>
      </c>
      <c r="C330" t="s">
        <v>583</v>
      </c>
      <c r="D330" t="s">
        <v>392</v>
      </c>
      <c r="E330" s="115" t="s">
        <v>195</v>
      </c>
      <c r="F330">
        <v>1.5</v>
      </c>
    </row>
    <row r="331" spans="1:6">
      <c r="A331" t="s">
        <v>577</v>
      </c>
      <c r="B331" s="38" t="s">
        <v>96</v>
      </c>
      <c r="C331" t="s">
        <v>583</v>
      </c>
      <c r="D331" t="s">
        <v>392</v>
      </c>
      <c r="E331" s="115" t="s">
        <v>194</v>
      </c>
      <c r="F331">
        <v>2.1</v>
      </c>
    </row>
    <row r="332" spans="1:6">
      <c r="A332" t="s">
        <v>577</v>
      </c>
      <c r="B332" s="38" t="s">
        <v>96</v>
      </c>
      <c r="C332" t="s">
        <v>583</v>
      </c>
      <c r="D332" t="s">
        <v>392</v>
      </c>
      <c r="E332" s="115" t="s">
        <v>193</v>
      </c>
      <c r="F332">
        <v>2.8</v>
      </c>
    </row>
    <row r="333" spans="1:6">
      <c r="A333" t="s">
        <v>577</v>
      </c>
      <c r="B333" s="38" t="s">
        <v>96</v>
      </c>
      <c r="C333" t="s">
        <v>583</v>
      </c>
      <c r="D333" t="s">
        <v>392</v>
      </c>
      <c r="E333" s="115" t="s">
        <v>393</v>
      </c>
      <c r="F333">
        <v>3.1</v>
      </c>
    </row>
    <row r="334" spans="1:6">
      <c r="A334" t="s">
        <v>577</v>
      </c>
      <c r="B334" s="38" t="s">
        <v>96</v>
      </c>
      <c r="C334" t="s">
        <v>583</v>
      </c>
      <c r="D334" t="s">
        <v>392</v>
      </c>
      <c r="E334" s="114" t="s">
        <v>423</v>
      </c>
      <c r="F334" s="113">
        <v>2.7</v>
      </c>
    </row>
    <row r="335" spans="1:6">
      <c r="A335" t="s">
        <v>577</v>
      </c>
      <c r="B335" s="38" t="s">
        <v>96</v>
      </c>
      <c r="C335" t="s">
        <v>583</v>
      </c>
      <c r="D335" t="s">
        <v>65</v>
      </c>
      <c r="E335" s="115" t="s">
        <v>580</v>
      </c>
      <c r="F335">
        <v>5.6</v>
      </c>
    </row>
    <row r="336" spans="1:6">
      <c r="A336" t="s">
        <v>577</v>
      </c>
      <c r="B336" s="38" t="s">
        <v>96</v>
      </c>
      <c r="C336" t="s">
        <v>583</v>
      </c>
      <c r="D336" t="s">
        <v>65</v>
      </c>
      <c r="E336" s="115" t="s">
        <v>579</v>
      </c>
      <c r="F336">
        <v>9.9</v>
      </c>
    </row>
    <row r="337" spans="1:6">
      <c r="A337" t="s">
        <v>577</v>
      </c>
      <c r="B337" s="38" t="s">
        <v>96</v>
      </c>
      <c r="C337" t="s">
        <v>583</v>
      </c>
      <c r="D337" t="s">
        <v>65</v>
      </c>
      <c r="E337" s="115" t="s">
        <v>578</v>
      </c>
      <c r="F337">
        <v>2.9</v>
      </c>
    </row>
    <row r="338" spans="1:6">
      <c r="A338" t="s">
        <v>577</v>
      </c>
      <c r="B338" s="38" t="s">
        <v>96</v>
      </c>
      <c r="C338" t="s">
        <v>583</v>
      </c>
      <c r="D338" t="s">
        <v>65</v>
      </c>
      <c r="E338" s="115" t="s">
        <v>197</v>
      </c>
      <c r="F338">
        <v>3</v>
      </c>
    </row>
    <row r="339" spans="1:6">
      <c r="A339" t="s">
        <v>577</v>
      </c>
      <c r="B339" s="38" t="s">
        <v>96</v>
      </c>
      <c r="C339" t="s">
        <v>583</v>
      </c>
      <c r="D339" t="s">
        <v>65</v>
      </c>
      <c r="E339" s="115" t="s">
        <v>196</v>
      </c>
      <c r="F339">
        <v>2.7</v>
      </c>
    </row>
    <row r="340" spans="1:6">
      <c r="A340" t="s">
        <v>577</v>
      </c>
      <c r="B340" s="38" t="s">
        <v>96</v>
      </c>
      <c r="C340" t="s">
        <v>583</v>
      </c>
      <c r="D340" t="s">
        <v>65</v>
      </c>
      <c r="E340" s="115" t="s">
        <v>195</v>
      </c>
      <c r="F340">
        <v>2.4</v>
      </c>
    </row>
    <row r="341" spans="1:6">
      <c r="A341" t="s">
        <v>577</v>
      </c>
      <c r="B341" s="38" t="s">
        <v>96</v>
      </c>
      <c r="C341" t="s">
        <v>583</v>
      </c>
      <c r="D341" t="s">
        <v>65</v>
      </c>
      <c r="E341" s="115" t="s">
        <v>194</v>
      </c>
      <c r="F341">
        <v>2.7</v>
      </c>
    </row>
    <row r="342" spans="1:6">
      <c r="A342" t="s">
        <v>577</v>
      </c>
      <c r="B342" s="38" t="s">
        <v>96</v>
      </c>
      <c r="C342" t="s">
        <v>583</v>
      </c>
      <c r="D342" t="s">
        <v>65</v>
      </c>
      <c r="E342" s="115" t="s">
        <v>193</v>
      </c>
      <c r="F342">
        <v>2.9</v>
      </c>
    </row>
    <row r="343" spans="1:6">
      <c r="A343" t="s">
        <v>577</v>
      </c>
      <c r="B343" s="38" t="s">
        <v>96</v>
      </c>
      <c r="C343" t="s">
        <v>583</v>
      </c>
      <c r="D343" t="s">
        <v>65</v>
      </c>
      <c r="E343" s="115" t="s">
        <v>393</v>
      </c>
      <c r="F343">
        <v>2.7</v>
      </c>
    </row>
    <row r="344" spans="1:6">
      <c r="A344" t="s">
        <v>577</v>
      </c>
      <c r="B344" s="38" t="s">
        <v>96</v>
      </c>
      <c r="C344" t="s">
        <v>583</v>
      </c>
      <c r="D344" t="s">
        <v>65</v>
      </c>
      <c r="E344" s="114" t="s">
        <v>423</v>
      </c>
      <c r="F344" s="113">
        <v>3.4</v>
      </c>
    </row>
    <row r="345" spans="1:6">
      <c r="A345" t="s">
        <v>577</v>
      </c>
      <c r="B345" s="38" t="s">
        <v>96</v>
      </c>
      <c r="C345" t="s">
        <v>583</v>
      </c>
      <c r="D345" t="s">
        <v>66</v>
      </c>
      <c r="E345" s="115" t="s">
        <v>580</v>
      </c>
      <c r="F345">
        <v>5.4</v>
      </c>
    </row>
    <row r="346" spans="1:6">
      <c r="A346" t="s">
        <v>577</v>
      </c>
      <c r="B346" s="38" t="s">
        <v>96</v>
      </c>
      <c r="C346" t="s">
        <v>583</v>
      </c>
      <c r="D346" t="s">
        <v>66</v>
      </c>
      <c r="E346" s="115" t="s">
        <v>579</v>
      </c>
      <c r="F346">
        <v>8.9</v>
      </c>
    </row>
    <row r="347" spans="1:6">
      <c r="A347" t="s">
        <v>577</v>
      </c>
      <c r="B347" s="38" t="s">
        <v>96</v>
      </c>
      <c r="C347" t="s">
        <v>583</v>
      </c>
      <c r="D347" t="s">
        <v>66</v>
      </c>
      <c r="E347" s="115" t="s">
        <v>578</v>
      </c>
      <c r="F347">
        <v>2.6</v>
      </c>
    </row>
    <row r="348" spans="1:6">
      <c r="A348" t="s">
        <v>577</v>
      </c>
      <c r="B348" s="38" t="s">
        <v>96</v>
      </c>
      <c r="C348" t="s">
        <v>583</v>
      </c>
      <c r="D348" t="s">
        <v>66</v>
      </c>
      <c r="E348" s="115" t="s">
        <v>197</v>
      </c>
      <c r="F348">
        <v>2.8</v>
      </c>
    </row>
    <row r="349" spans="1:6">
      <c r="A349" t="s">
        <v>577</v>
      </c>
      <c r="B349" s="38" t="s">
        <v>96</v>
      </c>
      <c r="C349" t="s">
        <v>583</v>
      </c>
      <c r="D349" t="s">
        <v>66</v>
      </c>
      <c r="E349" s="115" t="s">
        <v>196</v>
      </c>
      <c r="F349">
        <v>2.5</v>
      </c>
    </row>
    <row r="350" spans="1:6">
      <c r="A350" t="s">
        <v>577</v>
      </c>
      <c r="B350" s="38" t="s">
        <v>96</v>
      </c>
      <c r="C350" t="s">
        <v>583</v>
      </c>
      <c r="D350" t="s">
        <v>66</v>
      </c>
      <c r="E350" s="115" t="s">
        <v>195</v>
      </c>
      <c r="F350">
        <v>2.2999999999999998</v>
      </c>
    </row>
    <row r="351" spans="1:6">
      <c r="A351" t="s">
        <v>577</v>
      </c>
      <c r="B351" s="38" t="s">
        <v>96</v>
      </c>
      <c r="C351" t="s">
        <v>583</v>
      </c>
      <c r="D351" t="s">
        <v>66</v>
      </c>
      <c r="E351" s="115" t="s">
        <v>194</v>
      </c>
      <c r="F351">
        <v>2.5</v>
      </c>
    </row>
    <row r="352" spans="1:6">
      <c r="A352" t="s">
        <v>577</v>
      </c>
      <c r="B352" s="38" t="s">
        <v>96</v>
      </c>
      <c r="C352" t="s">
        <v>583</v>
      </c>
      <c r="D352" t="s">
        <v>66</v>
      </c>
      <c r="E352" s="115" t="s">
        <v>193</v>
      </c>
      <c r="F352">
        <v>2.9</v>
      </c>
    </row>
    <row r="353" spans="1:6">
      <c r="A353" t="s">
        <v>577</v>
      </c>
      <c r="B353" s="38" t="s">
        <v>96</v>
      </c>
      <c r="C353" t="s">
        <v>583</v>
      </c>
      <c r="D353" t="s">
        <v>66</v>
      </c>
      <c r="E353" s="115" t="s">
        <v>393</v>
      </c>
      <c r="F353">
        <v>2.6</v>
      </c>
    </row>
    <row r="354" spans="1:6">
      <c r="A354" t="s">
        <v>577</v>
      </c>
      <c r="B354" s="38" t="s">
        <v>96</v>
      </c>
      <c r="C354" t="s">
        <v>583</v>
      </c>
      <c r="D354" t="s">
        <v>66</v>
      </c>
      <c r="E354" s="114" t="s">
        <v>423</v>
      </c>
      <c r="F354" s="113">
        <v>3.2</v>
      </c>
    </row>
    <row r="355" spans="1:6">
      <c r="A355" t="s">
        <v>577</v>
      </c>
      <c r="B355" s="38" t="s">
        <v>96</v>
      </c>
      <c r="C355" t="s">
        <v>583</v>
      </c>
      <c r="D355" t="s">
        <v>584</v>
      </c>
      <c r="E355" s="115" t="s">
        <v>580</v>
      </c>
      <c r="F355">
        <v>9.3000000000000007</v>
      </c>
    </row>
    <row r="356" spans="1:6">
      <c r="A356" t="s">
        <v>577</v>
      </c>
      <c r="B356" s="38" t="s">
        <v>96</v>
      </c>
      <c r="C356" t="s">
        <v>583</v>
      </c>
      <c r="D356" t="s">
        <v>584</v>
      </c>
      <c r="E356" s="115" t="s">
        <v>579</v>
      </c>
      <c r="F356">
        <v>15.2</v>
      </c>
    </row>
    <row r="357" spans="1:6">
      <c r="A357" t="s">
        <v>577</v>
      </c>
      <c r="B357" s="38" t="s">
        <v>96</v>
      </c>
      <c r="C357" t="s">
        <v>583</v>
      </c>
      <c r="D357" t="s">
        <v>584</v>
      </c>
      <c r="E357" s="115" t="s">
        <v>578</v>
      </c>
      <c r="F357">
        <v>3.9</v>
      </c>
    </row>
    <row r="358" spans="1:6">
      <c r="A358" t="s">
        <v>577</v>
      </c>
      <c r="B358" s="38" t="s">
        <v>96</v>
      </c>
      <c r="C358" t="s">
        <v>583</v>
      </c>
      <c r="D358" t="s">
        <v>584</v>
      </c>
      <c r="E358" s="115" t="s">
        <v>197</v>
      </c>
      <c r="F358">
        <v>3.8</v>
      </c>
    </row>
    <row r="359" spans="1:6">
      <c r="A359" t="s">
        <v>577</v>
      </c>
      <c r="B359" s="38" t="s">
        <v>96</v>
      </c>
      <c r="C359" t="s">
        <v>583</v>
      </c>
      <c r="D359" t="s">
        <v>584</v>
      </c>
      <c r="E359" s="115" t="s">
        <v>196</v>
      </c>
      <c r="F359">
        <v>2.6</v>
      </c>
    </row>
    <row r="360" spans="1:6">
      <c r="A360" t="s">
        <v>577</v>
      </c>
      <c r="B360" s="38" t="s">
        <v>96</v>
      </c>
      <c r="C360" t="s">
        <v>583</v>
      </c>
      <c r="D360" t="s">
        <v>584</v>
      </c>
      <c r="E360" s="115" t="s">
        <v>195</v>
      </c>
      <c r="F360">
        <v>2.7</v>
      </c>
    </row>
    <row r="361" spans="1:6">
      <c r="A361" t="s">
        <v>577</v>
      </c>
      <c r="B361" s="38" t="s">
        <v>96</v>
      </c>
      <c r="C361" t="s">
        <v>583</v>
      </c>
      <c r="D361" t="s">
        <v>584</v>
      </c>
      <c r="E361" s="115" t="s">
        <v>194</v>
      </c>
      <c r="F361">
        <v>3.2</v>
      </c>
    </row>
    <row r="362" spans="1:6">
      <c r="A362" t="s">
        <v>577</v>
      </c>
      <c r="B362" s="38" t="s">
        <v>96</v>
      </c>
      <c r="C362" t="s">
        <v>583</v>
      </c>
      <c r="D362" t="s">
        <v>584</v>
      </c>
      <c r="E362" s="115" t="s">
        <v>193</v>
      </c>
      <c r="F362">
        <v>2.2000000000000002</v>
      </c>
    </row>
    <row r="363" spans="1:6">
      <c r="A363" t="s">
        <v>577</v>
      </c>
      <c r="B363" s="38" t="s">
        <v>96</v>
      </c>
      <c r="C363" t="s">
        <v>583</v>
      </c>
      <c r="D363" t="s">
        <v>584</v>
      </c>
      <c r="E363" s="115" t="s">
        <v>393</v>
      </c>
      <c r="F363">
        <v>2.2999999999999998</v>
      </c>
    </row>
    <row r="364" spans="1:6">
      <c r="A364" t="s">
        <v>577</v>
      </c>
      <c r="B364" s="38" t="s">
        <v>96</v>
      </c>
      <c r="C364" t="s">
        <v>583</v>
      </c>
      <c r="D364" t="s">
        <v>584</v>
      </c>
      <c r="E364" s="114" t="s">
        <v>423</v>
      </c>
      <c r="F364" s="113">
        <v>4.2</v>
      </c>
    </row>
    <row r="365" spans="1:6">
      <c r="A365" t="s">
        <v>577</v>
      </c>
      <c r="B365" s="38" t="s">
        <v>96</v>
      </c>
      <c r="C365" t="s">
        <v>583</v>
      </c>
      <c r="D365" t="s">
        <v>582</v>
      </c>
      <c r="E365" s="115" t="s">
        <v>580</v>
      </c>
      <c r="F365">
        <v>8.6999999999999993</v>
      </c>
    </row>
    <row r="366" spans="1:6">
      <c r="A366" t="s">
        <v>577</v>
      </c>
      <c r="B366" s="38" t="s">
        <v>96</v>
      </c>
      <c r="C366" t="s">
        <v>583</v>
      </c>
      <c r="D366" t="s">
        <v>582</v>
      </c>
      <c r="E366" s="115" t="s">
        <v>579</v>
      </c>
      <c r="F366">
        <v>19</v>
      </c>
    </row>
    <row r="367" spans="1:6">
      <c r="A367" t="s">
        <v>577</v>
      </c>
      <c r="B367" s="38" t="s">
        <v>96</v>
      </c>
      <c r="C367" t="s">
        <v>583</v>
      </c>
      <c r="D367" t="s">
        <v>582</v>
      </c>
      <c r="E367" s="115" t="s">
        <v>578</v>
      </c>
      <c r="F367">
        <v>2.6</v>
      </c>
    </row>
    <row r="368" spans="1:6">
      <c r="A368" t="s">
        <v>577</v>
      </c>
      <c r="B368" s="38" t="s">
        <v>96</v>
      </c>
      <c r="C368" t="s">
        <v>583</v>
      </c>
      <c r="D368" t="s">
        <v>582</v>
      </c>
      <c r="E368" s="115" t="s">
        <v>197</v>
      </c>
      <c r="F368">
        <v>2.7</v>
      </c>
    </row>
    <row r="369" spans="1:6">
      <c r="A369" t="s">
        <v>577</v>
      </c>
      <c r="B369" s="38" t="s">
        <v>96</v>
      </c>
      <c r="C369" t="s">
        <v>583</v>
      </c>
      <c r="D369" t="s">
        <v>582</v>
      </c>
      <c r="E369" s="115" t="s">
        <v>196</v>
      </c>
      <c r="F369">
        <v>2.6</v>
      </c>
    </row>
    <row r="370" spans="1:6">
      <c r="A370" t="s">
        <v>577</v>
      </c>
      <c r="B370" s="38" t="s">
        <v>96</v>
      </c>
      <c r="C370" t="s">
        <v>583</v>
      </c>
      <c r="D370" t="s">
        <v>582</v>
      </c>
      <c r="E370" s="115" t="s">
        <v>195</v>
      </c>
      <c r="F370">
        <v>2.1</v>
      </c>
    </row>
    <row r="371" spans="1:6">
      <c r="A371" t="s">
        <v>577</v>
      </c>
      <c r="B371" s="38" t="s">
        <v>96</v>
      </c>
      <c r="C371" t="s">
        <v>583</v>
      </c>
      <c r="D371" t="s">
        <v>582</v>
      </c>
      <c r="E371" s="115" t="s">
        <v>194</v>
      </c>
      <c r="F371">
        <v>2.9</v>
      </c>
    </row>
    <row r="372" spans="1:6">
      <c r="A372" t="s">
        <v>577</v>
      </c>
      <c r="B372" s="38" t="s">
        <v>96</v>
      </c>
      <c r="C372" t="s">
        <v>583</v>
      </c>
      <c r="D372" t="s">
        <v>582</v>
      </c>
      <c r="E372" s="115" t="s">
        <v>193</v>
      </c>
      <c r="F372">
        <v>2.2999999999999998</v>
      </c>
    </row>
    <row r="373" spans="1:6">
      <c r="A373" t="s">
        <v>577</v>
      </c>
      <c r="B373" s="38" t="s">
        <v>96</v>
      </c>
      <c r="C373" t="s">
        <v>583</v>
      </c>
      <c r="D373" t="s">
        <v>582</v>
      </c>
      <c r="E373" s="115" t="s">
        <v>393</v>
      </c>
      <c r="F373">
        <v>2</v>
      </c>
    </row>
    <row r="374" spans="1:6">
      <c r="A374" t="s">
        <v>577</v>
      </c>
      <c r="B374" s="38" t="s">
        <v>96</v>
      </c>
      <c r="C374" t="s">
        <v>583</v>
      </c>
      <c r="D374" t="s">
        <v>582</v>
      </c>
      <c r="E374" s="114" t="s">
        <v>423</v>
      </c>
      <c r="F374" s="113">
        <v>4.3</v>
      </c>
    </row>
    <row r="375" spans="1:6">
      <c r="A375" t="s">
        <v>577</v>
      </c>
      <c r="B375" s="38" t="s">
        <v>96</v>
      </c>
      <c r="C375" t="s">
        <v>133</v>
      </c>
      <c r="D375" t="s">
        <v>22</v>
      </c>
      <c r="E375" s="115" t="s">
        <v>580</v>
      </c>
      <c r="F375">
        <v>7.8</v>
      </c>
    </row>
    <row r="376" spans="1:6">
      <c r="A376" t="s">
        <v>577</v>
      </c>
      <c r="B376" s="38" t="s">
        <v>96</v>
      </c>
      <c r="C376" t="s">
        <v>133</v>
      </c>
      <c r="D376" t="s">
        <v>22</v>
      </c>
      <c r="E376" s="115" t="s">
        <v>579</v>
      </c>
      <c r="F376">
        <v>13.3</v>
      </c>
    </row>
    <row r="377" spans="1:6">
      <c r="A377" t="s">
        <v>577</v>
      </c>
      <c r="B377" s="38" t="s">
        <v>96</v>
      </c>
      <c r="C377" t="s">
        <v>133</v>
      </c>
      <c r="D377" t="s">
        <v>22</v>
      </c>
      <c r="E377" s="115" t="s">
        <v>578</v>
      </c>
      <c r="F377">
        <v>2.7</v>
      </c>
    </row>
    <row r="378" spans="1:6">
      <c r="A378" t="s">
        <v>577</v>
      </c>
      <c r="B378" s="38" t="s">
        <v>96</v>
      </c>
      <c r="C378" t="s">
        <v>133</v>
      </c>
      <c r="D378" t="s">
        <v>22</v>
      </c>
      <c r="E378" s="115" t="s">
        <v>197</v>
      </c>
      <c r="F378">
        <v>2.5</v>
      </c>
    </row>
    <row r="379" spans="1:6">
      <c r="A379" t="s">
        <v>577</v>
      </c>
      <c r="B379" s="38" t="s">
        <v>96</v>
      </c>
      <c r="C379" t="s">
        <v>133</v>
      </c>
      <c r="D379" t="s">
        <v>22</v>
      </c>
      <c r="E379" s="115" t="s">
        <v>196</v>
      </c>
      <c r="F379">
        <v>4</v>
      </c>
    </row>
    <row r="380" spans="1:6">
      <c r="A380" t="s">
        <v>577</v>
      </c>
      <c r="B380" s="38" t="s">
        <v>96</v>
      </c>
      <c r="C380" t="s">
        <v>133</v>
      </c>
      <c r="D380" t="s">
        <v>22</v>
      </c>
      <c r="E380" s="115" t="s">
        <v>195</v>
      </c>
      <c r="F380">
        <v>3.8</v>
      </c>
    </row>
    <row r="381" spans="1:6">
      <c r="A381" t="s">
        <v>577</v>
      </c>
      <c r="B381" s="38" t="s">
        <v>96</v>
      </c>
      <c r="C381" t="s">
        <v>133</v>
      </c>
      <c r="D381" t="s">
        <v>22</v>
      </c>
      <c r="E381" s="115" t="s">
        <v>194</v>
      </c>
      <c r="F381">
        <v>3.6</v>
      </c>
    </row>
    <row r="382" spans="1:6">
      <c r="A382" t="s">
        <v>577</v>
      </c>
      <c r="B382" s="38" t="s">
        <v>96</v>
      </c>
      <c r="C382" t="s">
        <v>133</v>
      </c>
      <c r="D382" t="s">
        <v>22</v>
      </c>
      <c r="E382" s="115" t="s">
        <v>193</v>
      </c>
      <c r="F382">
        <v>2.4</v>
      </c>
    </row>
    <row r="383" spans="1:6">
      <c r="A383" t="s">
        <v>577</v>
      </c>
      <c r="B383" s="38" t="s">
        <v>96</v>
      </c>
      <c r="C383" t="s">
        <v>133</v>
      </c>
      <c r="D383" t="s">
        <v>22</v>
      </c>
      <c r="E383" s="115" t="s">
        <v>393</v>
      </c>
      <c r="F383">
        <v>1.9</v>
      </c>
    </row>
    <row r="384" spans="1:6">
      <c r="A384" t="s">
        <v>577</v>
      </c>
      <c r="B384" s="38" t="s">
        <v>96</v>
      </c>
      <c r="C384" t="s">
        <v>133</v>
      </c>
      <c r="D384" t="s">
        <v>22</v>
      </c>
      <c r="E384" s="114" t="s">
        <v>423</v>
      </c>
      <c r="F384" s="113">
        <v>4.8</v>
      </c>
    </row>
    <row r="385" spans="1:6">
      <c r="A385" t="s">
        <v>577</v>
      </c>
      <c r="B385" s="38" t="s">
        <v>96</v>
      </c>
      <c r="C385" t="s">
        <v>133</v>
      </c>
      <c r="D385" t="s">
        <v>581</v>
      </c>
      <c r="E385" s="115" t="s">
        <v>580</v>
      </c>
      <c r="F385">
        <v>4.8</v>
      </c>
    </row>
    <row r="386" spans="1:6">
      <c r="A386" t="s">
        <v>577</v>
      </c>
      <c r="B386" s="38" t="s">
        <v>96</v>
      </c>
      <c r="C386" t="s">
        <v>133</v>
      </c>
      <c r="D386" t="s">
        <v>581</v>
      </c>
      <c r="E386" s="115" t="s">
        <v>579</v>
      </c>
      <c r="F386">
        <v>9.3000000000000007</v>
      </c>
    </row>
    <row r="387" spans="1:6">
      <c r="A387" t="s">
        <v>577</v>
      </c>
      <c r="B387" s="38" t="s">
        <v>96</v>
      </c>
      <c r="C387" t="s">
        <v>133</v>
      </c>
      <c r="D387" t="s">
        <v>581</v>
      </c>
      <c r="E387" s="115" t="s">
        <v>578</v>
      </c>
      <c r="F387">
        <v>2.6</v>
      </c>
    </row>
    <row r="388" spans="1:6">
      <c r="A388" t="s">
        <v>577</v>
      </c>
      <c r="B388" s="38" t="s">
        <v>96</v>
      </c>
      <c r="C388" t="s">
        <v>133</v>
      </c>
      <c r="D388" t="s">
        <v>581</v>
      </c>
      <c r="E388" s="115" t="s">
        <v>197</v>
      </c>
      <c r="F388">
        <v>2.2000000000000002</v>
      </c>
    </row>
    <row r="389" spans="1:6">
      <c r="A389" t="s">
        <v>577</v>
      </c>
      <c r="B389" s="38" t="s">
        <v>96</v>
      </c>
      <c r="C389" t="s">
        <v>133</v>
      </c>
      <c r="D389" t="s">
        <v>581</v>
      </c>
      <c r="E389" s="115" t="s">
        <v>196</v>
      </c>
      <c r="F389">
        <v>1.6</v>
      </c>
    </row>
    <row r="390" spans="1:6">
      <c r="A390" t="s">
        <v>577</v>
      </c>
      <c r="B390" s="38" t="s">
        <v>96</v>
      </c>
      <c r="C390" t="s">
        <v>133</v>
      </c>
      <c r="D390" t="s">
        <v>581</v>
      </c>
      <c r="E390" s="115" t="s">
        <v>195</v>
      </c>
      <c r="F390">
        <v>1.7</v>
      </c>
    </row>
    <row r="391" spans="1:6">
      <c r="A391" t="s">
        <v>577</v>
      </c>
      <c r="B391" s="38" t="s">
        <v>96</v>
      </c>
      <c r="C391" t="s">
        <v>133</v>
      </c>
      <c r="D391" t="s">
        <v>581</v>
      </c>
      <c r="E391" s="115" t="s">
        <v>194</v>
      </c>
      <c r="F391">
        <v>2.2000000000000002</v>
      </c>
    </row>
    <row r="392" spans="1:6">
      <c r="A392" t="s">
        <v>577</v>
      </c>
      <c r="B392" s="38" t="s">
        <v>96</v>
      </c>
      <c r="C392" t="s">
        <v>133</v>
      </c>
      <c r="D392" t="s">
        <v>581</v>
      </c>
      <c r="E392" s="115" t="s">
        <v>193</v>
      </c>
      <c r="F392">
        <v>2.8</v>
      </c>
    </row>
    <row r="393" spans="1:6">
      <c r="A393" t="s">
        <v>577</v>
      </c>
      <c r="B393" s="38" t="s">
        <v>96</v>
      </c>
      <c r="C393" t="s">
        <v>133</v>
      </c>
      <c r="D393" t="s">
        <v>581</v>
      </c>
      <c r="E393" s="115" t="s">
        <v>393</v>
      </c>
      <c r="F393">
        <v>3</v>
      </c>
    </row>
    <row r="394" spans="1:6">
      <c r="A394" t="s">
        <v>577</v>
      </c>
      <c r="B394" s="38" t="s">
        <v>96</v>
      </c>
      <c r="C394" t="s">
        <v>133</v>
      </c>
      <c r="D394" t="s">
        <v>581</v>
      </c>
      <c r="E394" s="114" t="s">
        <v>423</v>
      </c>
      <c r="F394" s="113">
        <v>2.9</v>
      </c>
    </row>
    <row r="395" spans="1:6">
      <c r="A395" t="s">
        <v>577</v>
      </c>
      <c r="B395" s="38" t="s">
        <v>96</v>
      </c>
      <c r="C395" t="s">
        <v>423</v>
      </c>
      <c r="D395" t="s">
        <v>423</v>
      </c>
      <c r="E395" s="115" t="s">
        <v>580</v>
      </c>
      <c r="F395">
        <v>4.9000000000000004</v>
      </c>
    </row>
    <row r="396" spans="1:6">
      <c r="A396" t="s">
        <v>577</v>
      </c>
      <c r="B396" s="38" t="s">
        <v>96</v>
      </c>
      <c r="C396" t="s">
        <v>423</v>
      </c>
      <c r="D396" t="s">
        <v>423</v>
      </c>
      <c r="E396" s="115" t="s">
        <v>579</v>
      </c>
      <c r="F396">
        <v>9.5</v>
      </c>
    </row>
    <row r="397" spans="1:6">
      <c r="A397" t="s">
        <v>577</v>
      </c>
      <c r="B397" s="38" t="s">
        <v>96</v>
      </c>
      <c r="C397" t="s">
        <v>423</v>
      </c>
      <c r="D397" t="s">
        <v>423</v>
      </c>
      <c r="E397" s="115" t="s">
        <v>578</v>
      </c>
      <c r="F397">
        <v>2.6</v>
      </c>
    </row>
    <row r="398" spans="1:6">
      <c r="A398" t="s">
        <v>577</v>
      </c>
      <c r="B398" s="38" t="s">
        <v>96</v>
      </c>
      <c r="C398" t="s">
        <v>423</v>
      </c>
      <c r="D398" t="s">
        <v>423</v>
      </c>
      <c r="E398" s="115" t="s">
        <v>197</v>
      </c>
      <c r="F398">
        <v>2.2000000000000002</v>
      </c>
    </row>
    <row r="399" spans="1:6">
      <c r="A399" t="s">
        <v>577</v>
      </c>
      <c r="B399" s="38" t="s">
        <v>96</v>
      </c>
      <c r="C399" t="s">
        <v>423</v>
      </c>
      <c r="D399" t="s">
        <v>423</v>
      </c>
      <c r="E399" s="115" t="s">
        <v>196</v>
      </c>
      <c r="F399">
        <v>1.7</v>
      </c>
    </row>
    <row r="400" spans="1:6">
      <c r="A400" t="s">
        <v>577</v>
      </c>
      <c r="B400" s="38" t="s">
        <v>96</v>
      </c>
      <c r="C400" t="s">
        <v>423</v>
      </c>
      <c r="D400" t="s">
        <v>423</v>
      </c>
      <c r="E400" s="115" t="s">
        <v>195</v>
      </c>
      <c r="F400">
        <v>1.8</v>
      </c>
    </row>
    <row r="401" spans="1:6">
      <c r="A401" t="s">
        <v>577</v>
      </c>
      <c r="B401" s="38" t="s">
        <v>96</v>
      </c>
      <c r="C401" t="s">
        <v>423</v>
      </c>
      <c r="D401" t="s">
        <v>423</v>
      </c>
      <c r="E401" s="115" t="s">
        <v>194</v>
      </c>
      <c r="F401">
        <v>2.2999999999999998</v>
      </c>
    </row>
    <row r="402" spans="1:6">
      <c r="A402" t="s">
        <v>577</v>
      </c>
      <c r="B402" s="38" t="s">
        <v>96</v>
      </c>
      <c r="C402" t="s">
        <v>423</v>
      </c>
      <c r="D402" t="s">
        <v>423</v>
      </c>
      <c r="E402" s="115" t="s">
        <v>193</v>
      </c>
      <c r="F402">
        <v>2.8</v>
      </c>
    </row>
    <row r="403" spans="1:6">
      <c r="A403" t="s">
        <v>577</v>
      </c>
      <c r="B403" s="38" t="s">
        <v>96</v>
      </c>
      <c r="C403" t="s">
        <v>423</v>
      </c>
      <c r="D403" t="s">
        <v>423</v>
      </c>
      <c r="E403" s="115" t="s">
        <v>393</v>
      </c>
      <c r="F403">
        <v>2.9</v>
      </c>
    </row>
    <row r="404" spans="1:6">
      <c r="A404" t="s">
        <v>577</v>
      </c>
      <c r="B404" s="38" t="s">
        <v>96</v>
      </c>
      <c r="C404" t="s">
        <v>423</v>
      </c>
      <c r="D404" t="s">
        <v>423</v>
      </c>
      <c r="E404" s="114" t="s">
        <v>423</v>
      </c>
      <c r="F404" s="113">
        <v>2.9</v>
      </c>
    </row>
  </sheetData>
  <mergeCells count="2">
    <mergeCell ref="A1:D1"/>
    <mergeCell ref="A2:D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4" tint="0.39997558519241921"/>
  </sheetPr>
  <dimension ref="A1:F148"/>
  <sheetViews>
    <sheetView workbookViewId="0">
      <selection sqref="A1:XFD3"/>
    </sheetView>
  </sheetViews>
  <sheetFormatPr defaultRowHeight="15"/>
  <cols>
    <col min="1" max="1" width="59.28515625" customWidth="1"/>
    <col min="2" max="2" width="14.140625" customWidth="1"/>
    <col min="3" max="3" width="11.85546875" customWidth="1"/>
    <col min="4" max="4" width="12.42578125" customWidth="1"/>
  </cols>
  <sheetData>
    <row r="1" spans="1:6" ht="33.75" customHeight="1">
      <c r="A1" s="197" t="s">
        <v>591</v>
      </c>
      <c r="B1" s="197"/>
      <c r="C1" s="197"/>
      <c r="D1" s="197"/>
    </row>
    <row r="2" spans="1:6" ht="34.15" customHeight="1">
      <c r="A2" s="197" t="s">
        <v>590</v>
      </c>
      <c r="B2" s="197"/>
      <c r="C2" s="197"/>
      <c r="D2" s="197"/>
    </row>
    <row r="4" spans="1:6">
      <c r="A4" s="2" t="s">
        <v>4</v>
      </c>
      <c r="B4" s="2" t="s">
        <v>92</v>
      </c>
      <c r="C4" s="2" t="s">
        <v>265</v>
      </c>
      <c r="D4" s="2" t="s">
        <v>9</v>
      </c>
    </row>
    <row r="5" spans="1:6">
      <c r="A5" s="50" t="s">
        <v>589</v>
      </c>
      <c r="B5" s="50" t="s">
        <v>573</v>
      </c>
      <c r="C5" s="50" t="s">
        <v>72</v>
      </c>
      <c r="D5" s="124">
        <v>33999</v>
      </c>
      <c r="E5" s="50"/>
      <c r="F5" s="50"/>
    </row>
    <row r="6" spans="1:6">
      <c r="A6" s="50" t="s">
        <v>589</v>
      </c>
      <c r="B6" s="50" t="s">
        <v>573</v>
      </c>
      <c r="C6" s="50" t="s">
        <v>77</v>
      </c>
      <c r="D6" s="124">
        <v>33118</v>
      </c>
      <c r="E6" s="50"/>
      <c r="F6" s="50"/>
    </row>
    <row r="7" spans="1:6">
      <c r="A7" s="50" t="s">
        <v>589</v>
      </c>
      <c r="B7" s="50" t="s">
        <v>573</v>
      </c>
      <c r="C7" s="50" t="s">
        <v>74</v>
      </c>
      <c r="D7" s="124">
        <v>24977</v>
      </c>
      <c r="E7" s="50"/>
      <c r="F7" s="50"/>
    </row>
    <row r="8" spans="1:6">
      <c r="A8" s="50" t="s">
        <v>589</v>
      </c>
      <c r="B8" s="50" t="s">
        <v>573</v>
      </c>
      <c r="C8" s="50" t="s">
        <v>78</v>
      </c>
      <c r="D8" s="124">
        <v>18135</v>
      </c>
      <c r="E8" s="50"/>
      <c r="F8" s="50"/>
    </row>
    <row r="9" spans="1:6">
      <c r="A9" s="50" t="s">
        <v>589</v>
      </c>
      <c r="B9" s="50" t="s">
        <v>573</v>
      </c>
      <c r="C9" s="50" t="s">
        <v>75</v>
      </c>
      <c r="D9" s="124">
        <v>10667</v>
      </c>
      <c r="E9" s="50"/>
      <c r="F9" s="50"/>
    </row>
    <row r="10" spans="1:6">
      <c r="A10" s="50" t="s">
        <v>589</v>
      </c>
      <c r="B10" s="50" t="s">
        <v>573</v>
      </c>
      <c r="C10" s="50" t="s">
        <v>76</v>
      </c>
      <c r="D10" s="124">
        <v>2404</v>
      </c>
      <c r="E10" s="50"/>
      <c r="F10" s="50"/>
    </row>
    <row r="11" spans="1:6">
      <c r="A11" s="50" t="s">
        <v>589</v>
      </c>
      <c r="B11" s="50" t="s">
        <v>573</v>
      </c>
      <c r="C11" s="50" t="s">
        <v>71</v>
      </c>
      <c r="D11" s="124">
        <v>1441</v>
      </c>
      <c r="E11" s="50"/>
      <c r="F11" s="50"/>
    </row>
    <row r="12" spans="1:6">
      <c r="A12" s="50" t="s">
        <v>589</v>
      </c>
      <c r="B12" s="50" t="s">
        <v>573</v>
      </c>
      <c r="C12" s="50" t="s">
        <v>73</v>
      </c>
      <c r="D12" s="125">
        <v>958</v>
      </c>
      <c r="E12" s="50"/>
      <c r="F12" s="50"/>
    </row>
    <row r="13" spans="1:6">
      <c r="A13" s="50" t="s">
        <v>589</v>
      </c>
      <c r="B13" s="50" t="s">
        <v>573</v>
      </c>
      <c r="C13" s="50" t="s">
        <v>70</v>
      </c>
      <c r="D13" s="124">
        <v>126443</v>
      </c>
      <c r="E13" s="50"/>
      <c r="F13" s="50"/>
    </row>
    <row r="14" spans="1:6">
      <c r="A14" s="50" t="s">
        <v>589</v>
      </c>
      <c r="B14" s="50" t="s">
        <v>331</v>
      </c>
      <c r="C14" s="50" t="s">
        <v>72</v>
      </c>
      <c r="D14" s="124">
        <v>34616</v>
      </c>
      <c r="E14" s="50"/>
      <c r="F14" s="50"/>
    </row>
    <row r="15" spans="1:6">
      <c r="A15" s="50" t="s">
        <v>589</v>
      </c>
      <c r="B15" s="50" t="s">
        <v>331</v>
      </c>
      <c r="C15" s="50" t="s">
        <v>77</v>
      </c>
      <c r="D15" s="124">
        <v>33946</v>
      </c>
      <c r="E15" s="50"/>
      <c r="F15" s="50"/>
    </row>
    <row r="16" spans="1:6">
      <c r="A16" s="50" t="s">
        <v>589</v>
      </c>
      <c r="B16" s="50" t="s">
        <v>331</v>
      </c>
      <c r="C16" s="50" t="s">
        <v>74</v>
      </c>
      <c r="D16" s="124">
        <v>25386</v>
      </c>
      <c r="E16" s="50"/>
      <c r="F16" s="50"/>
    </row>
    <row r="17" spans="1:6">
      <c r="A17" s="50" t="s">
        <v>589</v>
      </c>
      <c r="B17" s="50" t="s">
        <v>331</v>
      </c>
      <c r="C17" s="50" t="s">
        <v>78</v>
      </c>
      <c r="D17" s="124">
        <v>18678</v>
      </c>
      <c r="E17" s="50"/>
      <c r="F17" s="50"/>
    </row>
    <row r="18" spans="1:6">
      <c r="A18" s="50" t="s">
        <v>589</v>
      </c>
      <c r="B18" s="50" t="s">
        <v>331</v>
      </c>
      <c r="C18" s="50" t="s">
        <v>75</v>
      </c>
      <c r="D18" s="124">
        <v>11179</v>
      </c>
      <c r="E18" s="50"/>
      <c r="F18" s="50"/>
    </row>
    <row r="19" spans="1:6">
      <c r="A19" s="50" t="s">
        <v>589</v>
      </c>
      <c r="B19" s="50" t="s">
        <v>331</v>
      </c>
      <c r="C19" s="50" t="s">
        <v>76</v>
      </c>
      <c r="D19" s="124">
        <v>2364</v>
      </c>
      <c r="E19" s="50"/>
      <c r="F19" s="50"/>
    </row>
    <row r="20" spans="1:6">
      <c r="A20" s="50" t="s">
        <v>589</v>
      </c>
      <c r="B20" s="50" t="s">
        <v>331</v>
      </c>
      <c r="C20" s="50" t="s">
        <v>71</v>
      </c>
      <c r="D20" s="124">
        <v>1479</v>
      </c>
      <c r="E20" s="50"/>
      <c r="F20" s="50"/>
    </row>
    <row r="21" spans="1:6">
      <c r="A21" s="50" t="s">
        <v>589</v>
      </c>
      <c r="B21" s="50" t="s">
        <v>331</v>
      </c>
      <c r="C21" s="50" t="s">
        <v>73</v>
      </c>
      <c r="D21" s="125">
        <v>991</v>
      </c>
      <c r="E21" s="50"/>
      <c r="F21" s="50"/>
    </row>
    <row r="22" spans="1:6">
      <c r="A22" s="50" t="s">
        <v>589</v>
      </c>
      <c r="B22" s="50" t="s">
        <v>331</v>
      </c>
      <c r="C22" s="50" t="s">
        <v>70</v>
      </c>
      <c r="D22" s="124">
        <v>129616</v>
      </c>
      <c r="E22" s="50"/>
      <c r="F22" s="50"/>
    </row>
    <row r="23" spans="1:6">
      <c r="A23" s="50" t="s">
        <v>589</v>
      </c>
      <c r="B23" s="50" t="s">
        <v>572</v>
      </c>
      <c r="C23" s="50" t="s">
        <v>72</v>
      </c>
      <c r="D23" s="124">
        <v>35418</v>
      </c>
      <c r="E23" s="50"/>
      <c r="F23" s="50"/>
    </row>
    <row r="24" spans="1:6">
      <c r="A24" s="50" t="s">
        <v>589</v>
      </c>
      <c r="B24" s="50" t="s">
        <v>572</v>
      </c>
      <c r="C24" s="50" t="s">
        <v>77</v>
      </c>
      <c r="D24" s="124">
        <v>34930</v>
      </c>
      <c r="E24" s="50"/>
      <c r="F24" s="50"/>
    </row>
    <row r="25" spans="1:6">
      <c r="A25" s="50" t="s">
        <v>589</v>
      </c>
      <c r="B25" s="50" t="s">
        <v>572</v>
      </c>
      <c r="C25" s="50" t="s">
        <v>74</v>
      </c>
      <c r="D25" s="124">
        <v>25087</v>
      </c>
      <c r="E25" s="50"/>
      <c r="F25" s="50"/>
    </row>
    <row r="26" spans="1:6">
      <c r="A26" s="50" t="s">
        <v>589</v>
      </c>
      <c r="B26" s="50" t="s">
        <v>572</v>
      </c>
      <c r="C26" s="50" t="s">
        <v>78</v>
      </c>
      <c r="D26" s="124">
        <v>18847</v>
      </c>
      <c r="E26" s="50"/>
      <c r="F26" s="50"/>
    </row>
    <row r="27" spans="1:6">
      <c r="A27" s="50" t="s">
        <v>589</v>
      </c>
      <c r="B27" s="50" t="s">
        <v>572</v>
      </c>
      <c r="C27" s="50" t="s">
        <v>75</v>
      </c>
      <c r="D27" s="124">
        <v>11192</v>
      </c>
      <c r="E27" s="50"/>
      <c r="F27" s="50"/>
    </row>
    <row r="28" spans="1:6">
      <c r="A28" s="50" t="s">
        <v>589</v>
      </c>
      <c r="B28" s="50" t="s">
        <v>572</v>
      </c>
      <c r="C28" s="50" t="s">
        <v>76</v>
      </c>
      <c r="D28" s="124">
        <v>3037</v>
      </c>
      <c r="E28" s="50"/>
      <c r="F28" s="50"/>
    </row>
    <row r="29" spans="1:6">
      <c r="A29" s="50" t="s">
        <v>589</v>
      </c>
      <c r="B29" s="50" t="s">
        <v>572</v>
      </c>
      <c r="C29" s="50" t="s">
        <v>71</v>
      </c>
      <c r="D29" s="124">
        <v>1393</v>
      </c>
      <c r="E29" s="50"/>
      <c r="F29" s="50"/>
    </row>
    <row r="30" spans="1:6">
      <c r="A30" s="50" t="s">
        <v>589</v>
      </c>
      <c r="B30" s="50" t="s">
        <v>572</v>
      </c>
      <c r="C30" s="50" t="s">
        <v>73</v>
      </c>
      <c r="D30" s="124">
        <v>1081</v>
      </c>
      <c r="E30" s="50"/>
      <c r="F30" s="50"/>
    </row>
    <row r="31" spans="1:6">
      <c r="A31" s="50" t="s">
        <v>589</v>
      </c>
      <c r="B31" s="50" t="s">
        <v>572</v>
      </c>
      <c r="C31" s="50" t="s">
        <v>70</v>
      </c>
      <c r="D31" s="124">
        <v>131157</v>
      </c>
      <c r="E31" s="50"/>
      <c r="F31" s="50"/>
    </row>
    <row r="32" spans="1:6">
      <c r="A32" s="50" t="s">
        <v>589</v>
      </c>
      <c r="B32" s="50" t="s">
        <v>485</v>
      </c>
      <c r="C32" s="50" t="s">
        <v>72</v>
      </c>
      <c r="D32" s="124">
        <v>34813</v>
      </c>
      <c r="E32" s="50"/>
      <c r="F32" s="50"/>
    </row>
    <row r="33" spans="1:6">
      <c r="A33" s="50" t="s">
        <v>589</v>
      </c>
      <c r="B33" s="50" t="s">
        <v>485</v>
      </c>
      <c r="C33" s="50" t="s">
        <v>77</v>
      </c>
      <c r="D33" s="124">
        <v>35642</v>
      </c>
      <c r="E33" s="50"/>
      <c r="F33" s="50"/>
    </row>
    <row r="34" spans="1:6">
      <c r="A34" s="50" t="s">
        <v>589</v>
      </c>
      <c r="B34" s="50" t="s">
        <v>485</v>
      </c>
      <c r="C34" s="50" t="s">
        <v>74</v>
      </c>
      <c r="D34" s="124">
        <v>25465</v>
      </c>
      <c r="E34" s="50"/>
      <c r="F34" s="50"/>
    </row>
    <row r="35" spans="1:6">
      <c r="A35" s="50" t="s">
        <v>589</v>
      </c>
      <c r="B35" s="50" t="s">
        <v>485</v>
      </c>
      <c r="C35" s="50" t="s">
        <v>78</v>
      </c>
      <c r="D35" s="124">
        <v>18790</v>
      </c>
      <c r="E35" s="50"/>
      <c r="F35" s="50"/>
    </row>
    <row r="36" spans="1:6">
      <c r="A36" s="50" t="s">
        <v>589</v>
      </c>
      <c r="B36" s="50" t="s">
        <v>485</v>
      </c>
      <c r="C36" s="50" t="s">
        <v>75</v>
      </c>
      <c r="D36" s="124">
        <v>10729</v>
      </c>
      <c r="E36" s="50"/>
      <c r="F36" s="50"/>
    </row>
    <row r="37" spans="1:6">
      <c r="A37" s="50" t="s">
        <v>589</v>
      </c>
      <c r="B37" s="50" t="s">
        <v>485</v>
      </c>
      <c r="C37" s="50" t="s">
        <v>76</v>
      </c>
      <c r="D37" s="124">
        <v>2817</v>
      </c>
      <c r="E37" s="50"/>
      <c r="F37" s="50"/>
    </row>
    <row r="38" spans="1:6">
      <c r="A38" s="50" t="s">
        <v>589</v>
      </c>
      <c r="B38" s="50" t="s">
        <v>485</v>
      </c>
      <c r="C38" s="50" t="s">
        <v>71</v>
      </c>
      <c r="D38" s="124">
        <v>1410</v>
      </c>
      <c r="E38" s="50"/>
      <c r="F38" s="50"/>
    </row>
    <row r="39" spans="1:6">
      <c r="A39" s="50" t="s">
        <v>589</v>
      </c>
      <c r="B39" s="50" t="s">
        <v>485</v>
      </c>
      <c r="C39" s="50" t="s">
        <v>73</v>
      </c>
      <c r="D39" s="124">
        <v>1067</v>
      </c>
      <c r="E39" s="50"/>
      <c r="F39" s="50"/>
    </row>
    <row r="40" spans="1:6">
      <c r="A40" s="50" t="s">
        <v>589</v>
      </c>
      <c r="B40" s="50" t="s">
        <v>485</v>
      </c>
      <c r="C40" s="50" t="s">
        <v>70</v>
      </c>
      <c r="D40" s="124">
        <v>130855</v>
      </c>
      <c r="E40" s="50"/>
      <c r="F40" s="50"/>
    </row>
    <row r="41" spans="1:6">
      <c r="A41" s="50" t="s">
        <v>589</v>
      </c>
      <c r="B41" s="50" t="s">
        <v>327</v>
      </c>
      <c r="C41" s="50" t="s">
        <v>72</v>
      </c>
      <c r="D41" s="124">
        <v>35586</v>
      </c>
      <c r="E41" s="50"/>
      <c r="F41" s="50"/>
    </row>
    <row r="42" spans="1:6">
      <c r="A42" s="50" t="s">
        <v>589</v>
      </c>
      <c r="B42" s="50" t="s">
        <v>327</v>
      </c>
      <c r="C42" s="50" t="s">
        <v>77</v>
      </c>
      <c r="D42" s="124">
        <v>34771</v>
      </c>
      <c r="E42" s="50"/>
      <c r="F42" s="50"/>
    </row>
    <row r="43" spans="1:6">
      <c r="A43" s="50" t="s">
        <v>589</v>
      </c>
      <c r="B43" s="50" t="s">
        <v>327</v>
      </c>
      <c r="C43" s="50" t="s">
        <v>74</v>
      </c>
      <c r="D43" s="124">
        <v>26157</v>
      </c>
      <c r="E43" s="50"/>
      <c r="F43" s="50"/>
    </row>
    <row r="44" spans="1:6">
      <c r="A44" s="50" t="s">
        <v>589</v>
      </c>
      <c r="B44" s="50" t="s">
        <v>327</v>
      </c>
      <c r="C44" s="50" t="s">
        <v>78</v>
      </c>
      <c r="D44" s="124">
        <v>18515</v>
      </c>
      <c r="E44" s="50"/>
      <c r="F44" s="50"/>
    </row>
    <row r="45" spans="1:6">
      <c r="A45" s="50" t="s">
        <v>589</v>
      </c>
      <c r="B45" s="50" t="s">
        <v>327</v>
      </c>
      <c r="C45" s="50" t="s">
        <v>75</v>
      </c>
      <c r="D45" s="124">
        <v>10790</v>
      </c>
      <c r="E45" s="50"/>
      <c r="F45" s="50"/>
    </row>
    <row r="46" spans="1:6">
      <c r="A46" s="50" t="s">
        <v>589</v>
      </c>
      <c r="B46" s="50" t="s">
        <v>327</v>
      </c>
      <c r="C46" s="50" t="s">
        <v>76</v>
      </c>
      <c r="D46" s="124">
        <v>3044</v>
      </c>
      <c r="E46" s="50"/>
      <c r="F46" s="50"/>
    </row>
    <row r="47" spans="1:6">
      <c r="A47" s="50" t="s">
        <v>589</v>
      </c>
      <c r="B47" s="50" t="s">
        <v>327</v>
      </c>
      <c r="C47" s="50" t="s">
        <v>71</v>
      </c>
      <c r="D47" s="124">
        <v>1460</v>
      </c>
      <c r="E47" s="50"/>
      <c r="F47" s="50"/>
    </row>
    <row r="48" spans="1:6">
      <c r="A48" s="50" t="s">
        <v>589</v>
      </c>
      <c r="B48" s="50" t="s">
        <v>327</v>
      </c>
      <c r="C48" s="50" t="s">
        <v>73</v>
      </c>
      <c r="D48" s="124">
        <v>959</v>
      </c>
      <c r="E48" s="50"/>
      <c r="F48" s="50"/>
    </row>
    <row r="49" spans="1:6">
      <c r="A49" s="50" t="s">
        <v>589</v>
      </c>
      <c r="B49" s="50" t="s">
        <v>327</v>
      </c>
      <c r="C49" s="50" t="s">
        <v>70</v>
      </c>
      <c r="D49" s="124">
        <v>131451</v>
      </c>
      <c r="E49" s="50"/>
      <c r="F49" s="50"/>
    </row>
    <row r="50" spans="1:6">
      <c r="A50" s="50" t="s">
        <v>589</v>
      </c>
      <c r="B50" s="50" t="s">
        <v>484</v>
      </c>
      <c r="C50" s="50" t="s">
        <v>72</v>
      </c>
      <c r="D50" s="124">
        <v>35583</v>
      </c>
      <c r="E50" s="50"/>
      <c r="F50" s="50"/>
    </row>
    <row r="51" spans="1:6">
      <c r="A51" s="50" t="s">
        <v>589</v>
      </c>
      <c r="B51" s="50" t="s">
        <v>484</v>
      </c>
      <c r="C51" s="50" t="s">
        <v>77</v>
      </c>
      <c r="D51" s="124">
        <v>35454</v>
      </c>
      <c r="E51" s="50"/>
      <c r="F51" s="50"/>
    </row>
    <row r="52" spans="1:6">
      <c r="A52" s="50" t="s">
        <v>589</v>
      </c>
      <c r="B52" s="50" t="s">
        <v>484</v>
      </c>
      <c r="C52" s="50" t="s">
        <v>74</v>
      </c>
      <c r="D52" s="124">
        <v>25755</v>
      </c>
      <c r="E52" s="50"/>
      <c r="F52" s="50"/>
    </row>
    <row r="53" spans="1:6">
      <c r="A53" s="50" t="s">
        <v>589</v>
      </c>
      <c r="B53" s="50" t="s">
        <v>484</v>
      </c>
      <c r="C53" s="50" t="s">
        <v>78</v>
      </c>
      <c r="D53" s="124">
        <v>18866</v>
      </c>
      <c r="E53" s="50"/>
      <c r="F53" s="50"/>
    </row>
    <row r="54" spans="1:6">
      <c r="A54" s="50" t="s">
        <v>589</v>
      </c>
      <c r="B54" s="50" t="s">
        <v>484</v>
      </c>
      <c r="C54" s="50" t="s">
        <v>75</v>
      </c>
      <c r="D54" s="124">
        <v>11161</v>
      </c>
      <c r="E54" s="50"/>
      <c r="F54" s="50"/>
    </row>
    <row r="55" spans="1:6">
      <c r="A55" s="50" t="s">
        <v>589</v>
      </c>
      <c r="B55" s="50" t="s">
        <v>484</v>
      </c>
      <c r="C55" s="50" t="s">
        <v>76</v>
      </c>
      <c r="D55" s="124">
        <v>3131</v>
      </c>
      <c r="E55" s="50"/>
      <c r="F55" s="50"/>
    </row>
    <row r="56" spans="1:6">
      <c r="A56" s="50" t="s">
        <v>589</v>
      </c>
      <c r="B56" s="50" t="s">
        <v>484</v>
      </c>
      <c r="C56" s="50" t="s">
        <v>71</v>
      </c>
      <c r="D56" s="124">
        <v>1517</v>
      </c>
      <c r="E56" s="50"/>
      <c r="F56" s="50"/>
    </row>
    <row r="57" spans="1:6">
      <c r="A57" s="50" t="s">
        <v>589</v>
      </c>
      <c r="B57" s="50" t="s">
        <v>484</v>
      </c>
      <c r="C57" s="50" t="s">
        <v>73</v>
      </c>
      <c r="D57" s="124">
        <v>1001</v>
      </c>
      <c r="E57" s="50"/>
      <c r="F57" s="50"/>
    </row>
    <row r="58" spans="1:6">
      <c r="A58" s="50" t="s">
        <v>589</v>
      </c>
      <c r="B58" s="50" t="s">
        <v>484</v>
      </c>
      <c r="C58" s="50" t="s">
        <v>70</v>
      </c>
      <c r="D58" s="124">
        <v>132702</v>
      </c>
      <c r="E58" s="50"/>
      <c r="F58" s="50"/>
    </row>
    <row r="59" spans="1:6">
      <c r="A59" s="50" t="s">
        <v>589</v>
      </c>
      <c r="B59" s="50" t="s">
        <v>483</v>
      </c>
      <c r="C59" s="50" t="s">
        <v>72</v>
      </c>
      <c r="D59" s="124">
        <v>36534</v>
      </c>
      <c r="E59" s="50"/>
      <c r="F59" s="50"/>
    </row>
    <row r="60" spans="1:6">
      <c r="A60" s="50" t="s">
        <v>589</v>
      </c>
      <c r="B60" s="50" t="s">
        <v>483</v>
      </c>
      <c r="C60" s="50" t="s">
        <v>77</v>
      </c>
      <c r="D60" s="124">
        <v>35108</v>
      </c>
      <c r="E60" s="50"/>
      <c r="F60" s="50"/>
    </row>
    <row r="61" spans="1:6">
      <c r="A61" s="50" t="s">
        <v>589</v>
      </c>
      <c r="B61" s="50" t="s">
        <v>483</v>
      </c>
      <c r="C61" s="50" t="s">
        <v>74</v>
      </c>
      <c r="D61" s="124">
        <v>25757</v>
      </c>
      <c r="E61" s="50"/>
      <c r="F61" s="50"/>
    </row>
    <row r="62" spans="1:6">
      <c r="A62" s="50" t="s">
        <v>589</v>
      </c>
      <c r="B62" s="50" t="s">
        <v>483</v>
      </c>
      <c r="C62" s="50" t="s">
        <v>78</v>
      </c>
      <c r="D62" s="124">
        <v>18488</v>
      </c>
      <c r="E62" s="50"/>
      <c r="F62" s="50"/>
    </row>
    <row r="63" spans="1:6">
      <c r="A63" s="50" t="s">
        <v>589</v>
      </c>
      <c r="B63" s="50" t="s">
        <v>483</v>
      </c>
      <c r="C63" s="50" t="s">
        <v>75</v>
      </c>
      <c r="D63" s="124">
        <v>11153</v>
      </c>
      <c r="E63" s="50"/>
      <c r="F63" s="50"/>
    </row>
    <row r="64" spans="1:6">
      <c r="A64" s="50" t="s">
        <v>589</v>
      </c>
      <c r="B64" s="50" t="s">
        <v>483</v>
      </c>
      <c r="C64" s="50" t="s">
        <v>76</v>
      </c>
      <c r="D64" s="124">
        <v>3235</v>
      </c>
      <c r="E64" s="50"/>
      <c r="F64" s="50"/>
    </row>
    <row r="65" spans="1:6">
      <c r="A65" s="50" t="s">
        <v>589</v>
      </c>
      <c r="B65" s="50" t="s">
        <v>483</v>
      </c>
      <c r="C65" s="50" t="s">
        <v>71</v>
      </c>
      <c r="D65" s="124">
        <v>1350</v>
      </c>
      <c r="E65" s="50"/>
      <c r="F65" s="50"/>
    </row>
    <row r="66" spans="1:6">
      <c r="A66" s="50" t="s">
        <v>589</v>
      </c>
      <c r="B66" s="50" t="s">
        <v>483</v>
      </c>
      <c r="C66" s="50" t="s">
        <v>73</v>
      </c>
      <c r="D66" s="124">
        <v>1018</v>
      </c>
      <c r="E66" s="50"/>
      <c r="F66" s="50"/>
    </row>
    <row r="67" spans="1:6">
      <c r="A67" s="50" t="s">
        <v>589</v>
      </c>
      <c r="B67" s="50" t="s">
        <v>483</v>
      </c>
      <c r="C67" s="50" t="s">
        <v>70</v>
      </c>
      <c r="D67" s="124">
        <v>132725</v>
      </c>
      <c r="E67" s="50"/>
      <c r="F67" s="50"/>
    </row>
    <row r="68" spans="1:6">
      <c r="A68" s="50" t="s">
        <v>589</v>
      </c>
      <c r="B68" s="50" t="s">
        <v>96</v>
      </c>
      <c r="C68" s="50" t="s">
        <v>72</v>
      </c>
      <c r="D68" s="124">
        <v>36974</v>
      </c>
      <c r="E68" s="50"/>
      <c r="F68" s="50"/>
    </row>
    <row r="69" spans="1:6">
      <c r="A69" s="50" t="s">
        <v>589</v>
      </c>
      <c r="B69" s="50" t="s">
        <v>96</v>
      </c>
      <c r="C69" s="50" t="s">
        <v>77</v>
      </c>
      <c r="D69" s="124">
        <v>35085</v>
      </c>
      <c r="E69" s="50"/>
      <c r="F69" s="50"/>
    </row>
    <row r="70" spans="1:6">
      <c r="A70" s="50" t="s">
        <v>589</v>
      </c>
      <c r="B70" s="50" t="s">
        <v>96</v>
      </c>
      <c r="C70" s="50" t="s">
        <v>74</v>
      </c>
      <c r="D70" s="124">
        <v>25614</v>
      </c>
      <c r="E70" s="50"/>
      <c r="F70" s="50"/>
    </row>
    <row r="71" spans="1:6">
      <c r="A71" s="50" t="s">
        <v>589</v>
      </c>
      <c r="B71" s="50" t="s">
        <v>96</v>
      </c>
      <c r="C71" s="50" t="s">
        <v>78</v>
      </c>
      <c r="D71" s="124">
        <v>18045</v>
      </c>
      <c r="E71" s="50"/>
      <c r="F71" s="50"/>
    </row>
    <row r="72" spans="1:6">
      <c r="A72" s="50" t="s">
        <v>589</v>
      </c>
      <c r="B72" s="50" t="s">
        <v>96</v>
      </c>
      <c r="C72" s="50" t="s">
        <v>75</v>
      </c>
      <c r="D72" s="124">
        <v>10746</v>
      </c>
      <c r="E72" s="50"/>
      <c r="F72" s="50"/>
    </row>
    <row r="73" spans="1:6">
      <c r="A73" s="50" t="s">
        <v>589</v>
      </c>
      <c r="B73" s="50" t="s">
        <v>96</v>
      </c>
      <c r="C73" s="50" t="s">
        <v>76</v>
      </c>
      <c r="D73" s="124">
        <v>3286</v>
      </c>
      <c r="E73" s="50"/>
      <c r="F73" s="50"/>
    </row>
    <row r="74" spans="1:6">
      <c r="A74" s="50" t="s">
        <v>589</v>
      </c>
      <c r="B74" s="50" t="s">
        <v>96</v>
      </c>
      <c r="C74" s="50" t="s">
        <v>71</v>
      </c>
      <c r="D74" s="124">
        <v>1331</v>
      </c>
      <c r="E74" s="50"/>
      <c r="F74" s="50"/>
    </row>
    <row r="75" spans="1:6">
      <c r="A75" s="50" t="s">
        <v>589</v>
      </c>
      <c r="B75" s="50" t="s">
        <v>96</v>
      </c>
      <c r="C75" s="50" t="s">
        <v>73</v>
      </c>
      <c r="D75" s="124">
        <v>984</v>
      </c>
      <c r="E75" s="50"/>
      <c r="F75" s="50"/>
    </row>
    <row r="76" spans="1:6">
      <c r="A76" s="50" t="s">
        <v>589</v>
      </c>
      <c r="B76" s="50" t="s">
        <v>96</v>
      </c>
      <c r="C76" s="50" t="s">
        <v>70</v>
      </c>
      <c r="D76" s="124">
        <v>132153</v>
      </c>
      <c r="E76" s="50"/>
      <c r="F76" s="50"/>
    </row>
    <row r="77" spans="1:6">
      <c r="A77" s="126" t="s">
        <v>588</v>
      </c>
      <c r="B77" s="126" t="s">
        <v>573</v>
      </c>
      <c r="C77" s="126" t="s">
        <v>72</v>
      </c>
      <c r="D77" s="125">
        <v>4.9000000000000004</v>
      </c>
      <c r="E77" s="50"/>
      <c r="F77" s="50"/>
    </row>
    <row r="78" spans="1:6">
      <c r="A78" s="33" t="s">
        <v>588</v>
      </c>
      <c r="B78" s="50" t="s">
        <v>573</v>
      </c>
      <c r="C78" s="50" t="s">
        <v>77</v>
      </c>
      <c r="D78" s="125">
        <v>6.1</v>
      </c>
      <c r="E78" s="50"/>
      <c r="F78" s="50"/>
    </row>
    <row r="79" spans="1:6">
      <c r="A79" s="33" t="s">
        <v>588</v>
      </c>
      <c r="B79" s="50" t="s">
        <v>573</v>
      </c>
      <c r="C79" s="50" t="s">
        <v>74</v>
      </c>
      <c r="D79" s="125">
        <v>5.7</v>
      </c>
      <c r="E79" s="50"/>
      <c r="F79" s="50"/>
    </row>
    <row r="80" spans="1:6">
      <c r="A80" s="33" t="s">
        <v>588</v>
      </c>
      <c r="B80" s="50" t="s">
        <v>573</v>
      </c>
      <c r="C80" s="50" t="s">
        <v>78</v>
      </c>
      <c r="D80" s="125">
        <v>7.9</v>
      </c>
      <c r="E80" s="50"/>
      <c r="F80" s="50"/>
    </row>
    <row r="81" spans="1:6">
      <c r="A81" s="33" t="s">
        <v>588</v>
      </c>
      <c r="B81" s="50" t="s">
        <v>573</v>
      </c>
      <c r="C81" s="50" t="s">
        <v>75</v>
      </c>
      <c r="D81" s="125">
        <v>6.9</v>
      </c>
      <c r="E81" s="50"/>
      <c r="F81" s="50"/>
    </row>
    <row r="82" spans="1:6">
      <c r="A82" s="33" t="s">
        <v>588</v>
      </c>
      <c r="B82" s="50" t="s">
        <v>573</v>
      </c>
      <c r="C82" s="50" t="s">
        <v>76</v>
      </c>
      <c r="D82" s="125">
        <v>5.0999999999999996</v>
      </c>
      <c r="E82" s="50"/>
      <c r="F82" s="50"/>
    </row>
    <row r="83" spans="1:6">
      <c r="A83" s="33" t="s">
        <v>588</v>
      </c>
      <c r="B83" s="50" t="s">
        <v>573</v>
      </c>
      <c r="C83" s="50" t="s">
        <v>71</v>
      </c>
      <c r="D83" s="125">
        <v>3.9</v>
      </c>
      <c r="E83" s="50"/>
      <c r="F83" s="50"/>
    </row>
    <row r="84" spans="1:6">
      <c r="A84" s="33" t="s">
        <v>588</v>
      </c>
      <c r="B84" s="50" t="s">
        <v>573</v>
      </c>
      <c r="C84" s="50" t="s">
        <v>73</v>
      </c>
      <c r="D84" s="125">
        <v>3.7</v>
      </c>
      <c r="E84" s="50"/>
      <c r="F84" s="50"/>
    </row>
    <row r="85" spans="1:6">
      <c r="A85" s="33" t="s">
        <v>588</v>
      </c>
      <c r="B85" s="50" t="s">
        <v>573</v>
      </c>
      <c r="C85" s="50" t="s">
        <v>70</v>
      </c>
      <c r="D85" s="125">
        <v>5.8</v>
      </c>
      <c r="E85" s="50"/>
      <c r="F85" s="50"/>
    </row>
    <row r="86" spans="1:6">
      <c r="A86" s="33" t="s">
        <v>588</v>
      </c>
      <c r="B86" s="50" t="s">
        <v>331</v>
      </c>
      <c r="C86" s="50" t="s">
        <v>72</v>
      </c>
      <c r="D86" s="125">
        <v>5</v>
      </c>
      <c r="E86" s="50"/>
      <c r="F86" s="50"/>
    </row>
    <row r="87" spans="1:6">
      <c r="A87" s="33" t="s">
        <v>588</v>
      </c>
      <c r="B87" s="50" t="s">
        <v>331</v>
      </c>
      <c r="C87" s="50" t="s">
        <v>77</v>
      </c>
      <c r="D87" s="125">
        <v>6.3</v>
      </c>
      <c r="E87" s="50"/>
      <c r="F87" s="50"/>
    </row>
    <row r="88" spans="1:6">
      <c r="A88" s="33" t="s">
        <v>588</v>
      </c>
      <c r="B88" s="50" t="s">
        <v>331</v>
      </c>
      <c r="C88" s="50" t="s">
        <v>74</v>
      </c>
      <c r="D88" s="125">
        <v>5.7</v>
      </c>
      <c r="E88" s="50"/>
      <c r="F88" s="50"/>
    </row>
    <row r="89" spans="1:6">
      <c r="A89" s="33" t="s">
        <v>588</v>
      </c>
      <c r="B89" s="50" t="s">
        <v>331</v>
      </c>
      <c r="C89" s="50" t="s">
        <v>78</v>
      </c>
      <c r="D89" s="125">
        <v>8</v>
      </c>
      <c r="E89" s="50"/>
      <c r="F89" s="50"/>
    </row>
    <row r="90" spans="1:6">
      <c r="A90" s="33" t="s">
        <v>588</v>
      </c>
      <c r="B90" s="50" t="s">
        <v>331</v>
      </c>
      <c r="C90" s="50" t="s">
        <v>75</v>
      </c>
      <c r="D90" s="125">
        <v>7.2</v>
      </c>
      <c r="E90" s="50"/>
      <c r="F90" s="50"/>
    </row>
    <row r="91" spans="1:6">
      <c r="A91" s="33" t="s">
        <v>588</v>
      </c>
      <c r="B91" s="50" t="s">
        <v>331</v>
      </c>
      <c r="C91" s="50" t="s">
        <v>76</v>
      </c>
      <c r="D91" s="125">
        <v>5</v>
      </c>
      <c r="E91" s="50"/>
      <c r="F91" s="50"/>
    </row>
    <row r="92" spans="1:6">
      <c r="A92" s="33" t="s">
        <v>588</v>
      </c>
      <c r="B92" s="50" t="s">
        <v>331</v>
      </c>
      <c r="C92" s="50" t="s">
        <v>71</v>
      </c>
      <c r="D92" s="125">
        <v>4</v>
      </c>
      <c r="E92" s="50"/>
      <c r="F92" s="50"/>
    </row>
    <row r="93" spans="1:6">
      <c r="A93" s="33" t="s">
        <v>588</v>
      </c>
      <c r="B93" s="50" t="s">
        <v>331</v>
      </c>
      <c r="C93" s="50" t="s">
        <v>73</v>
      </c>
      <c r="D93" s="125">
        <v>3.8</v>
      </c>
      <c r="E93" s="50"/>
      <c r="F93" s="50"/>
    </row>
    <row r="94" spans="1:6">
      <c r="A94" s="33" t="s">
        <v>588</v>
      </c>
      <c r="B94" s="50" t="s">
        <v>331</v>
      </c>
      <c r="C94" s="50" t="s">
        <v>70</v>
      </c>
      <c r="D94" s="125">
        <v>5.9</v>
      </c>
      <c r="E94" s="50"/>
      <c r="F94" s="50"/>
    </row>
    <row r="95" spans="1:6">
      <c r="A95" s="33" t="s">
        <v>588</v>
      </c>
      <c r="B95" s="50" t="s">
        <v>572</v>
      </c>
      <c r="C95" s="50" t="s">
        <v>72</v>
      </c>
      <c r="D95" s="125">
        <v>5</v>
      </c>
      <c r="E95" s="50"/>
      <c r="F95" s="50"/>
    </row>
    <row r="96" spans="1:6">
      <c r="A96" s="33" t="s">
        <v>588</v>
      </c>
      <c r="B96" s="50" t="s">
        <v>572</v>
      </c>
      <c r="C96" s="50" t="s">
        <v>77</v>
      </c>
      <c r="D96" s="125">
        <v>6.4</v>
      </c>
      <c r="E96" s="50"/>
      <c r="F96" s="50"/>
    </row>
    <row r="97" spans="1:6">
      <c r="A97" s="33" t="s">
        <v>588</v>
      </c>
      <c r="B97" s="50" t="s">
        <v>572</v>
      </c>
      <c r="C97" s="50" t="s">
        <v>74</v>
      </c>
      <c r="D97" s="125">
        <v>5.6</v>
      </c>
      <c r="E97" s="50"/>
      <c r="F97" s="50"/>
    </row>
    <row r="98" spans="1:6">
      <c r="A98" s="33" t="s">
        <v>588</v>
      </c>
      <c r="B98" s="50" t="s">
        <v>572</v>
      </c>
      <c r="C98" s="50" t="s">
        <v>78</v>
      </c>
      <c r="D98" s="125">
        <v>7.8</v>
      </c>
      <c r="E98" s="50"/>
      <c r="F98" s="50"/>
    </row>
    <row r="99" spans="1:6">
      <c r="A99" s="33" t="s">
        <v>588</v>
      </c>
      <c r="B99" s="50" t="s">
        <v>572</v>
      </c>
      <c r="C99" s="50" t="s">
        <v>75</v>
      </c>
      <c r="D99" s="125">
        <v>7.1</v>
      </c>
      <c r="E99" s="50"/>
      <c r="F99" s="50"/>
    </row>
    <row r="100" spans="1:6">
      <c r="A100" s="33" t="s">
        <v>588</v>
      </c>
      <c r="B100" s="50" t="s">
        <v>572</v>
      </c>
      <c r="C100" s="50" t="s">
        <v>76</v>
      </c>
      <c r="D100" s="125">
        <v>6.4</v>
      </c>
      <c r="E100" s="50"/>
      <c r="F100" s="50"/>
    </row>
    <row r="101" spans="1:6">
      <c r="A101" s="33" t="s">
        <v>588</v>
      </c>
      <c r="B101" s="50" t="s">
        <v>572</v>
      </c>
      <c r="C101" s="50" t="s">
        <v>71</v>
      </c>
      <c r="D101" s="125">
        <v>3.7</v>
      </c>
      <c r="E101" s="50"/>
      <c r="F101" s="50"/>
    </row>
    <row r="102" spans="1:6">
      <c r="A102" s="33" t="s">
        <v>588</v>
      </c>
      <c r="B102" s="50" t="s">
        <v>572</v>
      </c>
      <c r="C102" s="50" t="s">
        <v>73</v>
      </c>
      <c r="D102" s="125">
        <v>4.2</v>
      </c>
      <c r="E102" s="50"/>
      <c r="F102" s="50"/>
    </row>
    <row r="103" spans="1:6">
      <c r="A103" s="33" t="s">
        <v>588</v>
      </c>
      <c r="B103" s="50" t="s">
        <v>572</v>
      </c>
      <c r="C103" s="50" t="s">
        <v>70</v>
      </c>
      <c r="D103" s="125">
        <v>5.9</v>
      </c>
      <c r="E103" s="50"/>
      <c r="F103" s="50"/>
    </row>
    <row r="104" spans="1:6">
      <c r="A104" s="33" t="s">
        <v>588</v>
      </c>
      <c r="B104" s="50" t="s">
        <v>485</v>
      </c>
      <c r="C104" s="50" t="s">
        <v>72</v>
      </c>
      <c r="D104" s="125">
        <v>4.9000000000000004</v>
      </c>
      <c r="E104" s="50"/>
      <c r="F104" s="50"/>
    </row>
    <row r="105" spans="1:6">
      <c r="A105" s="33" t="s">
        <v>588</v>
      </c>
      <c r="B105" s="50" t="s">
        <v>485</v>
      </c>
      <c r="C105" s="50" t="s">
        <v>77</v>
      </c>
      <c r="D105" s="125">
        <v>6.4</v>
      </c>
      <c r="E105" s="50"/>
      <c r="F105" s="50"/>
    </row>
    <row r="106" spans="1:6">
      <c r="A106" s="33" t="s">
        <v>588</v>
      </c>
      <c r="B106" s="50" t="s">
        <v>485</v>
      </c>
      <c r="C106" s="50" t="s">
        <v>74</v>
      </c>
      <c r="D106" s="125">
        <v>5.5</v>
      </c>
      <c r="E106" s="50"/>
      <c r="F106" s="50"/>
    </row>
    <row r="107" spans="1:6">
      <c r="A107" s="33" t="s">
        <v>588</v>
      </c>
      <c r="B107" s="50" t="s">
        <v>485</v>
      </c>
      <c r="C107" s="50" t="s">
        <v>78</v>
      </c>
      <c r="D107" s="125">
        <v>7.6</v>
      </c>
      <c r="E107" s="50"/>
      <c r="F107" s="50"/>
    </row>
    <row r="108" spans="1:6">
      <c r="A108" s="33" t="s">
        <v>588</v>
      </c>
      <c r="B108" s="50" t="s">
        <v>485</v>
      </c>
      <c r="C108" s="50" t="s">
        <v>75</v>
      </c>
      <c r="D108" s="125">
        <v>6.8</v>
      </c>
      <c r="E108" s="50"/>
      <c r="F108" s="50"/>
    </row>
    <row r="109" spans="1:6">
      <c r="A109" s="33" t="s">
        <v>588</v>
      </c>
      <c r="B109" s="50" t="s">
        <v>485</v>
      </c>
      <c r="C109" s="50" t="s">
        <v>76</v>
      </c>
      <c r="D109" s="125">
        <v>6</v>
      </c>
      <c r="E109" s="50"/>
      <c r="F109" s="50"/>
    </row>
    <row r="110" spans="1:6">
      <c r="A110" s="33" t="s">
        <v>588</v>
      </c>
      <c r="B110" s="50" t="s">
        <v>485</v>
      </c>
      <c r="C110" s="50" t="s">
        <v>71</v>
      </c>
      <c r="D110" s="125">
        <v>3.7</v>
      </c>
      <c r="E110" s="50"/>
      <c r="F110" s="50"/>
    </row>
    <row r="111" spans="1:6">
      <c r="A111" s="33" t="s">
        <v>588</v>
      </c>
      <c r="B111" s="50" t="s">
        <v>485</v>
      </c>
      <c r="C111" s="50" t="s">
        <v>73</v>
      </c>
      <c r="D111" s="125">
        <v>4.0999999999999996</v>
      </c>
      <c r="E111" s="50"/>
      <c r="F111" s="50"/>
    </row>
    <row r="112" spans="1:6">
      <c r="A112" s="33" t="s">
        <v>588</v>
      </c>
      <c r="B112" s="50" t="s">
        <v>485</v>
      </c>
      <c r="C112" s="50" t="s">
        <v>70</v>
      </c>
      <c r="D112" s="125">
        <v>5.8</v>
      </c>
      <c r="E112" s="50"/>
      <c r="F112" s="50"/>
    </row>
    <row r="113" spans="1:6">
      <c r="A113" s="33" t="s">
        <v>588</v>
      </c>
      <c r="B113" s="50" t="s">
        <v>327</v>
      </c>
      <c r="C113" s="50" t="s">
        <v>72</v>
      </c>
      <c r="D113" s="125">
        <v>4.9000000000000004</v>
      </c>
      <c r="E113" s="50"/>
      <c r="F113" s="50"/>
    </row>
    <row r="114" spans="1:6">
      <c r="A114" s="33" t="s">
        <v>588</v>
      </c>
      <c r="B114" s="50" t="s">
        <v>327</v>
      </c>
      <c r="C114" s="50" t="s">
        <v>77</v>
      </c>
      <c r="D114" s="125">
        <v>6.2</v>
      </c>
      <c r="E114" s="50"/>
      <c r="F114" s="50"/>
    </row>
    <row r="115" spans="1:6">
      <c r="A115" s="33" t="s">
        <v>588</v>
      </c>
      <c r="B115" s="50" t="s">
        <v>327</v>
      </c>
      <c r="C115" s="50" t="s">
        <v>74</v>
      </c>
      <c r="D115" s="125">
        <v>5.6</v>
      </c>
      <c r="E115" s="50"/>
      <c r="F115" s="50"/>
    </row>
    <row r="116" spans="1:6">
      <c r="A116" s="33" t="s">
        <v>588</v>
      </c>
      <c r="B116" s="50" t="s">
        <v>327</v>
      </c>
      <c r="C116" s="50" t="s">
        <v>78</v>
      </c>
      <c r="D116" s="125">
        <v>7.4</v>
      </c>
      <c r="E116" s="50"/>
      <c r="F116" s="50"/>
    </row>
    <row r="117" spans="1:6">
      <c r="A117" s="33" t="s">
        <v>588</v>
      </c>
      <c r="B117" s="50" t="s">
        <v>327</v>
      </c>
      <c r="C117" s="50" t="s">
        <v>75</v>
      </c>
      <c r="D117" s="125">
        <v>6.8</v>
      </c>
      <c r="E117" s="50"/>
      <c r="F117" s="50"/>
    </row>
    <row r="118" spans="1:6">
      <c r="A118" s="33" t="s">
        <v>588</v>
      </c>
      <c r="B118" s="50" t="s">
        <v>327</v>
      </c>
      <c r="C118" s="50" t="s">
        <v>76</v>
      </c>
      <c r="D118" s="125">
        <v>6.4</v>
      </c>
      <c r="E118" s="50"/>
      <c r="F118" s="50"/>
    </row>
    <row r="119" spans="1:6">
      <c r="A119" s="33" t="s">
        <v>588</v>
      </c>
      <c r="B119" s="50" t="s">
        <v>327</v>
      </c>
      <c r="C119" s="50" t="s">
        <v>71</v>
      </c>
      <c r="D119" s="125">
        <v>3.8</v>
      </c>
      <c r="E119" s="50"/>
      <c r="F119" s="50"/>
    </row>
    <row r="120" spans="1:6">
      <c r="A120" s="33" t="s">
        <v>588</v>
      </c>
      <c r="B120" s="50" t="s">
        <v>327</v>
      </c>
      <c r="C120" s="50" t="s">
        <v>73</v>
      </c>
      <c r="D120" s="125">
        <v>3.7</v>
      </c>
      <c r="E120" s="50"/>
      <c r="F120" s="50"/>
    </row>
    <row r="121" spans="1:6">
      <c r="A121" s="33" t="s">
        <v>588</v>
      </c>
      <c r="B121" s="50" t="s">
        <v>327</v>
      </c>
      <c r="C121" s="50" t="s">
        <v>70</v>
      </c>
      <c r="D121" s="125">
        <v>5.8</v>
      </c>
      <c r="E121" s="50"/>
      <c r="F121" s="50"/>
    </row>
    <row r="122" spans="1:6">
      <c r="A122" s="33" t="s">
        <v>588</v>
      </c>
      <c r="B122" s="50" t="s">
        <v>484</v>
      </c>
      <c r="C122" s="50" t="s">
        <v>72</v>
      </c>
      <c r="D122" s="125">
        <v>4.9000000000000004</v>
      </c>
      <c r="E122" s="50"/>
      <c r="F122" s="50"/>
    </row>
    <row r="123" spans="1:6">
      <c r="A123" s="33" t="s">
        <v>588</v>
      </c>
      <c r="B123" s="50" t="s">
        <v>484</v>
      </c>
      <c r="C123" s="50" t="s">
        <v>77</v>
      </c>
      <c r="D123" s="125">
        <v>6.2</v>
      </c>
      <c r="E123" s="50"/>
      <c r="F123" s="50"/>
    </row>
    <row r="124" spans="1:6">
      <c r="A124" s="33" t="s">
        <v>588</v>
      </c>
      <c r="B124" s="50" t="s">
        <v>484</v>
      </c>
      <c r="C124" s="50" t="s">
        <v>74</v>
      </c>
      <c r="D124" s="125">
        <v>5.5</v>
      </c>
      <c r="E124" s="50"/>
      <c r="F124" s="50"/>
    </row>
    <row r="125" spans="1:6">
      <c r="A125" s="33" t="s">
        <v>588</v>
      </c>
      <c r="B125" s="50" t="s">
        <v>484</v>
      </c>
      <c r="C125" s="50" t="s">
        <v>78</v>
      </c>
      <c r="D125" s="125">
        <v>7.5</v>
      </c>
      <c r="E125" s="50"/>
      <c r="F125" s="50"/>
    </row>
    <row r="126" spans="1:6">
      <c r="A126" s="33" t="s">
        <v>588</v>
      </c>
      <c r="B126" s="50" t="s">
        <v>484</v>
      </c>
      <c r="C126" s="50" t="s">
        <v>75</v>
      </c>
      <c r="D126" s="125">
        <v>7</v>
      </c>
      <c r="E126" s="50"/>
      <c r="F126" s="50"/>
    </row>
    <row r="127" spans="1:6">
      <c r="A127" s="33" t="s">
        <v>588</v>
      </c>
      <c r="B127" s="50" t="s">
        <v>484</v>
      </c>
      <c r="C127" s="50" t="s">
        <v>76</v>
      </c>
      <c r="D127" s="125">
        <v>6.6</v>
      </c>
      <c r="E127" s="50"/>
      <c r="F127" s="50"/>
    </row>
    <row r="128" spans="1:6">
      <c r="A128" s="33" t="s">
        <v>588</v>
      </c>
      <c r="B128" s="50" t="s">
        <v>484</v>
      </c>
      <c r="C128" s="50" t="s">
        <v>71</v>
      </c>
      <c r="D128" s="125">
        <v>3.9</v>
      </c>
      <c r="E128" s="50"/>
      <c r="F128" s="50"/>
    </row>
    <row r="129" spans="1:6">
      <c r="A129" s="33" t="s">
        <v>588</v>
      </c>
      <c r="B129" s="50" t="s">
        <v>484</v>
      </c>
      <c r="C129" s="50" t="s">
        <v>73</v>
      </c>
      <c r="D129" s="125">
        <v>3.8</v>
      </c>
      <c r="E129" s="50"/>
      <c r="F129" s="50"/>
    </row>
    <row r="130" spans="1:6">
      <c r="A130" s="33" t="s">
        <v>588</v>
      </c>
      <c r="B130" s="50" t="s">
        <v>484</v>
      </c>
      <c r="C130" s="50" t="s">
        <v>70</v>
      </c>
      <c r="D130" s="125">
        <v>5.8</v>
      </c>
      <c r="E130" s="50"/>
      <c r="F130" s="50"/>
    </row>
    <row r="131" spans="1:6">
      <c r="A131" s="33" t="s">
        <v>588</v>
      </c>
      <c r="B131" s="50" t="s">
        <v>483</v>
      </c>
      <c r="C131" s="50" t="s">
        <v>72</v>
      </c>
      <c r="D131" s="125">
        <v>4.9000000000000004</v>
      </c>
      <c r="E131" s="50"/>
      <c r="F131" s="50"/>
    </row>
    <row r="132" spans="1:6">
      <c r="A132" s="33" t="s">
        <v>588</v>
      </c>
      <c r="B132" s="50" t="s">
        <v>483</v>
      </c>
      <c r="C132" s="50" t="s">
        <v>77</v>
      </c>
      <c r="D132" s="125">
        <v>5.9</v>
      </c>
      <c r="E132" s="50"/>
      <c r="F132" s="50"/>
    </row>
    <row r="133" spans="1:6">
      <c r="A133" s="33" t="s">
        <v>588</v>
      </c>
      <c r="B133" s="50" t="s">
        <v>483</v>
      </c>
      <c r="C133" s="50" t="s">
        <v>74</v>
      </c>
      <c r="D133" s="125">
        <v>5.4</v>
      </c>
      <c r="E133" s="50"/>
      <c r="F133" s="50"/>
    </row>
    <row r="134" spans="1:6">
      <c r="A134" s="33" t="s">
        <v>588</v>
      </c>
      <c r="B134" s="50" t="s">
        <v>483</v>
      </c>
      <c r="C134" s="50" t="s">
        <v>78</v>
      </c>
      <c r="D134" s="125">
        <v>7.5</v>
      </c>
      <c r="E134" s="50"/>
      <c r="F134" s="50"/>
    </row>
    <row r="135" spans="1:6">
      <c r="A135" s="33" t="s">
        <v>588</v>
      </c>
      <c r="B135" s="50" t="s">
        <v>483</v>
      </c>
      <c r="C135" s="50" t="s">
        <v>75</v>
      </c>
      <c r="D135" s="125">
        <v>6.9</v>
      </c>
      <c r="E135" s="50"/>
      <c r="F135" s="50"/>
    </row>
    <row r="136" spans="1:6">
      <c r="A136" s="33" t="s">
        <v>588</v>
      </c>
      <c r="B136" s="50" t="s">
        <v>483</v>
      </c>
      <c r="C136" s="50" t="s">
        <v>76</v>
      </c>
      <c r="D136" s="125">
        <v>6.8</v>
      </c>
      <c r="E136" s="50"/>
      <c r="F136" s="50"/>
    </row>
    <row r="137" spans="1:6">
      <c r="A137" s="33" t="s">
        <v>588</v>
      </c>
      <c r="B137" s="50" t="s">
        <v>483</v>
      </c>
      <c r="C137" s="50" t="s">
        <v>71</v>
      </c>
      <c r="D137" s="125">
        <v>3.4</v>
      </c>
      <c r="E137" s="50"/>
      <c r="F137" s="50"/>
    </row>
    <row r="138" spans="1:6">
      <c r="A138" s="33" t="s">
        <v>588</v>
      </c>
      <c r="B138" s="50" t="s">
        <v>483</v>
      </c>
      <c r="C138" s="50" t="s">
        <v>73</v>
      </c>
      <c r="D138" s="125">
        <v>3.9</v>
      </c>
      <c r="E138" s="50"/>
      <c r="F138" s="50"/>
    </row>
    <row r="139" spans="1:6">
      <c r="A139" s="33" t="s">
        <v>588</v>
      </c>
      <c r="B139" s="50" t="s">
        <v>483</v>
      </c>
      <c r="C139" s="50" t="s">
        <v>70</v>
      </c>
      <c r="D139" s="125">
        <v>5.7</v>
      </c>
      <c r="E139" s="50"/>
      <c r="F139" s="50"/>
    </row>
    <row r="140" spans="1:6">
      <c r="A140" s="33" t="s">
        <v>588</v>
      </c>
      <c r="B140" s="50" t="s">
        <v>96</v>
      </c>
      <c r="C140" s="50" t="s">
        <v>72</v>
      </c>
      <c r="D140" s="125">
        <v>4.9000000000000004</v>
      </c>
      <c r="E140" s="50"/>
      <c r="F140" s="50"/>
    </row>
    <row r="141" spans="1:6">
      <c r="A141" s="33" t="s">
        <v>588</v>
      </c>
      <c r="B141" s="50" t="s">
        <v>96</v>
      </c>
      <c r="C141" s="50" t="s">
        <v>77</v>
      </c>
      <c r="D141" s="125">
        <v>5.8</v>
      </c>
      <c r="E141" s="50"/>
      <c r="F141" s="50"/>
    </row>
    <row r="142" spans="1:6">
      <c r="A142" s="33" t="s">
        <v>588</v>
      </c>
      <c r="B142" s="50" t="s">
        <v>96</v>
      </c>
      <c r="C142" s="50" t="s">
        <v>74</v>
      </c>
      <c r="D142" s="125">
        <v>5.3</v>
      </c>
      <c r="E142" s="50"/>
      <c r="F142" s="50"/>
    </row>
    <row r="143" spans="1:6">
      <c r="A143" s="33" t="s">
        <v>588</v>
      </c>
      <c r="B143" s="50" t="s">
        <v>96</v>
      </c>
      <c r="C143" s="50" t="s">
        <v>78</v>
      </c>
      <c r="D143" s="125">
        <v>7.3</v>
      </c>
      <c r="E143" s="50"/>
      <c r="F143" s="50"/>
    </row>
    <row r="144" spans="1:6">
      <c r="A144" s="33" t="s">
        <v>588</v>
      </c>
      <c r="B144" s="50" t="s">
        <v>96</v>
      </c>
      <c r="C144" s="50" t="s">
        <v>75</v>
      </c>
      <c r="D144" s="125">
        <v>6.7</v>
      </c>
      <c r="E144" s="50"/>
      <c r="F144" s="50"/>
    </row>
    <row r="145" spans="1:6">
      <c r="A145" s="33" t="s">
        <v>588</v>
      </c>
      <c r="B145" s="50" t="s">
        <v>96</v>
      </c>
      <c r="C145" s="50" t="s">
        <v>76</v>
      </c>
      <c r="D145" s="125">
        <v>6.9</v>
      </c>
      <c r="E145" s="50"/>
      <c r="F145" s="50"/>
    </row>
    <row r="146" spans="1:6">
      <c r="A146" s="33" t="s">
        <v>588</v>
      </c>
      <c r="B146" s="50" t="s">
        <v>96</v>
      </c>
      <c r="C146" s="50" t="s">
        <v>71</v>
      </c>
      <c r="D146" s="125">
        <v>3.3</v>
      </c>
      <c r="E146" s="50"/>
      <c r="F146" s="50"/>
    </row>
    <row r="147" spans="1:6">
      <c r="A147" s="33" t="s">
        <v>588</v>
      </c>
      <c r="B147" s="50" t="s">
        <v>96</v>
      </c>
      <c r="C147" s="50" t="s">
        <v>73</v>
      </c>
      <c r="D147" s="125">
        <v>3.8</v>
      </c>
      <c r="E147" s="50"/>
      <c r="F147" s="50"/>
    </row>
    <row r="148" spans="1:6">
      <c r="A148" s="33" t="s">
        <v>588</v>
      </c>
      <c r="B148" s="50" t="s">
        <v>96</v>
      </c>
      <c r="C148" s="50" t="s">
        <v>70</v>
      </c>
      <c r="D148" s="125">
        <v>5.6</v>
      </c>
      <c r="E148" s="50"/>
      <c r="F148" s="50"/>
    </row>
  </sheetData>
  <mergeCells count="2">
    <mergeCell ref="A1:D1"/>
    <mergeCell ref="A2:D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4" tint="0.39997558519241921"/>
  </sheetPr>
  <dimension ref="A1:F404"/>
  <sheetViews>
    <sheetView workbookViewId="0">
      <selection activeCell="A31" sqref="A31"/>
    </sheetView>
  </sheetViews>
  <sheetFormatPr defaultRowHeight="15"/>
  <cols>
    <col min="1" max="1" width="59.28515625" customWidth="1"/>
    <col min="2" max="2" width="16.28515625" customWidth="1"/>
    <col min="3" max="3" width="16.7109375" customWidth="1"/>
    <col min="4" max="4" width="14.140625" customWidth="1"/>
    <col min="5" max="5" width="10.28515625" customWidth="1"/>
  </cols>
  <sheetData>
    <row r="1" spans="1:6" ht="36" customHeight="1">
      <c r="A1" s="197" t="s">
        <v>595</v>
      </c>
      <c r="B1" s="197"/>
      <c r="C1" s="197"/>
      <c r="D1" s="197"/>
    </row>
    <row r="2" spans="1:6" ht="47.25" customHeight="1">
      <c r="A2" s="197" t="s">
        <v>594</v>
      </c>
      <c r="B2" s="197"/>
      <c r="C2" s="197"/>
      <c r="D2" s="197"/>
    </row>
    <row r="4" spans="1:6">
      <c r="A4" s="73" t="s">
        <v>4</v>
      </c>
      <c r="B4" s="73" t="s">
        <v>92</v>
      </c>
      <c r="C4" s="73" t="s">
        <v>6</v>
      </c>
      <c r="D4" s="73" t="s">
        <v>375</v>
      </c>
      <c r="E4" s="73" t="s">
        <v>262</v>
      </c>
      <c r="F4" s="73" t="s">
        <v>9</v>
      </c>
    </row>
    <row r="5" spans="1:6">
      <c r="A5" s="38" t="s">
        <v>593</v>
      </c>
      <c r="B5" s="38" t="s">
        <v>483</v>
      </c>
      <c r="C5" s="38" t="s">
        <v>18</v>
      </c>
      <c r="D5" s="38" t="s">
        <v>19</v>
      </c>
      <c r="E5" s="115" t="s">
        <v>580</v>
      </c>
      <c r="F5" s="123">
        <v>4602</v>
      </c>
    </row>
    <row r="6" spans="1:6">
      <c r="A6" s="38" t="s">
        <v>593</v>
      </c>
      <c r="B6" s="38" t="s">
        <v>483</v>
      </c>
      <c r="C6" s="38" t="s">
        <v>18</v>
      </c>
      <c r="D6" s="38" t="s">
        <v>19</v>
      </c>
      <c r="E6" s="115" t="s">
        <v>579</v>
      </c>
      <c r="F6" s="123">
        <v>8768</v>
      </c>
    </row>
    <row r="7" spans="1:6">
      <c r="A7" s="38" t="s">
        <v>593</v>
      </c>
      <c r="B7" s="38" t="s">
        <v>483</v>
      </c>
      <c r="C7" s="38" t="s">
        <v>18</v>
      </c>
      <c r="D7" s="38" t="s">
        <v>19</v>
      </c>
      <c r="E7" s="115" t="s">
        <v>578</v>
      </c>
      <c r="F7" s="123">
        <v>3989</v>
      </c>
    </row>
    <row r="8" spans="1:6">
      <c r="A8" s="38" t="s">
        <v>593</v>
      </c>
      <c r="B8" s="38" t="s">
        <v>483</v>
      </c>
      <c r="C8" s="38" t="s">
        <v>18</v>
      </c>
      <c r="D8" s="38" t="s">
        <v>19</v>
      </c>
      <c r="E8" s="115" t="s">
        <v>197</v>
      </c>
      <c r="F8" s="123">
        <v>20249</v>
      </c>
    </row>
    <row r="9" spans="1:6">
      <c r="A9" s="38" t="s">
        <v>593</v>
      </c>
      <c r="B9" s="38" t="s">
        <v>483</v>
      </c>
      <c r="C9" s="38" t="s">
        <v>18</v>
      </c>
      <c r="D9" s="38" t="s">
        <v>19</v>
      </c>
      <c r="E9" s="115" t="s">
        <v>196</v>
      </c>
      <c r="F9" s="123">
        <v>7915</v>
      </c>
    </row>
    <row r="10" spans="1:6">
      <c r="A10" s="38" t="s">
        <v>593</v>
      </c>
      <c r="B10" s="38" t="s">
        <v>483</v>
      </c>
      <c r="C10" s="38" t="s">
        <v>18</v>
      </c>
      <c r="D10" s="38" t="s">
        <v>19</v>
      </c>
      <c r="E10" s="115" t="s">
        <v>195</v>
      </c>
      <c r="F10" s="123">
        <v>4270</v>
      </c>
    </row>
    <row r="11" spans="1:6">
      <c r="A11" s="38" t="s">
        <v>593</v>
      </c>
      <c r="B11" s="38" t="s">
        <v>483</v>
      </c>
      <c r="C11" s="38" t="s">
        <v>18</v>
      </c>
      <c r="D11" s="38" t="s">
        <v>19</v>
      </c>
      <c r="E11" s="115" t="s">
        <v>194</v>
      </c>
      <c r="F11" s="123">
        <v>3540</v>
      </c>
    </row>
    <row r="12" spans="1:6">
      <c r="A12" s="38" t="s">
        <v>593</v>
      </c>
      <c r="B12" s="38" t="s">
        <v>483</v>
      </c>
      <c r="C12" s="38" t="s">
        <v>18</v>
      </c>
      <c r="D12" s="38" t="s">
        <v>19</v>
      </c>
      <c r="E12" s="115" t="s">
        <v>193</v>
      </c>
      <c r="F12" s="123">
        <v>3108</v>
      </c>
    </row>
    <row r="13" spans="1:6">
      <c r="A13" s="38" t="s">
        <v>593</v>
      </c>
      <c r="B13" s="38" t="s">
        <v>483</v>
      </c>
      <c r="C13" s="38" t="s">
        <v>18</v>
      </c>
      <c r="D13" s="38" t="s">
        <v>19</v>
      </c>
      <c r="E13" s="115" t="s">
        <v>393</v>
      </c>
      <c r="F13" s="123">
        <v>3606</v>
      </c>
    </row>
    <row r="14" spans="1:6">
      <c r="A14" s="38" t="s">
        <v>593</v>
      </c>
      <c r="B14" s="38" t="s">
        <v>483</v>
      </c>
      <c r="C14" s="38" t="s">
        <v>18</v>
      </c>
      <c r="D14" s="38" t="s">
        <v>19</v>
      </c>
      <c r="E14" s="114" t="s">
        <v>423</v>
      </c>
      <c r="F14" s="123">
        <v>60047</v>
      </c>
    </row>
    <row r="15" spans="1:6">
      <c r="A15" s="38" t="s">
        <v>593</v>
      </c>
      <c r="B15" s="38" t="s">
        <v>483</v>
      </c>
      <c r="C15" s="38" t="s">
        <v>18</v>
      </c>
      <c r="D15" s="38" t="s">
        <v>20</v>
      </c>
      <c r="E15" s="115" t="s">
        <v>580</v>
      </c>
      <c r="F15" s="123">
        <v>3807</v>
      </c>
    </row>
    <row r="16" spans="1:6">
      <c r="A16" s="38" t="s">
        <v>593</v>
      </c>
      <c r="B16" s="38" t="s">
        <v>483</v>
      </c>
      <c r="C16" s="38" t="s">
        <v>18</v>
      </c>
      <c r="D16" s="38" t="s">
        <v>20</v>
      </c>
      <c r="E16" s="115" t="s">
        <v>579</v>
      </c>
      <c r="F16" s="123">
        <v>7973</v>
      </c>
    </row>
    <row r="17" spans="1:6">
      <c r="A17" s="38" t="s">
        <v>593</v>
      </c>
      <c r="B17" s="38" t="s">
        <v>483</v>
      </c>
      <c r="C17" s="38" t="s">
        <v>18</v>
      </c>
      <c r="D17" s="38" t="s">
        <v>20</v>
      </c>
      <c r="E17" s="115" t="s">
        <v>578</v>
      </c>
      <c r="F17" s="123">
        <v>4967</v>
      </c>
    </row>
    <row r="18" spans="1:6">
      <c r="A18" s="38" t="s">
        <v>593</v>
      </c>
      <c r="B18" s="38" t="s">
        <v>483</v>
      </c>
      <c r="C18" s="38" t="s">
        <v>18</v>
      </c>
      <c r="D18" s="38" t="s">
        <v>20</v>
      </c>
      <c r="E18" s="115" t="s">
        <v>197</v>
      </c>
      <c r="F18" s="123">
        <v>29475</v>
      </c>
    </row>
    <row r="19" spans="1:6">
      <c r="A19" s="38" t="s">
        <v>593</v>
      </c>
      <c r="B19" s="38" t="s">
        <v>483</v>
      </c>
      <c r="C19" s="38" t="s">
        <v>18</v>
      </c>
      <c r="D19" s="38" t="s">
        <v>20</v>
      </c>
      <c r="E19" s="115" t="s">
        <v>196</v>
      </c>
      <c r="F19" s="123">
        <v>10266</v>
      </c>
    </row>
    <row r="20" spans="1:6">
      <c r="A20" s="38" t="s">
        <v>593</v>
      </c>
      <c r="B20" s="38" t="s">
        <v>483</v>
      </c>
      <c r="C20" s="38" t="s">
        <v>18</v>
      </c>
      <c r="D20" s="38" t="s">
        <v>20</v>
      </c>
      <c r="E20" s="115" t="s">
        <v>195</v>
      </c>
      <c r="F20" s="123">
        <v>4522</v>
      </c>
    </row>
    <row r="21" spans="1:6">
      <c r="A21" s="38" t="s">
        <v>593</v>
      </c>
      <c r="B21" s="38" t="s">
        <v>483</v>
      </c>
      <c r="C21" s="38" t="s">
        <v>18</v>
      </c>
      <c r="D21" s="38" t="s">
        <v>20</v>
      </c>
      <c r="E21" s="115" t="s">
        <v>194</v>
      </c>
      <c r="F21" s="123">
        <v>3835</v>
      </c>
    </row>
    <row r="22" spans="1:6">
      <c r="A22" s="38" t="s">
        <v>593</v>
      </c>
      <c r="B22" s="38" t="s">
        <v>483</v>
      </c>
      <c r="C22" s="38" t="s">
        <v>18</v>
      </c>
      <c r="D22" s="38" t="s">
        <v>20</v>
      </c>
      <c r="E22" s="115" t="s">
        <v>193</v>
      </c>
      <c r="F22" s="123">
        <v>3625</v>
      </c>
    </row>
    <row r="23" spans="1:6">
      <c r="A23" s="38" t="s">
        <v>593</v>
      </c>
      <c r="B23" s="38" t="s">
        <v>483</v>
      </c>
      <c r="C23" s="38" t="s">
        <v>18</v>
      </c>
      <c r="D23" s="38" t="s">
        <v>20</v>
      </c>
      <c r="E23" s="115" t="s">
        <v>393</v>
      </c>
      <c r="F23" s="123">
        <v>4206</v>
      </c>
    </row>
    <row r="24" spans="1:6">
      <c r="A24" s="38" t="s">
        <v>593</v>
      </c>
      <c r="B24" s="38" t="s">
        <v>483</v>
      </c>
      <c r="C24" s="38" t="s">
        <v>18</v>
      </c>
      <c r="D24" s="38" t="s">
        <v>20</v>
      </c>
      <c r="E24" s="114" t="s">
        <v>423</v>
      </c>
      <c r="F24" s="123">
        <v>72676</v>
      </c>
    </row>
    <row r="25" spans="1:6">
      <c r="A25" s="38" t="s">
        <v>593</v>
      </c>
      <c r="B25" s="38" t="s">
        <v>483</v>
      </c>
      <c r="C25" s="38" t="s">
        <v>583</v>
      </c>
      <c r="D25" s="38" t="s">
        <v>392</v>
      </c>
      <c r="E25" s="115" t="s">
        <v>580</v>
      </c>
      <c r="F25" s="123">
        <v>5889</v>
      </c>
    </row>
    <row r="26" spans="1:6">
      <c r="A26" s="38" t="s">
        <v>593</v>
      </c>
      <c r="B26" s="38" t="s">
        <v>483</v>
      </c>
      <c r="C26" s="38" t="s">
        <v>583</v>
      </c>
      <c r="D26" s="38" t="s">
        <v>392</v>
      </c>
      <c r="E26" s="115" t="s">
        <v>579</v>
      </c>
      <c r="F26" s="123">
        <v>11568</v>
      </c>
    </row>
    <row r="27" spans="1:6">
      <c r="A27" s="38" t="s">
        <v>593</v>
      </c>
      <c r="B27" s="38" t="s">
        <v>483</v>
      </c>
      <c r="C27" s="38" t="s">
        <v>583</v>
      </c>
      <c r="D27" s="38" t="s">
        <v>392</v>
      </c>
      <c r="E27" s="115" t="s">
        <v>578</v>
      </c>
      <c r="F27" s="123">
        <v>6282</v>
      </c>
    </row>
    <row r="28" spans="1:6">
      <c r="A28" s="38" t="s">
        <v>593</v>
      </c>
      <c r="B28" s="38" t="s">
        <v>483</v>
      </c>
      <c r="C28" s="38" t="s">
        <v>583</v>
      </c>
      <c r="D28" s="38" t="s">
        <v>392</v>
      </c>
      <c r="E28" s="115" t="s">
        <v>197</v>
      </c>
      <c r="F28" s="123">
        <v>36691</v>
      </c>
    </row>
    <row r="29" spans="1:6">
      <c r="A29" s="38" t="s">
        <v>593</v>
      </c>
      <c r="B29" s="38" t="s">
        <v>483</v>
      </c>
      <c r="C29" s="38" t="s">
        <v>583</v>
      </c>
      <c r="D29" s="38" t="s">
        <v>392</v>
      </c>
      <c r="E29" s="115" t="s">
        <v>196</v>
      </c>
      <c r="F29" s="123">
        <v>13264</v>
      </c>
    </row>
    <row r="30" spans="1:6">
      <c r="A30" s="38" t="s">
        <v>593</v>
      </c>
      <c r="B30" s="38" t="s">
        <v>483</v>
      </c>
      <c r="C30" s="38" t="s">
        <v>583</v>
      </c>
      <c r="D30" s="38" t="s">
        <v>392</v>
      </c>
      <c r="E30" s="115" t="s">
        <v>195</v>
      </c>
      <c r="F30" s="123">
        <v>6184</v>
      </c>
    </row>
    <row r="31" spans="1:6">
      <c r="A31" s="38" t="s">
        <v>593</v>
      </c>
      <c r="B31" s="38" t="s">
        <v>483</v>
      </c>
      <c r="C31" s="38" t="s">
        <v>583</v>
      </c>
      <c r="D31" s="38" t="s">
        <v>392</v>
      </c>
      <c r="E31" s="115" t="s">
        <v>194</v>
      </c>
      <c r="F31" s="123">
        <v>5011</v>
      </c>
    </row>
    <row r="32" spans="1:6">
      <c r="A32" s="38" t="s">
        <v>593</v>
      </c>
      <c r="B32" s="38" t="s">
        <v>483</v>
      </c>
      <c r="C32" s="38" t="s">
        <v>583</v>
      </c>
      <c r="D32" s="38" t="s">
        <v>392</v>
      </c>
      <c r="E32" s="115" t="s">
        <v>193</v>
      </c>
      <c r="F32" s="123">
        <v>4468</v>
      </c>
    </row>
    <row r="33" spans="1:6">
      <c r="A33" s="38" t="s">
        <v>593</v>
      </c>
      <c r="B33" s="38" t="s">
        <v>483</v>
      </c>
      <c r="C33" s="38" t="s">
        <v>583</v>
      </c>
      <c r="D33" s="38" t="s">
        <v>392</v>
      </c>
      <c r="E33" s="115" t="s">
        <v>393</v>
      </c>
      <c r="F33" s="123">
        <v>5473</v>
      </c>
    </row>
    <row r="34" spans="1:6">
      <c r="A34" s="38" t="s">
        <v>593</v>
      </c>
      <c r="B34" s="38" t="s">
        <v>483</v>
      </c>
      <c r="C34" s="38" t="s">
        <v>583</v>
      </c>
      <c r="D34" s="38" t="s">
        <v>392</v>
      </c>
      <c r="E34" s="114" t="s">
        <v>423</v>
      </c>
      <c r="F34" s="123">
        <v>94830</v>
      </c>
    </row>
    <row r="35" spans="1:6">
      <c r="A35" s="38" t="s">
        <v>593</v>
      </c>
      <c r="B35" s="38" t="s">
        <v>483</v>
      </c>
      <c r="C35" s="38" t="s">
        <v>583</v>
      </c>
      <c r="D35" s="38" t="s">
        <v>65</v>
      </c>
      <c r="E35" s="115" t="s">
        <v>580</v>
      </c>
      <c r="F35" s="123">
        <v>1441</v>
      </c>
    </row>
    <row r="36" spans="1:6">
      <c r="A36" s="38" t="s">
        <v>593</v>
      </c>
      <c r="B36" s="38" t="s">
        <v>483</v>
      </c>
      <c r="C36" s="38" t="s">
        <v>583</v>
      </c>
      <c r="D36" s="38" t="s">
        <v>65</v>
      </c>
      <c r="E36" s="115" t="s">
        <v>579</v>
      </c>
      <c r="F36" s="123">
        <v>3040</v>
      </c>
    </row>
    <row r="37" spans="1:6">
      <c r="A37" s="38" t="s">
        <v>593</v>
      </c>
      <c r="B37" s="38" t="s">
        <v>483</v>
      </c>
      <c r="C37" s="38" t="s">
        <v>583</v>
      </c>
      <c r="D37" s="38" t="s">
        <v>65</v>
      </c>
      <c r="E37" s="115" t="s">
        <v>578</v>
      </c>
      <c r="F37" s="123">
        <v>1682</v>
      </c>
    </row>
    <row r="38" spans="1:6">
      <c r="A38" s="38" t="s">
        <v>593</v>
      </c>
      <c r="B38" s="38" t="s">
        <v>483</v>
      </c>
      <c r="C38" s="38" t="s">
        <v>583</v>
      </c>
      <c r="D38" s="38" t="s">
        <v>65</v>
      </c>
      <c r="E38" s="115" t="s">
        <v>197</v>
      </c>
      <c r="F38" s="123">
        <v>8528</v>
      </c>
    </row>
    <row r="39" spans="1:6">
      <c r="A39" s="38" t="s">
        <v>593</v>
      </c>
      <c r="B39" s="38" t="s">
        <v>483</v>
      </c>
      <c r="C39" s="38" t="s">
        <v>583</v>
      </c>
      <c r="D39" s="38" t="s">
        <v>65</v>
      </c>
      <c r="E39" s="115" t="s">
        <v>196</v>
      </c>
      <c r="F39" s="123">
        <v>2987</v>
      </c>
    </row>
    <row r="40" spans="1:6">
      <c r="A40" s="38" t="s">
        <v>593</v>
      </c>
      <c r="B40" s="38" t="s">
        <v>483</v>
      </c>
      <c r="C40" s="38" t="s">
        <v>583</v>
      </c>
      <c r="D40" s="38" t="s">
        <v>65</v>
      </c>
      <c r="E40" s="115" t="s">
        <v>195</v>
      </c>
      <c r="F40" s="123">
        <v>1617</v>
      </c>
    </row>
    <row r="41" spans="1:6">
      <c r="A41" s="38" t="s">
        <v>593</v>
      </c>
      <c r="B41" s="38" t="s">
        <v>483</v>
      </c>
      <c r="C41" s="38" t="s">
        <v>583</v>
      </c>
      <c r="D41" s="38" t="s">
        <v>65</v>
      </c>
      <c r="E41" s="115" t="s">
        <v>194</v>
      </c>
      <c r="F41" s="123">
        <v>1509</v>
      </c>
    </row>
    <row r="42" spans="1:6">
      <c r="A42" s="38" t="s">
        <v>593</v>
      </c>
      <c r="B42" s="38" t="s">
        <v>483</v>
      </c>
      <c r="C42" s="38" t="s">
        <v>583</v>
      </c>
      <c r="D42" s="38" t="s">
        <v>65</v>
      </c>
      <c r="E42" s="115" t="s">
        <v>193</v>
      </c>
      <c r="F42" s="123">
        <v>1454</v>
      </c>
    </row>
    <row r="43" spans="1:6">
      <c r="A43" s="38" t="s">
        <v>593</v>
      </c>
      <c r="B43" s="38" t="s">
        <v>483</v>
      </c>
      <c r="C43" s="38" t="s">
        <v>583</v>
      </c>
      <c r="D43" s="38" t="s">
        <v>65</v>
      </c>
      <c r="E43" s="115" t="s">
        <v>393</v>
      </c>
      <c r="F43" s="123">
        <v>1561</v>
      </c>
    </row>
    <row r="44" spans="1:6">
      <c r="A44" s="38" t="s">
        <v>593</v>
      </c>
      <c r="B44" s="38" t="s">
        <v>483</v>
      </c>
      <c r="C44" s="38" t="s">
        <v>583</v>
      </c>
      <c r="D44" s="38" t="s">
        <v>65</v>
      </c>
      <c r="E44" s="114" t="s">
        <v>423</v>
      </c>
      <c r="F44" s="123">
        <v>23819</v>
      </c>
    </row>
    <row r="45" spans="1:6">
      <c r="A45" s="38" t="s">
        <v>593</v>
      </c>
      <c r="B45" s="38" t="s">
        <v>483</v>
      </c>
      <c r="C45" s="38" t="s">
        <v>583</v>
      </c>
      <c r="D45" s="38" t="s">
        <v>66</v>
      </c>
      <c r="E45" s="115" t="s">
        <v>580</v>
      </c>
      <c r="F45" s="127">
        <v>731</v>
      </c>
    </row>
    <row r="46" spans="1:6">
      <c r="A46" s="38" t="s">
        <v>593</v>
      </c>
      <c r="B46" s="38" t="s">
        <v>483</v>
      </c>
      <c r="C46" s="38" t="s">
        <v>583</v>
      </c>
      <c r="D46" s="38" t="s">
        <v>66</v>
      </c>
      <c r="E46" s="115" t="s">
        <v>579</v>
      </c>
      <c r="F46" s="123">
        <v>1460</v>
      </c>
    </row>
    <row r="47" spans="1:6">
      <c r="A47" s="38" t="s">
        <v>593</v>
      </c>
      <c r="B47" s="38" t="s">
        <v>483</v>
      </c>
      <c r="C47" s="38" t="s">
        <v>583</v>
      </c>
      <c r="D47" s="38" t="s">
        <v>66</v>
      </c>
      <c r="E47" s="115" t="s">
        <v>578</v>
      </c>
      <c r="F47" s="127">
        <v>775</v>
      </c>
    </row>
    <row r="48" spans="1:6">
      <c r="A48" s="38" t="s">
        <v>593</v>
      </c>
      <c r="B48" s="38" t="s">
        <v>483</v>
      </c>
      <c r="C48" s="38" t="s">
        <v>583</v>
      </c>
      <c r="D48" s="38" t="s">
        <v>66</v>
      </c>
      <c r="E48" s="115" t="s">
        <v>197</v>
      </c>
      <c r="F48" s="123">
        <v>3859</v>
      </c>
    </row>
    <row r="49" spans="1:6">
      <c r="A49" s="38" t="s">
        <v>593</v>
      </c>
      <c r="B49" s="38" t="s">
        <v>483</v>
      </c>
      <c r="C49" s="38" t="s">
        <v>583</v>
      </c>
      <c r="D49" s="38" t="s">
        <v>66</v>
      </c>
      <c r="E49" s="115" t="s">
        <v>196</v>
      </c>
      <c r="F49" s="123">
        <v>1519</v>
      </c>
    </row>
    <row r="50" spans="1:6">
      <c r="A50" s="38" t="s">
        <v>593</v>
      </c>
      <c r="B50" s="38" t="s">
        <v>483</v>
      </c>
      <c r="C50" s="38" t="s">
        <v>583</v>
      </c>
      <c r="D50" s="38" t="s">
        <v>66</v>
      </c>
      <c r="E50" s="115" t="s">
        <v>195</v>
      </c>
      <c r="F50" s="127">
        <v>794</v>
      </c>
    </row>
    <row r="51" spans="1:6">
      <c r="A51" s="38" t="s">
        <v>593</v>
      </c>
      <c r="B51" s="38" t="s">
        <v>483</v>
      </c>
      <c r="C51" s="38" t="s">
        <v>583</v>
      </c>
      <c r="D51" s="38" t="s">
        <v>66</v>
      </c>
      <c r="E51" s="115" t="s">
        <v>194</v>
      </c>
      <c r="F51" s="127">
        <v>719</v>
      </c>
    </row>
    <row r="52" spans="1:6">
      <c r="A52" s="38" t="s">
        <v>593</v>
      </c>
      <c r="B52" s="38" t="s">
        <v>483</v>
      </c>
      <c r="C52" s="38" t="s">
        <v>583</v>
      </c>
      <c r="D52" s="38" t="s">
        <v>66</v>
      </c>
      <c r="E52" s="115" t="s">
        <v>193</v>
      </c>
      <c r="F52" s="127">
        <v>708</v>
      </c>
    </row>
    <row r="53" spans="1:6">
      <c r="A53" s="38" t="s">
        <v>593</v>
      </c>
      <c r="B53" s="38" t="s">
        <v>483</v>
      </c>
      <c r="C53" s="38" t="s">
        <v>583</v>
      </c>
      <c r="D53" s="38" t="s">
        <v>66</v>
      </c>
      <c r="E53" s="115" t="s">
        <v>393</v>
      </c>
      <c r="F53" s="127">
        <v>703</v>
      </c>
    </row>
    <row r="54" spans="1:6">
      <c r="A54" s="38" t="s">
        <v>593</v>
      </c>
      <c r="B54" s="38" t="s">
        <v>483</v>
      </c>
      <c r="C54" s="38" t="s">
        <v>583</v>
      </c>
      <c r="D54" s="38" t="s">
        <v>66</v>
      </c>
      <c r="E54" s="114" t="s">
        <v>423</v>
      </c>
      <c r="F54" s="123">
        <v>11268</v>
      </c>
    </row>
    <row r="55" spans="1:6">
      <c r="A55" s="38" t="s">
        <v>593</v>
      </c>
      <c r="B55" s="38" t="s">
        <v>483</v>
      </c>
      <c r="C55" s="38" t="s">
        <v>583</v>
      </c>
      <c r="D55" s="38" t="s">
        <v>584</v>
      </c>
      <c r="E55" s="115" t="s">
        <v>580</v>
      </c>
      <c r="F55" s="127">
        <v>199</v>
      </c>
    </row>
    <row r="56" spans="1:6">
      <c r="A56" s="38" t="s">
        <v>593</v>
      </c>
      <c r="B56" s="38" t="s">
        <v>483</v>
      </c>
      <c r="C56" s="38" t="s">
        <v>583</v>
      </c>
      <c r="D56" s="38" t="s">
        <v>584</v>
      </c>
      <c r="E56" s="115" t="s">
        <v>579</v>
      </c>
      <c r="F56" s="127">
        <v>377</v>
      </c>
    </row>
    <row r="57" spans="1:6">
      <c r="A57" s="38" t="s">
        <v>593</v>
      </c>
      <c r="B57" s="38" t="s">
        <v>483</v>
      </c>
      <c r="C57" s="38" t="s">
        <v>583</v>
      </c>
      <c r="D57" s="38" t="s">
        <v>584</v>
      </c>
      <c r="E57" s="115" t="s">
        <v>578</v>
      </c>
      <c r="F57" s="127">
        <v>118</v>
      </c>
    </row>
    <row r="58" spans="1:6">
      <c r="A58" s="38" t="s">
        <v>593</v>
      </c>
      <c r="B58" s="38" t="s">
        <v>483</v>
      </c>
      <c r="C58" s="38" t="s">
        <v>583</v>
      </c>
      <c r="D58" s="38" t="s">
        <v>584</v>
      </c>
      <c r="E58" s="115" t="s">
        <v>197</v>
      </c>
      <c r="F58" s="127">
        <v>445</v>
      </c>
    </row>
    <row r="59" spans="1:6">
      <c r="A59" s="38" t="s">
        <v>593</v>
      </c>
      <c r="B59" s="38" t="s">
        <v>483</v>
      </c>
      <c r="C59" s="38" t="s">
        <v>583</v>
      </c>
      <c r="D59" s="38" t="s">
        <v>584</v>
      </c>
      <c r="E59" s="115" t="s">
        <v>196</v>
      </c>
      <c r="F59" s="127">
        <v>256</v>
      </c>
    </row>
    <row r="60" spans="1:6">
      <c r="A60" s="38" t="s">
        <v>593</v>
      </c>
      <c r="B60" s="38" t="s">
        <v>483</v>
      </c>
      <c r="C60" s="38" t="s">
        <v>583</v>
      </c>
      <c r="D60" s="38" t="s">
        <v>584</v>
      </c>
      <c r="E60" s="115" t="s">
        <v>195</v>
      </c>
      <c r="F60" s="127">
        <v>108</v>
      </c>
    </row>
    <row r="61" spans="1:6">
      <c r="A61" s="38" t="s">
        <v>593</v>
      </c>
      <c r="B61" s="38" t="s">
        <v>483</v>
      </c>
      <c r="C61" s="38" t="s">
        <v>583</v>
      </c>
      <c r="D61" s="38" t="s">
        <v>584</v>
      </c>
      <c r="E61" s="115" t="s">
        <v>194</v>
      </c>
      <c r="F61" s="127">
        <v>75</v>
      </c>
    </row>
    <row r="62" spans="1:6">
      <c r="A62" s="38" t="s">
        <v>593</v>
      </c>
      <c r="B62" s="38" t="s">
        <v>483</v>
      </c>
      <c r="C62" s="38" t="s">
        <v>583</v>
      </c>
      <c r="D62" s="38" t="s">
        <v>584</v>
      </c>
      <c r="E62" s="115" t="s">
        <v>193</v>
      </c>
      <c r="F62" s="127">
        <v>62</v>
      </c>
    </row>
    <row r="63" spans="1:6">
      <c r="A63" s="38" t="s">
        <v>593</v>
      </c>
      <c r="B63" s="38" t="s">
        <v>483</v>
      </c>
      <c r="C63" s="38" t="s">
        <v>583</v>
      </c>
      <c r="D63" s="38" t="s">
        <v>584</v>
      </c>
      <c r="E63" s="115" t="s">
        <v>393</v>
      </c>
      <c r="F63" s="127">
        <v>46</v>
      </c>
    </row>
    <row r="64" spans="1:6">
      <c r="A64" s="38" t="s">
        <v>593</v>
      </c>
      <c r="B64" s="38" t="s">
        <v>483</v>
      </c>
      <c r="C64" s="38" t="s">
        <v>583</v>
      </c>
      <c r="D64" s="38" t="s">
        <v>584</v>
      </c>
      <c r="E64" s="114" t="s">
        <v>423</v>
      </c>
      <c r="F64" s="123">
        <v>1686</v>
      </c>
    </row>
    <row r="65" spans="1:6">
      <c r="A65" s="38" t="s">
        <v>593</v>
      </c>
      <c r="B65" s="38" t="s">
        <v>483</v>
      </c>
      <c r="C65" s="38" t="s">
        <v>583</v>
      </c>
      <c r="D65" s="38" t="s">
        <v>582</v>
      </c>
      <c r="E65" s="115" t="s">
        <v>580</v>
      </c>
      <c r="F65" s="127">
        <v>129</v>
      </c>
    </row>
    <row r="66" spans="1:6">
      <c r="A66" s="38" t="s">
        <v>593</v>
      </c>
      <c r="B66" s="38" t="s">
        <v>483</v>
      </c>
      <c r="C66" s="38" t="s">
        <v>583</v>
      </c>
      <c r="D66" s="38" t="s">
        <v>582</v>
      </c>
      <c r="E66" s="115" t="s">
        <v>579</v>
      </c>
      <c r="F66" s="127">
        <v>270</v>
      </c>
    </row>
    <row r="67" spans="1:6">
      <c r="A67" s="38" t="s">
        <v>593</v>
      </c>
      <c r="B67" s="38" t="s">
        <v>483</v>
      </c>
      <c r="C67" s="38" t="s">
        <v>583</v>
      </c>
      <c r="D67" s="38" t="s">
        <v>582</v>
      </c>
      <c r="E67" s="115" t="s">
        <v>578</v>
      </c>
      <c r="F67" s="127">
        <v>83</v>
      </c>
    </row>
    <row r="68" spans="1:6">
      <c r="A68" s="38" t="s">
        <v>593</v>
      </c>
      <c r="B68" s="38" t="s">
        <v>483</v>
      </c>
      <c r="C68" s="38" t="s">
        <v>583</v>
      </c>
      <c r="D68" s="38" t="s">
        <v>582</v>
      </c>
      <c r="E68" s="115" t="s">
        <v>197</v>
      </c>
      <c r="F68" s="127">
        <v>131</v>
      </c>
    </row>
    <row r="69" spans="1:6">
      <c r="A69" s="38" t="s">
        <v>593</v>
      </c>
      <c r="B69" s="38" t="s">
        <v>483</v>
      </c>
      <c r="C69" s="38" t="s">
        <v>583</v>
      </c>
      <c r="D69" s="38" t="s">
        <v>582</v>
      </c>
      <c r="E69" s="115" t="s">
        <v>196</v>
      </c>
      <c r="F69" s="127">
        <v>117</v>
      </c>
    </row>
    <row r="70" spans="1:6">
      <c r="A70" s="38" t="s">
        <v>593</v>
      </c>
      <c r="B70" s="38" t="s">
        <v>483</v>
      </c>
      <c r="C70" s="38" t="s">
        <v>583</v>
      </c>
      <c r="D70" s="38" t="s">
        <v>582</v>
      </c>
      <c r="E70" s="115" t="s">
        <v>195</v>
      </c>
      <c r="F70" s="127">
        <v>70</v>
      </c>
    </row>
    <row r="71" spans="1:6">
      <c r="A71" s="38" t="s">
        <v>593</v>
      </c>
      <c r="B71" s="38" t="s">
        <v>483</v>
      </c>
      <c r="C71" s="38" t="s">
        <v>583</v>
      </c>
      <c r="D71" s="38" t="s">
        <v>582</v>
      </c>
      <c r="E71" s="115" t="s">
        <v>194</v>
      </c>
      <c r="F71" s="127">
        <v>44</v>
      </c>
    </row>
    <row r="72" spans="1:6">
      <c r="A72" s="38" t="s">
        <v>593</v>
      </c>
      <c r="B72" s="38" t="s">
        <v>483</v>
      </c>
      <c r="C72" s="38" t="s">
        <v>583</v>
      </c>
      <c r="D72" s="38" t="s">
        <v>582</v>
      </c>
      <c r="E72" s="115" t="s">
        <v>193</v>
      </c>
      <c r="F72" s="127">
        <v>22</v>
      </c>
    </row>
    <row r="73" spans="1:6">
      <c r="A73" s="38" t="s">
        <v>593</v>
      </c>
      <c r="B73" s="38" t="s">
        <v>483</v>
      </c>
      <c r="C73" s="38" t="s">
        <v>583</v>
      </c>
      <c r="D73" s="38" t="s">
        <v>582</v>
      </c>
      <c r="E73" s="115" t="s">
        <v>393</v>
      </c>
      <c r="F73" s="127">
        <v>15</v>
      </c>
    </row>
    <row r="74" spans="1:6">
      <c r="A74" s="38" t="s">
        <v>593</v>
      </c>
      <c r="B74" s="38" t="s">
        <v>483</v>
      </c>
      <c r="C74" s="38" t="s">
        <v>583</v>
      </c>
      <c r="D74" s="38" t="s">
        <v>582</v>
      </c>
      <c r="E74" s="114" t="s">
        <v>423</v>
      </c>
      <c r="F74" s="127">
        <v>881</v>
      </c>
    </row>
    <row r="75" spans="1:6">
      <c r="A75" s="38" t="s">
        <v>593</v>
      </c>
      <c r="B75" s="38" t="s">
        <v>483</v>
      </c>
      <c r="C75" s="38" t="s">
        <v>133</v>
      </c>
      <c r="D75" s="38" t="s">
        <v>22</v>
      </c>
      <c r="E75" s="115" t="s">
        <v>580</v>
      </c>
      <c r="F75" s="127">
        <v>652</v>
      </c>
    </row>
    <row r="76" spans="1:6">
      <c r="A76" s="38" t="s">
        <v>593</v>
      </c>
      <c r="B76" s="38" t="s">
        <v>483</v>
      </c>
      <c r="C76" s="38" t="s">
        <v>133</v>
      </c>
      <c r="D76" s="38" t="s">
        <v>22</v>
      </c>
      <c r="E76" s="115" t="s">
        <v>579</v>
      </c>
      <c r="F76" s="123">
        <v>1085</v>
      </c>
    </row>
    <row r="77" spans="1:6">
      <c r="A77" s="38" t="s">
        <v>593</v>
      </c>
      <c r="B77" s="38" t="s">
        <v>483</v>
      </c>
      <c r="C77" s="38" t="s">
        <v>133</v>
      </c>
      <c r="D77" s="38" t="s">
        <v>22</v>
      </c>
      <c r="E77" s="115" t="s">
        <v>578</v>
      </c>
      <c r="F77" s="127">
        <v>302</v>
      </c>
    </row>
    <row r="78" spans="1:6">
      <c r="A78" s="38" t="s">
        <v>593</v>
      </c>
      <c r="B78" s="38" t="s">
        <v>483</v>
      </c>
      <c r="C78" s="38" t="s">
        <v>133</v>
      </c>
      <c r="D78" s="38" t="s">
        <v>22</v>
      </c>
      <c r="E78" s="115" t="s">
        <v>197</v>
      </c>
      <c r="F78" s="127">
        <v>765</v>
      </c>
    </row>
    <row r="79" spans="1:6">
      <c r="A79" s="38" t="s">
        <v>593</v>
      </c>
      <c r="B79" s="38" t="s">
        <v>483</v>
      </c>
      <c r="C79" s="38" t="s">
        <v>133</v>
      </c>
      <c r="D79" s="38" t="s">
        <v>22</v>
      </c>
      <c r="E79" s="115" t="s">
        <v>196</v>
      </c>
      <c r="F79" s="127">
        <v>447</v>
      </c>
    </row>
    <row r="80" spans="1:6">
      <c r="A80" s="38" t="s">
        <v>593</v>
      </c>
      <c r="B80" s="38" t="s">
        <v>483</v>
      </c>
      <c r="C80" s="38" t="s">
        <v>133</v>
      </c>
      <c r="D80" s="38" t="s">
        <v>22</v>
      </c>
      <c r="E80" s="115" t="s">
        <v>195</v>
      </c>
      <c r="F80" s="127">
        <v>214</v>
      </c>
    </row>
    <row r="81" spans="1:6">
      <c r="A81" s="38" t="s">
        <v>593</v>
      </c>
      <c r="B81" s="38" t="s">
        <v>483</v>
      </c>
      <c r="C81" s="38" t="s">
        <v>133</v>
      </c>
      <c r="D81" s="38" t="s">
        <v>22</v>
      </c>
      <c r="E81" s="115" t="s">
        <v>194</v>
      </c>
      <c r="F81" s="127">
        <v>158</v>
      </c>
    </row>
    <row r="82" spans="1:6">
      <c r="A82" s="38" t="s">
        <v>593</v>
      </c>
      <c r="B82" s="38" t="s">
        <v>483</v>
      </c>
      <c r="C82" s="38" t="s">
        <v>133</v>
      </c>
      <c r="D82" s="38" t="s">
        <v>22</v>
      </c>
      <c r="E82" s="115" t="s">
        <v>193</v>
      </c>
      <c r="F82" s="127">
        <v>61</v>
      </c>
    </row>
    <row r="83" spans="1:6">
      <c r="A83" s="38" t="s">
        <v>593</v>
      </c>
      <c r="B83" s="38" t="s">
        <v>483</v>
      </c>
      <c r="C83" s="38" t="s">
        <v>133</v>
      </c>
      <c r="D83" s="38" t="s">
        <v>22</v>
      </c>
      <c r="E83" s="115" t="s">
        <v>393</v>
      </c>
      <c r="F83" s="127">
        <v>32</v>
      </c>
    </row>
    <row r="84" spans="1:6">
      <c r="A84" s="38" t="s">
        <v>593</v>
      </c>
      <c r="B84" s="38" t="s">
        <v>483</v>
      </c>
      <c r="C84" s="38" t="s">
        <v>133</v>
      </c>
      <c r="D84" s="38" t="s">
        <v>22</v>
      </c>
      <c r="E84" s="114" t="s">
        <v>423</v>
      </c>
      <c r="F84" s="123">
        <v>3716</v>
      </c>
    </row>
    <row r="85" spans="1:6">
      <c r="A85" s="38" t="s">
        <v>593</v>
      </c>
      <c r="B85" s="38" t="s">
        <v>483</v>
      </c>
      <c r="C85" s="38" t="s">
        <v>133</v>
      </c>
      <c r="D85" s="38" t="s">
        <v>581</v>
      </c>
      <c r="E85" s="115" t="s">
        <v>580</v>
      </c>
      <c r="F85" s="123">
        <v>7757</v>
      </c>
    </row>
    <row r="86" spans="1:6">
      <c r="A86" s="38" t="s">
        <v>593</v>
      </c>
      <c r="B86" s="38" t="s">
        <v>483</v>
      </c>
      <c r="C86" s="38" t="s">
        <v>133</v>
      </c>
      <c r="D86" s="38" t="s">
        <v>581</v>
      </c>
      <c r="E86" s="115" t="s">
        <v>579</v>
      </c>
      <c r="F86" s="123">
        <v>15657</v>
      </c>
    </row>
    <row r="87" spans="1:6">
      <c r="A87" s="38" t="s">
        <v>593</v>
      </c>
      <c r="B87" s="38" t="s">
        <v>483</v>
      </c>
      <c r="C87" s="38" t="s">
        <v>133</v>
      </c>
      <c r="D87" s="38" t="s">
        <v>581</v>
      </c>
      <c r="E87" s="115" t="s">
        <v>578</v>
      </c>
      <c r="F87" s="123">
        <v>8654</v>
      </c>
    </row>
    <row r="88" spans="1:6">
      <c r="A88" s="38" t="s">
        <v>593</v>
      </c>
      <c r="B88" s="38" t="s">
        <v>483</v>
      </c>
      <c r="C88" s="38" t="s">
        <v>133</v>
      </c>
      <c r="D88" s="38" t="s">
        <v>581</v>
      </c>
      <c r="E88" s="115" t="s">
        <v>197</v>
      </c>
      <c r="F88" s="123">
        <v>48959</v>
      </c>
    </row>
    <row r="89" spans="1:6">
      <c r="A89" s="38" t="s">
        <v>593</v>
      </c>
      <c r="B89" s="38" t="s">
        <v>483</v>
      </c>
      <c r="C89" s="38" t="s">
        <v>133</v>
      </c>
      <c r="D89" s="38" t="s">
        <v>581</v>
      </c>
      <c r="E89" s="115" t="s">
        <v>196</v>
      </c>
      <c r="F89" s="123">
        <v>17734</v>
      </c>
    </row>
    <row r="90" spans="1:6">
      <c r="A90" s="38" t="s">
        <v>593</v>
      </c>
      <c r="B90" s="38" t="s">
        <v>483</v>
      </c>
      <c r="C90" s="38" t="s">
        <v>133</v>
      </c>
      <c r="D90" s="38" t="s">
        <v>581</v>
      </c>
      <c r="E90" s="115" t="s">
        <v>195</v>
      </c>
      <c r="F90" s="123">
        <v>8579</v>
      </c>
    </row>
    <row r="91" spans="1:6">
      <c r="A91" s="38" t="s">
        <v>593</v>
      </c>
      <c r="B91" s="38" t="s">
        <v>483</v>
      </c>
      <c r="C91" s="38" t="s">
        <v>133</v>
      </c>
      <c r="D91" s="38" t="s">
        <v>581</v>
      </c>
      <c r="E91" s="115" t="s">
        <v>194</v>
      </c>
      <c r="F91" s="123">
        <v>7217</v>
      </c>
    </row>
    <row r="92" spans="1:6">
      <c r="A92" s="38" t="s">
        <v>593</v>
      </c>
      <c r="B92" s="38" t="s">
        <v>483</v>
      </c>
      <c r="C92" s="38" t="s">
        <v>133</v>
      </c>
      <c r="D92" s="38" t="s">
        <v>581</v>
      </c>
      <c r="E92" s="115" t="s">
        <v>193</v>
      </c>
      <c r="F92" s="123">
        <v>6672</v>
      </c>
    </row>
    <row r="93" spans="1:6">
      <c r="A93" s="38" t="s">
        <v>593</v>
      </c>
      <c r="B93" s="38" t="s">
        <v>483</v>
      </c>
      <c r="C93" s="38" t="s">
        <v>133</v>
      </c>
      <c r="D93" s="38" t="s">
        <v>581</v>
      </c>
      <c r="E93" s="115" t="s">
        <v>393</v>
      </c>
      <c r="F93" s="123">
        <v>7780</v>
      </c>
    </row>
    <row r="94" spans="1:6">
      <c r="A94" s="38" t="s">
        <v>593</v>
      </c>
      <c r="B94" s="38" t="s">
        <v>483</v>
      </c>
      <c r="C94" s="38" t="s">
        <v>133</v>
      </c>
      <c r="D94" s="38" t="s">
        <v>581</v>
      </c>
      <c r="E94" s="114" t="s">
        <v>423</v>
      </c>
      <c r="F94" s="123">
        <v>129009</v>
      </c>
    </row>
    <row r="95" spans="1:6">
      <c r="A95" s="38" t="s">
        <v>593</v>
      </c>
      <c r="B95" s="38" t="s">
        <v>483</v>
      </c>
      <c r="C95" s="38" t="s">
        <v>423</v>
      </c>
      <c r="D95" s="38" t="s">
        <v>423</v>
      </c>
      <c r="E95" s="115" t="s">
        <v>580</v>
      </c>
      <c r="F95" s="123">
        <v>8409</v>
      </c>
    </row>
    <row r="96" spans="1:6">
      <c r="A96" s="38" t="s">
        <v>593</v>
      </c>
      <c r="B96" s="38" t="s">
        <v>483</v>
      </c>
      <c r="C96" s="38" t="s">
        <v>423</v>
      </c>
      <c r="D96" s="38" t="s">
        <v>423</v>
      </c>
      <c r="E96" s="115" t="s">
        <v>579</v>
      </c>
      <c r="F96" s="123">
        <v>16742</v>
      </c>
    </row>
    <row r="97" spans="1:6">
      <c r="A97" s="38" t="s">
        <v>593</v>
      </c>
      <c r="B97" s="38" t="s">
        <v>483</v>
      </c>
      <c r="C97" s="38" t="s">
        <v>423</v>
      </c>
      <c r="D97" s="38" t="s">
        <v>423</v>
      </c>
      <c r="E97" s="115" t="s">
        <v>578</v>
      </c>
      <c r="F97" s="123">
        <v>8956</v>
      </c>
    </row>
    <row r="98" spans="1:6">
      <c r="A98" s="38" t="s">
        <v>593</v>
      </c>
      <c r="B98" s="38" t="s">
        <v>483</v>
      </c>
      <c r="C98" s="38" t="s">
        <v>423</v>
      </c>
      <c r="D98" s="38" t="s">
        <v>423</v>
      </c>
      <c r="E98" s="115" t="s">
        <v>197</v>
      </c>
      <c r="F98" s="123">
        <v>49724</v>
      </c>
    </row>
    <row r="99" spans="1:6">
      <c r="A99" s="38" t="s">
        <v>593</v>
      </c>
      <c r="B99" s="38" t="s">
        <v>483</v>
      </c>
      <c r="C99" s="38" t="s">
        <v>423</v>
      </c>
      <c r="D99" s="38" t="s">
        <v>423</v>
      </c>
      <c r="E99" s="115" t="s">
        <v>196</v>
      </c>
      <c r="F99" s="123">
        <v>18181</v>
      </c>
    </row>
    <row r="100" spans="1:6">
      <c r="A100" s="38" t="s">
        <v>593</v>
      </c>
      <c r="B100" s="38" t="s">
        <v>483</v>
      </c>
      <c r="C100" s="38" t="s">
        <v>423</v>
      </c>
      <c r="D100" s="38" t="s">
        <v>423</v>
      </c>
      <c r="E100" s="115" t="s">
        <v>195</v>
      </c>
      <c r="F100" s="123">
        <v>8793</v>
      </c>
    </row>
    <row r="101" spans="1:6">
      <c r="A101" s="38" t="s">
        <v>593</v>
      </c>
      <c r="B101" s="38" t="s">
        <v>483</v>
      </c>
      <c r="C101" s="38" t="s">
        <v>423</v>
      </c>
      <c r="D101" s="38" t="s">
        <v>423</v>
      </c>
      <c r="E101" s="115" t="s">
        <v>194</v>
      </c>
      <c r="F101" s="123">
        <v>7375</v>
      </c>
    </row>
    <row r="102" spans="1:6">
      <c r="A102" s="38" t="s">
        <v>593</v>
      </c>
      <c r="B102" s="38" t="s">
        <v>483</v>
      </c>
      <c r="C102" s="38" t="s">
        <v>423</v>
      </c>
      <c r="D102" s="38" t="s">
        <v>423</v>
      </c>
      <c r="E102" s="115" t="s">
        <v>193</v>
      </c>
      <c r="F102" s="123">
        <v>6733</v>
      </c>
    </row>
    <row r="103" spans="1:6">
      <c r="A103" s="38" t="s">
        <v>593</v>
      </c>
      <c r="B103" s="38" t="s">
        <v>483</v>
      </c>
      <c r="C103" s="38" t="s">
        <v>423</v>
      </c>
      <c r="D103" s="38" t="s">
        <v>423</v>
      </c>
      <c r="E103" s="115" t="s">
        <v>393</v>
      </c>
      <c r="F103" s="123">
        <v>7812</v>
      </c>
    </row>
    <row r="104" spans="1:6">
      <c r="A104" s="38" t="s">
        <v>593</v>
      </c>
      <c r="B104" s="38" t="s">
        <v>483</v>
      </c>
      <c r="C104" s="38" t="s">
        <v>423</v>
      </c>
      <c r="D104" s="38" t="s">
        <v>423</v>
      </c>
      <c r="E104" s="114" t="s">
        <v>423</v>
      </c>
      <c r="F104" s="123">
        <v>132725</v>
      </c>
    </row>
    <row r="105" spans="1:6">
      <c r="A105" s="38" t="s">
        <v>592</v>
      </c>
      <c r="B105" s="38" t="s">
        <v>483</v>
      </c>
      <c r="C105" s="38" t="s">
        <v>18</v>
      </c>
      <c r="D105" s="38" t="s">
        <v>19</v>
      </c>
      <c r="E105" s="115" t="s">
        <v>580</v>
      </c>
      <c r="F105" s="127">
        <v>5.7</v>
      </c>
    </row>
    <row r="106" spans="1:6">
      <c r="A106" s="38" t="s">
        <v>592</v>
      </c>
      <c r="B106" s="38" t="s">
        <v>483</v>
      </c>
      <c r="C106" s="38" t="s">
        <v>18</v>
      </c>
      <c r="D106" s="38" t="s">
        <v>19</v>
      </c>
      <c r="E106" s="115" t="s">
        <v>579</v>
      </c>
      <c r="F106" s="127">
        <v>10.9</v>
      </c>
    </row>
    <row r="107" spans="1:6">
      <c r="A107" s="38" t="s">
        <v>592</v>
      </c>
      <c r="B107" s="38" t="s">
        <v>483</v>
      </c>
      <c r="C107" s="38" t="s">
        <v>18</v>
      </c>
      <c r="D107" s="38" t="s">
        <v>19</v>
      </c>
      <c r="E107" s="115" t="s">
        <v>578</v>
      </c>
      <c r="F107" s="127">
        <v>5.4</v>
      </c>
    </row>
    <row r="108" spans="1:6">
      <c r="A108" s="38" t="s">
        <v>592</v>
      </c>
      <c r="B108" s="38" t="s">
        <v>483</v>
      </c>
      <c r="C108" s="38" t="s">
        <v>18</v>
      </c>
      <c r="D108" s="38" t="s">
        <v>19</v>
      </c>
      <c r="E108" s="115" t="s">
        <v>197</v>
      </c>
      <c r="F108" s="127">
        <v>12.5</v>
      </c>
    </row>
    <row r="109" spans="1:6">
      <c r="A109" s="38" t="s">
        <v>592</v>
      </c>
      <c r="B109" s="38" t="s">
        <v>483</v>
      </c>
      <c r="C109" s="38" t="s">
        <v>18</v>
      </c>
      <c r="D109" s="38" t="s">
        <v>19</v>
      </c>
      <c r="E109" s="115" t="s">
        <v>196</v>
      </c>
      <c r="F109" s="127">
        <v>4.4000000000000004</v>
      </c>
    </row>
    <row r="110" spans="1:6">
      <c r="A110" s="38" t="s">
        <v>592</v>
      </c>
      <c r="B110" s="38" t="s">
        <v>483</v>
      </c>
      <c r="C110" s="38" t="s">
        <v>18</v>
      </c>
      <c r="D110" s="38" t="s">
        <v>19</v>
      </c>
      <c r="E110" s="115" t="s">
        <v>195</v>
      </c>
      <c r="F110" s="127">
        <v>2.7</v>
      </c>
    </row>
    <row r="111" spans="1:6">
      <c r="A111" s="38" t="s">
        <v>592</v>
      </c>
      <c r="B111" s="38" t="s">
        <v>483</v>
      </c>
      <c r="C111" s="38" t="s">
        <v>18</v>
      </c>
      <c r="D111" s="38" t="s">
        <v>19</v>
      </c>
      <c r="E111" s="115" t="s">
        <v>194</v>
      </c>
      <c r="F111" s="127">
        <v>2.2999999999999998</v>
      </c>
    </row>
    <row r="112" spans="1:6">
      <c r="A112" s="38" t="s">
        <v>592</v>
      </c>
      <c r="B112" s="38" t="s">
        <v>483</v>
      </c>
      <c r="C112" s="38" t="s">
        <v>18</v>
      </c>
      <c r="D112" s="38" t="s">
        <v>19</v>
      </c>
      <c r="E112" s="115" t="s">
        <v>193</v>
      </c>
      <c r="F112" s="127">
        <v>2.2999999999999998</v>
      </c>
    </row>
    <row r="113" spans="1:6">
      <c r="A113" s="38" t="s">
        <v>592</v>
      </c>
      <c r="B113" s="38" t="s">
        <v>483</v>
      </c>
      <c r="C113" s="38" t="s">
        <v>18</v>
      </c>
      <c r="D113" s="38" t="s">
        <v>19</v>
      </c>
      <c r="E113" s="115" t="s">
        <v>393</v>
      </c>
      <c r="F113" s="127">
        <v>2.1</v>
      </c>
    </row>
    <row r="114" spans="1:6">
      <c r="A114" s="38" t="s">
        <v>592</v>
      </c>
      <c r="B114" s="38" t="s">
        <v>483</v>
      </c>
      <c r="C114" s="38" t="s">
        <v>18</v>
      </c>
      <c r="D114" s="38" t="s">
        <v>19</v>
      </c>
      <c r="E114" s="114" t="s">
        <v>423</v>
      </c>
      <c r="F114" s="127">
        <v>5</v>
      </c>
    </row>
    <row r="115" spans="1:6">
      <c r="A115" s="38" t="s">
        <v>592</v>
      </c>
      <c r="B115" s="38" t="s">
        <v>483</v>
      </c>
      <c r="C115" s="38" t="s">
        <v>18</v>
      </c>
      <c r="D115" s="38" t="s">
        <v>20</v>
      </c>
      <c r="E115" s="115" t="s">
        <v>580</v>
      </c>
      <c r="F115" s="127">
        <v>5</v>
      </c>
    </row>
    <row r="116" spans="1:6">
      <c r="A116" s="38" t="s">
        <v>592</v>
      </c>
      <c r="B116" s="38" t="s">
        <v>483</v>
      </c>
      <c r="C116" s="38" t="s">
        <v>18</v>
      </c>
      <c r="D116" s="38" t="s">
        <v>20</v>
      </c>
      <c r="E116" s="115" t="s">
        <v>579</v>
      </c>
      <c r="F116" s="127">
        <v>10.5</v>
      </c>
    </row>
    <row r="117" spans="1:6">
      <c r="A117" s="38" t="s">
        <v>592</v>
      </c>
      <c r="B117" s="38" t="s">
        <v>483</v>
      </c>
      <c r="C117" s="38" t="s">
        <v>18</v>
      </c>
      <c r="D117" s="38" t="s">
        <v>20</v>
      </c>
      <c r="E117" s="115" t="s">
        <v>578</v>
      </c>
      <c r="F117" s="127">
        <v>7.1</v>
      </c>
    </row>
    <row r="118" spans="1:6">
      <c r="A118" s="38" t="s">
        <v>592</v>
      </c>
      <c r="B118" s="38" t="s">
        <v>483</v>
      </c>
      <c r="C118" s="38" t="s">
        <v>18</v>
      </c>
      <c r="D118" s="38" t="s">
        <v>20</v>
      </c>
      <c r="E118" s="115" t="s">
        <v>197</v>
      </c>
      <c r="F118" s="127">
        <v>19</v>
      </c>
    </row>
    <row r="119" spans="1:6">
      <c r="A119" s="38" t="s">
        <v>592</v>
      </c>
      <c r="B119" s="38" t="s">
        <v>483</v>
      </c>
      <c r="C119" s="38" t="s">
        <v>18</v>
      </c>
      <c r="D119" s="38" t="s">
        <v>20</v>
      </c>
      <c r="E119" s="115" t="s">
        <v>196</v>
      </c>
      <c r="F119" s="127">
        <v>5.7</v>
      </c>
    </row>
    <row r="120" spans="1:6">
      <c r="A120" s="38" t="s">
        <v>592</v>
      </c>
      <c r="B120" s="38" t="s">
        <v>483</v>
      </c>
      <c r="C120" s="38" t="s">
        <v>18</v>
      </c>
      <c r="D120" s="38" t="s">
        <v>20</v>
      </c>
      <c r="E120" s="115" t="s">
        <v>195</v>
      </c>
      <c r="F120" s="127">
        <v>2.8</v>
      </c>
    </row>
    <row r="121" spans="1:6">
      <c r="A121" s="38" t="s">
        <v>592</v>
      </c>
      <c r="B121" s="38" t="s">
        <v>483</v>
      </c>
      <c r="C121" s="38" t="s">
        <v>18</v>
      </c>
      <c r="D121" s="38" t="s">
        <v>20</v>
      </c>
      <c r="E121" s="115" t="s">
        <v>194</v>
      </c>
      <c r="F121" s="127">
        <v>2.4</v>
      </c>
    </row>
    <row r="122" spans="1:6">
      <c r="A122" s="38" t="s">
        <v>592</v>
      </c>
      <c r="B122" s="38" t="s">
        <v>483</v>
      </c>
      <c r="C122" s="38" t="s">
        <v>18</v>
      </c>
      <c r="D122" s="38" t="s">
        <v>20</v>
      </c>
      <c r="E122" s="115" t="s">
        <v>193</v>
      </c>
      <c r="F122" s="127">
        <v>2.6</v>
      </c>
    </row>
    <row r="123" spans="1:6">
      <c r="A123" s="38" t="s">
        <v>592</v>
      </c>
      <c r="B123" s="38" t="s">
        <v>483</v>
      </c>
      <c r="C123" s="38" t="s">
        <v>18</v>
      </c>
      <c r="D123" s="38" t="s">
        <v>20</v>
      </c>
      <c r="E123" s="115" t="s">
        <v>393</v>
      </c>
      <c r="F123" s="127">
        <v>2.1</v>
      </c>
    </row>
    <row r="124" spans="1:6">
      <c r="A124" s="38" t="s">
        <v>592</v>
      </c>
      <c r="B124" s="38" t="s">
        <v>483</v>
      </c>
      <c r="C124" s="38" t="s">
        <v>18</v>
      </c>
      <c r="D124" s="38" t="s">
        <v>20</v>
      </c>
      <c r="E124" s="114" t="s">
        <v>423</v>
      </c>
      <c r="F124" s="127">
        <v>6</v>
      </c>
    </row>
    <row r="125" spans="1:6">
      <c r="A125" s="38" t="s">
        <v>592</v>
      </c>
      <c r="B125" s="38" t="s">
        <v>483</v>
      </c>
      <c r="C125" s="38" t="s">
        <v>583</v>
      </c>
      <c r="D125" s="38" t="s">
        <v>392</v>
      </c>
      <c r="E125" s="115" t="s">
        <v>580</v>
      </c>
      <c r="F125" s="127">
        <v>5.2</v>
      </c>
    </row>
    <row r="126" spans="1:6">
      <c r="A126" s="38" t="s">
        <v>592</v>
      </c>
      <c r="B126" s="38" t="s">
        <v>483</v>
      </c>
      <c r="C126" s="38" t="s">
        <v>583</v>
      </c>
      <c r="D126" s="38" t="s">
        <v>392</v>
      </c>
      <c r="E126" s="115" t="s">
        <v>579</v>
      </c>
      <c r="F126" s="127">
        <v>10.5</v>
      </c>
    </row>
    <row r="127" spans="1:6">
      <c r="A127" s="38" t="s">
        <v>592</v>
      </c>
      <c r="B127" s="38" t="s">
        <v>483</v>
      </c>
      <c r="C127" s="38" t="s">
        <v>583</v>
      </c>
      <c r="D127" s="38" t="s">
        <v>392</v>
      </c>
      <c r="E127" s="115" t="s">
        <v>578</v>
      </c>
      <c r="F127" s="127">
        <v>6.4</v>
      </c>
    </row>
    <row r="128" spans="1:6">
      <c r="A128" s="38" t="s">
        <v>592</v>
      </c>
      <c r="B128" s="38" t="s">
        <v>483</v>
      </c>
      <c r="C128" s="38" t="s">
        <v>583</v>
      </c>
      <c r="D128" s="38" t="s">
        <v>392</v>
      </c>
      <c r="E128" s="115" t="s">
        <v>197</v>
      </c>
      <c r="F128" s="127">
        <v>15.6</v>
      </c>
    </row>
    <row r="129" spans="1:6">
      <c r="A129" s="38" t="s">
        <v>592</v>
      </c>
      <c r="B129" s="38" t="s">
        <v>483</v>
      </c>
      <c r="C129" s="38" t="s">
        <v>583</v>
      </c>
      <c r="D129" s="38" t="s">
        <v>392</v>
      </c>
      <c r="E129" s="115" t="s">
        <v>196</v>
      </c>
      <c r="F129" s="127">
        <v>4.8</v>
      </c>
    </row>
    <row r="130" spans="1:6">
      <c r="A130" s="38" t="s">
        <v>592</v>
      </c>
      <c r="B130" s="38" t="s">
        <v>483</v>
      </c>
      <c r="C130" s="38" t="s">
        <v>583</v>
      </c>
      <c r="D130" s="38" t="s">
        <v>392</v>
      </c>
      <c r="E130" s="115" t="s">
        <v>195</v>
      </c>
      <c r="F130" s="127">
        <v>2.6</v>
      </c>
    </row>
    <row r="131" spans="1:6">
      <c r="A131" s="38" t="s">
        <v>592</v>
      </c>
      <c r="B131" s="38" t="s">
        <v>483</v>
      </c>
      <c r="C131" s="38" t="s">
        <v>583</v>
      </c>
      <c r="D131" s="38" t="s">
        <v>392</v>
      </c>
      <c r="E131" s="115" t="s">
        <v>194</v>
      </c>
      <c r="F131" s="127">
        <v>2.2999999999999998</v>
      </c>
    </row>
    <row r="132" spans="1:6">
      <c r="A132" s="38" t="s">
        <v>592</v>
      </c>
      <c r="B132" s="38" t="s">
        <v>483</v>
      </c>
      <c r="C132" s="38" t="s">
        <v>583</v>
      </c>
      <c r="D132" s="38" t="s">
        <v>392</v>
      </c>
      <c r="E132" s="115" t="s">
        <v>193</v>
      </c>
      <c r="F132" s="127">
        <v>2.4</v>
      </c>
    </row>
    <row r="133" spans="1:6">
      <c r="A133" s="38" t="s">
        <v>592</v>
      </c>
      <c r="B133" s="38" t="s">
        <v>483</v>
      </c>
      <c r="C133" s="38" t="s">
        <v>583</v>
      </c>
      <c r="D133" s="38" t="s">
        <v>392</v>
      </c>
      <c r="E133" s="115" t="s">
        <v>393</v>
      </c>
      <c r="F133" s="127">
        <v>2.2999999999999998</v>
      </c>
    </row>
    <row r="134" spans="1:6">
      <c r="A134" s="38" t="s">
        <v>592</v>
      </c>
      <c r="B134" s="38" t="s">
        <v>483</v>
      </c>
      <c r="C134" s="38" t="s">
        <v>583</v>
      </c>
      <c r="D134" s="38" t="s">
        <v>392</v>
      </c>
      <c r="E134" s="114" t="s">
        <v>423</v>
      </c>
      <c r="F134" s="127">
        <v>5.5</v>
      </c>
    </row>
    <row r="135" spans="1:6">
      <c r="A135" s="38" t="s">
        <v>592</v>
      </c>
      <c r="B135" s="38" t="s">
        <v>483</v>
      </c>
      <c r="C135" s="38" t="s">
        <v>583</v>
      </c>
      <c r="D135" s="38" t="s">
        <v>65</v>
      </c>
      <c r="E135" s="115" t="s">
        <v>580</v>
      </c>
      <c r="F135" s="127">
        <v>5.3</v>
      </c>
    </row>
    <row r="136" spans="1:6">
      <c r="A136" s="38" t="s">
        <v>592</v>
      </c>
      <c r="B136" s="38" t="s">
        <v>483</v>
      </c>
      <c r="C136" s="38" t="s">
        <v>583</v>
      </c>
      <c r="D136" s="38" t="s">
        <v>65</v>
      </c>
      <c r="E136" s="115" t="s">
        <v>579</v>
      </c>
      <c r="F136" s="127">
        <v>10.4</v>
      </c>
    </row>
    <row r="137" spans="1:6">
      <c r="A137" s="38" t="s">
        <v>592</v>
      </c>
      <c r="B137" s="38" t="s">
        <v>483</v>
      </c>
      <c r="C137" s="38" t="s">
        <v>583</v>
      </c>
      <c r="D137" s="38" t="s">
        <v>65</v>
      </c>
      <c r="E137" s="115" t="s">
        <v>578</v>
      </c>
      <c r="F137" s="127">
        <v>6</v>
      </c>
    </row>
    <row r="138" spans="1:6">
      <c r="A138" s="38" t="s">
        <v>592</v>
      </c>
      <c r="B138" s="38" t="s">
        <v>483</v>
      </c>
      <c r="C138" s="38" t="s">
        <v>583</v>
      </c>
      <c r="D138" s="38" t="s">
        <v>65</v>
      </c>
      <c r="E138" s="115" t="s">
        <v>197</v>
      </c>
      <c r="F138" s="127">
        <v>16.3</v>
      </c>
    </row>
    <row r="139" spans="1:6">
      <c r="A139" s="38" t="s">
        <v>592</v>
      </c>
      <c r="B139" s="38" t="s">
        <v>483</v>
      </c>
      <c r="C139" s="38" t="s">
        <v>583</v>
      </c>
      <c r="D139" s="38" t="s">
        <v>65</v>
      </c>
      <c r="E139" s="115" t="s">
        <v>196</v>
      </c>
      <c r="F139" s="127">
        <v>6</v>
      </c>
    </row>
    <row r="140" spans="1:6">
      <c r="A140" s="38" t="s">
        <v>592</v>
      </c>
      <c r="B140" s="38" t="s">
        <v>483</v>
      </c>
      <c r="C140" s="38" t="s">
        <v>583</v>
      </c>
      <c r="D140" s="38" t="s">
        <v>65</v>
      </c>
      <c r="E140" s="115" t="s">
        <v>195</v>
      </c>
      <c r="F140" s="127">
        <v>3.1</v>
      </c>
    </row>
    <row r="141" spans="1:6">
      <c r="A141" s="38" t="s">
        <v>592</v>
      </c>
      <c r="B141" s="38" t="s">
        <v>483</v>
      </c>
      <c r="C141" s="38" t="s">
        <v>583</v>
      </c>
      <c r="D141" s="38" t="s">
        <v>65</v>
      </c>
      <c r="E141" s="115" t="s">
        <v>194</v>
      </c>
      <c r="F141" s="127">
        <v>2.6</v>
      </c>
    </row>
    <row r="142" spans="1:6">
      <c r="A142" s="38" t="s">
        <v>592</v>
      </c>
      <c r="B142" s="38" t="s">
        <v>483</v>
      </c>
      <c r="C142" s="38" t="s">
        <v>583</v>
      </c>
      <c r="D142" s="38" t="s">
        <v>65</v>
      </c>
      <c r="E142" s="115" t="s">
        <v>193</v>
      </c>
      <c r="F142" s="127">
        <v>2.5</v>
      </c>
    </row>
    <row r="143" spans="1:6">
      <c r="A143" s="38" t="s">
        <v>592</v>
      </c>
      <c r="B143" s="38" t="s">
        <v>483</v>
      </c>
      <c r="C143" s="38" t="s">
        <v>583</v>
      </c>
      <c r="D143" s="38" t="s">
        <v>65</v>
      </c>
      <c r="E143" s="115" t="s">
        <v>393</v>
      </c>
      <c r="F143" s="127">
        <v>1.9</v>
      </c>
    </row>
    <row r="144" spans="1:6">
      <c r="A144" s="38" t="s">
        <v>592</v>
      </c>
      <c r="B144" s="38" t="s">
        <v>483</v>
      </c>
      <c r="C144" s="38" t="s">
        <v>583</v>
      </c>
      <c r="D144" s="38" t="s">
        <v>65</v>
      </c>
      <c r="E144" s="114" t="s">
        <v>423</v>
      </c>
      <c r="F144" s="127">
        <v>5.4</v>
      </c>
    </row>
    <row r="145" spans="1:6">
      <c r="A145" s="38" t="s">
        <v>592</v>
      </c>
      <c r="B145" s="38" t="s">
        <v>483</v>
      </c>
      <c r="C145" s="38" t="s">
        <v>583</v>
      </c>
      <c r="D145" s="38" t="s">
        <v>66</v>
      </c>
      <c r="E145" s="115" t="s">
        <v>580</v>
      </c>
      <c r="F145" s="127">
        <v>5.6</v>
      </c>
    </row>
    <row r="146" spans="1:6">
      <c r="A146" s="38" t="s">
        <v>592</v>
      </c>
      <c r="B146" s="38" t="s">
        <v>483</v>
      </c>
      <c r="C146" s="38" t="s">
        <v>583</v>
      </c>
      <c r="D146" s="38" t="s">
        <v>66</v>
      </c>
      <c r="E146" s="115" t="s">
        <v>579</v>
      </c>
      <c r="F146" s="127">
        <v>10.4</v>
      </c>
    </row>
    <row r="147" spans="1:6">
      <c r="A147" s="38" t="s">
        <v>592</v>
      </c>
      <c r="B147" s="38" t="s">
        <v>483</v>
      </c>
      <c r="C147" s="38" t="s">
        <v>583</v>
      </c>
      <c r="D147" s="38" t="s">
        <v>66</v>
      </c>
      <c r="E147" s="115" t="s">
        <v>578</v>
      </c>
      <c r="F147" s="127">
        <v>5.9</v>
      </c>
    </row>
    <row r="148" spans="1:6">
      <c r="A148" s="38" t="s">
        <v>592</v>
      </c>
      <c r="B148" s="38" t="s">
        <v>483</v>
      </c>
      <c r="C148" s="38" t="s">
        <v>583</v>
      </c>
      <c r="D148" s="38" t="s">
        <v>66</v>
      </c>
      <c r="E148" s="115" t="s">
        <v>197</v>
      </c>
      <c r="F148" s="127">
        <v>16</v>
      </c>
    </row>
    <row r="149" spans="1:6">
      <c r="A149" s="38" t="s">
        <v>592</v>
      </c>
      <c r="B149" s="38" t="s">
        <v>483</v>
      </c>
      <c r="C149" s="38" t="s">
        <v>583</v>
      </c>
      <c r="D149" s="38" t="s">
        <v>66</v>
      </c>
      <c r="E149" s="115" t="s">
        <v>196</v>
      </c>
      <c r="F149" s="127">
        <v>6</v>
      </c>
    </row>
    <row r="150" spans="1:6">
      <c r="A150" s="38" t="s">
        <v>592</v>
      </c>
      <c r="B150" s="38" t="s">
        <v>483</v>
      </c>
      <c r="C150" s="38" t="s">
        <v>583</v>
      </c>
      <c r="D150" s="38" t="s">
        <v>66</v>
      </c>
      <c r="E150" s="115" t="s">
        <v>195</v>
      </c>
      <c r="F150" s="127">
        <v>3.2</v>
      </c>
    </row>
    <row r="151" spans="1:6">
      <c r="A151" s="38" t="s">
        <v>592</v>
      </c>
      <c r="B151" s="38" t="s">
        <v>483</v>
      </c>
      <c r="C151" s="38" t="s">
        <v>583</v>
      </c>
      <c r="D151" s="38" t="s">
        <v>66</v>
      </c>
      <c r="E151" s="115" t="s">
        <v>194</v>
      </c>
      <c r="F151" s="127">
        <v>2.5</v>
      </c>
    </row>
    <row r="152" spans="1:6">
      <c r="A152" s="38" t="s">
        <v>592</v>
      </c>
      <c r="B152" s="38" t="s">
        <v>483</v>
      </c>
      <c r="C152" s="38" t="s">
        <v>583</v>
      </c>
      <c r="D152" s="38" t="s">
        <v>66</v>
      </c>
      <c r="E152" s="115" t="s">
        <v>193</v>
      </c>
      <c r="F152" s="127">
        <v>2.5</v>
      </c>
    </row>
    <row r="153" spans="1:6">
      <c r="A153" s="38" t="s">
        <v>592</v>
      </c>
      <c r="B153" s="38" t="s">
        <v>483</v>
      </c>
      <c r="C153" s="38" t="s">
        <v>583</v>
      </c>
      <c r="D153" s="38" t="s">
        <v>66</v>
      </c>
      <c r="E153" s="115" t="s">
        <v>393</v>
      </c>
      <c r="F153" s="127">
        <v>1.9</v>
      </c>
    </row>
    <row r="154" spans="1:6">
      <c r="A154" s="38" t="s">
        <v>592</v>
      </c>
      <c r="B154" s="38" t="s">
        <v>483</v>
      </c>
      <c r="C154" s="38" t="s">
        <v>583</v>
      </c>
      <c r="D154" s="38" t="s">
        <v>66</v>
      </c>
      <c r="E154" s="114" t="s">
        <v>423</v>
      </c>
      <c r="F154" s="127">
        <v>5.4</v>
      </c>
    </row>
    <row r="155" spans="1:6">
      <c r="A155" s="38" t="s">
        <v>592</v>
      </c>
      <c r="B155" s="38" t="s">
        <v>483</v>
      </c>
      <c r="C155" s="38" t="s">
        <v>583</v>
      </c>
      <c r="D155" s="38" t="s">
        <v>584</v>
      </c>
      <c r="E155" s="115" t="s">
        <v>580</v>
      </c>
      <c r="F155" s="127">
        <v>8.6</v>
      </c>
    </row>
    <row r="156" spans="1:6">
      <c r="A156" s="38" t="s">
        <v>592</v>
      </c>
      <c r="B156" s="38" t="s">
        <v>483</v>
      </c>
      <c r="C156" s="38" t="s">
        <v>583</v>
      </c>
      <c r="D156" s="38" t="s">
        <v>584</v>
      </c>
      <c r="E156" s="115" t="s">
        <v>579</v>
      </c>
      <c r="F156" s="127">
        <v>16.5</v>
      </c>
    </row>
    <row r="157" spans="1:6">
      <c r="A157" s="38" t="s">
        <v>592</v>
      </c>
      <c r="B157" s="38" t="s">
        <v>483</v>
      </c>
      <c r="C157" s="38" t="s">
        <v>583</v>
      </c>
      <c r="D157" s="38" t="s">
        <v>584</v>
      </c>
      <c r="E157" s="115" t="s">
        <v>578</v>
      </c>
      <c r="F157" s="127">
        <v>6.2</v>
      </c>
    </row>
    <row r="158" spans="1:6">
      <c r="A158" s="38" t="s">
        <v>592</v>
      </c>
      <c r="B158" s="38" t="s">
        <v>483</v>
      </c>
      <c r="C158" s="38" t="s">
        <v>583</v>
      </c>
      <c r="D158" s="38" t="s">
        <v>584</v>
      </c>
      <c r="E158" s="115" t="s">
        <v>197</v>
      </c>
      <c r="F158" s="127">
        <v>13.3</v>
      </c>
    </row>
    <row r="159" spans="1:6">
      <c r="A159" s="38" t="s">
        <v>592</v>
      </c>
      <c r="B159" s="38" t="s">
        <v>483</v>
      </c>
      <c r="C159" s="38" t="s">
        <v>583</v>
      </c>
      <c r="D159" s="38" t="s">
        <v>584</v>
      </c>
      <c r="E159" s="115" t="s">
        <v>196</v>
      </c>
      <c r="F159" s="127">
        <v>5.4</v>
      </c>
    </row>
    <row r="160" spans="1:6">
      <c r="A160" s="38" t="s">
        <v>592</v>
      </c>
      <c r="B160" s="38" t="s">
        <v>483</v>
      </c>
      <c r="C160" s="38" t="s">
        <v>583</v>
      </c>
      <c r="D160" s="38" t="s">
        <v>584</v>
      </c>
      <c r="E160" s="115" t="s">
        <v>195</v>
      </c>
      <c r="F160" s="127">
        <v>2.7</v>
      </c>
    </row>
    <row r="161" spans="1:6">
      <c r="A161" s="38" t="s">
        <v>592</v>
      </c>
      <c r="B161" s="38" t="s">
        <v>483</v>
      </c>
      <c r="C161" s="38" t="s">
        <v>583</v>
      </c>
      <c r="D161" s="38" t="s">
        <v>584</v>
      </c>
      <c r="E161" s="115" t="s">
        <v>194</v>
      </c>
      <c r="F161" s="127">
        <v>1.7</v>
      </c>
    </row>
    <row r="162" spans="1:6">
      <c r="A162" s="38" t="s">
        <v>592</v>
      </c>
      <c r="B162" s="38" t="s">
        <v>483</v>
      </c>
      <c r="C162" s="38" t="s">
        <v>583</v>
      </c>
      <c r="D162" s="38" t="s">
        <v>584</v>
      </c>
      <c r="E162" s="115" t="s">
        <v>193</v>
      </c>
      <c r="F162" s="127">
        <v>1.6</v>
      </c>
    </row>
    <row r="163" spans="1:6">
      <c r="A163" s="38" t="s">
        <v>592</v>
      </c>
      <c r="B163" s="38" t="s">
        <v>483</v>
      </c>
      <c r="C163" s="38" t="s">
        <v>583</v>
      </c>
      <c r="D163" s="38" t="s">
        <v>584</v>
      </c>
      <c r="E163" s="115" t="s">
        <v>393</v>
      </c>
      <c r="F163" s="127">
        <v>1.2</v>
      </c>
    </row>
    <row r="164" spans="1:6">
      <c r="A164" s="38" t="s">
        <v>592</v>
      </c>
      <c r="B164" s="38" t="s">
        <v>483</v>
      </c>
      <c r="C164" s="38" t="s">
        <v>583</v>
      </c>
      <c r="D164" s="38" t="s">
        <v>584</v>
      </c>
      <c r="E164" s="114" t="s">
        <v>423</v>
      </c>
      <c r="F164" s="127">
        <v>5.5</v>
      </c>
    </row>
    <row r="165" spans="1:6">
      <c r="A165" s="38" t="s">
        <v>592</v>
      </c>
      <c r="B165" s="38" t="s">
        <v>483</v>
      </c>
      <c r="C165" s="38" t="s">
        <v>583</v>
      </c>
      <c r="D165" s="38" t="s">
        <v>582</v>
      </c>
      <c r="E165" s="115" t="s">
        <v>580</v>
      </c>
      <c r="F165" s="127">
        <v>8.3000000000000007</v>
      </c>
    </row>
    <row r="166" spans="1:6">
      <c r="A166" s="38" t="s">
        <v>592</v>
      </c>
      <c r="B166" s="38" t="s">
        <v>483</v>
      </c>
      <c r="C166" s="38" t="s">
        <v>583</v>
      </c>
      <c r="D166" s="38" t="s">
        <v>582</v>
      </c>
      <c r="E166" s="115" t="s">
        <v>579</v>
      </c>
      <c r="F166" s="127">
        <v>17.5</v>
      </c>
    </row>
    <row r="167" spans="1:6">
      <c r="A167" s="38" t="s">
        <v>592</v>
      </c>
      <c r="B167" s="38" t="s">
        <v>483</v>
      </c>
      <c r="C167" s="38" t="s">
        <v>583</v>
      </c>
      <c r="D167" s="38" t="s">
        <v>582</v>
      </c>
      <c r="E167" s="115" t="s">
        <v>578</v>
      </c>
      <c r="F167" s="127">
        <v>6.5</v>
      </c>
    </row>
    <row r="168" spans="1:6">
      <c r="A168" s="38" t="s">
        <v>592</v>
      </c>
      <c r="B168" s="38" t="s">
        <v>483</v>
      </c>
      <c r="C168" s="38" t="s">
        <v>583</v>
      </c>
      <c r="D168" s="38" t="s">
        <v>582</v>
      </c>
      <c r="E168" s="115" t="s">
        <v>197</v>
      </c>
      <c r="F168" s="127">
        <v>5.0999999999999996</v>
      </c>
    </row>
    <row r="169" spans="1:6">
      <c r="A169" s="38" t="s">
        <v>592</v>
      </c>
      <c r="B169" s="38" t="s">
        <v>483</v>
      </c>
      <c r="C169" s="38" t="s">
        <v>583</v>
      </c>
      <c r="D169" s="38" t="s">
        <v>582</v>
      </c>
      <c r="E169" s="115" t="s">
        <v>196</v>
      </c>
      <c r="F169" s="127">
        <v>3.4</v>
      </c>
    </row>
    <row r="170" spans="1:6">
      <c r="A170" s="38" t="s">
        <v>592</v>
      </c>
      <c r="B170" s="38" t="s">
        <v>483</v>
      </c>
      <c r="C170" s="38" t="s">
        <v>583</v>
      </c>
      <c r="D170" s="38" t="s">
        <v>582</v>
      </c>
      <c r="E170" s="115" t="s">
        <v>195</v>
      </c>
      <c r="F170" s="127">
        <v>2.6</v>
      </c>
    </row>
    <row r="171" spans="1:6">
      <c r="A171" s="38" t="s">
        <v>592</v>
      </c>
      <c r="B171" s="38" t="s">
        <v>483</v>
      </c>
      <c r="C171" s="38" t="s">
        <v>583</v>
      </c>
      <c r="D171" s="38" t="s">
        <v>582</v>
      </c>
      <c r="E171" s="115" t="s">
        <v>194</v>
      </c>
      <c r="F171" s="127">
        <v>1.7</v>
      </c>
    </row>
    <row r="172" spans="1:6">
      <c r="A172" s="38" t="s">
        <v>592</v>
      </c>
      <c r="B172" s="38" t="s">
        <v>483</v>
      </c>
      <c r="C172" s="38" t="s">
        <v>583</v>
      </c>
      <c r="D172" s="38" t="s">
        <v>582</v>
      </c>
      <c r="E172" s="115" t="s">
        <v>193</v>
      </c>
      <c r="F172" s="127">
        <v>1.1000000000000001</v>
      </c>
    </row>
    <row r="173" spans="1:6">
      <c r="A173" s="38" t="s">
        <v>592</v>
      </c>
      <c r="B173" s="38" t="s">
        <v>483</v>
      </c>
      <c r="C173" s="38" t="s">
        <v>583</v>
      </c>
      <c r="D173" s="38" t="s">
        <v>582</v>
      </c>
      <c r="E173" s="115" t="s">
        <v>393</v>
      </c>
      <c r="F173" s="127">
        <v>1</v>
      </c>
    </row>
    <row r="174" spans="1:6">
      <c r="A174" s="38" t="s">
        <v>592</v>
      </c>
      <c r="B174" s="38" t="s">
        <v>483</v>
      </c>
      <c r="C174" s="38" t="s">
        <v>583</v>
      </c>
      <c r="D174" s="38" t="s">
        <v>582</v>
      </c>
      <c r="E174" s="114" t="s">
        <v>423</v>
      </c>
      <c r="F174" s="127">
        <v>4.5999999999999996</v>
      </c>
    </row>
    <row r="175" spans="1:6">
      <c r="A175" s="38" t="s">
        <v>592</v>
      </c>
      <c r="B175" s="38" t="s">
        <v>483</v>
      </c>
      <c r="C175" s="38" t="s">
        <v>133</v>
      </c>
      <c r="D175" s="38" t="s">
        <v>22</v>
      </c>
      <c r="E175" s="115" t="s">
        <v>580</v>
      </c>
      <c r="F175" s="127">
        <v>7.4</v>
      </c>
    </row>
    <row r="176" spans="1:6">
      <c r="A176" s="38" t="s">
        <v>592</v>
      </c>
      <c r="B176" s="38" t="s">
        <v>483</v>
      </c>
      <c r="C176" s="38" t="s">
        <v>133</v>
      </c>
      <c r="D176" s="38" t="s">
        <v>22</v>
      </c>
      <c r="E176" s="115" t="s">
        <v>579</v>
      </c>
      <c r="F176" s="127">
        <v>13.1</v>
      </c>
    </row>
    <row r="177" spans="1:6">
      <c r="A177" s="38" t="s">
        <v>592</v>
      </c>
      <c r="B177" s="38" t="s">
        <v>483</v>
      </c>
      <c r="C177" s="38" t="s">
        <v>133</v>
      </c>
      <c r="D177" s="38" t="s">
        <v>22</v>
      </c>
      <c r="E177" s="115" t="s">
        <v>578</v>
      </c>
      <c r="F177" s="127">
        <v>3.8</v>
      </c>
    </row>
    <row r="178" spans="1:6">
      <c r="A178" s="38" t="s">
        <v>592</v>
      </c>
      <c r="B178" s="38" t="s">
        <v>483</v>
      </c>
      <c r="C178" s="38" t="s">
        <v>133</v>
      </c>
      <c r="D178" s="38" t="s">
        <v>22</v>
      </c>
      <c r="E178" s="115" t="s">
        <v>197</v>
      </c>
      <c r="F178" s="127">
        <v>5.0999999999999996</v>
      </c>
    </row>
    <row r="179" spans="1:6">
      <c r="A179" s="38" t="s">
        <v>592</v>
      </c>
      <c r="B179" s="38" t="s">
        <v>483</v>
      </c>
      <c r="C179" s="38" t="s">
        <v>133</v>
      </c>
      <c r="D179" s="38" t="s">
        <v>22</v>
      </c>
      <c r="E179" s="115" t="s">
        <v>196</v>
      </c>
      <c r="F179" s="127">
        <v>4</v>
      </c>
    </row>
    <row r="180" spans="1:6">
      <c r="A180" s="38" t="s">
        <v>592</v>
      </c>
      <c r="B180" s="38" t="s">
        <v>483</v>
      </c>
      <c r="C180" s="38" t="s">
        <v>133</v>
      </c>
      <c r="D180" s="38" t="s">
        <v>22</v>
      </c>
      <c r="E180" s="115" t="s">
        <v>195</v>
      </c>
      <c r="F180" s="127">
        <v>2.6</v>
      </c>
    </row>
    <row r="181" spans="1:6">
      <c r="A181" s="38" t="s">
        <v>592</v>
      </c>
      <c r="B181" s="38" t="s">
        <v>483</v>
      </c>
      <c r="C181" s="38" t="s">
        <v>133</v>
      </c>
      <c r="D181" s="38" t="s">
        <v>22</v>
      </c>
      <c r="E181" s="115" t="s">
        <v>194</v>
      </c>
      <c r="F181" s="127">
        <v>2.2000000000000002</v>
      </c>
    </row>
    <row r="182" spans="1:6">
      <c r="A182" s="38" t="s">
        <v>592</v>
      </c>
      <c r="B182" s="38" t="s">
        <v>483</v>
      </c>
      <c r="C182" s="38" t="s">
        <v>133</v>
      </c>
      <c r="D182" s="38" t="s">
        <v>22</v>
      </c>
      <c r="E182" s="115" t="s">
        <v>193</v>
      </c>
      <c r="F182" s="127">
        <v>1.3</v>
      </c>
    </row>
    <row r="183" spans="1:6">
      <c r="A183" s="38" t="s">
        <v>592</v>
      </c>
      <c r="B183" s="38" t="s">
        <v>483</v>
      </c>
      <c r="C183" s="38" t="s">
        <v>133</v>
      </c>
      <c r="D183" s="38" t="s">
        <v>22</v>
      </c>
      <c r="E183" s="115" t="s">
        <v>393</v>
      </c>
      <c r="F183" s="127">
        <v>1</v>
      </c>
    </row>
    <row r="184" spans="1:6">
      <c r="A184" s="38" t="s">
        <v>592</v>
      </c>
      <c r="B184" s="38" t="s">
        <v>483</v>
      </c>
      <c r="C184" s="38" t="s">
        <v>133</v>
      </c>
      <c r="D184" s="38" t="s">
        <v>22</v>
      </c>
      <c r="E184" s="114" t="s">
        <v>423</v>
      </c>
      <c r="F184" s="127">
        <v>5</v>
      </c>
    </row>
    <row r="185" spans="1:6">
      <c r="A185" s="38" t="s">
        <v>592</v>
      </c>
      <c r="B185" s="38" t="s">
        <v>483</v>
      </c>
      <c r="C185" s="38" t="s">
        <v>133</v>
      </c>
      <c r="D185" s="38" t="s">
        <v>581</v>
      </c>
      <c r="E185" s="115" t="s">
        <v>580</v>
      </c>
      <c r="F185" s="127">
        <v>5.2</v>
      </c>
    </row>
    <row r="186" spans="1:6">
      <c r="A186" s="38" t="s">
        <v>592</v>
      </c>
      <c r="B186" s="38" t="s">
        <v>483</v>
      </c>
      <c r="C186" s="38" t="s">
        <v>133</v>
      </c>
      <c r="D186" s="38" t="s">
        <v>581</v>
      </c>
      <c r="E186" s="115" t="s">
        <v>579</v>
      </c>
      <c r="F186" s="127">
        <v>10.5</v>
      </c>
    </row>
    <row r="187" spans="1:6">
      <c r="A187" s="38" t="s">
        <v>592</v>
      </c>
      <c r="B187" s="38" t="s">
        <v>483</v>
      </c>
      <c r="C187" s="38" t="s">
        <v>133</v>
      </c>
      <c r="D187" s="38" t="s">
        <v>581</v>
      </c>
      <c r="E187" s="115" t="s">
        <v>578</v>
      </c>
      <c r="F187" s="127">
        <v>6.4</v>
      </c>
    </row>
    <row r="188" spans="1:6">
      <c r="A188" s="38" t="s">
        <v>592</v>
      </c>
      <c r="B188" s="38" t="s">
        <v>483</v>
      </c>
      <c r="C188" s="38" t="s">
        <v>133</v>
      </c>
      <c r="D188" s="38" t="s">
        <v>581</v>
      </c>
      <c r="E188" s="115" t="s">
        <v>197</v>
      </c>
      <c r="F188" s="127">
        <v>16.2</v>
      </c>
    </row>
    <row r="189" spans="1:6">
      <c r="A189" s="38" t="s">
        <v>592</v>
      </c>
      <c r="B189" s="38" t="s">
        <v>483</v>
      </c>
      <c r="C189" s="38" t="s">
        <v>133</v>
      </c>
      <c r="D189" s="38" t="s">
        <v>581</v>
      </c>
      <c r="E189" s="115" t="s">
        <v>196</v>
      </c>
      <c r="F189" s="127">
        <v>5.0999999999999996</v>
      </c>
    </row>
    <row r="190" spans="1:6">
      <c r="A190" s="38" t="s">
        <v>592</v>
      </c>
      <c r="B190" s="38" t="s">
        <v>483</v>
      </c>
      <c r="C190" s="38" t="s">
        <v>133</v>
      </c>
      <c r="D190" s="38" t="s">
        <v>581</v>
      </c>
      <c r="E190" s="115" t="s">
        <v>195</v>
      </c>
      <c r="F190" s="127">
        <v>2.7</v>
      </c>
    </row>
    <row r="191" spans="1:6">
      <c r="A191" s="38" t="s">
        <v>592</v>
      </c>
      <c r="B191" s="38" t="s">
        <v>483</v>
      </c>
      <c r="C191" s="38" t="s">
        <v>133</v>
      </c>
      <c r="D191" s="38" t="s">
        <v>581</v>
      </c>
      <c r="E191" s="115" t="s">
        <v>194</v>
      </c>
      <c r="F191" s="127">
        <v>2.2999999999999998</v>
      </c>
    </row>
    <row r="192" spans="1:6">
      <c r="A192" s="38" t="s">
        <v>592</v>
      </c>
      <c r="B192" s="38" t="s">
        <v>483</v>
      </c>
      <c r="C192" s="38" t="s">
        <v>133</v>
      </c>
      <c r="D192" s="38" t="s">
        <v>581</v>
      </c>
      <c r="E192" s="115" t="s">
        <v>193</v>
      </c>
      <c r="F192" s="127">
        <v>2.4</v>
      </c>
    </row>
    <row r="193" spans="1:6">
      <c r="A193" s="38" t="s">
        <v>592</v>
      </c>
      <c r="B193" s="38" t="s">
        <v>483</v>
      </c>
      <c r="C193" s="38" t="s">
        <v>133</v>
      </c>
      <c r="D193" s="38" t="s">
        <v>581</v>
      </c>
      <c r="E193" s="115" t="s">
        <v>393</v>
      </c>
      <c r="F193" s="127">
        <v>2.1</v>
      </c>
    </row>
    <row r="194" spans="1:6">
      <c r="A194" s="38" t="s">
        <v>592</v>
      </c>
      <c r="B194" s="38" t="s">
        <v>483</v>
      </c>
      <c r="C194" s="38" t="s">
        <v>133</v>
      </c>
      <c r="D194" s="38" t="s">
        <v>581</v>
      </c>
      <c r="E194" s="114" t="s">
        <v>423</v>
      </c>
      <c r="F194" s="127">
        <v>5.5</v>
      </c>
    </row>
    <row r="195" spans="1:6">
      <c r="A195" s="38" t="s">
        <v>592</v>
      </c>
      <c r="B195" s="38" t="s">
        <v>483</v>
      </c>
      <c r="C195" s="38" t="s">
        <v>423</v>
      </c>
      <c r="D195" s="38" t="s">
        <v>423</v>
      </c>
      <c r="E195" s="115" t="s">
        <v>580</v>
      </c>
      <c r="F195" s="127">
        <v>5.3</v>
      </c>
    </row>
    <row r="196" spans="1:6">
      <c r="A196" s="38" t="s">
        <v>592</v>
      </c>
      <c r="B196" s="38" t="s">
        <v>483</v>
      </c>
      <c r="C196" s="38" t="s">
        <v>423</v>
      </c>
      <c r="D196" s="38" t="s">
        <v>423</v>
      </c>
      <c r="E196" s="115" t="s">
        <v>579</v>
      </c>
      <c r="F196" s="127">
        <v>10.7</v>
      </c>
    </row>
    <row r="197" spans="1:6">
      <c r="A197" s="38" t="s">
        <v>592</v>
      </c>
      <c r="B197" s="38" t="s">
        <v>483</v>
      </c>
      <c r="C197" s="38" t="s">
        <v>423</v>
      </c>
      <c r="D197" s="38" t="s">
        <v>423</v>
      </c>
      <c r="E197" s="115" t="s">
        <v>578</v>
      </c>
      <c r="F197" s="127">
        <v>6.3</v>
      </c>
    </row>
    <row r="198" spans="1:6">
      <c r="A198" s="38" t="s">
        <v>592</v>
      </c>
      <c r="B198" s="38" t="s">
        <v>483</v>
      </c>
      <c r="C198" s="38" t="s">
        <v>423</v>
      </c>
      <c r="D198" s="38" t="s">
        <v>423</v>
      </c>
      <c r="E198" s="115" t="s">
        <v>197</v>
      </c>
      <c r="F198" s="127">
        <v>15.7</v>
      </c>
    </row>
    <row r="199" spans="1:6">
      <c r="A199" s="38" t="s">
        <v>592</v>
      </c>
      <c r="B199" s="38" t="s">
        <v>483</v>
      </c>
      <c r="C199" s="38" t="s">
        <v>423</v>
      </c>
      <c r="D199" s="38" t="s">
        <v>423</v>
      </c>
      <c r="E199" s="115" t="s">
        <v>196</v>
      </c>
      <c r="F199" s="127">
        <v>5</v>
      </c>
    </row>
    <row r="200" spans="1:6">
      <c r="A200" s="38" t="s">
        <v>592</v>
      </c>
      <c r="B200" s="38" t="s">
        <v>483</v>
      </c>
      <c r="C200" s="38" t="s">
        <v>423</v>
      </c>
      <c r="D200" s="38" t="s">
        <v>423</v>
      </c>
      <c r="E200" s="115" t="s">
        <v>195</v>
      </c>
      <c r="F200" s="127">
        <v>2.7</v>
      </c>
    </row>
    <row r="201" spans="1:6">
      <c r="A201" s="38" t="s">
        <v>592</v>
      </c>
      <c r="B201" s="38" t="s">
        <v>483</v>
      </c>
      <c r="C201" s="38" t="s">
        <v>423</v>
      </c>
      <c r="D201" s="38" t="s">
        <v>423</v>
      </c>
      <c r="E201" s="115" t="s">
        <v>194</v>
      </c>
      <c r="F201" s="127">
        <v>2.2999999999999998</v>
      </c>
    </row>
    <row r="202" spans="1:6">
      <c r="A202" s="38" t="s">
        <v>592</v>
      </c>
      <c r="B202" s="38" t="s">
        <v>483</v>
      </c>
      <c r="C202" s="38" t="s">
        <v>423</v>
      </c>
      <c r="D202" s="38" t="s">
        <v>423</v>
      </c>
      <c r="E202" s="115" t="s">
        <v>193</v>
      </c>
      <c r="F202" s="127">
        <v>2.4</v>
      </c>
    </row>
    <row r="203" spans="1:6">
      <c r="A203" s="38" t="s">
        <v>592</v>
      </c>
      <c r="B203" s="38" t="s">
        <v>483</v>
      </c>
      <c r="C203" s="38" t="s">
        <v>423</v>
      </c>
      <c r="D203" s="38" t="s">
        <v>423</v>
      </c>
      <c r="E203" s="115" t="s">
        <v>393</v>
      </c>
      <c r="F203" s="127">
        <v>2.1</v>
      </c>
    </row>
    <row r="204" spans="1:6">
      <c r="A204" s="38" t="s">
        <v>592</v>
      </c>
      <c r="B204" s="38" t="s">
        <v>483</v>
      </c>
      <c r="C204" s="38" t="s">
        <v>423</v>
      </c>
      <c r="D204" s="38" t="s">
        <v>423</v>
      </c>
      <c r="E204" s="114" t="s">
        <v>423</v>
      </c>
      <c r="F204" s="127">
        <v>5.5</v>
      </c>
    </row>
    <row r="205" spans="1:6">
      <c r="A205" s="38" t="s">
        <v>593</v>
      </c>
      <c r="B205" s="38" t="s">
        <v>96</v>
      </c>
      <c r="C205" s="38" t="s">
        <v>18</v>
      </c>
      <c r="D205" s="38" t="s">
        <v>19</v>
      </c>
      <c r="E205" s="115" t="s">
        <v>580</v>
      </c>
      <c r="F205" s="33">
        <v>4710</v>
      </c>
    </row>
    <row r="206" spans="1:6">
      <c r="A206" s="38" t="s">
        <v>593</v>
      </c>
      <c r="B206" s="38" t="s">
        <v>96</v>
      </c>
      <c r="C206" s="38" t="s">
        <v>18</v>
      </c>
      <c r="D206" s="38" t="s">
        <v>19</v>
      </c>
      <c r="E206" s="115" t="s">
        <v>579</v>
      </c>
      <c r="F206" s="127">
        <v>9004</v>
      </c>
    </row>
    <row r="207" spans="1:6">
      <c r="A207" s="38" t="s">
        <v>593</v>
      </c>
      <c r="B207" s="38" t="s">
        <v>96</v>
      </c>
      <c r="C207" s="38" t="s">
        <v>18</v>
      </c>
      <c r="D207" s="38" t="s">
        <v>19</v>
      </c>
      <c r="E207" s="115" t="s">
        <v>578</v>
      </c>
      <c r="F207" s="127">
        <v>3959</v>
      </c>
    </row>
    <row r="208" spans="1:6">
      <c r="A208" s="38" t="s">
        <v>593</v>
      </c>
      <c r="B208" s="38" t="s">
        <v>96</v>
      </c>
      <c r="C208" s="38" t="s">
        <v>18</v>
      </c>
      <c r="D208" s="38" t="s">
        <v>19</v>
      </c>
      <c r="E208" s="115" t="s">
        <v>197</v>
      </c>
      <c r="F208" s="127">
        <v>19646</v>
      </c>
    </row>
    <row r="209" spans="1:6">
      <c r="A209" s="38" t="s">
        <v>593</v>
      </c>
      <c r="B209" s="38" t="s">
        <v>96</v>
      </c>
      <c r="C209" s="38" t="s">
        <v>18</v>
      </c>
      <c r="D209" s="38" t="s">
        <v>19</v>
      </c>
      <c r="E209" s="115" t="s">
        <v>196</v>
      </c>
      <c r="F209" s="127">
        <v>7567</v>
      </c>
    </row>
    <row r="210" spans="1:6">
      <c r="A210" s="38" t="s">
        <v>593</v>
      </c>
      <c r="B210" s="38" t="s">
        <v>96</v>
      </c>
      <c r="C210" s="38" t="s">
        <v>18</v>
      </c>
      <c r="D210" s="38" t="s">
        <v>19</v>
      </c>
      <c r="E210" s="115" t="s">
        <v>195</v>
      </c>
      <c r="F210" s="127">
        <v>4336</v>
      </c>
    </row>
    <row r="211" spans="1:6">
      <c r="A211" s="38" t="s">
        <v>593</v>
      </c>
      <c r="B211" s="38" t="s">
        <v>96</v>
      </c>
      <c r="C211" s="38" t="s">
        <v>18</v>
      </c>
      <c r="D211" s="38" t="s">
        <v>19</v>
      </c>
      <c r="E211" s="115" t="s">
        <v>194</v>
      </c>
      <c r="F211" s="127">
        <v>3465</v>
      </c>
    </row>
    <row r="212" spans="1:6">
      <c r="A212" s="38" t="s">
        <v>593</v>
      </c>
      <c r="B212" s="38" t="s">
        <v>96</v>
      </c>
      <c r="C212" s="38" t="s">
        <v>18</v>
      </c>
      <c r="D212" s="38" t="s">
        <v>19</v>
      </c>
      <c r="E212" s="115" t="s">
        <v>193</v>
      </c>
      <c r="F212" s="127">
        <v>3170</v>
      </c>
    </row>
    <row r="213" spans="1:6">
      <c r="A213" s="38" t="s">
        <v>593</v>
      </c>
      <c r="B213" s="38" t="s">
        <v>96</v>
      </c>
      <c r="C213" s="38" t="s">
        <v>18</v>
      </c>
      <c r="D213" s="38" t="s">
        <v>19</v>
      </c>
      <c r="E213" s="115" t="s">
        <v>393</v>
      </c>
      <c r="F213" s="127">
        <v>3691</v>
      </c>
    </row>
    <row r="214" spans="1:6">
      <c r="A214" s="38" t="s">
        <v>593</v>
      </c>
      <c r="B214" s="38" t="s">
        <v>96</v>
      </c>
      <c r="C214" s="38" t="s">
        <v>18</v>
      </c>
      <c r="D214" s="38" t="s">
        <v>19</v>
      </c>
      <c r="E214" s="114" t="s">
        <v>423</v>
      </c>
      <c r="F214" s="127">
        <v>59548</v>
      </c>
    </row>
    <row r="215" spans="1:6">
      <c r="A215" s="38" t="s">
        <v>593</v>
      </c>
      <c r="B215" s="38" t="s">
        <v>96</v>
      </c>
      <c r="C215" s="38" t="s">
        <v>18</v>
      </c>
      <c r="D215" s="38" t="s">
        <v>20</v>
      </c>
      <c r="E215" s="115" t="s">
        <v>580</v>
      </c>
      <c r="F215" s="127">
        <v>3894</v>
      </c>
    </row>
    <row r="216" spans="1:6">
      <c r="A216" s="38" t="s">
        <v>593</v>
      </c>
      <c r="B216" s="38" t="s">
        <v>96</v>
      </c>
      <c r="C216" s="38" t="s">
        <v>18</v>
      </c>
      <c r="D216" s="38" t="s">
        <v>20</v>
      </c>
      <c r="E216" s="115" t="s">
        <v>579</v>
      </c>
      <c r="F216" s="127">
        <v>8101</v>
      </c>
    </row>
    <row r="217" spans="1:6">
      <c r="A217" s="38" t="s">
        <v>593</v>
      </c>
      <c r="B217" s="38" t="s">
        <v>96</v>
      </c>
      <c r="C217" s="38" t="s">
        <v>18</v>
      </c>
      <c r="D217" s="38" t="s">
        <v>20</v>
      </c>
      <c r="E217" s="115" t="s">
        <v>578</v>
      </c>
      <c r="F217" s="127">
        <v>5076</v>
      </c>
    </row>
    <row r="218" spans="1:6">
      <c r="A218" s="38" t="s">
        <v>593</v>
      </c>
      <c r="B218" s="38" t="s">
        <v>96</v>
      </c>
      <c r="C218" s="38" t="s">
        <v>18</v>
      </c>
      <c r="D218" s="38" t="s">
        <v>20</v>
      </c>
      <c r="E218" s="115" t="s">
        <v>197</v>
      </c>
      <c r="F218" s="127">
        <v>29159</v>
      </c>
    </row>
    <row r="219" spans="1:6">
      <c r="A219" s="38" t="s">
        <v>593</v>
      </c>
      <c r="B219" s="38" t="s">
        <v>96</v>
      </c>
      <c r="C219" s="38" t="s">
        <v>18</v>
      </c>
      <c r="D219" s="38" t="s">
        <v>20</v>
      </c>
      <c r="E219" s="115" t="s">
        <v>196</v>
      </c>
      <c r="F219" s="127">
        <v>9905</v>
      </c>
    </row>
    <row r="220" spans="1:6">
      <c r="A220" s="38" t="s">
        <v>593</v>
      </c>
      <c r="B220" s="38" t="s">
        <v>96</v>
      </c>
      <c r="C220" s="38" t="s">
        <v>18</v>
      </c>
      <c r="D220" s="38" t="s">
        <v>20</v>
      </c>
      <c r="E220" s="115" t="s">
        <v>195</v>
      </c>
      <c r="F220" s="127">
        <v>4569</v>
      </c>
    </row>
    <row r="221" spans="1:6">
      <c r="A221" s="38" t="s">
        <v>593</v>
      </c>
      <c r="B221" s="38" t="s">
        <v>96</v>
      </c>
      <c r="C221" s="38" t="s">
        <v>18</v>
      </c>
      <c r="D221" s="38" t="s">
        <v>20</v>
      </c>
      <c r="E221" s="115" t="s">
        <v>194</v>
      </c>
      <c r="F221" s="127">
        <v>3819</v>
      </c>
    </row>
    <row r="222" spans="1:6">
      <c r="A222" s="38" t="s">
        <v>593</v>
      </c>
      <c r="B222" s="38" t="s">
        <v>96</v>
      </c>
      <c r="C222" s="38" t="s">
        <v>18</v>
      </c>
      <c r="D222" s="38" t="s">
        <v>20</v>
      </c>
      <c r="E222" s="115" t="s">
        <v>193</v>
      </c>
      <c r="F222" s="127">
        <v>3655</v>
      </c>
    </row>
    <row r="223" spans="1:6">
      <c r="A223" s="38" t="s">
        <v>593</v>
      </c>
      <c r="B223" s="38" t="s">
        <v>96</v>
      </c>
      <c r="C223" s="38" t="s">
        <v>18</v>
      </c>
      <c r="D223" s="38" t="s">
        <v>20</v>
      </c>
      <c r="E223" s="115" t="s">
        <v>393</v>
      </c>
      <c r="F223" s="127">
        <v>4425</v>
      </c>
    </row>
    <row r="224" spans="1:6">
      <c r="A224" s="38" t="s">
        <v>593</v>
      </c>
      <c r="B224" s="38" t="s">
        <v>96</v>
      </c>
      <c r="C224" s="38" t="s">
        <v>18</v>
      </c>
      <c r="D224" s="38" t="s">
        <v>20</v>
      </c>
      <c r="E224" s="114" t="s">
        <v>423</v>
      </c>
      <c r="F224" s="127">
        <v>72603</v>
      </c>
    </row>
    <row r="225" spans="1:6">
      <c r="A225" s="38" t="s">
        <v>593</v>
      </c>
      <c r="B225" s="38" t="s">
        <v>96</v>
      </c>
      <c r="C225" s="38" t="s">
        <v>583</v>
      </c>
      <c r="D225" s="38" t="s">
        <v>392</v>
      </c>
      <c r="E225" s="115" t="s">
        <v>580</v>
      </c>
      <c r="F225" s="127">
        <v>5998</v>
      </c>
    </row>
    <row r="226" spans="1:6">
      <c r="A226" s="38" t="s">
        <v>593</v>
      </c>
      <c r="B226" s="38" t="s">
        <v>96</v>
      </c>
      <c r="C226" s="38" t="s">
        <v>583</v>
      </c>
      <c r="D226" s="38" t="s">
        <v>392</v>
      </c>
      <c r="E226" s="115" t="s">
        <v>579</v>
      </c>
      <c r="F226" s="127">
        <v>12044</v>
      </c>
    </row>
    <row r="227" spans="1:6">
      <c r="A227" s="38" t="s">
        <v>593</v>
      </c>
      <c r="B227" s="38" t="s">
        <v>96</v>
      </c>
      <c r="C227" s="38" t="s">
        <v>583</v>
      </c>
      <c r="D227" s="38" t="s">
        <v>392</v>
      </c>
      <c r="E227" s="115" t="s">
        <v>578</v>
      </c>
      <c r="F227" s="127">
        <v>6333</v>
      </c>
    </row>
    <row r="228" spans="1:6">
      <c r="A228" s="38" t="s">
        <v>593</v>
      </c>
      <c r="B228" s="38" t="s">
        <v>96</v>
      </c>
      <c r="C228" s="38" t="s">
        <v>583</v>
      </c>
      <c r="D228" s="38" t="s">
        <v>392</v>
      </c>
      <c r="E228" s="115" t="s">
        <v>197</v>
      </c>
      <c r="F228" s="127">
        <v>35768</v>
      </c>
    </row>
    <row r="229" spans="1:6">
      <c r="A229" s="38" t="s">
        <v>593</v>
      </c>
      <c r="B229" s="38" t="s">
        <v>96</v>
      </c>
      <c r="C229" s="38" t="s">
        <v>583</v>
      </c>
      <c r="D229" s="38" t="s">
        <v>392</v>
      </c>
      <c r="E229" s="115" t="s">
        <v>196</v>
      </c>
      <c r="F229" s="127">
        <v>12614</v>
      </c>
    </row>
    <row r="230" spans="1:6">
      <c r="A230" s="38" t="s">
        <v>593</v>
      </c>
      <c r="B230" s="38" t="s">
        <v>96</v>
      </c>
      <c r="C230" s="38" t="s">
        <v>583</v>
      </c>
      <c r="D230" s="38" t="s">
        <v>392</v>
      </c>
      <c r="E230" s="115" t="s">
        <v>195</v>
      </c>
      <c r="F230" s="127">
        <v>6280</v>
      </c>
    </row>
    <row r="231" spans="1:6">
      <c r="A231" s="38" t="s">
        <v>593</v>
      </c>
      <c r="B231" s="38" t="s">
        <v>96</v>
      </c>
      <c r="C231" s="38" t="s">
        <v>583</v>
      </c>
      <c r="D231" s="38" t="s">
        <v>392</v>
      </c>
      <c r="E231" s="115" t="s">
        <v>194</v>
      </c>
      <c r="F231" s="127">
        <v>4962</v>
      </c>
    </row>
    <row r="232" spans="1:6">
      <c r="A232" s="38" t="s">
        <v>593</v>
      </c>
      <c r="B232" s="38" t="s">
        <v>96</v>
      </c>
      <c r="C232" s="38" t="s">
        <v>583</v>
      </c>
      <c r="D232" s="38" t="s">
        <v>392</v>
      </c>
      <c r="E232" s="115" t="s">
        <v>193</v>
      </c>
      <c r="F232" s="127">
        <v>4490</v>
      </c>
    </row>
    <row r="233" spans="1:6">
      <c r="A233" s="38" t="s">
        <v>593</v>
      </c>
      <c r="B233" s="38" t="s">
        <v>96</v>
      </c>
      <c r="C233" s="38" t="s">
        <v>583</v>
      </c>
      <c r="D233" s="38" t="s">
        <v>392</v>
      </c>
      <c r="E233" s="115" t="s">
        <v>393</v>
      </c>
      <c r="F233" s="127">
        <v>5624</v>
      </c>
    </row>
    <row r="234" spans="1:6">
      <c r="A234" s="38" t="s">
        <v>593</v>
      </c>
      <c r="B234" s="38" t="s">
        <v>96</v>
      </c>
      <c r="C234" s="38" t="s">
        <v>583</v>
      </c>
      <c r="D234" s="38" t="s">
        <v>392</v>
      </c>
      <c r="E234" s="114" t="s">
        <v>423</v>
      </c>
      <c r="F234" s="127">
        <v>94113</v>
      </c>
    </row>
    <row r="235" spans="1:6">
      <c r="A235" s="38" t="s">
        <v>593</v>
      </c>
      <c r="B235" s="38" t="s">
        <v>96</v>
      </c>
      <c r="C235" s="38" t="s">
        <v>583</v>
      </c>
      <c r="D235" s="38" t="s">
        <v>65</v>
      </c>
      <c r="E235" s="115" t="s">
        <v>580</v>
      </c>
      <c r="F235" s="127">
        <v>1558</v>
      </c>
    </row>
    <row r="236" spans="1:6">
      <c r="A236" s="38" t="s">
        <v>593</v>
      </c>
      <c r="B236" s="38" t="s">
        <v>96</v>
      </c>
      <c r="C236" s="38" t="s">
        <v>583</v>
      </c>
      <c r="D236" s="38" t="s">
        <v>65</v>
      </c>
      <c r="E236" s="115" t="s">
        <v>579</v>
      </c>
      <c r="F236" s="127">
        <v>3062</v>
      </c>
    </row>
    <row r="237" spans="1:6">
      <c r="A237" s="38" t="s">
        <v>593</v>
      </c>
      <c r="B237" s="38" t="s">
        <v>96</v>
      </c>
      <c r="C237" s="38" t="s">
        <v>583</v>
      </c>
      <c r="D237" s="38" t="s">
        <v>65</v>
      </c>
      <c r="E237" s="115" t="s">
        <v>578</v>
      </c>
      <c r="F237" s="127">
        <v>1717</v>
      </c>
    </row>
    <row r="238" spans="1:6">
      <c r="A238" s="38" t="s">
        <v>593</v>
      </c>
      <c r="B238" s="38" t="s">
        <v>96</v>
      </c>
      <c r="C238" s="38" t="s">
        <v>583</v>
      </c>
      <c r="D238" s="38" t="s">
        <v>65</v>
      </c>
      <c r="E238" s="115" t="s">
        <v>197</v>
      </c>
      <c r="F238" s="127">
        <v>8666</v>
      </c>
    </row>
    <row r="239" spans="1:6">
      <c r="A239" s="38" t="s">
        <v>593</v>
      </c>
      <c r="B239" s="38" t="s">
        <v>96</v>
      </c>
      <c r="C239" s="38" t="s">
        <v>583</v>
      </c>
      <c r="D239" s="38" t="s">
        <v>65</v>
      </c>
      <c r="E239" s="115" t="s">
        <v>196</v>
      </c>
      <c r="F239" s="127">
        <v>3009</v>
      </c>
    </row>
    <row r="240" spans="1:6">
      <c r="A240" s="38" t="s">
        <v>593</v>
      </c>
      <c r="B240" s="38" t="s">
        <v>96</v>
      </c>
      <c r="C240" s="38" t="s">
        <v>583</v>
      </c>
      <c r="D240" s="38" t="s">
        <v>65</v>
      </c>
      <c r="E240" s="115" t="s">
        <v>195</v>
      </c>
      <c r="F240" s="127">
        <v>1679</v>
      </c>
    </row>
    <row r="241" spans="1:6">
      <c r="A241" s="38" t="s">
        <v>593</v>
      </c>
      <c r="B241" s="38" t="s">
        <v>96</v>
      </c>
      <c r="C241" s="38" t="s">
        <v>583</v>
      </c>
      <c r="D241" s="38" t="s">
        <v>65</v>
      </c>
      <c r="E241" s="115" t="s">
        <v>194</v>
      </c>
      <c r="F241" s="127">
        <v>1504</v>
      </c>
    </row>
    <row r="242" spans="1:6">
      <c r="A242" s="38" t="s">
        <v>593</v>
      </c>
      <c r="B242" s="38" t="s">
        <v>96</v>
      </c>
      <c r="C242" s="38" t="s">
        <v>583</v>
      </c>
      <c r="D242" s="38" t="s">
        <v>65</v>
      </c>
      <c r="E242" s="115" t="s">
        <v>193</v>
      </c>
      <c r="F242" s="127">
        <v>1503</v>
      </c>
    </row>
    <row r="243" spans="1:6">
      <c r="A243" s="38" t="s">
        <v>593</v>
      </c>
      <c r="B243" s="38" t="s">
        <v>96</v>
      </c>
      <c r="C243" s="38" t="s">
        <v>583</v>
      </c>
      <c r="D243" s="38" t="s">
        <v>65</v>
      </c>
      <c r="E243" s="115" t="s">
        <v>393</v>
      </c>
      <c r="F243" s="127">
        <v>1673</v>
      </c>
    </row>
    <row r="244" spans="1:6">
      <c r="A244" s="38" t="s">
        <v>593</v>
      </c>
      <c r="B244" s="38" t="s">
        <v>96</v>
      </c>
      <c r="C244" s="38" t="s">
        <v>583</v>
      </c>
      <c r="D244" s="38" t="s">
        <v>65</v>
      </c>
      <c r="E244" s="114" t="s">
        <v>423</v>
      </c>
      <c r="F244" s="127">
        <v>24371</v>
      </c>
    </row>
    <row r="245" spans="1:6">
      <c r="A245" s="38" t="s">
        <v>593</v>
      </c>
      <c r="B245" s="38" t="s">
        <v>96</v>
      </c>
      <c r="C245" s="38" t="s">
        <v>583</v>
      </c>
      <c r="D245" s="38" t="s">
        <v>66</v>
      </c>
      <c r="E245" s="115" t="s">
        <v>580</v>
      </c>
      <c r="F245" s="127">
        <v>703</v>
      </c>
    </row>
    <row r="246" spans="1:6">
      <c r="A246" s="38" t="s">
        <v>593</v>
      </c>
      <c r="B246" s="38" t="s">
        <v>96</v>
      </c>
      <c r="C246" s="38" t="s">
        <v>583</v>
      </c>
      <c r="D246" s="38" t="s">
        <v>66</v>
      </c>
      <c r="E246" s="115" t="s">
        <v>579</v>
      </c>
      <c r="F246" s="127">
        <v>1322</v>
      </c>
    </row>
    <row r="247" spans="1:6">
      <c r="A247" s="38" t="s">
        <v>593</v>
      </c>
      <c r="B247" s="38" t="s">
        <v>96</v>
      </c>
      <c r="C247" s="38" t="s">
        <v>583</v>
      </c>
      <c r="D247" s="38" t="s">
        <v>66</v>
      </c>
      <c r="E247" s="115" t="s">
        <v>578</v>
      </c>
      <c r="F247" s="127">
        <v>793</v>
      </c>
    </row>
    <row r="248" spans="1:6">
      <c r="A248" s="38" t="s">
        <v>593</v>
      </c>
      <c r="B248" s="38" t="s">
        <v>96</v>
      </c>
      <c r="C248" s="38" t="s">
        <v>583</v>
      </c>
      <c r="D248" s="38" t="s">
        <v>66</v>
      </c>
      <c r="E248" s="115" t="s">
        <v>197</v>
      </c>
      <c r="F248" s="127">
        <v>3707</v>
      </c>
    </row>
    <row r="249" spans="1:6">
      <c r="A249" s="38" t="s">
        <v>593</v>
      </c>
      <c r="B249" s="38" t="s">
        <v>96</v>
      </c>
      <c r="C249" s="38" t="s">
        <v>583</v>
      </c>
      <c r="D249" s="38" t="s">
        <v>66</v>
      </c>
      <c r="E249" s="115" t="s">
        <v>196</v>
      </c>
      <c r="F249" s="127">
        <v>1459</v>
      </c>
    </row>
    <row r="250" spans="1:6">
      <c r="A250" s="38" t="s">
        <v>593</v>
      </c>
      <c r="B250" s="38" t="s">
        <v>96</v>
      </c>
      <c r="C250" s="38" t="s">
        <v>583</v>
      </c>
      <c r="D250" s="38" t="s">
        <v>66</v>
      </c>
      <c r="E250" s="115" t="s">
        <v>195</v>
      </c>
      <c r="F250" s="127">
        <v>759</v>
      </c>
    </row>
    <row r="251" spans="1:6">
      <c r="A251" s="38" t="s">
        <v>593</v>
      </c>
      <c r="B251" s="38" t="s">
        <v>96</v>
      </c>
      <c r="C251" s="38" t="s">
        <v>583</v>
      </c>
      <c r="D251" s="38" t="s">
        <v>66</v>
      </c>
      <c r="E251" s="115" t="s">
        <v>194</v>
      </c>
      <c r="F251" s="127">
        <v>665</v>
      </c>
    </row>
    <row r="252" spans="1:6">
      <c r="A252" s="38" t="s">
        <v>593</v>
      </c>
      <c r="B252" s="38" t="s">
        <v>96</v>
      </c>
      <c r="C252" s="38" t="s">
        <v>583</v>
      </c>
      <c r="D252" s="38" t="s">
        <v>66</v>
      </c>
      <c r="E252" s="115" t="s">
        <v>193</v>
      </c>
      <c r="F252" s="127">
        <v>724</v>
      </c>
    </row>
    <row r="253" spans="1:6">
      <c r="A253" s="38" t="s">
        <v>593</v>
      </c>
      <c r="B253" s="38" t="s">
        <v>96</v>
      </c>
      <c r="C253" s="38" t="s">
        <v>583</v>
      </c>
      <c r="D253" s="38" t="s">
        <v>66</v>
      </c>
      <c r="E253" s="115" t="s">
        <v>393</v>
      </c>
      <c r="F253" s="127">
        <v>731</v>
      </c>
    </row>
    <row r="254" spans="1:6">
      <c r="A254" s="38" t="s">
        <v>593</v>
      </c>
      <c r="B254" s="38" t="s">
        <v>96</v>
      </c>
      <c r="C254" s="38" t="s">
        <v>583</v>
      </c>
      <c r="D254" s="38" t="s">
        <v>66</v>
      </c>
      <c r="E254" s="114" t="s">
        <v>423</v>
      </c>
      <c r="F254" s="127">
        <v>10863</v>
      </c>
    </row>
    <row r="255" spans="1:6">
      <c r="A255" s="38" t="s">
        <v>593</v>
      </c>
      <c r="B255" s="38" t="s">
        <v>96</v>
      </c>
      <c r="C255" s="38" t="s">
        <v>583</v>
      </c>
      <c r="D255" s="38" t="s">
        <v>584</v>
      </c>
      <c r="E255" s="115" t="s">
        <v>580</v>
      </c>
      <c r="F255" s="127">
        <v>199</v>
      </c>
    </row>
    <row r="256" spans="1:6">
      <c r="A256" s="38" t="s">
        <v>593</v>
      </c>
      <c r="B256" s="38" t="s">
        <v>96</v>
      </c>
      <c r="C256" s="38" t="s">
        <v>583</v>
      </c>
      <c r="D256" s="38" t="s">
        <v>584</v>
      </c>
      <c r="E256" s="115" t="s">
        <v>579</v>
      </c>
      <c r="F256" s="127">
        <v>337</v>
      </c>
    </row>
    <row r="257" spans="1:6">
      <c r="A257" s="38" t="s">
        <v>593</v>
      </c>
      <c r="B257" s="38" t="s">
        <v>96</v>
      </c>
      <c r="C257" s="38" t="s">
        <v>583</v>
      </c>
      <c r="D257" s="38" t="s">
        <v>584</v>
      </c>
      <c r="E257" s="115" t="s">
        <v>578</v>
      </c>
      <c r="F257" s="127">
        <v>119</v>
      </c>
    </row>
    <row r="258" spans="1:6">
      <c r="A258" s="38" t="s">
        <v>593</v>
      </c>
      <c r="B258" s="38" t="s">
        <v>96</v>
      </c>
      <c r="C258" s="38" t="s">
        <v>583</v>
      </c>
      <c r="D258" s="38" t="s">
        <v>584</v>
      </c>
      <c r="E258" s="115" t="s">
        <v>197</v>
      </c>
      <c r="F258" s="127">
        <v>393</v>
      </c>
    </row>
    <row r="259" spans="1:6">
      <c r="A259" s="38" t="s">
        <v>593</v>
      </c>
      <c r="B259" s="38" t="s">
        <v>96</v>
      </c>
      <c r="C259" s="38" t="s">
        <v>583</v>
      </c>
      <c r="D259" s="38" t="s">
        <v>584</v>
      </c>
      <c r="E259" s="115" t="s">
        <v>196</v>
      </c>
      <c r="F259" s="127">
        <v>230</v>
      </c>
    </row>
    <row r="260" spans="1:6">
      <c r="A260" s="38" t="s">
        <v>593</v>
      </c>
      <c r="B260" s="38" t="s">
        <v>96</v>
      </c>
      <c r="C260" s="38" t="s">
        <v>583</v>
      </c>
      <c r="D260" s="38" t="s">
        <v>584</v>
      </c>
      <c r="E260" s="115" t="s">
        <v>195</v>
      </c>
      <c r="F260" s="127">
        <v>115</v>
      </c>
    </row>
    <row r="261" spans="1:6">
      <c r="A261" s="38" t="s">
        <v>593</v>
      </c>
      <c r="B261" s="38" t="s">
        <v>96</v>
      </c>
      <c r="C261" s="38" t="s">
        <v>583</v>
      </c>
      <c r="D261" s="38" t="s">
        <v>584</v>
      </c>
      <c r="E261" s="115" t="s">
        <v>194</v>
      </c>
      <c r="F261" s="127">
        <v>83</v>
      </c>
    </row>
    <row r="262" spans="1:6">
      <c r="A262" s="38" t="s">
        <v>593</v>
      </c>
      <c r="B262" s="38" t="s">
        <v>96</v>
      </c>
      <c r="C262" s="38" t="s">
        <v>583</v>
      </c>
      <c r="D262" s="38" t="s">
        <v>584</v>
      </c>
      <c r="E262" s="115" t="s">
        <v>193</v>
      </c>
      <c r="F262" s="127">
        <v>62</v>
      </c>
    </row>
    <row r="263" spans="1:6">
      <c r="A263" s="38" t="s">
        <v>593</v>
      </c>
      <c r="B263" s="38" t="s">
        <v>96</v>
      </c>
      <c r="C263" s="38" t="s">
        <v>583</v>
      </c>
      <c r="D263" s="38" t="s">
        <v>584</v>
      </c>
      <c r="E263" s="115" t="s">
        <v>393</v>
      </c>
      <c r="F263" s="127">
        <v>43</v>
      </c>
    </row>
    <row r="264" spans="1:6">
      <c r="A264" s="38" t="s">
        <v>593</v>
      </c>
      <c r="B264" s="38" t="s">
        <v>96</v>
      </c>
      <c r="C264" s="38" t="s">
        <v>583</v>
      </c>
      <c r="D264" s="38" t="s">
        <v>584</v>
      </c>
      <c r="E264" s="114" t="s">
        <v>423</v>
      </c>
      <c r="F264" s="127">
        <v>1581</v>
      </c>
    </row>
    <row r="265" spans="1:6">
      <c r="A265" s="38" t="s">
        <v>593</v>
      </c>
      <c r="B265" s="38" t="s">
        <v>96</v>
      </c>
      <c r="C265" s="38" t="s">
        <v>583</v>
      </c>
      <c r="D265" s="38" t="s">
        <v>582</v>
      </c>
      <c r="E265" s="115" t="s">
        <v>580</v>
      </c>
      <c r="F265" s="127">
        <v>130</v>
      </c>
    </row>
    <row r="266" spans="1:6">
      <c r="A266" s="38" t="s">
        <v>593</v>
      </c>
      <c r="B266" s="38" t="s">
        <v>96</v>
      </c>
      <c r="C266" s="38" t="s">
        <v>583</v>
      </c>
      <c r="D266" s="38" t="s">
        <v>582</v>
      </c>
      <c r="E266" s="115" t="s">
        <v>579</v>
      </c>
      <c r="F266" s="127">
        <v>298</v>
      </c>
    </row>
    <row r="267" spans="1:6">
      <c r="A267" s="38" t="s">
        <v>593</v>
      </c>
      <c r="B267" s="38" t="s">
        <v>96</v>
      </c>
      <c r="C267" s="38" t="s">
        <v>583</v>
      </c>
      <c r="D267" s="38" t="s">
        <v>582</v>
      </c>
      <c r="E267" s="115" t="s">
        <v>578</v>
      </c>
      <c r="F267" s="127">
        <v>55</v>
      </c>
    </row>
    <row r="268" spans="1:6">
      <c r="A268" s="38" t="s">
        <v>593</v>
      </c>
      <c r="B268" s="38" t="s">
        <v>96</v>
      </c>
      <c r="C268" s="38" t="s">
        <v>583</v>
      </c>
      <c r="D268" s="38" t="s">
        <v>582</v>
      </c>
      <c r="E268" s="115" t="s">
        <v>197</v>
      </c>
      <c r="F268" s="127">
        <v>156</v>
      </c>
    </row>
    <row r="269" spans="1:6">
      <c r="A269" s="38" t="s">
        <v>593</v>
      </c>
      <c r="B269" s="38" t="s">
        <v>96</v>
      </c>
      <c r="C269" s="38" t="s">
        <v>583</v>
      </c>
      <c r="D269" s="38" t="s">
        <v>582</v>
      </c>
      <c r="E269" s="115" t="s">
        <v>196</v>
      </c>
      <c r="F269" s="127">
        <v>118</v>
      </c>
    </row>
    <row r="270" spans="1:6">
      <c r="A270" s="38" t="s">
        <v>593</v>
      </c>
      <c r="B270" s="38" t="s">
        <v>96</v>
      </c>
      <c r="C270" s="38" t="s">
        <v>583</v>
      </c>
      <c r="D270" s="38" t="s">
        <v>582</v>
      </c>
      <c r="E270" s="115" t="s">
        <v>195</v>
      </c>
      <c r="F270" s="127">
        <v>49</v>
      </c>
    </row>
    <row r="271" spans="1:6">
      <c r="A271" s="38" t="s">
        <v>593</v>
      </c>
      <c r="B271" s="38" t="s">
        <v>96</v>
      </c>
      <c r="C271" s="38" t="s">
        <v>583</v>
      </c>
      <c r="D271" s="38" t="s">
        <v>582</v>
      </c>
      <c r="E271" s="115" t="s">
        <v>194</v>
      </c>
      <c r="F271" s="127">
        <v>38</v>
      </c>
    </row>
    <row r="272" spans="1:6">
      <c r="A272" s="38" t="s">
        <v>593</v>
      </c>
      <c r="B272" s="38" t="s">
        <v>96</v>
      </c>
      <c r="C272" s="38" t="s">
        <v>583</v>
      </c>
      <c r="D272" s="38" t="s">
        <v>582</v>
      </c>
      <c r="E272" s="115" t="s">
        <v>193</v>
      </c>
      <c r="F272" s="127">
        <v>28</v>
      </c>
    </row>
    <row r="273" spans="1:6">
      <c r="A273" s="38" t="s">
        <v>593</v>
      </c>
      <c r="B273" s="38" t="s">
        <v>96</v>
      </c>
      <c r="C273" s="38" t="s">
        <v>583</v>
      </c>
      <c r="D273" s="38" t="s">
        <v>582</v>
      </c>
      <c r="E273" s="115" t="s">
        <v>393</v>
      </c>
      <c r="F273" s="127">
        <v>18</v>
      </c>
    </row>
    <row r="274" spans="1:6">
      <c r="A274" s="38" t="s">
        <v>593</v>
      </c>
      <c r="B274" s="38" t="s">
        <v>96</v>
      </c>
      <c r="C274" s="38" t="s">
        <v>583</v>
      </c>
      <c r="D274" s="38" t="s">
        <v>582</v>
      </c>
      <c r="E274" s="114" t="s">
        <v>423</v>
      </c>
      <c r="F274" s="127">
        <v>890</v>
      </c>
    </row>
    <row r="275" spans="1:6">
      <c r="A275" s="38" t="s">
        <v>593</v>
      </c>
      <c r="B275" s="38" t="s">
        <v>96</v>
      </c>
      <c r="C275" s="38" t="s">
        <v>133</v>
      </c>
      <c r="D275" s="38" t="s">
        <v>22</v>
      </c>
      <c r="E275" s="115" t="s">
        <v>580</v>
      </c>
      <c r="F275" s="127">
        <v>690</v>
      </c>
    </row>
    <row r="276" spans="1:6">
      <c r="A276" s="38" t="s">
        <v>593</v>
      </c>
      <c r="B276" s="38" t="s">
        <v>96</v>
      </c>
      <c r="C276" s="38" t="s">
        <v>133</v>
      </c>
      <c r="D276" s="38" t="s">
        <v>22</v>
      </c>
      <c r="E276" s="115" t="s">
        <v>579</v>
      </c>
      <c r="F276" s="127">
        <v>1100</v>
      </c>
    </row>
    <row r="277" spans="1:6">
      <c r="A277" s="38" t="s">
        <v>593</v>
      </c>
      <c r="B277" s="38" t="s">
        <v>96</v>
      </c>
      <c r="C277" s="38" t="s">
        <v>133</v>
      </c>
      <c r="D277" s="38" t="s">
        <v>22</v>
      </c>
      <c r="E277" s="115" t="s">
        <v>578</v>
      </c>
      <c r="F277" s="127">
        <v>267</v>
      </c>
    </row>
    <row r="278" spans="1:6">
      <c r="A278" s="38" t="s">
        <v>593</v>
      </c>
      <c r="B278" s="38" t="s">
        <v>96</v>
      </c>
      <c r="C278" s="38" t="s">
        <v>133</v>
      </c>
      <c r="D278" s="38" t="s">
        <v>22</v>
      </c>
      <c r="E278" s="115" t="s">
        <v>197</v>
      </c>
      <c r="F278" s="127">
        <v>817</v>
      </c>
    </row>
    <row r="279" spans="1:6">
      <c r="A279" s="38" t="s">
        <v>593</v>
      </c>
      <c r="B279" s="38" t="s">
        <v>96</v>
      </c>
      <c r="C279" s="38" t="s">
        <v>133</v>
      </c>
      <c r="D279" s="38" t="s">
        <v>22</v>
      </c>
      <c r="E279" s="115" t="s">
        <v>196</v>
      </c>
      <c r="F279" s="127">
        <v>443</v>
      </c>
    </row>
    <row r="280" spans="1:6">
      <c r="A280" s="38" t="s">
        <v>593</v>
      </c>
      <c r="B280" s="38" t="s">
        <v>96</v>
      </c>
      <c r="C280" s="38" t="s">
        <v>133</v>
      </c>
      <c r="D280" s="38" t="s">
        <v>22</v>
      </c>
      <c r="E280" s="115" t="s">
        <v>195</v>
      </c>
      <c r="F280" s="127">
        <v>258</v>
      </c>
    </row>
    <row r="281" spans="1:6">
      <c r="A281" s="38" t="s">
        <v>593</v>
      </c>
      <c r="B281" s="38" t="s">
        <v>96</v>
      </c>
      <c r="C281" s="38" t="s">
        <v>133</v>
      </c>
      <c r="D281" s="38" t="s">
        <v>22</v>
      </c>
      <c r="E281" s="115" t="s">
        <v>194</v>
      </c>
      <c r="F281" s="127">
        <v>169</v>
      </c>
    </row>
    <row r="282" spans="1:6">
      <c r="A282" s="38" t="s">
        <v>593</v>
      </c>
      <c r="B282" s="38" t="s">
        <v>96</v>
      </c>
      <c r="C282" s="38" t="s">
        <v>133</v>
      </c>
      <c r="D282" s="38" t="s">
        <v>22</v>
      </c>
      <c r="E282" s="115" t="s">
        <v>193</v>
      </c>
      <c r="F282" s="127">
        <v>72</v>
      </c>
    </row>
    <row r="283" spans="1:6">
      <c r="A283" s="38" t="s">
        <v>593</v>
      </c>
      <c r="B283" s="38" t="s">
        <v>96</v>
      </c>
      <c r="C283" s="38" t="s">
        <v>133</v>
      </c>
      <c r="D283" s="38" t="s">
        <v>22</v>
      </c>
      <c r="E283" s="115" t="s">
        <v>393</v>
      </c>
      <c r="F283" s="127">
        <v>35</v>
      </c>
    </row>
    <row r="284" spans="1:6">
      <c r="A284" s="38" t="s">
        <v>593</v>
      </c>
      <c r="B284" s="38" t="s">
        <v>96</v>
      </c>
      <c r="C284" s="38" t="s">
        <v>133</v>
      </c>
      <c r="D284" s="38" t="s">
        <v>22</v>
      </c>
      <c r="E284" s="114" t="s">
        <v>423</v>
      </c>
      <c r="F284" s="127">
        <v>3851</v>
      </c>
    </row>
    <row r="285" spans="1:6">
      <c r="A285" s="38" t="s">
        <v>593</v>
      </c>
      <c r="B285" s="38" t="s">
        <v>96</v>
      </c>
      <c r="C285" s="38" t="s">
        <v>133</v>
      </c>
      <c r="D285" s="38" t="s">
        <v>581</v>
      </c>
      <c r="E285" s="115" t="s">
        <v>580</v>
      </c>
      <c r="F285" s="127">
        <v>7914</v>
      </c>
    </row>
    <row r="286" spans="1:6">
      <c r="A286" s="38" t="s">
        <v>593</v>
      </c>
      <c r="B286" s="38" t="s">
        <v>96</v>
      </c>
      <c r="C286" s="38" t="s">
        <v>133</v>
      </c>
      <c r="D286" s="38" t="s">
        <v>581</v>
      </c>
      <c r="E286" s="115" t="s">
        <v>579</v>
      </c>
      <c r="F286" s="127">
        <v>16006</v>
      </c>
    </row>
    <row r="287" spans="1:6">
      <c r="A287" s="38" t="s">
        <v>593</v>
      </c>
      <c r="B287" s="38" t="s">
        <v>96</v>
      </c>
      <c r="C287" s="38" t="s">
        <v>133</v>
      </c>
      <c r="D287" s="38" t="s">
        <v>581</v>
      </c>
      <c r="E287" s="115" t="s">
        <v>578</v>
      </c>
      <c r="F287" s="127">
        <v>8768</v>
      </c>
    </row>
    <row r="288" spans="1:6">
      <c r="A288" s="38" t="s">
        <v>593</v>
      </c>
      <c r="B288" s="38" t="s">
        <v>96</v>
      </c>
      <c r="C288" s="38" t="s">
        <v>133</v>
      </c>
      <c r="D288" s="38" t="s">
        <v>581</v>
      </c>
      <c r="E288" s="115" t="s">
        <v>197</v>
      </c>
      <c r="F288" s="127">
        <v>47989</v>
      </c>
    </row>
    <row r="289" spans="1:6">
      <c r="A289" s="38" t="s">
        <v>593</v>
      </c>
      <c r="B289" s="38" t="s">
        <v>96</v>
      </c>
      <c r="C289" s="38" t="s">
        <v>133</v>
      </c>
      <c r="D289" s="38" t="s">
        <v>581</v>
      </c>
      <c r="E289" s="115" t="s">
        <v>196</v>
      </c>
      <c r="F289" s="127">
        <v>17029</v>
      </c>
    </row>
    <row r="290" spans="1:6">
      <c r="A290" s="38" t="s">
        <v>593</v>
      </c>
      <c r="B290" s="38" t="s">
        <v>96</v>
      </c>
      <c r="C290" s="38" t="s">
        <v>133</v>
      </c>
      <c r="D290" s="38" t="s">
        <v>581</v>
      </c>
      <c r="E290" s="115" t="s">
        <v>195</v>
      </c>
      <c r="F290" s="127">
        <v>8647</v>
      </c>
    </row>
    <row r="291" spans="1:6">
      <c r="A291" s="38" t="s">
        <v>593</v>
      </c>
      <c r="B291" s="38" t="s">
        <v>96</v>
      </c>
      <c r="C291" s="38" t="s">
        <v>133</v>
      </c>
      <c r="D291" s="38" t="s">
        <v>581</v>
      </c>
      <c r="E291" s="115" t="s">
        <v>194</v>
      </c>
      <c r="F291" s="127">
        <v>7115</v>
      </c>
    </row>
    <row r="292" spans="1:6">
      <c r="A292" s="38" t="s">
        <v>593</v>
      </c>
      <c r="B292" s="38" t="s">
        <v>96</v>
      </c>
      <c r="C292" s="38" t="s">
        <v>133</v>
      </c>
      <c r="D292" s="38" t="s">
        <v>581</v>
      </c>
      <c r="E292" s="115" t="s">
        <v>193</v>
      </c>
      <c r="F292" s="127">
        <v>6753</v>
      </c>
    </row>
    <row r="293" spans="1:6">
      <c r="A293" s="38" t="s">
        <v>593</v>
      </c>
      <c r="B293" s="38" t="s">
        <v>96</v>
      </c>
      <c r="C293" s="38" t="s">
        <v>133</v>
      </c>
      <c r="D293" s="38" t="s">
        <v>581</v>
      </c>
      <c r="E293" s="115" t="s">
        <v>393</v>
      </c>
      <c r="F293" s="127">
        <v>8081</v>
      </c>
    </row>
    <row r="294" spans="1:6">
      <c r="A294" s="38" t="s">
        <v>593</v>
      </c>
      <c r="B294" s="38" t="s">
        <v>96</v>
      </c>
      <c r="C294" s="38" t="s">
        <v>133</v>
      </c>
      <c r="D294" s="38" t="s">
        <v>581</v>
      </c>
      <c r="E294" s="114" t="s">
        <v>423</v>
      </c>
      <c r="F294" s="127">
        <v>128302</v>
      </c>
    </row>
    <row r="295" spans="1:6">
      <c r="A295" s="38" t="s">
        <v>593</v>
      </c>
      <c r="B295" s="38" t="s">
        <v>96</v>
      </c>
      <c r="C295" s="38" t="s">
        <v>423</v>
      </c>
      <c r="D295" s="38" t="s">
        <v>423</v>
      </c>
      <c r="E295" s="115" t="s">
        <v>580</v>
      </c>
      <c r="F295" s="127">
        <v>8604</v>
      </c>
    </row>
    <row r="296" spans="1:6">
      <c r="A296" s="38" t="s">
        <v>593</v>
      </c>
      <c r="B296" s="38" t="s">
        <v>96</v>
      </c>
      <c r="C296" s="38" t="s">
        <v>423</v>
      </c>
      <c r="D296" s="38" t="s">
        <v>423</v>
      </c>
      <c r="E296" s="115" t="s">
        <v>579</v>
      </c>
      <c r="F296" s="127">
        <v>17106</v>
      </c>
    </row>
    <row r="297" spans="1:6">
      <c r="A297" s="38" t="s">
        <v>593</v>
      </c>
      <c r="B297" s="38" t="s">
        <v>96</v>
      </c>
      <c r="C297" s="38" t="s">
        <v>423</v>
      </c>
      <c r="D297" s="38" t="s">
        <v>423</v>
      </c>
      <c r="E297" s="115" t="s">
        <v>578</v>
      </c>
      <c r="F297" s="127">
        <v>9035</v>
      </c>
    </row>
    <row r="298" spans="1:6">
      <c r="A298" s="38" t="s">
        <v>593</v>
      </c>
      <c r="B298" s="38" t="s">
        <v>96</v>
      </c>
      <c r="C298" s="38" t="s">
        <v>423</v>
      </c>
      <c r="D298" s="38" t="s">
        <v>423</v>
      </c>
      <c r="E298" s="115" t="s">
        <v>197</v>
      </c>
      <c r="F298" s="127">
        <v>48806</v>
      </c>
    </row>
    <row r="299" spans="1:6">
      <c r="A299" s="38" t="s">
        <v>593</v>
      </c>
      <c r="B299" s="38" t="s">
        <v>96</v>
      </c>
      <c r="C299" s="38" t="s">
        <v>423</v>
      </c>
      <c r="D299" s="38" t="s">
        <v>423</v>
      </c>
      <c r="E299" s="115" t="s">
        <v>196</v>
      </c>
      <c r="F299" s="127">
        <v>17472</v>
      </c>
    </row>
    <row r="300" spans="1:6">
      <c r="A300" s="38" t="s">
        <v>593</v>
      </c>
      <c r="B300" s="38" t="s">
        <v>96</v>
      </c>
      <c r="C300" s="38" t="s">
        <v>423</v>
      </c>
      <c r="D300" s="38" t="s">
        <v>423</v>
      </c>
      <c r="E300" s="115" t="s">
        <v>195</v>
      </c>
      <c r="F300" s="127">
        <v>8905</v>
      </c>
    </row>
    <row r="301" spans="1:6">
      <c r="A301" s="38" t="s">
        <v>593</v>
      </c>
      <c r="B301" s="38" t="s">
        <v>96</v>
      </c>
      <c r="C301" s="38" t="s">
        <v>423</v>
      </c>
      <c r="D301" s="38" t="s">
        <v>423</v>
      </c>
      <c r="E301" s="115" t="s">
        <v>194</v>
      </c>
      <c r="F301" s="127">
        <v>7284</v>
      </c>
    </row>
    <row r="302" spans="1:6">
      <c r="A302" s="38" t="s">
        <v>593</v>
      </c>
      <c r="B302" s="38" t="s">
        <v>96</v>
      </c>
      <c r="C302" s="38" t="s">
        <v>423</v>
      </c>
      <c r="D302" s="38" t="s">
        <v>423</v>
      </c>
      <c r="E302" s="115" t="s">
        <v>193</v>
      </c>
      <c r="F302" s="127">
        <v>6825</v>
      </c>
    </row>
    <row r="303" spans="1:6">
      <c r="A303" s="38" t="s">
        <v>593</v>
      </c>
      <c r="B303" s="38" t="s">
        <v>96</v>
      </c>
      <c r="C303" s="38" t="s">
        <v>423</v>
      </c>
      <c r="D303" s="38" t="s">
        <v>423</v>
      </c>
      <c r="E303" s="115" t="s">
        <v>393</v>
      </c>
      <c r="F303" s="127">
        <v>8116</v>
      </c>
    </row>
    <row r="304" spans="1:6">
      <c r="A304" s="38" t="s">
        <v>593</v>
      </c>
      <c r="B304" s="38" t="s">
        <v>96</v>
      </c>
      <c r="C304" s="38" t="s">
        <v>423</v>
      </c>
      <c r="D304" s="38" t="s">
        <v>423</v>
      </c>
      <c r="E304" s="114" t="s">
        <v>423</v>
      </c>
      <c r="F304" s="127">
        <v>132153</v>
      </c>
    </row>
    <row r="305" spans="1:6">
      <c r="A305" s="38" t="s">
        <v>592</v>
      </c>
      <c r="B305" s="38" t="s">
        <v>96</v>
      </c>
      <c r="C305" s="38" t="s">
        <v>18</v>
      </c>
      <c r="D305" s="38" t="s">
        <v>19</v>
      </c>
      <c r="E305" s="115" t="s">
        <v>580</v>
      </c>
      <c r="F305" s="127">
        <v>5.8</v>
      </c>
    </row>
    <row r="306" spans="1:6">
      <c r="A306" s="38" t="s">
        <v>592</v>
      </c>
      <c r="B306" s="38" t="s">
        <v>96</v>
      </c>
      <c r="C306" s="38" t="s">
        <v>18</v>
      </c>
      <c r="D306" s="38" t="s">
        <v>19</v>
      </c>
      <c r="E306" s="115" t="s">
        <v>579</v>
      </c>
      <c r="F306" s="33">
        <v>11.1</v>
      </c>
    </row>
    <row r="307" spans="1:6">
      <c r="A307" s="38" t="s">
        <v>592</v>
      </c>
      <c r="B307" s="38" t="s">
        <v>96</v>
      </c>
      <c r="C307" s="38" t="s">
        <v>18</v>
      </c>
      <c r="D307" s="38" t="s">
        <v>19</v>
      </c>
      <c r="E307" s="115" t="s">
        <v>578</v>
      </c>
      <c r="F307" s="127">
        <v>5.2</v>
      </c>
    </row>
    <row r="308" spans="1:6">
      <c r="A308" s="38" t="s">
        <v>592</v>
      </c>
      <c r="B308" s="38" t="s">
        <v>96</v>
      </c>
      <c r="C308" s="38" t="s">
        <v>18</v>
      </c>
      <c r="D308" s="38" t="s">
        <v>19</v>
      </c>
      <c r="E308" s="115" t="s">
        <v>197</v>
      </c>
      <c r="F308" s="127">
        <v>12</v>
      </c>
    </row>
    <row r="309" spans="1:6">
      <c r="A309" s="38" t="s">
        <v>592</v>
      </c>
      <c r="B309" s="38" t="s">
        <v>96</v>
      </c>
      <c r="C309" s="38" t="s">
        <v>18</v>
      </c>
      <c r="D309" s="38" t="s">
        <v>19</v>
      </c>
      <c r="E309" s="115" t="s">
        <v>196</v>
      </c>
      <c r="F309" s="127">
        <v>4.0999999999999996</v>
      </c>
    </row>
    <row r="310" spans="1:6">
      <c r="A310" s="38" t="s">
        <v>592</v>
      </c>
      <c r="B310" s="38" t="s">
        <v>96</v>
      </c>
      <c r="C310" s="38" t="s">
        <v>18</v>
      </c>
      <c r="D310" s="38" t="s">
        <v>19</v>
      </c>
      <c r="E310" s="115" t="s">
        <v>195</v>
      </c>
      <c r="F310" s="127">
        <v>2.7</v>
      </c>
    </row>
    <row r="311" spans="1:6">
      <c r="A311" s="38" t="s">
        <v>592</v>
      </c>
      <c r="B311" s="38" t="s">
        <v>96</v>
      </c>
      <c r="C311" s="38" t="s">
        <v>18</v>
      </c>
      <c r="D311" s="38" t="s">
        <v>19</v>
      </c>
      <c r="E311" s="115" t="s">
        <v>194</v>
      </c>
      <c r="F311" s="127">
        <v>2.2000000000000002</v>
      </c>
    </row>
    <row r="312" spans="1:6">
      <c r="A312" s="38" t="s">
        <v>592</v>
      </c>
      <c r="B312" s="38" t="s">
        <v>96</v>
      </c>
      <c r="C312" s="38" t="s">
        <v>18</v>
      </c>
      <c r="D312" s="38" t="s">
        <v>19</v>
      </c>
      <c r="E312" s="115" t="s">
        <v>193</v>
      </c>
      <c r="F312" s="127">
        <v>2.2999999999999998</v>
      </c>
    </row>
    <row r="313" spans="1:6">
      <c r="A313" s="38" t="s">
        <v>592</v>
      </c>
      <c r="B313" s="38" t="s">
        <v>96</v>
      </c>
      <c r="C313" s="38" t="s">
        <v>18</v>
      </c>
      <c r="D313" s="38" t="s">
        <v>19</v>
      </c>
      <c r="E313" s="115" t="s">
        <v>393</v>
      </c>
      <c r="F313" s="127">
        <v>2.1</v>
      </c>
    </row>
    <row r="314" spans="1:6">
      <c r="A314" s="38" t="s">
        <v>592</v>
      </c>
      <c r="B314" s="38" t="s">
        <v>96</v>
      </c>
      <c r="C314" s="38" t="s">
        <v>18</v>
      </c>
      <c r="D314" s="38" t="s">
        <v>19</v>
      </c>
      <c r="E314" s="114" t="s">
        <v>423</v>
      </c>
      <c r="F314" s="127">
        <v>4.9000000000000004</v>
      </c>
    </row>
    <row r="315" spans="1:6">
      <c r="A315" s="38" t="s">
        <v>592</v>
      </c>
      <c r="B315" s="38" t="s">
        <v>96</v>
      </c>
      <c r="C315" s="38" t="s">
        <v>18</v>
      </c>
      <c r="D315" s="38" t="s">
        <v>20</v>
      </c>
      <c r="E315" s="115" t="s">
        <v>580</v>
      </c>
      <c r="F315" s="127">
        <v>5.0999999999999996</v>
      </c>
    </row>
    <row r="316" spans="1:6">
      <c r="A316" s="38" t="s">
        <v>592</v>
      </c>
      <c r="B316" s="38" t="s">
        <v>96</v>
      </c>
      <c r="C316" s="38" t="s">
        <v>18</v>
      </c>
      <c r="D316" s="38" t="s">
        <v>20</v>
      </c>
      <c r="E316" s="115" t="s">
        <v>579</v>
      </c>
      <c r="F316" s="33">
        <v>10.5</v>
      </c>
    </row>
    <row r="317" spans="1:6">
      <c r="A317" s="38" t="s">
        <v>592</v>
      </c>
      <c r="B317" s="38" t="s">
        <v>96</v>
      </c>
      <c r="C317" s="38" t="s">
        <v>18</v>
      </c>
      <c r="D317" s="38" t="s">
        <v>20</v>
      </c>
      <c r="E317" s="115" t="s">
        <v>578</v>
      </c>
      <c r="F317" s="127">
        <v>7.1</v>
      </c>
    </row>
    <row r="318" spans="1:6">
      <c r="A318" s="38" t="s">
        <v>592</v>
      </c>
      <c r="B318" s="38" t="s">
        <v>96</v>
      </c>
      <c r="C318" s="38" t="s">
        <v>18</v>
      </c>
      <c r="D318" s="38" t="s">
        <v>20</v>
      </c>
      <c r="E318" s="115" t="s">
        <v>197</v>
      </c>
      <c r="F318" s="127">
        <v>18.600000000000001</v>
      </c>
    </row>
    <row r="319" spans="1:6">
      <c r="A319" s="38" t="s">
        <v>592</v>
      </c>
      <c r="B319" s="38" t="s">
        <v>96</v>
      </c>
      <c r="C319" s="38" t="s">
        <v>18</v>
      </c>
      <c r="D319" s="38" t="s">
        <v>20</v>
      </c>
      <c r="E319" s="115" t="s">
        <v>196</v>
      </c>
      <c r="F319" s="127">
        <v>5.4</v>
      </c>
    </row>
    <row r="320" spans="1:6">
      <c r="A320" s="38" t="s">
        <v>592</v>
      </c>
      <c r="B320" s="38" t="s">
        <v>96</v>
      </c>
      <c r="C320" s="38" t="s">
        <v>18</v>
      </c>
      <c r="D320" s="38" t="s">
        <v>20</v>
      </c>
      <c r="E320" s="115" t="s">
        <v>195</v>
      </c>
      <c r="F320" s="127">
        <v>2.8</v>
      </c>
    </row>
    <row r="321" spans="1:6">
      <c r="A321" s="38" t="s">
        <v>592</v>
      </c>
      <c r="B321" s="38" t="s">
        <v>96</v>
      </c>
      <c r="C321" s="38" t="s">
        <v>18</v>
      </c>
      <c r="D321" s="38" t="s">
        <v>20</v>
      </c>
      <c r="E321" s="115" t="s">
        <v>194</v>
      </c>
      <c r="F321" s="127">
        <v>2.4</v>
      </c>
    </row>
    <row r="322" spans="1:6">
      <c r="A322" s="38" t="s">
        <v>592</v>
      </c>
      <c r="B322" s="38" t="s">
        <v>96</v>
      </c>
      <c r="C322" s="38" t="s">
        <v>18</v>
      </c>
      <c r="D322" s="38" t="s">
        <v>20</v>
      </c>
      <c r="E322" s="115" t="s">
        <v>193</v>
      </c>
      <c r="F322" s="127">
        <v>2.5</v>
      </c>
    </row>
    <row r="323" spans="1:6">
      <c r="A323" s="38" t="s">
        <v>592</v>
      </c>
      <c r="B323" s="38" t="s">
        <v>96</v>
      </c>
      <c r="C323" s="38" t="s">
        <v>18</v>
      </c>
      <c r="D323" s="38" t="s">
        <v>20</v>
      </c>
      <c r="E323" s="115" t="s">
        <v>393</v>
      </c>
      <c r="F323" s="127">
        <v>2.2000000000000002</v>
      </c>
    </row>
    <row r="324" spans="1:6">
      <c r="A324" s="38" t="s">
        <v>592</v>
      </c>
      <c r="B324" s="38" t="s">
        <v>96</v>
      </c>
      <c r="C324" s="38" t="s">
        <v>18</v>
      </c>
      <c r="D324" s="38" t="s">
        <v>20</v>
      </c>
      <c r="E324" s="114" t="s">
        <v>423</v>
      </c>
      <c r="F324" s="127">
        <v>5.9</v>
      </c>
    </row>
    <row r="325" spans="1:6">
      <c r="A325" s="38" t="s">
        <v>592</v>
      </c>
      <c r="B325" s="38" t="s">
        <v>96</v>
      </c>
      <c r="C325" s="38" t="s">
        <v>583</v>
      </c>
      <c r="D325" s="38" t="s">
        <v>392</v>
      </c>
      <c r="E325" s="115" t="s">
        <v>580</v>
      </c>
      <c r="F325" s="127">
        <v>5.2</v>
      </c>
    </row>
    <row r="326" spans="1:6">
      <c r="A326" s="38" t="s">
        <v>592</v>
      </c>
      <c r="B326" s="38" t="s">
        <v>96</v>
      </c>
      <c r="C326" s="38" t="s">
        <v>583</v>
      </c>
      <c r="D326" s="38" t="s">
        <v>392</v>
      </c>
      <c r="E326" s="115" t="s">
        <v>579</v>
      </c>
      <c r="F326" s="33">
        <v>10.7</v>
      </c>
    </row>
    <row r="327" spans="1:6">
      <c r="A327" s="38" t="s">
        <v>592</v>
      </c>
      <c r="B327" s="38" t="s">
        <v>96</v>
      </c>
      <c r="C327" s="38" t="s">
        <v>583</v>
      </c>
      <c r="D327" s="38" t="s">
        <v>392</v>
      </c>
      <c r="E327" s="115" t="s">
        <v>578</v>
      </c>
      <c r="F327" s="127">
        <v>6.2</v>
      </c>
    </row>
    <row r="328" spans="1:6">
      <c r="A328" s="38" t="s">
        <v>592</v>
      </c>
      <c r="B328" s="38" t="s">
        <v>96</v>
      </c>
      <c r="C328" s="38" t="s">
        <v>583</v>
      </c>
      <c r="D328" s="38" t="s">
        <v>392</v>
      </c>
      <c r="E328" s="115" t="s">
        <v>197</v>
      </c>
      <c r="F328" s="127">
        <v>15</v>
      </c>
    </row>
    <row r="329" spans="1:6">
      <c r="A329" s="38" t="s">
        <v>592</v>
      </c>
      <c r="B329" s="38" t="s">
        <v>96</v>
      </c>
      <c r="C329" s="38" t="s">
        <v>583</v>
      </c>
      <c r="D329" s="38" t="s">
        <v>392</v>
      </c>
      <c r="E329" s="115" t="s">
        <v>196</v>
      </c>
      <c r="F329" s="127">
        <v>4.4000000000000004</v>
      </c>
    </row>
    <row r="330" spans="1:6">
      <c r="A330" s="38" t="s">
        <v>592</v>
      </c>
      <c r="B330" s="38" t="s">
        <v>96</v>
      </c>
      <c r="C330" s="38" t="s">
        <v>583</v>
      </c>
      <c r="D330" s="38" t="s">
        <v>392</v>
      </c>
      <c r="E330" s="115" t="s">
        <v>195</v>
      </c>
      <c r="F330" s="127">
        <v>2.6</v>
      </c>
    </row>
    <row r="331" spans="1:6">
      <c r="A331" s="38" t="s">
        <v>592</v>
      </c>
      <c r="B331" s="38" t="s">
        <v>96</v>
      </c>
      <c r="C331" s="38" t="s">
        <v>583</v>
      </c>
      <c r="D331" s="38" t="s">
        <v>392</v>
      </c>
      <c r="E331" s="115" t="s">
        <v>194</v>
      </c>
      <c r="F331" s="127">
        <v>2.2000000000000002</v>
      </c>
    </row>
    <row r="332" spans="1:6">
      <c r="A332" s="38" t="s">
        <v>592</v>
      </c>
      <c r="B332" s="38" t="s">
        <v>96</v>
      </c>
      <c r="C332" s="38" t="s">
        <v>583</v>
      </c>
      <c r="D332" s="38" t="s">
        <v>392</v>
      </c>
      <c r="E332" s="115" t="s">
        <v>193</v>
      </c>
      <c r="F332" s="127">
        <v>2.4</v>
      </c>
    </row>
    <row r="333" spans="1:6">
      <c r="A333" s="38" t="s">
        <v>592</v>
      </c>
      <c r="B333" s="38" t="s">
        <v>96</v>
      </c>
      <c r="C333" s="38" t="s">
        <v>583</v>
      </c>
      <c r="D333" s="38" t="s">
        <v>392</v>
      </c>
      <c r="E333" s="115" t="s">
        <v>393</v>
      </c>
      <c r="F333" s="127">
        <v>2.2000000000000002</v>
      </c>
    </row>
    <row r="334" spans="1:6">
      <c r="A334" s="38" t="s">
        <v>592</v>
      </c>
      <c r="B334" s="38" t="s">
        <v>96</v>
      </c>
      <c r="C334" s="38" t="s">
        <v>583</v>
      </c>
      <c r="D334" s="38" t="s">
        <v>392</v>
      </c>
      <c r="E334" s="114" t="s">
        <v>423</v>
      </c>
      <c r="F334" s="127">
        <v>5.3</v>
      </c>
    </row>
    <row r="335" spans="1:6">
      <c r="A335" s="38" t="s">
        <v>592</v>
      </c>
      <c r="B335" s="38" t="s">
        <v>96</v>
      </c>
      <c r="C335" s="38" t="s">
        <v>583</v>
      </c>
      <c r="D335" s="38" t="s">
        <v>65</v>
      </c>
      <c r="E335" s="115" t="s">
        <v>580</v>
      </c>
      <c r="F335" s="127">
        <v>5.9</v>
      </c>
    </row>
    <row r="336" spans="1:6">
      <c r="A336" s="38" t="s">
        <v>592</v>
      </c>
      <c r="B336" s="38" t="s">
        <v>96</v>
      </c>
      <c r="C336" s="38" t="s">
        <v>583</v>
      </c>
      <c r="D336" s="38" t="s">
        <v>65</v>
      </c>
      <c r="E336" s="115" t="s">
        <v>579</v>
      </c>
      <c r="F336" s="33">
        <v>10.6</v>
      </c>
    </row>
    <row r="337" spans="1:6">
      <c r="A337" s="38" t="s">
        <v>592</v>
      </c>
      <c r="B337" s="38" t="s">
        <v>96</v>
      </c>
      <c r="C337" s="38" t="s">
        <v>583</v>
      </c>
      <c r="D337" s="38" t="s">
        <v>65</v>
      </c>
      <c r="E337" s="115" t="s">
        <v>578</v>
      </c>
      <c r="F337" s="127">
        <v>6.1</v>
      </c>
    </row>
    <row r="338" spans="1:6">
      <c r="A338" s="38" t="s">
        <v>592</v>
      </c>
      <c r="B338" s="38" t="s">
        <v>96</v>
      </c>
      <c r="C338" s="38" t="s">
        <v>583</v>
      </c>
      <c r="D338" s="38" t="s">
        <v>65</v>
      </c>
      <c r="E338" s="115" t="s">
        <v>197</v>
      </c>
      <c r="F338" s="127">
        <v>16.600000000000001</v>
      </c>
    </row>
    <row r="339" spans="1:6">
      <c r="A339" s="38" t="s">
        <v>592</v>
      </c>
      <c r="B339" s="38" t="s">
        <v>96</v>
      </c>
      <c r="C339" s="38" t="s">
        <v>583</v>
      </c>
      <c r="D339" s="38" t="s">
        <v>65</v>
      </c>
      <c r="E339" s="115" t="s">
        <v>196</v>
      </c>
      <c r="F339" s="127">
        <v>6.1</v>
      </c>
    </row>
    <row r="340" spans="1:6">
      <c r="A340" s="38" t="s">
        <v>592</v>
      </c>
      <c r="B340" s="38" t="s">
        <v>96</v>
      </c>
      <c r="C340" s="38" t="s">
        <v>583</v>
      </c>
      <c r="D340" s="38" t="s">
        <v>65</v>
      </c>
      <c r="E340" s="115" t="s">
        <v>195</v>
      </c>
      <c r="F340" s="127">
        <v>3.3</v>
      </c>
    </row>
    <row r="341" spans="1:6">
      <c r="A341" s="38" t="s">
        <v>592</v>
      </c>
      <c r="B341" s="38" t="s">
        <v>96</v>
      </c>
      <c r="C341" s="38" t="s">
        <v>583</v>
      </c>
      <c r="D341" s="38" t="s">
        <v>65</v>
      </c>
      <c r="E341" s="115" t="s">
        <v>194</v>
      </c>
      <c r="F341" s="127">
        <v>2.6</v>
      </c>
    </row>
    <row r="342" spans="1:6">
      <c r="A342" s="38" t="s">
        <v>592</v>
      </c>
      <c r="B342" s="38" t="s">
        <v>96</v>
      </c>
      <c r="C342" s="38" t="s">
        <v>583</v>
      </c>
      <c r="D342" s="38" t="s">
        <v>65</v>
      </c>
      <c r="E342" s="115" t="s">
        <v>193</v>
      </c>
      <c r="F342" s="127">
        <v>2.5</v>
      </c>
    </row>
    <row r="343" spans="1:6">
      <c r="A343" s="38" t="s">
        <v>592</v>
      </c>
      <c r="B343" s="38" t="s">
        <v>96</v>
      </c>
      <c r="C343" s="38" t="s">
        <v>583</v>
      </c>
      <c r="D343" s="38" t="s">
        <v>65</v>
      </c>
      <c r="E343" s="115" t="s">
        <v>393</v>
      </c>
      <c r="F343" s="127">
        <v>2</v>
      </c>
    </row>
    <row r="344" spans="1:6">
      <c r="A344" s="38" t="s">
        <v>592</v>
      </c>
      <c r="B344" s="38" t="s">
        <v>96</v>
      </c>
      <c r="C344" s="38" t="s">
        <v>583</v>
      </c>
      <c r="D344" s="38" t="s">
        <v>65</v>
      </c>
      <c r="E344" s="114" t="s">
        <v>423</v>
      </c>
      <c r="F344" s="127">
        <v>5.6</v>
      </c>
    </row>
    <row r="345" spans="1:6">
      <c r="A345" s="38" t="s">
        <v>592</v>
      </c>
      <c r="B345" s="38" t="s">
        <v>96</v>
      </c>
      <c r="C345" s="38" t="s">
        <v>583</v>
      </c>
      <c r="D345" s="38" t="s">
        <v>66</v>
      </c>
      <c r="E345" s="115" t="s">
        <v>580</v>
      </c>
      <c r="F345" s="127">
        <v>5.5</v>
      </c>
    </row>
    <row r="346" spans="1:6">
      <c r="A346" s="38" t="s">
        <v>592</v>
      </c>
      <c r="B346" s="38" t="s">
        <v>96</v>
      </c>
      <c r="C346" s="38" t="s">
        <v>583</v>
      </c>
      <c r="D346" s="38" t="s">
        <v>66</v>
      </c>
      <c r="E346" s="115" t="s">
        <v>579</v>
      </c>
      <c r="F346" s="33">
        <v>9.8000000000000007</v>
      </c>
    </row>
    <row r="347" spans="1:6">
      <c r="A347" s="38" t="s">
        <v>592</v>
      </c>
      <c r="B347" s="38" t="s">
        <v>96</v>
      </c>
      <c r="C347" s="38" t="s">
        <v>583</v>
      </c>
      <c r="D347" s="38" t="s">
        <v>66</v>
      </c>
      <c r="E347" s="115" t="s">
        <v>578</v>
      </c>
      <c r="F347" s="127">
        <v>6.1</v>
      </c>
    </row>
    <row r="348" spans="1:6">
      <c r="A348" s="38" t="s">
        <v>592</v>
      </c>
      <c r="B348" s="38" t="s">
        <v>96</v>
      </c>
      <c r="C348" s="38" t="s">
        <v>583</v>
      </c>
      <c r="D348" s="38" t="s">
        <v>66</v>
      </c>
      <c r="E348" s="115" t="s">
        <v>197</v>
      </c>
      <c r="F348" s="127">
        <v>15.7</v>
      </c>
    </row>
    <row r="349" spans="1:6">
      <c r="A349" s="38" t="s">
        <v>592</v>
      </c>
      <c r="B349" s="38" t="s">
        <v>96</v>
      </c>
      <c r="C349" s="38" t="s">
        <v>583</v>
      </c>
      <c r="D349" s="38" t="s">
        <v>66</v>
      </c>
      <c r="E349" s="115" t="s">
        <v>196</v>
      </c>
      <c r="F349" s="127">
        <v>5.9</v>
      </c>
    </row>
    <row r="350" spans="1:6">
      <c r="A350" s="38" t="s">
        <v>592</v>
      </c>
      <c r="B350" s="38" t="s">
        <v>96</v>
      </c>
      <c r="C350" s="38" t="s">
        <v>583</v>
      </c>
      <c r="D350" s="38" t="s">
        <v>66</v>
      </c>
      <c r="E350" s="115" t="s">
        <v>195</v>
      </c>
      <c r="F350" s="127">
        <v>3.2</v>
      </c>
    </row>
    <row r="351" spans="1:6">
      <c r="A351" s="38" t="s">
        <v>592</v>
      </c>
      <c r="B351" s="38" t="s">
        <v>96</v>
      </c>
      <c r="C351" s="38" t="s">
        <v>583</v>
      </c>
      <c r="D351" s="38" t="s">
        <v>66</v>
      </c>
      <c r="E351" s="115" t="s">
        <v>194</v>
      </c>
      <c r="F351" s="127">
        <v>2.4</v>
      </c>
    </row>
    <row r="352" spans="1:6">
      <c r="A352" s="38" t="s">
        <v>592</v>
      </c>
      <c r="B352" s="38" t="s">
        <v>96</v>
      </c>
      <c r="C352" s="38" t="s">
        <v>583</v>
      </c>
      <c r="D352" s="38" t="s">
        <v>66</v>
      </c>
      <c r="E352" s="115" t="s">
        <v>193</v>
      </c>
      <c r="F352" s="127">
        <v>2.6</v>
      </c>
    </row>
    <row r="353" spans="1:6">
      <c r="A353" s="38" t="s">
        <v>592</v>
      </c>
      <c r="B353" s="38" t="s">
        <v>96</v>
      </c>
      <c r="C353" s="38" t="s">
        <v>583</v>
      </c>
      <c r="D353" s="38" t="s">
        <v>66</v>
      </c>
      <c r="E353" s="115" t="s">
        <v>393</v>
      </c>
      <c r="F353" s="127">
        <v>2</v>
      </c>
    </row>
    <row r="354" spans="1:6">
      <c r="A354" s="38" t="s">
        <v>592</v>
      </c>
      <c r="B354" s="38" t="s">
        <v>96</v>
      </c>
      <c r="C354" s="38" t="s">
        <v>583</v>
      </c>
      <c r="D354" s="38" t="s">
        <v>66</v>
      </c>
      <c r="E354" s="114" t="s">
        <v>423</v>
      </c>
      <c r="F354" s="127">
        <v>5.3</v>
      </c>
    </row>
    <row r="355" spans="1:6">
      <c r="A355" s="38" t="s">
        <v>592</v>
      </c>
      <c r="B355" s="38" t="s">
        <v>96</v>
      </c>
      <c r="C355" s="38" t="s">
        <v>583</v>
      </c>
      <c r="D355" s="38" t="s">
        <v>584</v>
      </c>
      <c r="E355" s="115" t="s">
        <v>580</v>
      </c>
      <c r="F355" s="127">
        <v>9</v>
      </c>
    </row>
    <row r="356" spans="1:6">
      <c r="A356" s="38" t="s">
        <v>592</v>
      </c>
      <c r="B356" s="38" t="s">
        <v>96</v>
      </c>
      <c r="C356" s="38" t="s">
        <v>583</v>
      </c>
      <c r="D356" s="38" t="s">
        <v>584</v>
      </c>
      <c r="E356" s="115" t="s">
        <v>579</v>
      </c>
      <c r="F356" s="33">
        <v>15.6</v>
      </c>
    </row>
    <row r="357" spans="1:6">
      <c r="A357" s="38" t="s">
        <v>592</v>
      </c>
      <c r="B357" s="38" t="s">
        <v>96</v>
      </c>
      <c r="C357" s="38" t="s">
        <v>583</v>
      </c>
      <c r="D357" s="38" t="s">
        <v>584</v>
      </c>
      <c r="E357" s="115" t="s">
        <v>578</v>
      </c>
      <c r="F357" s="127">
        <v>6.4</v>
      </c>
    </row>
    <row r="358" spans="1:6">
      <c r="A358" s="38" t="s">
        <v>592</v>
      </c>
      <c r="B358" s="38" t="s">
        <v>96</v>
      </c>
      <c r="C358" s="38" t="s">
        <v>583</v>
      </c>
      <c r="D358" s="38" t="s">
        <v>584</v>
      </c>
      <c r="E358" s="115" t="s">
        <v>197</v>
      </c>
      <c r="F358" s="127">
        <v>12.6</v>
      </c>
    </row>
    <row r="359" spans="1:6">
      <c r="A359" s="38" t="s">
        <v>592</v>
      </c>
      <c r="B359" s="38" t="s">
        <v>96</v>
      </c>
      <c r="C359" s="38" t="s">
        <v>583</v>
      </c>
      <c r="D359" s="38" t="s">
        <v>584</v>
      </c>
      <c r="E359" s="115" t="s">
        <v>196</v>
      </c>
      <c r="F359" s="127">
        <v>5.0999999999999996</v>
      </c>
    </row>
    <row r="360" spans="1:6">
      <c r="A360" s="38" t="s">
        <v>592</v>
      </c>
      <c r="B360" s="38" t="s">
        <v>96</v>
      </c>
      <c r="C360" s="38" t="s">
        <v>583</v>
      </c>
      <c r="D360" s="38" t="s">
        <v>584</v>
      </c>
      <c r="E360" s="115" t="s">
        <v>195</v>
      </c>
      <c r="F360" s="127">
        <v>3</v>
      </c>
    </row>
    <row r="361" spans="1:6">
      <c r="A361" s="38" t="s">
        <v>592</v>
      </c>
      <c r="B361" s="38" t="s">
        <v>96</v>
      </c>
      <c r="C361" s="38" t="s">
        <v>583</v>
      </c>
      <c r="D361" s="38" t="s">
        <v>584</v>
      </c>
      <c r="E361" s="115" t="s">
        <v>194</v>
      </c>
      <c r="F361" s="127">
        <v>2.1</v>
      </c>
    </row>
    <row r="362" spans="1:6">
      <c r="A362" s="38" t="s">
        <v>592</v>
      </c>
      <c r="B362" s="38" t="s">
        <v>96</v>
      </c>
      <c r="C362" s="38" t="s">
        <v>583</v>
      </c>
      <c r="D362" s="38" t="s">
        <v>584</v>
      </c>
      <c r="E362" s="115" t="s">
        <v>193</v>
      </c>
      <c r="F362" s="127">
        <v>1.7</v>
      </c>
    </row>
    <row r="363" spans="1:6">
      <c r="A363" s="38" t="s">
        <v>592</v>
      </c>
      <c r="B363" s="38" t="s">
        <v>96</v>
      </c>
      <c r="C363" s="38" t="s">
        <v>583</v>
      </c>
      <c r="D363" s="38" t="s">
        <v>584</v>
      </c>
      <c r="E363" s="115" t="s">
        <v>393</v>
      </c>
      <c r="F363" s="127">
        <v>1.1000000000000001</v>
      </c>
    </row>
    <row r="364" spans="1:6">
      <c r="A364" s="38" t="s">
        <v>592</v>
      </c>
      <c r="B364" s="38" t="s">
        <v>96</v>
      </c>
      <c r="C364" s="38" t="s">
        <v>583</v>
      </c>
      <c r="D364" s="38" t="s">
        <v>584</v>
      </c>
      <c r="E364" s="114" t="s">
        <v>423</v>
      </c>
      <c r="F364" s="127">
        <v>5.4</v>
      </c>
    </row>
    <row r="365" spans="1:6">
      <c r="A365" s="38" t="s">
        <v>592</v>
      </c>
      <c r="B365" s="38" t="s">
        <v>96</v>
      </c>
      <c r="C365" s="38" t="s">
        <v>583</v>
      </c>
      <c r="D365" s="38" t="s">
        <v>582</v>
      </c>
      <c r="E365" s="115" t="s">
        <v>580</v>
      </c>
      <c r="F365" s="127">
        <v>8.1999999999999993</v>
      </c>
    </row>
    <row r="366" spans="1:6">
      <c r="A366" s="38" t="s">
        <v>592</v>
      </c>
      <c r="B366" s="38" t="s">
        <v>96</v>
      </c>
      <c r="C366" s="38" t="s">
        <v>583</v>
      </c>
      <c r="D366" s="38" t="s">
        <v>582</v>
      </c>
      <c r="E366" s="115" t="s">
        <v>579</v>
      </c>
      <c r="F366" s="33">
        <v>18.5</v>
      </c>
    </row>
    <row r="367" spans="1:6">
      <c r="A367" s="38" t="s">
        <v>592</v>
      </c>
      <c r="B367" s="38" t="s">
        <v>96</v>
      </c>
      <c r="C367" s="38" t="s">
        <v>583</v>
      </c>
      <c r="D367" s="38" t="s">
        <v>582</v>
      </c>
      <c r="E367" s="115" t="s">
        <v>578</v>
      </c>
      <c r="F367" s="127">
        <v>4</v>
      </c>
    </row>
    <row r="368" spans="1:6">
      <c r="A368" s="38" t="s">
        <v>592</v>
      </c>
      <c r="B368" s="38" t="s">
        <v>96</v>
      </c>
      <c r="C368" s="38" t="s">
        <v>583</v>
      </c>
      <c r="D368" s="38" t="s">
        <v>582</v>
      </c>
      <c r="E368" s="115" t="s">
        <v>197</v>
      </c>
      <c r="F368" s="127">
        <v>6.2</v>
      </c>
    </row>
    <row r="369" spans="1:6">
      <c r="A369" s="38" t="s">
        <v>592</v>
      </c>
      <c r="B369" s="38" t="s">
        <v>96</v>
      </c>
      <c r="C369" s="38" t="s">
        <v>583</v>
      </c>
      <c r="D369" s="38" t="s">
        <v>582</v>
      </c>
      <c r="E369" s="115" t="s">
        <v>196</v>
      </c>
      <c r="F369" s="127">
        <v>3.3</v>
      </c>
    </row>
    <row r="370" spans="1:6">
      <c r="A370" s="38" t="s">
        <v>592</v>
      </c>
      <c r="B370" s="38" t="s">
        <v>96</v>
      </c>
      <c r="C370" s="38" t="s">
        <v>583</v>
      </c>
      <c r="D370" s="38" t="s">
        <v>582</v>
      </c>
      <c r="E370" s="115" t="s">
        <v>195</v>
      </c>
      <c r="F370" s="127">
        <v>1.7</v>
      </c>
    </row>
    <row r="371" spans="1:6">
      <c r="A371" s="38" t="s">
        <v>592</v>
      </c>
      <c r="B371" s="38" t="s">
        <v>96</v>
      </c>
      <c r="C371" s="38" t="s">
        <v>583</v>
      </c>
      <c r="D371" s="38" t="s">
        <v>582</v>
      </c>
      <c r="E371" s="115" t="s">
        <v>194</v>
      </c>
      <c r="F371" s="127">
        <v>1.4</v>
      </c>
    </row>
    <row r="372" spans="1:6">
      <c r="A372" s="38" t="s">
        <v>592</v>
      </c>
      <c r="B372" s="38" t="s">
        <v>96</v>
      </c>
      <c r="C372" s="38" t="s">
        <v>583</v>
      </c>
      <c r="D372" s="38" t="s">
        <v>582</v>
      </c>
      <c r="E372" s="115" t="s">
        <v>193</v>
      </c>
      <c r="F372" s="127">
        <v>1.3</v>
      </c>
    </row>
    <row r="373" spans="1:6">
      <c r="A373" s="38" t="s">
        <v>592</v>
      </c>
      <c r="B373" s="38" t="s">
        <v>96</v>
      </c>
      <c r="C373" s="38" t="s">
        <v>583</v>
      </c>
      <c r="D373" s="38" t="s">
        <v>582</v>
      </c>
      <c r="E373" s="115" t="s">
        <v>393</v>
      </c>
      <c r="F373" s="127">
        <v>1.1000000000000001</v>
      </c>
    </row>
    <row r="374" spans="1:6">
      <c r="A374" s="38" t="s">
        <v>592</v>
      </c>
      <c r="B374" s="38" t="s">
        <v>96</v>
      </c>
      <c r="C374" s="38" t="s">
        <v>583</v>
      </c>
      <c r="D374" s="38" t="s">
        <v>582</v>
      </c>
      <c r="E374" s="114" t="s">
        <v>423</v>
      </c>
      <c r="F374" s="127">
        <v>4.4000000000000004</v>
      </c>
    </row>
    <row r="375" spans="1:6">
      <c r="A375" s="38" t="s">
        <v>592</v>
      </c>
      <c r="B375" s="38" t="s">
        <v>96</v>
      </c>
      <c r="C375" s="38" t="s">
        <v>133</v>
      </c>
      <c r="D375" s="38" t="s">
        <v>22</v>
      </c>
      <c r="E375" s="115" t="s">
        <v>580</v>
      </c>
      <c r="F375" s="127">
        <v>7.6</v>
      </c>
    </row>
    <row r="376" spans="1:6">
      <c r="A376" s="38" t="s">
        <v>592</v>
      </c>
      <c r="B376" s="38" t="s">
        <v>96</v>
      </c>
      <c r="C376" s="38" t="s">
        <v>133</v>
      </c>
      <c r="D376" s="38" t="s">
        <v>22</v>
      </c>
      <c r="E376" s="115" t="s">
        <v>579</v>
      </c>
      <c r="F376" s="33">
        <v>13.3</v>
      </c>
    </row>
    <row r="377" spans="1:6">
      <c r="A377" s="38" t="s">
        <v>592</v>
      </c>
      <c r="B377" s="38" t="s">
        <v>96</v>
      </c>
      <c r="C377" s="38" t="s">
        <v>133</v>
      </c>
      <c r="D377" s="38" t="s">
        <v>22</v>
      </c>
      <c r="E377" s="115" t="s">
        <v>578</v>
      </c>
      <c r="F377" s="127">
        <v>3.3</v>
      </c>
    </row>
    <row r="378" spans="1:6">
      <c r="A378" s="38" t="s">
        <v>592</v>
      </c>
      <c r="B378" s="38" t="s">
        <v>96</v>
      </c>
      <c r="C378" s="38" t="s">
        <v>133</v>
      </c>
      <c r="D378" s="38" t="s">
        <v>22</v>
      </c>
      <c r="E378" s="115" t="s">
        <v>197</v>
      </c>
      <c r="F378" s="127">
        <v>5.3</v>
      </c>
    </row>
    <row r="379" spans="1:6">
      <c r="A379" s="38" t="s">
        <v>592</v>
      </c>
      <c r="B379" s="38" t="s">
        <v>96</v>
      </c>
      <c r="C379" s="38" t="s">
        <v>133</v>
      </c>
      <c r="D379" s="38" t="s">
        <v>22</v>
      </c>
      <c r="E379" s="115" t="s">
        <v>196</v>
      </c>
      <c r="F379" s="127">
        <v>3.8</v>
      </c>
    </row>
    <row r="380" spans="1:6">
      <c r="A380" s="38" t="s">
        <v>592</v>
      </c>
      <c r="B380" s="38" t="s">
        <v>96</v>
      </c>
      <c r="C380" s="38" t="s">
        <v>133</v>
      </c>
      <c r="D380" s="38" t="s">
        <v>22</v>
      </c>
      <c r="E380" s="115" t="s">
        <v>195</v>
      </c>
      <c r="F380" s="127">
        <v>3.2</v>
      </c>
    </row>
    <row r="381" spans="1:6">
      <c r="A381" s="38" t="s">
        <v>592</v>
      </c>
      <c r="B381" s="38" t="s">
        <v>96</v>
      </c>
      <c r="C381" s="38" t="s">
        <v>133</v>
      </c>
      <c r="D381" s="38" t="s">
        <v>22</v>
      </c>
      <c r="E381" s="115" t="s">
        <v>194</v>
      </c>
      <c r="F381" s="127">
        <v>2.2999999999999998</v>
      </c>
    </row>
    <row r="382" spans="1:6">
      <c r="A382" s="38" t="s">
        <v>592</v>
      </c>
      <c r="B382" s="38" t="s">
        <v>96</v>
      </c>
      <c r="C382" s="38" t="s">
        <v>133</v>
      </c>
      <c r="D382" s="38" t="s">
        <v>22</v>
      </c>
      <c r="E382" s="115" t="s">
        <v>193</v>
      </c>
      <c r="F382" s="127">
        <v>1.4</v>
      </c>
    </row>
    <row r="383" spans="1:6">
      <c r="A383" s="38" t="s">
        <v>592</v>
      </c>
      <c r="B383" s="38" t="s">
        <v>96</v>
      </c>
      <c r="C383" s="38" t="s">
        <v>133</v>
      </c>
      <c r="D383" s="38" t="s">
        <v>22</v>
      </c>
      <c r="E383" s="115" t="s">
        <v>393</v>
      </c>
      <c r="F383" s="127">
        <v>1.1000000000000001</v>
      </c>
    </row>
    <row r="384" spans="1:6">
      <c r="A384" s="38" t="s">
        <v>592</v>
      </c>
      <c r="B384" s="38" t="s">
        <v>96</v>
      </c>
      <c r="C384" s="38" t="s">
        <v>133</v>
      </c>
      <c r="D384" s="38" t="s">
        <v>22</v>
      </c>
      <c r="E384" s="114" t="s">
        <v>423</v>
      </c>
      <c r="F384" s="127">
        <v>5.0999999999999996</v>
      </c>
    </row>
    <row r="385" spans="1:6">
      <c r="A385" s="38" t="s">
        <v>592</v>
      </c>
      <c r="B385" s="38" t="s">
        <v>96</v>
      </c>
      <c r="C385" s="38" t="s">
        <v>133</v>
      </c>
      <c r="D385" s="38" t="s">
        <v>581</v>
      </c>
      <c r="E385" s="115" t="s">
        <v>580</v>
      </c>
      <c r="F385" s="127">
        <v>5.3</v>
      </c>
    </row>
    <row r="386" spans="1:6">
      <c r="A386" s="38" t="s">
        <v>592</v>
      </c>
      <c r="B386" s="38" t="s">
        <v>96</v>
      </c>
      <c r="C386" s="38" t="s">
        <v>133</v>
      </c>
      <c r="D386" s="38" t="s">
        <v>581</v>
      </c>
      <c r="E386" s="115" t="s">
        <v>579</v>
      </c>
      <c r="F386" s="33">
        <v>10.6</v>
      </c>
    </row>
    <row r="387" spans="1:6">
      <c r="A387" s="38" t="s">
        <v>592</v>
      </c>
      <c r="B387" s="38" t="s">
        <v>96</v>
      </c>
      <c r="C387" s="38" t="s">
        <v>133</v>
      </c>
      <c r="D387" s="38" t="s">
        <v>581</v>
      </c>
      <c r="E387" s="115" t="s">
        <v>578</v>
      </c>
      <c r="F387" s="127">
        <v>6.3</v>
      </c>
    </row>
    <row r="388" spans="1:6">
      <c r="A388" s="38" t="s">
        <v>592</v>
      </c>
      <c r="B388" s="38" t="s">
        <v>96</v>
      </c>
      <c r="C388" s="38" t="s">
        <v>133</v>
      </c>
      <c r="D388" s="38" t="s">
        <v>581</v>
      </c>
      <c r="E388" s="115" t="s">
        <v>197</v>
      </c>
      <c r="F388" s="127">
        <v>15.7</v>
      </c>
    </row>
    <row r="389" spans="1:6">
      <c r="A389" s="38" t="s">
        <v>592</v>
      </c>
      <c r="B389" s="38" t="s">
        <v>96</v>
      </c>
      <c r="C389" s="38" t="s">
        <v>133</v>
      </c>
      <c r="D389" s="38" t="s">
        <v>581</v>
      </c>
      <c r="E389" s="115" t="s">
        <v>196</v>
      </c>
      <c r="F389" s="127">
        <v>4.8</v>
      </c>
    </row>
    <row r="390" spans="1:6">
      <c r="A390" s="38" t="s">
        <v>592</v>
      </c>
      <c r="B390" s="38" t="s">
        <v>96</v>
      </c>
      <c r="C390" s="38" t="s">
        <v>133</v>
      </c>
      <c r="D390" s="38" t="s">
        <v>581</v>
      </c>
      <c r="E390" s="115" t="s">
        <v>195</v>
      </c>
      <c r="F390" s="127">
        <v>2.7</v>
      </c>
    </row>
    <row r="391" spans="1:6">
      <c r="A391" s="38" t="s">
        <v>592</v>
      </c>
      <c r="B391" s="38" t="s">
        <v>96</v>
      </c>
      <c r="C391" s="38" t="s">
        <v>133</v>
      </c>
      <c r="D391" s="38" t="s">
        <v>581</v>
      </c>
      <c r="E391" s="115" t="s">
        <v>194</v>
      </c>
      <c r="F391" s="127">
        <v>2.2999999999999998</v>
      </c>
    </row>
    <row r="392" spans="1:6">
      <c r="A392" s="38" t="s">
        <v>592</v>
      </c>
      <c r="B392" s="38" t="s">
        <v>96</v>
      </c>
      <c r="C392" s="38" t="s">
        <v>133</v>
      </c>
      <c r="D392" s="38" t="s">
        <v>581</v>
      </c>
      <c r="E392" s="115" t="s">
        <v>193</v>
      </c>
      <c r="F392" s="127">
        <v>2.4</v>
      </c>
    </row>
    <row r="393" spans="1:6">
      <c r="A393" s="38" t="s">
        <v>592</v>
      </c>
      <c r="B393" s="38" t="s">
        <v>96</v>
      </c>
      <c r="C393" s="38" t="s">
        <v>133</v>
      </c>
      <c r="D393" s="38" t="s">
        <v>581</v>
      </c>
      <c r="E393" s="115" t="s">
        <v>393</v>
      </c>
      <c r="F393" s="127">
        <v>2.2000000000000002</v>
      </c>
    </row>
    <row r="394" spans="1:6">
      <c r="A394" s="38" t="s">
        <v>592</v>
      </c>
      <c r="B394" s="38" t="s">
        <v>96</v>
      </c>
      <c r="C394" s="38" t="s">
        <v>133</v>
      </c>
      <c r="D394" s="38" t="s">
        <v>581</v>
      </c>
      <c r="E394" s="114" t="s">
        <v>423</v>
      </c>
      <c r="F394" s="127">
        <v>5.4</v>
      </c>
    </row>
    <row r="395" spans="1:6">
      <c r="A395" s="38" t="s">
        <v>592</v>
      </c>
      <c r="B395" s="38" t="s">
        <v>96</v>
      </c>
      <c r="C395" s="38" t="s">
        <v>423</v>
      </c>
      <c r="D395" s="38" t="s">
        <v>423</v>
      </c>
      <c r="E395" s="115" t="s">
        <v>580</v>
      </c>
      <c r="F395" s="127">
        <v>5.5</v>
      </c>
    </row>
    <row r="396" spans="1:6">
      <c r="A396" s="38" t="s">
        <v>592</v>
      </c>
      <c r="B396" s="38" t="s">
        <v>96</v>
      </c>
      <c r="C396" s="38" t="s">
        <v>423</v>
      </c>
      <c r="D396" s="38" t="s">
        <v>423</v>
      </c>
      <c r="E396" s="115" t="s">
        <v>579</v>
      </c>
      <c r="F396" s="33">
        <v>10.8</v>
      </c>
    </row>
    <row r="397" spans="1:6">
      <c r="A397" s="38" t="s">
        <v>592</v>
      </c>
      <c r="B397" s="38" t="s">
        <v>96</v>
      </c>
      <c r="C397" s="38" t="s">
        <v>423</v>
      </c>
      <c r="D397" s="38" t="s">
        <v>423</v>
      </c>
      <c r="E397" s="115" t="s">
        <v>578</v>
      </c>
      <c r="F397" s="127">
        <v>6.1</v>
      </c>
    </row>
    <row r="398" spans="1:6">
      <c r="A398" s="38" t="s">
        <v>592</v>
      </c>
      <c r="B398" s="38" t="s">
        <v>96</v>
      </c>
      <c r="C398" s="38" t="s">
        <v>423</v>
      </c>
      <c r="D398" s="38" t="s">
        <v>423</v>
      </c>
      <c r="E398" s="115" t="s">
        <v>197</v>
      </c>
      <c r="F398" s="127">
        <v>15.2</v>
      </c>
    </row>
    <row r="399" spans="1:6">
      <c r="A399" s="38" t="s">
        <v>592</v>
      </c>
      <c r="B399" s="38" t="s">
        <v>96</v>
      </c>
      <c r="C399" s="38" t="s">
        <v>423</v>
      </c>
      <c r="D399" s="38" t="s">
        <v>423</v>
      </c>
      <c r="E399" s="115" t="s">
        <v>196</v>
      </c>
      <c r="F399" s="127">
        <v>4.7</v>
      </c>
    </row>
    <row r="400" spans="1:6">
      <c r="A400" s="38" t="s">
        <v>592</v>
      </c>
      <c r="B400" s="38" t="s">
        <v>96</v>
      </c>
      <c r="C400" s="38" t="s">
        <v>423</v>
      </c>
      <c r="D400" s="38" t="s">
        <v>423</v>
      </c>
      <c r="E400" s="115" t="s">
        <v>195</v>
      </c>
      <c r="F400" s="127">
        <v>2.7</v>
      </c>
    </row>
    <row r="401" spans="1:6">
      <c r="A401" s="38" t="s">
        <v>592</v>
      </c>
      <c r="B401" s="38" t="s">
        <v>96</v>
      </c>
      <c r="C401" s="38" t="s">
        <v>423</v>
      </c>
      <c r="D401" s="38" t="s">
        <v>423</v>
      </c>
      <c r="E401" s="115" t="s">
        <v>194</v>
      </c>
      <c r="F401" s="127">
        <v>2.2999999999999998</v>
      </c>
    </row>
    <row r="402" spans="1:6">
      <c r="A402" s="38" t="s">
        <v>592</v>
      </c>
      <c r="B402" s="38" t="s">
        <v>96</v>
      </c>
      <c r="C402" s="38" t="s">
        <v>423</v>
      </c>
      <c r="D402" s="38" t="s">
        <v>423</v>
      </c>
      <c r="E402" s="115" t="s">
        <v>193</v>
      </c>
      <c r="F402" s="127">
        <v>2.4</v>
      </c>
    </row>
    <row r="403" spans="1:6">
      <c r="A403" s="38" t="s">
        <v>592</v>
      </c>
      <c r="B403" s="38" t="s">
        <v>96</v>
      </c>
      <c r="C403" s="38" t="s">
        <v>423</v>
      </c>
      <c r="D403" s="38" t="s">
        <v>423</v>
      </c>
      <c r="E403" s="115" t="s">
        <v>393</v>
      </c>
      <c r="F403" s="127">
        <v>2.1</v>
      </c>
    </row>
    <row r="404" spans="1:6">
      <c r="A404" s="38" t="s">
        <v>592</v>
      </c>
      <c r="B404" s="38" t="s">
        <v>96</v>
      </c>
      <c r="C404" s="38" t="s">
        <v>423</v>
      </c>
      <c r="D404" s="38" t="s">
        <v>423</v>
      </c>
      <c r="E404" s="114" t="s">
        <v>423</v>
      </c>
      <c r="F404" s="127">
        <v>5.4</v>
      </c>
    </row>
  </sheetData>
  <mergeCells count="2">
    <mergeCell ref="A1:D1"/>
    <mergeCell ref="A2:D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4" tint="-0.249977111117893"/>
  </sheetPr>
  <dimension ref="A5:D31"/>
  <sheetViews>
    <sheetView workbookViewId="0">
      <selection activeCell="K42" sqref="K42"/>
    </sheetView>
  </sheetViews>
  <sheetFormatPr defaultRowHeight="15"/>
  <sheetData>
    <row r="5" spans="1:4" ht="23.25">
      <c r="A5" s="1" t="s">
        <v>106</v>
      </c>
    </row>
    <row r="6" spans="1:4">
      <c r="A6" s="2" t="s">
        <v>104</v>
      </c>
    </row>
    <row r="7" spans="1:4">
      <c r="A7" s="2"/>
    </row>
    <row r="8" spans="1:4" ht="23.25">
      <c r="A8" s="5" t="s">
        <v>277</v>
      </c>
    </row>
    <row r="9" spans="1:4">
      <c r="A9" s="2"/>
    </row>
    <row r="10" spans="1:4">
      <c r="A10" s="4" t="s">
        <v>604</v>
      </c>
    </row>
    <row r="12" spans="1:4">
      <c r="A12" s="2" t="s">
        <v>603</v>
      </c>
    </row>
    <row r="13" spans="1:4">
      <c r="A13" s="3" t="s">
        <v>602</v>
      </c>
    </row>
    <row r="14" spans="1:4">
      <c r="A14" s="3"/>
    </row>
    <row r="15" spans="1:4" ht="18">
      <c r="A15" s="4" t="s">
        <v>601</v>
      </c>
      <c r="D15" s="128"/>
    </row>
    <row r="16" spans="1:4" ht="14.45" customHeight="1">
      <c r="A16" s="3"/>
    </row>
    <row r="17" spans="1:3">
      <c r="A17" s="2" t="s">
        <v>600</v>
      </c>
    </row>
    <row r="18" spans="1:3">
      <c r="A18" s="3" t="s">
        <v>599</v>
      </c>
    </row>
    <row r="19" spans="1:3">
      <c r="A19" s="3"/>
    </row>
    <row r="20" spans="1:3" ht="15" customHeight="1">
      <c r="A20" s="4" t="s">
        <v>598</v>
      </c>
      <c r="C20" s="35"/>
    </row>
    <row r="22" spans="1:3">
      <c r="A22" s="2" t="s">
        <v>597</v>
      </c>
    </row>
    <row r="23" spans="1:3">
      <c r="A23" s="3" t="s">
        <v>596</v>
      </c>
    </row>
    <row r="24" spans="1:3">
      <c r="A24" s="3"/>
    </row>
    <row r="25" spans="1:3">
      <c r="A25" s="4"/>
    </row>
    <row r="27" spans="1:3">
      <c r="A27" s="2"/>
    </row>
    <row r="28" spans="1:3">
      <c r="A28" s="3"/>
    </row>
    <row r="30" spans="1:3">
      <c r="A30" s="2"/>
    </row>
    <row r="31" spans="1:3">
      <c r="A31" s="3"/>
    </row>
  </sheetData>
  <hyperlinks>
    <hyperlink ref="A13" location="'Prescribing Int 1'!A1" display="Prescribing interactive 1"/>
    <hyperlink ref="A18" location="'Prescribing Int 2'!A1" display="Prescribing interactive 2"/>
    <hyperlink ref="A23" location="'Prescribing Int 3'!A1" display="Prescribing interactive 3"/>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4" tint="-0.249977111117893"/>
  </sheetPr>
  <dimension ref="A1:D74"/>
  <sheetViews>
    <sheetView workbookViewId="0">
      <selection sqref="A1:XFD3"/>
    </sheetView>
  </sheetViews>
  <sheetFormatPr defaultRowHeight="15"/>
  <cols>
    <col min="1" max="1" width="43.7109375" customWidth="1"/>
    <col min="2" max="2" width="26.28515625" customWidth="1"/>
  </cols>
  <sheetData>
    <row r="1" spans="1:4" ht="17.25" customHeight="1">
      <c r="A1" s="197" t="s">
        <v>608</v>
      </c>
      <c r="B1" s="197"/>
      <c r="C1" s="197"/>
      <c r="D1" s="197"/>
    </row>
    <row r="2" spans="1:4">
      <c r="A2" s="197" t="s">
        <v>607</v>
      </c>
      <c r="B2" s="197"/>
      <c r="C2" s="197"/>
      <c r="D2" s="197"/>
    </row>
    <row r="4" spans="1:4">
      <c r="A4" s="2" t="s">
        <v>4</v>
      </c>
      <c r="B4" s="2" t="s">
        <v>156</v>
      </c>
      <c r="C4" s="2" t="s">
        <v>92</v>
      </c>
      <c r="D4" s="2" t="s">
        <v>9</v>
      </c>
    </row>
    <row r="5" spans="1:4">
      <c r="A5" t="s">
        <v>605</v>
      </c>
      <c r="B5" s="130" t="s">
        <v>606</v>
      </c>
      <c r="C5">
        <v>2013</v>
      </c>
      <c r="D5" s="103">
        <v>31.294455748000111</v>
      </c>
    </row>
    <row r="6" spans="1:4">
      <c r="A6" t="s">
        <v>605</v>
      </c>
      <c r="B6" s="130" t="s">
        <v>606</v>
      </c>
      <c r="C6">
        <v>2014</v>
      </c>
      <c r="D6" s="103">
        <v>66.920415512000133</v>
      </c>
    </row>
    <row r="7" spans="1:4">
      <c r="A7" t="s">
        <v>605</v>
      </c>
      <c r="B7" s="130" t="s">
        <v>606</v>
      </c>
      <c r="C7">
        <v>2015</v>
      </c>
      <c r="D7" s="103">
        <v>69.72896968800012</v>
      </c>
    </row>
    <row r="8" spans="1:4">
      <c r="A8" t="s">
        <v>605</v>
      </c>
      <c r="B8" s="130" t="s">
        <v>606</v>
      </c>
      <c r="C8">
        <v>2016</v>
      </c>
      <c r="D8" s="103">
        <v>165.32030600400023</v>
      </c>
    </row>
    <row r="9" spans="1:4">
      <c r="A9" t="s">
        <v>605</v>
      </c>
      <c r="B9" s="130" t="s">
        <v>606</v>
      </c>
      <c r="C9">
        <v>2017</v>
      </c>
      <c r="D9" s="103">
        <v>266.0157473240003</v>
      </c>
    </row>
    <row r="10" spans="1:4">
      <c r="A10" t="s">
        <v>605</v>
      </c>
      <c r="B10" s="130" t="s">
        <v>606</v>
      </c>
      <c r="C10">
        <v>2018</v>
      </c>
      <c r="D10" s="103">
        <v>176</v>
      </c>
    </row>
    <row r="11" spans="1:4">
      <c r="A11" t="s">
        <v>605</v>
      </c>
      <c r="B11" s="130" t="s">
        <v>606</v>
      </c>
      <c r="C11">
        <v>2019</v>
      </c>
      <c r="D11" s="103">
        <v>139</v>
      </c>
    </row>
    <row r="12" spans="1:4">
      <c r="A12" t="s">
        <v>605</v>
      </c>
      <c r="B12" s="130" t="s">
        <v>71</v>
      </c>
      <c r="C12">
        <v>2013</v>
      </c>
      <c r="D12" s="103">
        <v>22126.83452751501</v>
      </c>
    </row>
    <row r="13" spans="1:4">
      <c r="A13" t="s">
        <v>605</v>
      </c>
      <c r="B13" s="130" t="s">
        <v>71</v>
      </c>
      <c r="C13">
        <v>2014</v>
      </c>
      <c r="D13" s="103">
        <v>22982.032699583026</v>
      </c>
    </row>
    <row r="14" spans="1:4">
      <c r="A14" t="s">
        <v>605</v>
      </c>
      <c r="B14" s="130" t="s">
        <v>71</v>
      </c>
      <c r="C14">
        <v>2015</v>
      </c>
      <c r="D14" s="103">
        <v>46518.739308048207</v>
      </c>
    </row>
    <row r="15" spans="1:4">
      <c r="A15" t="s">
        <v>605</v>
      </c>
      <c r="B15" s="130" t="s">
        <v>71</v>
      </c>
      <c r="C15">
        <v>2016</v>
      </c>
      <c r="D15" s="103">
        <v>33581.969822101062</v>
      </c>
    </row>
    <row r="16" spans="1:4">
      <c r="A16" t="s">
        <v>605</v>
      </c>
      <c r="B16" s="130" t="s">
        <v>71</v>
      </c>
      <c r="C16">
        <v>2017</v>
      </c>
      <c r="D16" s="103">
        <v>20691.041080652001</v>
      </c>
    </row>
    <row r="17" spans="1:4">
      <c r="A17" t="s">
        <v>605</v>
      </c>
      <c r="B17" s="130" t="s">
        <v>71</v>
      </c>
      <c r="C17">
        <v>2018</v>
      </c>
      <c r="D17" s="103">
        <v>21487</v>
      </c>
    </row>
    <row r="18" spans="1:4">
      <c r="A18" t="s">
        <v>605</v>
      </c>
      <c r="B18" s="130" t="s">
        <v>71</v>
      </c>
      <c r="C18">
        <v>2019</v>
      </c>
      <c r="D18" s="103">
        <v>20588</v>
      </c>
    </row>
    <row r="19" spans="1:4">
      <c r="A19" t="s">
        <v>605</v>
      </c>
      <c r="B19" s="129" t="s">
        <v>72</v>
      </c>
      <c r="C19">
        <v>2013</v>
      </c>
      <c r="D19" s="103">
        <v>364532.0136210699</v>
      </c>
    </row>
    <row r="20" spans="1:4">
      <c r="A20" t="s">
        <v>605</v>
      </c>
      <c r="B20" s="129" t="s">
        <v>72</v>
      </c>
      <c r="C20">
        <v>2014</v>
      </c>
      <c r="D20" s="103">
        <v>366402.91165929072</v>
      </c>
    </row>
    <row r="21" spans="1:4">
      <c r="A21" t="s">
        <v>605</v>
      </c>
      <c r="B21" s="129" t="s">
        <v>72</v>
      </c>
      <c r="C21">
        <v>2015</v>
      </c>
      <c r="D21" s="103">
        <v>357207.03133348958</v>
      </c>
    </row>
    <row r="22" spans="1:4">
      <c r="A22" t="s">
        <v>605</v>
      </c>
      <c r="B22" s="129" t="s">
        <v>72</v>
      </c>
      <c r="C22">
        <v>2016</v>
      </c>
      <c r="D22" s="103">
        <v>357055.63567457342</v>
      </c>
    </row>
    <row r="23" spans="1:4">
      <c r="A23" t="s">
        <v>605</v>
      </c>
      <c r="B23" s="129" t="s">
        <v>72</v>
      </c>
      <c r="C23">
        <v>2017</v>
      </c>
      <c r="D23" s="103">
        <v>359572</v>
      </c>
    </row>
    <row r="24" spans="1:4">
      <c r="A24" t="s">
        <v>605</v>
      </c>
      <c r="B24" s="129" t="s">
        <v>72</v>
      </c>
      <c r="C24">
        <v>2018</v>
      </c>
      <c r="D24" s="103">
        <v>376254</v>
      </c>
    </row>
    <row r="25" spans="1:4">
      <c r="A25" t="s">
        <v>605</v>
      </c>
      <c r="B25" s="129" t="s">
        <v>72</v>
      </c>
      <c r="C25">
        <v>2019</v>
      </c>
      <c r="D25" s="103">
        <v>369236</v>
      </c>
    </row>
    <row r="26" spans="1:4">
      <c r="A26" t="s">
        <v>605</v>
      </c>
      <c r="B26" s="129" t="s">
        <v>73</v>
      </c>
      <c r="C26">
        <v>2013</v>
      </c>
      <c r="D26" s="103">
        <v>7034.4268750140182</v>
      </c>
    </row>
    <row r="27" spans="1:4">
      <c r="A27" t="s">
        <v>605</v>
      </c>
      <c r="B27" s="129" t="s">
        <v>73</v>
      </c>
      <c r="C27">
        <v>2014</v>
      </c>
      <c r="D27" s="103">
        <v>6904.4198303460907</v>
      </c>
    </row>
    <row r="28" spans="1:4">
      <c r="A28" t="s">
        <v>605</v>
      </c>
      <c r="B28" s="129" t="s">
        <v>73</v>
      </c>
      <c r="C28">
        <v>2015</v>
      </c>
      <c r="D28" s="103">
        <v>6237.9551360241394</v>
      </c>
    </row>
    <row r="29" spans="1:4">
      <c r="A29" t="s">
        <v>605</v>
      </c>
      <c r="B29" s="129" t="s">
        <v>73</v>
      </c>
      <c r="C29">
        <v>2016</v>
      </c>
      <c r="D29" s="103">
        <v>5801.5065061986661</v>
      </c>
    </row>
    <row r="30" spans="1:4">
      <c r="A30" t="s">
        <v>605</v>
      </c>
      <c r="B30" s="129" t="s">
        <v>73</v>
      </c>
      <c r="C30">
        <v>2017</v>
      </c>
      <c r="D30" s="103">
        <v>5948</v>
      </c>
    </row>
    <row r="31" spans="1:4">
      <c r="A31" t="s">
        <v>605</v>
      </c>
      <c r="B31" s="129" t="s">
        <v>73</v>
      </c>
      <c r="C31">
        <v>2018</v>
      </c>
      <c r="D31" s="103">
        <v>6210</v>
      </c>
    </row>
    <row r="32" spans="1:4">
      <c r="A32" t="s">
        <v>605</v>
      </c>
      <c r="B32" s="129" t="s">
        <v>73</v>
      </c>
      <c r="C32">
        <v>2019</v>
      </c>
      <c r="D32" s="103">
        <v>5972</v>
      </c>
    </row>
    <row r="33" spans="1:4">
      <c r="A33" t="s">
        <v>605</v>
      </c>
      <c r="B33" s="129" t="s">
        <v>74</v>
      </c>
      <c r="C33">
        <v>2013</v>
      </c>
      <c r="D33" s="103">
        <v>220014.61805499604</v>
      </c>
    </row>
    <row r="34" spans="1:4">
      <c r="A34" t="s">
        <v>605</v>
      </c>
      <c r="B34" s="129" t="s">
        <v>74</v>
      </c>
      <c r="C34">
        <v>2014</v>
      </c>
      <c r="D34" s="103">
        <v>213859.67894645821</v>
      </c>
    </row>
    <row r="35" spans="1:4">
      <c r="A35" t="s">
        <v>605</v>
      </c>
      <c r="B35" s="129" t="s">
        <v>74</v>
      </c>
      <c r="C35">
        <v>2015</v>
      </c>
      <c r="D35" s="103">
        <v>206046.06794998009</v>
      </c>
    </row>
    <row r="36" spans="1:4">
      <c r="A36" t="s">
        <v>605</v>
      </c>
      <c r="B36" s="129" t="s">
        <v>74</v>
      </c>
      <c r="C36">
        <v>2016</v>
      </c>
      <c r="D36" s="103">
        <v>201459.94128052215</v>
      </c>
    </row>
    <row r="37" spans="1:4">
      <c r="A37" t="s">
        <v>605</v>
      </c>
      <c r="B37" s="129" t="s">
        <v>74</v>
      </c>
      <c r="C37">
        <v>2017</v>
      </c>
      <c r="D37" s="103">
        <v>197376</v>
      </c>
    </row>
    <row r="38" spans="1:4">
      <c r="A38" t="s">
        <v>605</v>
      </c>
      <c r="B38" s="129" t="s">
        <v>74</v>
      </c>
      <c r="C38">
        <v>2018</v>
      </c>
      <c r="D38" s="103">
        <v>206058</v>
      </c>
    </row>
    <row r="39" spans="1:4">
      <c r="A39" t="s">
        <v>605</v>
      </c>
      <c r="B39" s="129" t="s">
        <v>74</v>
      </c>
      <c r="C39">
        <v>2019</v>
      </c>
      <c r="D39" s="103">
        <v>203012</v>
      </c>
    </row>
    <row r="40" spans="1:4">
      <c r="A40" t="s">
        <v>605</v>
      </c>
      <c r="B40" s="129" t="s">
        <v>75</v>
      </c>
      <c r="C40">
        <v>2013</v>
      </c>
      <c r="D40" s="103">
        <v>69056.48356010548</v>
      </c>
    </row>
    <row r="41" spans="1:4">
      <c r="A41" t="s">
        <v>605</v>
      </c>
      <c r="B41" s="129" t="s">
        <v>75</v>
      </c>
      <c r="C41">
        <v>2014</v>
      </c>
      <c r="D41" s="103">
        <v>67399.36376273034</v>
      </c>
    </row>
    <row r="42" spans="1:4">
      <c r="A42" t="s">
        <v>605</v>
      </c>
      <c r="B42" s="129" t="s">
        <v>75</v>
      </c>
      <c r="C42">
        <v>2015</v>
      </c>
      <c r="D42" s="103">
        <v>66972.760405249763</v>
      </c>
    </row>
    <row r="43" spans="1:4">
      <c r="A43" t="s">
        <v>605</v>
      </c>
      <c r="B43" s="129" t="s">
        <v>75</v>
      </c>
      <c r="C43">
        <v>2016</v>
      </c>
      <c r="D43" s="103">
        <v>65550.351345932344</v>
      </c>
    </row>
    <row r="44" spans="1:4">
      <c r="A44" t="s">
        <v>605</v>
      </c>
      <c r="B44" s="129" t="s">
        <v>75</v>
      </c>
      <c r="C44">
        <v>2017</v>
      </c>
      <c r="D44" s="103">
        <v>65499</v>
      </c>
    </row>
    <row r="45" spans="1:4">
      <c r="A45" t="s">
        <v>605</v>
      </c>
      <c r="B45" s="129" t="s">
        <v>75</v>
      </c>
      <c r="C45">
        <v>2018</v>
      </c>
      <c r="D45" s="103">
        <v>69457</v>
      </c>
    </row>
    <row r="46" spans="1:4">
      <c r="A46" t="s">
        <v>605</v>
      </c>
      <c r="B46" s="129" t="s">
        <v>75</v>
      </c>
      <c r="C46">
        <v>2019</v>
      </c>
      <c r="D46" s="103">
        <v>68126</v>
      </c>
    </row>
    <row r="47" spans="1:4">
      <c r="A47" t="s">
        <v>605</v>
      </c>
      <c r="B47" s="129" t="s">
        <v>76</v>
      </c>
      <c r="C47">
        <v>2013</v>
      </c>
      <c r="D47" s="103">
        <v>21335</v>
      </c>
    </row>
    <row r="48" spans="1:4">
      <c r="A48" t="s">
        <v>605</v>
      </c>
      <c r="B48" s="129" t="s">
        <v>76</v>
      </c>
      <c r="C48">
        <v>2014</v>
      </c>
      <c r="D48" s="103">
        <v>20265</v>
      </c>
    </row>
    <row r="49" spans="1:4">
      <c r="A49" t="s">
        <v>605</v>
      </c>
      <c r="B49" s="129" t="s">
        <v>76</v>
      </c>
      <c r="C49">
        <v>2015</v>
      </c>
      <c r="D49" s="103">
        <v>18820</v>
      </c>
    </row>
    <row r="50" spans="1:4">
      <c r="A50" t="s">
        <v>605</v>
      </c>
      <c r="B50" s="129" t="s">
        <v>76</v>
      </c>
      <c r="C50">
        <v>2016</v>
      </c>
      <c r="D50" s="103">
        <v>18135</v>
      </c>
    </row>
    <row r="51" spans="1:4">
      <c r="A51" t="s">
        <v>605</v>
      </c>
      <c r="B51" s="129" t="s">
        <v>76</v>
      </c>
      <c r="C51">
        <v>2017</v>
      </c>
      <c r="D51" s="103">
        <v>18002</v>
      </c>
    </row>
    <row r="52" spans="1:4">
      <c r="A52" t="s">
        <v>605</v>
      </c>
      <c r="B52" s="129" t="s">
        <v>76</v>
      </c>
      <c r="C52">
        <v>2018</v>
      </c>
      <c r="D52" s="103">
        <v>18462</v>
      </c>
    </row>
    <row r="53" spans="1:4">
      <c r="A53" t="s">
        <v>605</v>
      </c>
      <c r="B53" s="129" t="s">
        <v>76</v>
      </c>
      <c r="C53">
        <v>2019</v>
      </c>
      <c r="D53" s="103">
        <v>18022</v>
      </c>
    </row>
    <row r="54" spans="1:4">
      <c r="A54" t="s">
        <v>605</v>
      </c>
      <c r="B54" s="129" t="s">
        <v>77</v>
      </c>
      <c r="C54">
        <v>2013</v>
      </c>
      <c r="D54" s="103">
        <v>290340.82101887889</v>
      </c>
    </row>
    <row r="55" spans="1:4">
      <c r="A55" t="s">
        <v>605</v>
      </c>
      <c r="B55" s="129" t="s">
        <v>77</v>
      </c>
      <c r="C55">
        <v>2014</v>
      </c>
      <c r="D55" s="103">
        <v>277181.11310499569</v>
      </c>
    </row>
    <row r="56" spans="1:4">
      <c r="A56" t="s">
        <v>605</v>
      </c>
      <c r="B56" s="129" t="s">
        <v>77</v>
      </c>
      <c r="C56">
        <v>2015</v>
      </c>
      <c r="D56" s="103">
        <v>261381.61350869783</v>
      </c>
    </row>
    <row r="57" spans="1:4">
      <c r="A57" t="s">
        <v>605</v>
      </c>
      <c r="B57" s="129" t="s">
        <v>77</v>
      </c>
      <c r="C57">
        <v>2016</v>
      </c>
      <c r="D57" s="103">
        <v>264197.28178057517</v>
      </c>
    </row>
    <row r="58" spans="1:4">
      <c r="A58" t="s">
        <v>605</v>
      </c>
      <c r="B58" s="129" t="s">
        <v>77</v>
      </c>
      <c r="C58">
        <v>2017</v>
      </c>
      <c r="D58" s="103">
        <v>265153</v>
      </c>
    </row>
    <row r="59" spans="1:4">
      <c r="A59" t="s">
        <v>605</v>
      </c>
      <c r="B59" s="129" t="s">
        <v>77</v>
      </c>
      <c r="C59">
        <v>2018</v>
      </c>
      <c r="D59" s="103">
        <v>275170</v>
      </c>
    </row>
    <row r="60" spans="1:4">
      <c r="A60" t="s">
        <v>605</v>
      </c>
      <c r="B60" s="129" t="s">
        <v>77</v>
      </c>
      <c r="C60">
        <v>2019</v>
      </c>
      <c r="D60" s="103">
        <v>271808</v>
      </c>
    </row>
    <row r="61" spans="1:4">
      <c r="A61" t="s">
        <v>605</v>
      </c>
      <c r="B61" s="129" t="s">
        <v>78</v>
      </c>
      <c r="C61">
        <v>2013</v>
      </c>
      <c r="D61" s="103">
        <v>101131.50788667247</v>
      </c>
    </row>
    <row r="62" spans="1:4">
      <c r="A62" t="s">
        <v>605</v>
      </c>
      <c r="B62" s="129" t="s">
        <v>78</v>
      </c>
      <c r="C62">
        <v>2014</v>
      </c>
      <c r="D62" s="103">
        <v>100382.55958108351</v>
      </c>
    </row>
    <row r="63" spans="1:4">
      <c r="A63" t="s">
        <v>605</v>
      </c>
      <c r="B63" s="129" t="s">
        <v>78</v>
      </c>
      <c r="C63">
        <v>2015</v>
      </c>
      <c r="D63" s="103">
        <v>96902.10338882207</v>
      </c>
    </row>
    <row r="64" spans="1:4">
      <c r="A64" t="s">
        <v>605</v>
      </c>
      <c r="B64" s="129" t="s">
        <v>78</v>
      </c>
      <c r="C64">
        <v>2016</v>
      </c>
      <c r="D64" s="103">
        <v>98220.993284092954</v>
      </c>
    </row>
    <row r="65" spans="1:4">
      <c r="A65" t="s">
        <v>605</v>
      </c>
      <c r="B65" s="129" t="s">
        <v>78</v>
      </c>
      <c r="C65">
        <v>2017</v>
      </c>
      <c r="D65" s="103">
        <v>96578</v>
      </c>
    </row>
    <row r="66" spans="1:4">
      <c r="A66" t="s">
        <v>605</v>
      </c>
      <c r="B66" s="129" t="s">
        <v>78</v>
      </c>
      <c r="C66">
        <v>2018</v>
      </c>
      <c r="D66" s="103">
        <v>102076</v>
      </c>
    </row>
    <row r="67" spans="1:4">
      <c r="A67" t="s">
        <v>605</v>
      </c>
      <c r="B67" s="129" t="s">
        <v>78</v>
      </c>
      <c r="C67">
        <v>2019</v>
      </c>
      <c r="D67" s="103">
        <v>100442</v>
      </c>
    </row>
    <row r="68" spans="1:4">
      <c r="A68" t="s">
        <v>605</v>
      </c>
      <c r="B68" s="129" t="s">
        <v>70</v>
      </c>
      <c r="C68">
        <v>2013</v>
      </c>
      <c r="D68" s="103">
        <v>1095603</v>
      </c>
    </row>
    <row r="69" spans="1:4">
      <c r="A69" t="s">
        <v>605</v>
      </c>
      <c r="B69" s="129" t="s">
        <v>70</v>
      </c>
      <c r="C69">
        <v>2014</v>
      </c>
      <c r="D69" s="103">
        <v>1075443.9999999998</v>
      </c>
    </row>
    <row r="70" spans="1:4">
      <c r="A70" t="s">
        <v>605</v>
      </c>
      <c r="B70" s="129" t="s">
        <v>70</v>
      </c>
      <c r="C70">
        <v>2015</v>
      </c>
      <c r="D70" s="103">
        <v>1060155.9999999998</v>
      </c>
    </row>
    <row r="71" spans="1:4">
      <c r="A71" t="s">
        <v>605</v>
      </c>
      <c r="B71" s="129" t="s">
        <v>70</v>
      </c>
      <c r="C71">
        <v>2016</v>
      </c>
      <c r="D71" s="103">
        <v>1044167.9999999999</v>
      </c>
    </row>
    <row r="72" spans="1:4">
      <c r="A72" t="s">
        <v>605</v>
      </c>
      <c r="B72" s="129" t="s">
        <v>70</v>
      </c>
      <c r="C72">
        <v>2017</v>
      </c>
      <c r="D72" s="103">
        <v>1029085</v>
      </c>
    </row>
    <row r="73" spans="1:4">
      <c r="A73" t="s">
        <v>605</v>
      </c>
      <c r="B73" s="129" t="s">
        <v>70</v>
      </c>
      <c r="C73">
        <v>2018</v>
      </c>
      <c r="D73" s="103">
        <v>1075351</v>
      </c>
    </row>
    <row r="74" spans="1:4">
      <c r="A74" t="s">
        <v>605</v>
      </c>
      <c r="B74" s="129" t="s">
        <v>70</v>
      </c>
      <c r="C74">
        <v>2019</v>
      </c>
      <c r="D74" s="103">
        <v>1057345</v>
      </c>
    </row>
  </sheetData>
  <mergeCells count="2">
    <mergeCell ref="A1:D1"/>
    <mergeCell ref="A2:D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4" tint="-0.249977111117893"/>
  </sheetPr>
  <dimension ref="A1:F74"/>
  <sheetViews>
    <sheetView workbookViewId="0">
      <selection sqref="A1:XFD3"/>
    </sheetView>
  </sheetViews>
  <sheetFormatPr defaultRowHeight="15"/>
  <cols>
    <col min="1" max="1" width="16.140625" customWidth="1"/>
    <col min="2" max="2" width="12.7109375" customWidth="1"/>
    <col min="3" max="3" width="51" customWidth="1"/>
    <col min="4" max="4" width="37.7109375" customWidth="1"/>
    <col min="5" max="5" width="15.140625" customWidth="1"/>
    <col min="6" max="6" width="17" customWidth="1"/>
  </cols>
  <sheetData>
    <row r="1" spans="1:6" ht="19.5" customHeight="1">
      <c r="A1" s="197" t="s">
        <v>627</v>
      </c>
      <c r="B1" s="197"/>
      <c r="C1" s="197"/>
      <c r="D1" s="197"/>
    </row>
    <row r="2" spans="1:6" ht="15" customHeight="1">
      <c r="A2" s="197" t="s">
        <v>607</v>
      </c>
      <c r="B2" s="197"/>
      <c r="C2" s="197"/>
      <c r="D2" s="197"/>
    </row>
    <row r="4" spans="1:6">
      <c r="A4" s="2" t="s">
        <v>4</v>
      </c>
      <c r="B4" s="2" t="s">
        <v>92</v>
      </c>
      <c r="C4" s="2" t="s">
        <v>626</v>
      </c>
      <c r="D4" s="2" t="s">
        <v>625</v>
      </c>
      <c r="E4" s="2" t="s">
        <v>9</v>
      </c>
      <c r="F4" s="2" t="s">
        <v>624</v>
      </c>
    </row>
    <row r="5" spans="1:6">
      <c r="A5" t="s">
        <v>611</v>
      </c>
      <c r="B5">
        <v>2013</v>
      </c>
      <c r="C5" t="s">
        <v>610</v>
      </c>
      <c r="D5" s="129" t="s">
        <v>623</v>
      </c>
      <c r="E5" s="103">
        <v>581320.99999999895</v>
      </c>
      <c r="F5" s="131">
        <v>53.059456755777354</v>
      </c>
    </row>
    <row r="6" spans="1:6">
      <c r="A6" t="s">
        <v>611</v>
      </c>
      <c r="B6">
        <v>2013</v>
      </c>
      <c r="C6" t="s">
        <v>610</v>
      </c>
      <c r="D6" s="129" t="s">
        <v>622</v>
      </c>
      <c r="E6" s="103">
        <v>74506.000000000102</v>
      </c>
      <c r="F6" s="131">
        <v>6.8004560045929194</v>
      </c>
    </row>
    <row r="7" spans="1:6">
      <c r="A7" t="s">
        <v>611</v>
      </c>
      <c r="B7">
        <v>2013</v>
      </c>
      <c r="C7" t="s">
        <v>610</v>
      </c>
      <c r="D7" s="129" t="s">
        <v>621</v>
      </c>
      <c r="E7" s="103">
        <v>27726.000000000015</v>
      </c>
      <c r="F7" s="131">
        <v>2.5306611975323214</v>
      </c>
    </row>
    <row r="8" spans="1:6">
      <c r="A8" t="s">
        <v>611</v>
      </c>
      <c r="B8">
        <v>2013</v>
      </c>
      <c r="C8" t="s">
        <v>610</v>
      </c>
      <c r="D8" s="129" t="s">
        <v>620</v>
      </c>
      <c r="E8" s="103">
        <v>42108.000000000029</v>
      </c>
      <c r="F8" s="131">
        <v>3.8433629699809209</v>
      </c>
    </row>
    <row r="9" spans="1:6">
      <c r="A9" t="s">
        <v>611</v>
      </c>
      <c r="B9">
        <v>2013</v>
      </c>
      <c r="C9" t="s">
        <v>619</v>
      </c>
      <c r="D9" s="129" t="s">
        <v>618</v>
      </c>
      <c r="E9" s="103">
        <v>164569.00000000006</v>
      </c>
      <c r="F9" s="131">
        <v>15.020860658468461</v>
      </c>
    </row>
    <row r="10" spans="1:6">
      <c r="A10" t="s">
        <v>611</v>
      </c>
      <c r="B10">
        <v>2013</v>
      </c>
      <c r="C10" t="s">
        <v>617</v>
      </c>
      <c r="D10" s="129" t="s">
        <v>616</v>
      </c>
      <c r="E10" s="103">
        <v>7083.9999999999982</v>
      </c>
      <c r="F10" s="131">
        <v>0.64658457488707166</v>
      </c>
    </row>
    <row r="11" spans="1:6">
      <c r="A11" t="s">
        <v>611</v>
      </c>
      <c r="B11">
        <v>2013</v>
      </c>
      <c r="C11" t="s">
        <v>610</v>
      </c>
      <c r="D11" s="129" t="s">
        <v>615</v>
      </c>
      <c r="E11" s="103">
        <v>15594</v>
      </c>
      <c r="F11" s="131">
        <v>1.4233257849786842</v>
      </c>
    </row>
    <row r="12" spans="1:6">
      <c r="A12" t="s">
        <v>611</v>
      </c>
      <c r="B12">
        <v>2013</v>
      </c>
      <c r="C12" t="s">
        <v>614</v>
      </c>
      <c r="D12" s="129" t="s">
        <v>613</v>
      </c>
      <c r="E12" s="103">
        <v>12114.000000000004</v>
      </c>
      <c r="F12" s="131">
        <v>1.1056924816744764</v>
      </c>
    </row>
    <row r="13" spans="1:6">
      <c r="A13" t="s">
        <v>611</v>
      </c>
      <c r="B13">
        <v>2013</v>
      </c>
      <c r="C13" t="s">
        <v>610</v>
      </c>
      <c r="D13" s="129" t="s">
        <v>612</v>
      </c>
      <c r="E13" s="103">
        <v>131694.99999999997</v>
      </c>
      <c r="F13" s="131">
        <v>12.020321229496458</v>
      </c>
    </row>
    <row r="14" spans="1:6">
      <c r="A14" t="s">
        <v>611</v>
      </c>
      <c r="B14">
        <v>2013</v>
      </c>
      <c r="C14" t="s">
        <v>610</v>
      </c>
      <c r="D14" s="129" t="s">
        <v>609</v>
      </c>
      <c r="E14" s="103">
        <v>11871.999999999996</v>
      </c>
      <c r="F14" s="131">
        <v>1.083604188743551</v>
      </c>
    </row>
    <row r="15" spans="1:6">
      <c r="A15" t="s">
        <v>611</v>
      </c>
      <c r="B15">
        <v>2014</v>
      </c>
      <c r="C15" t="s">
        <v>610</v>
      </c>
      <c r="D15" s="130" t="s">
        <v>623</v>
      </c>
      <c r="E15" s="103">
        <v>568191.00000000023</v>
      </c>
      <c r="F15" s="131">
        <v>52.83315542231859</v>
      </c>
    </row>
    <row r="16" spans="1:6">
      <c r="A16" t="s">
        <v>611</v>
      </c>
      <c r="B16">
        <v>2014</v>
      </c>
      <c r="C16" t="s">
        <v>610</v>
      </c>
      <c r="D16" s="130" t="s">
        <v>622</v>
      </c>
      <c r="E16" s="103">
        <v>76582.000000000015</v>
      </c>
      <c r="F16" s="131">
        <v>7.1209658522433505</v>
      </c>
    </row>
    <row r="17" spans="1:6">
      <c r="A17" t="s">
        <v>611</v>
      </c>
      <c r="B17">
        <v>2014</v>
      </c>
      <c r="C17" t="s">
        <v>610</v>
      </c>
      <c r="D17" s="130" t="s">
        <v>621</v>
      </c>
      <c r="E17" s="103">
        <v>26318</v>
      </c>
      <c r="F17" s="131">
        <v>2.4471753061991128</v>
      </c>
    </row>
    <row r="18" spans="1:6">
      <c r="A18" t="s">
        <v>611</v>
      </c>
      <c r="B18">
        <v>2014</v>
      </c>
      <c r="C18" t="s">
        <v>610</v>
      </c>
      <c r="D18" s="130" t="s">
        <v>620</v>
      </c>
      <c r="E18" s="103">
        <v>41485.999999999971</v>
      </c>
      <c r="F18" s="131">
        <v>3.85756952477302</v>
      </c>
    </row>
    <row r="19" spans="1:6">
      <c r="A19" t="s">
        <v>611</v>
      </c>
      <c r="B19">
        <v>2014</v>
      </c>
      <c r="C19" t="s">
        <v>619</v>
      </c>
      <c r="D19" s="130" t="s">
        <v>618</v>
      </c>
      <c r="E19" s="103">
        <v>162906.00000000015</v>
      </c>
      <c r="F19" s="131">
        <v>15.147790122033324</v>
      </c>
    </row>
    <row r="20" spans="1:6">
      <c r="A20" t="s">
        <v>611</v>
      </c>
      <c r="B20">
        <v>2014</v>
      </c>
      <c r="C20" t="s">
        <v>617</v>
      </c>
      <c r="D20" s="130" t="s">
        <v>616</v>
      </c>
      <c r="E20" s="103">
        <v>7897.9999999999982</v>
      </c>
      <c r="F20" s="131">
        <v>0.73439435247209472</v>
      </c>
    </row>
    <row r="21" spans="1:6">
      <c r="A21" t="s">
        <v>611</v>
      </c>
      <c r="B21">
        <v>2014</v>
      </c>
      <c r="C21" t="s">
        <v>610</v>
      </c>
      <c r="D21" s="130" t="s">
        <v>615</v>
      </c>
      <c r="E21" s="103">
        <v>14462</v>
      </c>
      <c r="F21" s="131">
        <v>1.3447469138327977</v>
      </c>
    </row>
    <row r="22" spans="1:6">
      <c r="A22" t="s">
        <v>611</v>
      </c>
      <c r="B22">
        <v>2014</v>
      </c>
      <c r="C22" t="s">
        <v>614</v>
      </c>
      <c r="D22" s="130" t="s">
        <v>613</v>
      </c>
      <c r="E22" s="103">
        <v>12974.000000000002</v>
      </c>
      <c r="F22" s="131">
        <v>1.2063854556815599</v>
      </c>
    </row>
    <row r="23" spans="1:6">
      <c r="A23" t="s">
        <v>611</v>
      </c>
      <c r="B23">
        <v>2014</v>
      </c>
      <c r="C23" t="s">
        <v>610</v>
      </c>
      <c r="D23" s="130" t="s">
        <v>612</v>
      </c>
      <c r="E23" s="103">
        <v>126498.00000000001</v>
      </c>
      <c r="F23" s="131">
        <v>11.762397670171572</v>
      </c>
    </row>
    <row r="24" spans="1:6">
      <c r="A24" t="s">
        <v>611</v>
      </c>
      <c r="B24">
        <v>2014</v>
      </c>
      <c r="C24" t="s">
        <v>610</v>
      </c>
      <c r="D24" s="130" t="s">
        <v>609</v>
      </c>
      <c r="E24" s="103">
        <v>11684.000000000002</v>
      </c>
      <c r="F24" s="131">
        <v>1.0864349980101238</v>
      </c>
    </row>
    <row r="25" spans="1:6">
      <c r="A25" t="s">
        <v>611</v>
      </c>
      <c r="B25">
        <v>2015</v>
      </c>
      <c r="C25" t="s">
        <v>610</v>
      </c>
      <c r="D25" s="130" t="s">
        <v>623</v>
      </c>
      <c r="E25" s="103">
        <v>552468.99999999988</v>
      </c>
      <c r="F25" s="131">
        <v>52.112047660910264</v>
      </c>
    </row>
    <row r="26" spans="1:6">
      <c r="A26" t="s">
        <v>611</v>
      </c>
      <c r="B26">
        <v>2015</v>
      </c>
      <c r="C26" t="s">
        <v>610</v>
      </c>
      <c r="D26" s="130" t="s">
        <v>622</v>
      </c>
      <c r="E26" s="103">
        <v>82327.000000000102</v>
      </c>
      <c r="F26" s="131">
        <v>7.7655552579054499</v>
      </c>
    </row>
    <row r="27" spans="1:6">
      <c r="A27" t="s">
        <v>611</v>
      </c>
      <c r="B27">
        <v>2015</v>
      </c>
      <c r="C27" t="s">
        <v>610</v>
      </c>
      <c r="D27" s="130" t="s">
        <v>621</v>
      </c>
      <c r="E27" s="103">
        <v>26387</v>
      </c>
      <c r="F27" s="131">
        <v>2.4889733209074891</v>
      </c>
    </row>
    <row r="28" spans="1:6">
      <c r="A28" t="s">
        <v>611</v>
      </c>
      <c r="B28">
        <v>2015</v>
      </c>
      <c r="C28" t="s">
        <v>610</v>
      </c>
      <c r="D28" s="130" t="s">
        <v>620</v>
      </c>
      <c r="E28" s="103">
        <v>41338</v>
      </c>
      <c r="F28" s="131">
        <v>3.8992374707118573</v>
      </c>
    </row>
    <row r="29" spans="1:6">
      <c r="A29" t="s">
        <v>611</v>
      </c>
      <c r="B29">
        <v>2015</v>
      </c>
      <c r="C29" t="s">
        <v>619</v>
      </c>
      <c r="D29" s="130" t="s">
        <v>618</v>
      </c>
      <c r="E29" s="103">
        <v>163363.00000000003</v>
      </c>
      <c r="F29" s="131">
        <v>15.40933598451549</v>
      </c>
    </row>
    <row r="30" spans="1:6">
      <c r="A30" t="s">
        <v>611</v>
      </c>
      <c r="B30">
        <v>2015</v>
      </c>
      <c r="C30" t="s">
        <v>617</v>
      </c>
      <c r="D30" s="130" t="s">
        <v>616</v>
      </c>
      <c r="E30" s="103">
        <v>7995.9999999999973</v>
      </c>
      <c r="F30" s="131">
        <v>0.7542286229573758</v>
      </c>
    </row>
    <row r="31" spans="1:6">
      <c r="A31" t="s">
        <v>611</v>
      </c>
      <c r="B31">
        <v>2015</v>
      </c>
      <c r="C31" t="s">
        <v>610</v>
      </c>
      <c r="D31" s="130" t="s">
        <v>615</v>
      </c>
      <c r="E31" s="103">
        <v>12690</v>
      </c>
      <c r="F31" s="131">
        <v>1.1969936499911333</v>
      </c>
    </row>
    <row r="32" spans="1:6">
      <c r="A32" t="s">
        <v>611</v>
      </c>
      <c r="B32">
        <v>2015</v>
      </c>
      <c r="C32" t="s">
        <v>614</v>
      </c>
      <c r="D32" s="130" t="s">
        <v>613</v>
      </c>
      <c r="E32" s="103">
        <v>12582.000000000002</v>
      </c>
      <c r="F32" s="131">
        <v>1.1868064699912089</v>
      </c>
    </row>
    <row r="33" spans="1:6">
      <c r="A33" t="s">
        <v>611</v>
      </c>
      <c r="B33">
        <v>2015</v>
      </c>
      <c r="C33" t="s">
        <v>610</v>
      </c>
      <c r="D33" s="130" t="s">
        <v>612</v>
      </c>
      <c r="E33" s="103">
        <v>122353.00000000003</v>
      </c>
      <c r="F33" s="131">
        <v>11.541037356766365</v>
      </c>
    </row>
    <row r="34" spans="1:6">
      <c r="A34" t="s">
        <v>611</v>
      </c>
      <c r="B34">
        <v>2015</v>
      </c>
      <c r="C34" t="s">
        <v>610</v>
      </c>
      <c r="D34" s="130" t="s">
        <v>609</v>
      </c>
      <c r="E34" s="103">
        <v>12532.000000000004</v>
      </c>
      <c r="F34" s="131">
        <v>1.182090182954207</v>
      </c>
    </row>
    <row r="35" spans="1:6">
      <c r="A35" t="s">
        <v>611</v>
      </c>
      <c r="B35">
        <v>2016</v>
      </c>
      <c r="C35" t="s">
        <v>610</v>
      </c>
      <c r="D35" s="130" t="s">
        <v>623</v>
      </c>
      <c r="E35" s="103">
        <v>536792.00000000175</v>
      </c>
      <c r="F35" s="131">
        <v>51.408585591590693</v>
      </c>
    </row>
    <row r="36" spans="1:6">
      <c r="A36" t="s">
        <v>611</v>
      </c>
      <c r="B36">
        <v>2016</v>
      </c>
      <c r="C36" t="s">
        <v>610</v>
      </c>
      <c r="D36" s="130" t="s">
        <v>622</v>
      </c>
      <c r="E36" s="103">
        <v>86877.000000000015</v>
      </c>
      <c r="F36" s="131">
        <v>8.3202128393132</v>
      </c>
    </row>
    <row r="37" spans="1:6">
      <c r="A37" t="s">
        <v>611</v>
      </c>
      <c r="B37">
        <v>2016</v>
      </c>
      <c r="C37" t="s">
        <v>610</v>
      </c>
      <c r="D37" s="130" t="s">
        <v>621</v>
      </c>
      <c r="E37" s="103">
        <v>25444.999999999993</v>
      </c>
      <c r="F37" s="131">
        <v>2.4368683966564717</v>
      </c>
    </row>
    <row r="38" spans="1:6">
      <c r="A38" t="s">
        <v>611</v>
      </c>
      <c r="B38">
        <v>2016</v>
      </c>
      <c r="C38" t="s">
        <v>610</v>
      </c>
      <c r="D38" s="130" t="s">
        <v>620</v>
      </c>
      <c r="E38" s="103">
        <v>41886.999999999985</v>
      </c>
      <c r="F38" s="131">
        <v>4.0115192191294797</v>
      </c>
    </row>
    <row r="39" spans="1:6">
      <c r="A39" t="s">
        <v>611</v>
      </c>
      <c r="B39">
        <v>2016</v>
      </c>
      <c r="C39" t="s">
        <v>619</v>
      </c>
      <c r="D39" s="130" t="s">
        <v>618</v>
      </c>
      <c r="E39" s="103">
        <v>166983.00000000009</v>
      </c>
      <c r="F39" s="131">
        <v>15.99196680993861</v>
      </c>
    </row>
    <row r="40" spans="1:6">
      <c r="A40" t="s">
        <v>611</v>
      </c>
      <c r="B40">
        <v>2016</v>
      </c>
      <c r="C40" t="s">
        <v>617</v>
      </c>
      <c r="D40" s="130" t="s">
        <v>616</v>
      </c>
      <c r="E40" s="103">
        <v>8741.0000000000018</v>
      </c>
      <c r="F40" s="131">
        <v>0.83712582649535183</v>
      </c>
    </row>
    <row r="41" spans="1:6">
      <c r="A41" t="s">
        <v>611</v>
      </c>
      <c r="B41">
        <v>2016</v>
      </c>
      <c r="C41" t="s">
        <v>610</v>
      </c>
      <c r="D41" s="130" t="s">
        <v>615</v>
      </c>
      <c r="E41" s="103">
        <v>11436</v>
      </c>
      <c r="F41" s="131">
        <v>1.0952260555772613</v>
      </c>
    </row>
    <row r="42" spans="1:6">
      <c r="A42" t="s">
        <v>611</v>
      </c>
      <c r="B42">
        <v>2016</v>
      </c>
      <c r="C42" t="s">
        <v>614</v>
      </c>
      <c r="D42" s="130" t="s">
        <v>613</v>
      </c>
      <c r="E42" s="103">
        <v>13891.000000000002</v>
      </c>
      <c r="F42" s="131">
        <v>1.3303414776166265</v>
      </c>
    </row>
    <row r="43" spans="1:6">
      <c r="A43" t="s">
        <v>611</v>
      </c>
      <c r="B43">
        <v>2016</v>
      </c>
      <c r="C43" t="s">
        <v>610</v>
      </c>
      <c r="D43" s="130" t="s">
        <v>612</v>
      </c>
      <c r="E43" s="103">
        <v>115716.00000000007</v>
      </c>
      <c r="F43" s="131">
        <v>11.082124715562999</v>
      </c>
    </row>
    <row r="44" spans="1:6">
      <c r="A44" t="s">
        <v>611</v>
      </c>
      <c r="B44">
        <v>2016</v>
      </c>
      <c r="C44" t="s">
        <v>610</v>
      </c>
      <c r="D44" s="130" t="s">
        <v>609</v>
      </c>
      <c r="E44" s="103">
        <v>11604.999999999998</v>
      </c>
      <c r="F44" s="131">
        <v>1.1114111905363866</v>
      </c>
    </row>
    <row r="45" spans="1:6">
      <c r="A45" t="s">
        <v>611</v>
      </c>
      <c r="B45">
        <v>2017</v>
      </c>
      <c r="C45" t="s">
        <v>610</v>
      </c>
      <c r="D45" s="130" t="s">
        <v>623</v>
      </c>
      <c r="E45" s="103">
        <v>523339</v>
      </c>
      <c r="F45" s="131">
        <f>523339/1029085*100</f>
        <v>50.854788477142321</v>
      </c>
    </row>
    <row r="46" spans="1:6">
      <c r="A46" t="s">
        <v>611</v>
      </c>
      <c r="B46">
        <v>2017</v>
      </c>
      <c r="C46" t="s">
        <v>610</v>
      </c>
      <c r="D46" s="130" t="s">
        <v>622</v>
      </c>
      <c r="E46" s="103">
        <v>92773</v>
      </c>
      <c r="F46" s="131">
        <f>92773/1029085*100</f>
        <v>9.0150959347381416</v>
      </c>
    </row>
    <row r="47" spans="1:6">
      <c r="A47" t="s">
        <v>611</v>
      </c>
      <c r="B47">
        <v>2017</v>
      </c>
      <c r="C47" t="s">
        <v>610</v>
      </c>
      <c r="D47" s="130" t="s">
        <v>621</v>
      </c>
      <c r="E47" s="103">
        <v>24007</v>
      </c>
      <c r="F47" s="131">
        <f>24007/1029085*100</f>
        <v>2.332849084380785</v>
      </c>
    </row>
    <row r="48" spans="1:6">
      <c r="A48" t="s">
        <v>611</v>
      </c>
      <c r="B48">
        <v>2017</v>
      </c>
      <c r="C48" t="s">
        <v>610</v>
      </c>
      <c r="D48" s="130" t="s">
        <v>620</v>
      </c>
      <c r="E48" s="103">
        <v>41235</v>
      </c>
      <c r="F48" s="131">
        <f>41235/1029085*100</f>
        <v>4.0069576371242412</v>
      </c>
    </row>
    <row r="49" spans="1:6">
      <c r="A49" t="s">
        <v>611</v>
      </c>
      <c r="B49">
        <v>2017</v>
      </c>
      <c r="C49" t="s">
        <v>619</v>
      </c>
      <c r="D49" s="130" t="s">
        <v>618</v>
      </c>
      <c r="E49" s="103">
        <v>170547</v>
      </c>
      <c r="F49" s="131">
        <f>170547/1029085*100</f>
        <v>16.572683500391125</v>
      </c>
    </row>
    <row r="50" spans="1:6">
      <c r="A50" t="s">
        <v>611</v>
      </c>
      <c r="B50">
        <v>2017</v>
      </c>
      <c r="C50" t="s">
        <v>617</v>
      </c>
      <c r="D50" s="130" t="s">
        <v>616</v>
      </c>
      <c r="E50" s="103">
        <v>9416</v>
      </c>
      <c r="F50" s="131">
        <f>9416/1029085*100</f>
        <v>0.91498758605946062</v>
      </c>
    </row>
    <row r="51" spans="1:6">
      <c r="A51" t="s">
        <v>611</v>
      </c>
      <c r="B51">
        <v>2017</v>
      </c>
      <c r="C51" t="s">
        <v>610</v>
      </c>
      <c r="D51" s="130" t="s">
        <v>615</v>
      </c>
      <c r="E51" s="103">
        <v>9588</v>
      </c>
      <c r="F51" s="131">
        <f>9588/1029085*100</f>
        <v>0.93170146295009637</v>
      </c>
    </row>
    <row r="52" spans="1:6">
      <c r="A52" t="s">
        <v>611</v>
      </c>
      <c r="B52">
        <v>2017</v>
      </c>
      <c r="C52" t="s">
        <v>614</v>
      </c>
      <c r="D52" s="130" t="s">
        <v>613</v>
      </c>
      <c r="E52" s="103">
        <v>14532</v>
      </c>
      <c r="F52" s="131">
        <f>14532/1029085*100</f>
        <v>1.4121282498530248</v>
      </c>
    </row>
    <row r="53" spans="1:6">
      <c r="A53" t="s">
        <v>611</v>
      </c>
      <c r="B53">
        <v>2017</v>
      </c>
      <c r="C53" t="s">
        <v>610</v>
      </c>
      <c r="D53" s="130" t="s">
        <v>612</v>
      </c>
      <c r="E53" s="103">
        <v>107865</v>
      </c>
      <c r="F53" s="131">
        <f>107865/1029085*100</f>
        <v>10.481641458188586</v>
      </c>
    </row>
    <row r="54" spans="1:6">
      <c r="A54" t="s">
        <v>611</v>
      </c>
      <c r="B54">
        <v>2017</v>
      </c>
      <c r="C54" t="s">
        <v>610</v>
      </c>
      <c r="D54" s="130" t="s">
        <v>609</v>
      </c>
      <c r="E54" s="103">
        <v>11172</v>
      </c>
      <c r="F54" s="131">
        <f>11172/1029085*100</f>
        <v>1.0856246082685104</v>
      </c>
    </row>
    <row r="55" spans="1:6">
      <c r="A55" t="s">
        <v>611</v>
      </c>
      <c r="B55">
        <v>2018</v>
      </c>
      <c r="C55" t="s">
        <v>610</v>
      </c>
      <c r="D55" s="130" t="s">
        <v>623</v>
      </c>
      <c r="E55" s="103">
        <v>526292</v>
      </c>
      <c r="F55" s="6">
        <f>526292/1075351*100</f>
        <v>48.941415407620397</v>
      </c>
    </row>
    <row r="56" spans="1:6">
      <c r="A56" t="s">
        <v>611</v>
      </c>
      <c r="B56">
        <v>2018</v>
      </c>
      <c r="C56" t="s">
        <v>610</v>
      </c>
      <c r="D56" s="130" t="s">
        <v>622</v>
      </c>
      <c r="E56" s="103">
        <v>98857</v>
      </c>
      <c r="F56" s="6">
        <f>98857/1075351*100</f>
        <v>9.1929983791338827</v>
      </c>
    </row>
    <row r="57" spans="1:6">
      <c r="A57" t="s">
        <v>611</v>
      </c>
      <c r="B57">
        <v>2018</v>
      </c>
      <c r="C57" t="s">
        <v>610</v>
      </c>
      <c r="D57" s="130" t="s">
        <v>621</v>
      </c>
      <c r="E57" s="103">
        <v>24097</v>
      </c>
      <c r="F57" s="6">
        <f>24097/1075351*100</f>
        <v>2.2408497318549943</v>
      </c>
    </row>
    <row r="58" spans="1:6">
      <c r="A58" t="s">
        <v>611</v>
      </c>
      <c r="B58">
        <v>2018</v>
      </c>
      <c r="C58" t="s">
        <v>610</v>
      </c>
      <c r="D58" s="130" t="s">
        <v>620</v>
      </c>
      <c r="E58" s="103">
        <v>40459</v>
      </c>
      <c r="F58" s="6">
        <f>40459/1075351*100</f>
        <v>3.7623994398108151</v>
      </c>
    </row>
    <row r="59" spans="1:6">
      <c r="A59" t="s">
        <v>611</v>
      </c>
      <c r="B59">
        <v>2018</v>
      </c>
      <c r="C59" t="s">
        <v>619</v>
      </c>
      <c r="D59" s="130" t="s">
        <v>618</v>
      </c>
      <c r="E59" s="103">
        <v>204680</v>
      </c>
      <c r="F59" s="6">
        <f>204680/1075351*100</f>
        <v>19.03378524779351</v>
      </c>
    </row>
    <row r="60" spans="1:6">
      <c r="A60" t="s">
        <v>611</v>
      </c>
      <c r="B60">
        <v>2018</v>
      </c>
      <c r="C60" t="s">
        <v>617</v>
      </c>
      <c r="D60" s="130" t="s">
        <v>616</v>
      </c>
      <c r="E60" s="103">
        <v>10030</v>
      </c>
      <c r="F60" s="6">
        <f>10030/1075351*100</f>
        <v>0.93271871230881831</v>
      </c>
    </row>
    <row r="61" spans="1:6">
      <c r="A61" t="s">
        <v>611</v>
      </c>
      <c r="B61">
        <v>2018</v>
      </c>
      <c r="C61" t="s">
        <v>610</v>
      </c>
      <c r="D61" s="130" t="s">
        <v>615</v>
      </c>
      <c r="E61" s="103">
        <v>8686</v>
      </c>
      <c r="F61" s="6">
        <f>8686/1075351*100</f>
        <v>0.80773626471728777</v>
      </c>
    </row>
    <row r="62" spans="1:6">
      <c r="A62" t="s">
        <v>611</v>
      </c>
      <c r="B62">
        <v>2018</v>
      </c>
      <c r="C62" t="s">
        <v>614</v>
      </c>
      <c r="D62" s="130" t="s">
        <v>613</v>
      </c>
      <c r="E62" s="103">
        <v>14242</v>
      </c>
      <c r="F62" s="6">
        <f>14242/1075351*100</f>
        <v>1.32440477574299</v>
      </c>
    </row>
    <row r="63" spans="1:6">
      <c r="A63" t="s">
        <v>611</v>
      </c>
      <c r="B63">
        <v>2018</v>
      </c>
      <c r="C63" t="s">
        <v>610</v>
      </c>
      <c r="D63" s="130" t="s">
        <v>612</v>
      </c>
      <c r="E63" s="103">
        <v>111788</v>
      </c>
      <c r="F63" s="6">
        <f>111788/1075351*100</f>
        <v>10.395489472739598</v>
      </c>
    </row>
    <row r="64" spans="1:6">
      <c r="A64" t="s">
        <v>611</v>
      </c>
      <c r="B64">
        <v>2018</v>
      </c>
      <c r="C64" t="s">
        <v>610</v>
      </c>
      <c r="D64" s="130" t="s">
        <v>609</v>
      </c>
      <c r="E64" s="103">
        <v>10190</v>
      </c>
      <c r="F64" s="6">
        <f>10190/1075351*100</f>
        <v>0.94759757511733378</v>
      </c>
    </row>
    <row r="65" spans="1:6">
      <c r="A65" t="s">
        <v>611</v>
      </c>
      <c r="B65">
        <v>2019</v>
      </c>
      <c r="C65" t="s">
        <v>610</v>
      </c>
      <c r="D65" s="130" t="s">
        <v>623</v>
      </c>
      <c r="E65" s="103">
        <v>515208</v>
      </c>
      <c r="F65" s="6">
        <f>515208/1057345*100</f>
        <v>48.726574580671397</v>
      </c>
    </row>
    <row r="66" spans="1:6">
      <c r="A66" t="s">
        <v>611</v>
      </c>
      <c r="B66">
        <v>2019</v>
      </c>
      <c r="C66" t="s">
        <v>610</v>
      </c>
      <c r="D66" s="130" t="s">
        <v>622</v>
      </c>
      <c r="E66" s="103">
        <v>100154</v>
      </c>
      <c r="F66" s="6">
        <f>100154/1057345*100</f>
        <v>9.4722157857652896</v>
      </c>
    </row>
    <row r="67" spans="1:6">
      <c r="A67" t="s">
        <v>611</v>
      </c>
      <c r="B67">
        <v>2019</v>
      </c>
      <c r="C67" t="s">
        <v>610</v>
      </c>
      <c r="D67" s="130" t="s">
        <v>621</v>
      </c>
      <c r="E67" s="103">
        <v>23059</v>
      </c>
      <c r="F67" s="6">
        <f>23059/1057345*100</f>
        <v>2.1808397448325758</v>
      </c>
    </row>
    <row r="68" spans="1:6">
      <c r="A68" t="s">
        <v>611</v>
      </c>
      <c r="B68">
        <v>2019</v>
      </c>
      <c r="C68" t="s">
        <v>610</v>
      </c>
      <c r="D68" s="130" t="s">
        <v>620</v>
      </c>
      <c r="E68" s="103">
        <v>38340</v>
      </c>
      <c r="F68" s="6">
        <f>38340/1057345*100</f>
        <v>3.6260633946346745</v>
      </c>
    </row>
    <row r="69" spans="1:6">
      <c r="A69" t="s">
        <v>611</v>
      </c>
      <c r="B69">
        <v>2019</v>
      </c>
      <c r="C69" t="s">
        <v>619</v>
      </c>
      <c r="D69" s="130" t="s">
        <v>618</v>
      </c>
      <c r="E69" s="103">
        <v>209085</v>
      </c>
      <c r="F69" s="6">
        <f>209085/1057345*100</f>
        <v>19.774529600083227</v>
      </c>
    </row>
    <row r="70" spans="1:6">
      <c r="A70" t="s">
        <v>611</v>
      </c>
      <c r="B70">
        <v>2019</v>
      </c>
      <c r="C70" t="s">
        <v>617</v>
      </c>
      <c r="D70" s="130" t="s">
        <v>616</v>
      </c>
      <c r="E70" s="103">
        <v>10545</v>
      </c>
      <c r="F70" s="6">
        <f>10545/1057345*100</f>
        <v>0.99730929828958392</v>
      </c>
    </row>
    <row r="71" spans="1:6">
      <c r="A71" t="s">
        <v>611</v>
      </c>
      <c r="B71">
        <v>2019</v>
      </c>
      <c r="C71" t="s">
        <v>610</v>
      </c>
      <c r="D71" s="130" t="s">
        <v>615</v>
      </c>
      <c r="E71" s="103">
        <v>7843</v>
      </c>
      <c r="F71" s="6">
        <f>7843/1057345*100</f>
        <v>0.7417635681825705</v>
      </c>
    </row>
    <row r="72" spans="1:6">
      <c r="A72" t="s">
        <v>611</v>
      </c>
      <c r="B72">
        <v>2019</v>
      </c>
      <c r="C72" t="s">
        <v>614</v>
      </c>
      <c r="D72" s="130" t="s">
        <v>613</v>
      </c>
      <c r="E72" s="103">
        <v>12243</v>
      </c>
      <c r="F72" s="6">
        <f>12243/1057345*100</f>
        <v>1.157900212324265</v>
      </c>
    </row>
    <row r="73" spans="1:6">
      <c r="A73" t="s">
        <v>611</v>
      </c>
      <c r="B73">
        <v>2019</v>
      </c>
      <c r="C73" t="s">
        <v>610</v>
      </c>
      <c r="D73" s="130" t="s">
        <v>612</v>
      </c>
      <c r="E73" s="103">
        <v>107282</v>
      </c>
      <c r="F73" s="6">
        <f>107282/1057345*100</f>
        <v>10.146357149274834</v>
      </c>
    </row>
    <row r="74" spans="1:6">
      <c r="A74" t="s">
        <v>611</v>
      </c>
      <c r="B74">
        <v>2019</v>
      </c>
      <c r="C74" t="s">
        <v>610</v>
      </c>
      <c r="D74" s="130" t="s">
        <v>609</v>
      </c>
      <c r="E74" s="103">
        <v>8848</v>
      </c>
      <c r="F74" s="6">
        <f>8848/1057345*100</f>
        <v>0.83681296076493472</v>
      </c>
    </row>
  </sheetData>
  <mergeCells count="2">
    <mergeCell ref="A1:D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G148"/>
  <sheetViews>
    <sheetView workbookViewId="0">
      <selection activeCell="A32" sqref="A4:F148"/>
    </sheetView>
  </sheetViews>
  <sheetFormatPr defaultRowHeight="15"/>
  <cols>
    <col min="1" max="1" width="63.7109375" customWidth="1"/>
    <col min="2" max="2" width="25.7109375" customWidth="1"/>
    <col min="3" max="3" width="23.28515625" customWidth="1"/>
    <col min="4" max="4" width="15.28515625" customWidth="1"/>
    <col min="5" max="5" width="13" customWidth="1"/>
  </cols>
  <sheetData>
    <row r="1" spans="1:7" ht="18.75" customHeight="1">
      <c r="A1" s="197" t="s">
        <v>79</v>
      </c>
      <c r="B1" s="197"/>
      <c r="C1" s="197"/>
      <c r="D1" s="197"/>
    </row>
    <row r="2" spans="1:7">
      <c r="A2" s="197" t="s">
        <v>0</v>
      </c>
      <c r="B2" s="197"/>
      <c r="C2" s="197"/>
      <c r="D2" s="197"/>
      <c r="G2" s="7"/>
    </row>
    <row r="4" spans="1:7">
      <c r="A4" s="2" t="s">
        <v>4</v>
      </c>
      <c r="B4" s="2" t="s">
        <v>5</v>
      </c>
      <c r="C4" s="2" t="s">
        <v>6</v>
      </c>
      <c r="D4" s="2" t="s">
        <v>7</v>
      </c>
      <c r="E4" s="2" t="s">
        <v>8</v>
      </c>
      <c r="F4" s="11" t="s">
        <v>9</v>
      </c>
    </row>
    <row r="5" spans="1:7">
      <c r="A5" t="s">
        <v>68</v>
      </c>
      <c r="B5" t="s">
        <v>56</v>
      </c>
      <c r="C5" t="s">
        <v>69</v>
      </c>
      <c r="D5" t="s">
        <v>70</v>
      </c>
      <c r="E5" t="s">
        <v>13</v>
      </c>
      <c r="F5" s="6">
        <v>27.1</v>
      </c>
    </row>
    <row r="6" spans="1:7">
      <c r="A6" t="s">
        <v>68</v>
      </c>
      <c r="B6" t="s">
        <v>56</v>
      </c>
      <c r="C6" t="s">
        <v>69</v>
      </c>
      <c r="D6" t="s">
        <v>70</v>
      </c>
      <c r="E6" t="s">
        <v>57</v>
      </c>
      <c r="F6" s="6">
        <v>26.1</v>
      </c>
    </row>
    <row r="7" spans="1:7">
      <c r="A7" t="s">
        <v>68</v>
      </c>
      <c r="B7" t="s">
        <v>56</v>
      </c>
      <c r="C7" t="s">
        <v>69</v>
      </c>
      <c r="D7" t="s">
        <v>70</v>
      </c>
      <c r="E7" t="s">
        <v>58</v>
      </c>
      <c r="F7" s="6">
        <v>28.4</v>
      </c>
    </row>
    <row r="8" spans="1:7">
      <c r="A8" t="s">
        <v>68</v>
      </c>
      <c r="B8" t="s">
        <v>56</v>
      </c>
      <c r="C8" t="s">
        <v>69</v>
      </c>
      <c r="D8" t="s">
        <v>70</v>
      </c>
      <c r="E8" t="s">
        <v>59</v>
      </c>
      <c r="F8" s="6">
        <v>27</v>
      </c>
    </row>
    <row r="9" spans="1:7">
      <c r="A9" t="s">
        <v>68</v>
      </c>
      <c r="B9" t="s">
        <v>56</v>
      </c>
      <c r="C9" t="s">
        <v>69</v>
      </c>
      <c r="D9" t="s">
        <v>71</v>
      </c>
      <c r="E9" t="s">
        <v>13</v>
      </c>
      <c r="F9" s="6">
        <v>21.1</v>
      </c>
    </row>
    <row r="10" spans="1:7">
      <c r="A10" t="s">
        <v>68</v>
      </c>
      <c r="B10" t="s">
        <v>56</v>
      </c>
      <c r="C10" t="s">
        <v>69</v>
      </c>
      <c r="D10" t="s">
        <v>71</v>
      </c>
      <c r="E10" t="s">
        <v>57</v>
      </c>
      <c r="F10" s="6">
        <v>19.2</v>
      </c>
    </row>
    <row r="11" spans="1:7">
      <c r="A11" t="s">
        <v>68</v>
      </c>
      <c r="B11" t="s">
        <v>56</v>
      </c>
      <c r="C11" t="s">
        <v>69</v>
      </c>
      <c r="D11" t="s">
        <v>71</v>
      </c>
      <c r="E11" t="s">
        <v>58</v>
      </c>
      <c r="F11" s="6">
        <v>23.1</v>
      </c>
    </row>
    <row r="12" spans="1:7">
      <c r="A12" t="s">
        <v>68</v>
      </c>
      <c r="B12" t="s">
        <v>56</v>
      </c>
      <c r="C12" t="s">
        <v>69</v>
      </c>
      <c r="D12" t="s">
        <v>71</v>
      </c>
      <c r="E12" t="s">
        <v>59</v>
      </c>
      <c r="F12" s="6">
        <v>21.2</v>
      </c>
    </row>
    <row r="13" spans="1:7">
      <c r="A13" t="s">
        <v>68</v>
      </c>
      <c r="B13" t="s">
        <v>56</v>
      </c>
      <c r="C13" t="s">
        <v>69</v>
      </c>
      <c r="D13" t="s">
        <v>72</v>
      </c>
      <c r="E13" t="s">
        <v>13</v>
      </c>
      <c r="F13" s="6">
        <v>27.6</v>
      </c>
    </row>
    <row r="14" spans="1:7">
      <c r="A14" t="s">
        <v>68</v>
      </c>
      <c r="B14" t="s">
        <v>56</v>
      </c>
      <c r="C14" t="s">
        <v>69</v>
      </c>
      <c r="D14" t="s">
        <v>72</v>
      </c>
      <c r="E14" t="s">
        <v>57</v>
      </c>
      <c r="F14" s="6">
        <v>26.3</v>
      </c>
    </row>
    <row r="15" spans="1:7">
      <c r="A15" t="s">
        <v>68</v>
      </c>
      <c r="B15" t="s">
        <v>56</v>
      </c>
      <c r="C15" t="s">
        <v>69</v>
      </c>
      <c r="D15" t="s">
        <v>72</v>
      </c>
      <c r="E15" t="s">
        <v>58</v>
      </c>
      <c r="F15" s="6">
        <v>29.1</v>
      </c>
    </row>
    <row r="16" spans="1:7">
      <c r="A16" t="s">
        <v>68</v>
      </c>
      <c r="B16" t="s">
        <v>56</v>
      </c>
      <c r="C16" t="s">
        <v>69</v>
      </c>
      <c r="D16" t="s">
        <v>72</v>
      </c>
      <c r="E16" t="s">
        <v>59</v>
      </c>
      <c r="F16" s="6">
        <v>27.5</v>
      </c>
    </row>
    <row r="17" spans="1:6">
      <c r="A17" t="s">
        <v>68</v>
      </c>
      <c r="B17" t="s">
        <v>56</v>
      </c>
      <c r="C17" t="s">
        <v>69</v>
      </c>
      <c r="D17" t="s">
        <v>73</v>
      </c>
      <c r="E17" t="s">
        <v>13</v>
      </c>
      <c r="F17" s="6">
        <v>39.5</v>
      </c>
    </row>
    <row r="18" spans="1:6" ht="18" customHeight="1">
      <c r="A18" t="s">
        <v>68</v>
      </c>
      <c r="B18" t="s">
        <v>56</v>
      </c>
      <c r="C18" t="s">
        <v>69</v>
      </c>
      <c r="D18" t="s">
        <v>73</v>
      </c>
      <c r="E18" t="s">
        <v>57</v>
      </c>
      <c r="F18" s="6">
        <v>44.5</v>
      </c>
    </row>
    <row r="19" spans="1:6">
      <c r="A19" t="s">
        <v>68</v>
      </c>
      <c r="B19" t="s">
        <v>56</v>
      </c>
      <c r="C19" t="s">
        <v>69</v>
      </c>
      <c r="D19" t="s">
        <v>73</v>
      </c>
      <c r="E19" t="s">
        <v>58</v>
      </c>
      <c r="F19" s="6">
        <v>39.5</v>
      </c>
    </row>
    <row r="20" spans="1:6">
      <c r="A20" t="s">
        <v>68</v>
      </c>
      <c r="B20" t="s">
        <v>56</v>
      </c>
      <c r="C20" t="s">
        <v>69</v>
      </c>
      <c r="D20" t="s">
        <v>73</v>
      </c>
      <c r="E20" t="s">
        <v>59</v>
      </c>
      <c r="F20" s="6">
        <v>34.5</v>
      </c>
    </row>
    <row r="21" spans="1:6">
      <c r="A21" t="s">
        <v>68</v>
      </c>
      <c r="B21" t="s">
        <v>56</v>
      </c>
      <c r="C21" t="s">
        <v>69</v>
      </c>
      <c r="D21" t="s">
        <v>74</v>
      </c>
      <c r="E21" t="s">
        <v>13</v>
      </c>
      <c r="F21" s="6">
        <v>29.9</v>
      </c>
    </row>
    <row r="22" spans="1:6">
      <c r="A22" t="s">
        <v>68</v>
      </c>
      <c r="B22" t="s">
        <v>56</v>
      </c>
      <c r="C22" t="s">
        <v>69</v>
      </c>
      <c r="D22" t="s">
        <v>74</v>
      </c>
      <c r="E22" t="s">
        <v>57</v>
      </c>
      <c r="F22" s="6">
        <v>30.2</v>
      </c>
    </row>
    <row r="23" spans="1:6">
      <c r="A23" t="s">
        <v>68</v>
      </c>
      <c r="B23" t="s">
        <v>56</v>
      </c>
      <c r="C23" t="s">
        <v>69</v>
      </c>
      <c r="D23" t="s">
        <v>74</v>
      </c>
      <c r="E23" t="s">
        <v>58</v>
      </c>
      <c r="F23" s="6">
        <v>31.2</v>
      </c>
    </row>
    <row r="24" spans="1:6">
      <c r="A24" t="s">
        <v>68</v>
      </c>
      <c r="B24" t="s">
        <v>56</v>
      </c>
      <c r="C24" t="s">
        <v>69</v>
      </c>
      <c r="D24" t="s">
        <v>74</v>
      </c>
      <c r="E24" t="s">
        <v>59</v>
      </c>
      <c r="F24" s="6">
        <v>28.2</v>
      </c>
    </row>
    <row r="25" spans="1:6">
      <c r="A25" t="s">
        <v>68</v>
      </c>
      <c r="B25" t="s">
        <v>56</v>
      </c>
      <c r="C25" t="s">
        <v>69</v>
      </c>
      <c r="D25" t="s">
        <v>75</v>
      </c>
      <c r="E25" t="s">
        <v>13</v>
      </c>
      <c r="F25" s="6">
        <v>16.600000000000001</v>
      </c>
    </row>
    <row r="26" spans="1:6">
      <c r="A26" t="s">
        <v>68</v>
      </c>
      <c r="B26" t="s">
        <v>56</v>
      </c>
      <c r="C26" t="s">
        <v>69</v>
      </c>
      <c r="D26" t="s">
        <v>75</v>
      </c>
      <c r="E26" t="s">
        <v>57</v>
      </c>
      <c r="F26" s="6">
        <v>15.2</v>
      </c>
    </row>
    <row r="27" spans="1:6">
      <c r="A27" t="s">
        <v>68</v>
      </c>
      <c r="B27" t="s">
        <v>56</v>
      </c>
      <c r="C27" t="s">
        <v>69</v>
      </c>
      <c r="D27" t="s">
        <v>75</v>
      </c>
      <c r="E27" t="s">
        <v>58</v>
      </c>
      <c r="F27" s="6">
        <v>18</v>
      </c>
    </row>
    <row r="28" spans="1:6">
      <c r="A28" t="s">
        <v>68</v>
      </c>
      <c r="B28" t="s">
        <v>56</v>
      </c>
      <c r="C28" t="s">
        <v>69</v>
      </c>
      <c r="D28" t="s">
        <v>75</v>
      </c>
      <c r="E28" t="s">
        <v>59</v>
      </c>
      <c r="F28" s="6">
        <v>16.7</v>
      </c>
    </row>
    <row r="29" spans="1:6">
      <c r="A29" t="s">
        <v>68</v>
      </c>
      <c r="B29" t="s">
        <v>56</v>
      </c>
      <c r="C29" t="s">
        <v>69</v>
      </c>
      <c r="D29" t="s">
        <v>76</v>
      </c>
      <c r="E29" t="s">
        <v>13</v>
      </c>
      <c r="F29" s="6">
        <v>22.7</v>
      </c>
    </row>
    <row r="30" spans="1:6">
      <c r="A30" t="s">
        <v>68</v>
      </c>
      <c r="B30" t="s">
        <v>56</v>
      </c>
      <c r="C30" t="s">
        <v>69</v>
      </c>
      <c r="D30" t="s">
        <v>76</v>
      </c>
      <c r="E30" t="s">
        <v>57</v>
      </c>
      <c r="F30" s="6">
        <v>22</v>
      </c>
    </row>
    <row r="31" spans="1:6">
      <c r="A31" t="s">
        <v>68</v>
      </c>
      <c r="B31" t="s">
        <v>56</v>
      </c>
      <c r="C31" t="s">
        <v>69</v>
      </c>
      <c r="D31" t="s">
        <v>76</v>
      </c>
      <c r="E31" t="s">
        <v>58</v>
      </c>
      <c r="F31" s="6">
        <v>23.4</v>
      </c>
    </row>
    <row r="32" spans="1:6">
      <c r="A32" t="s">
        <v>68</v>
      </c>
      <c r="B32" t="s">
        <v>56</v>
      </c>
      <c r="C32" t="s">
        <v>69</v>
      </c>
      <c r="D32" t="s">
        <v>76</v>
      </c>
      <c r="E32" t="s">
        <v>59</v>
      </c>
      <c r="F32" s="6">
        <v>22.9</v>
      </c>
    </row>
    <row r="33" spans="1:6">
      <c r="A33" t="s">
        <v>68</v>
      </c>
      <c r="B33" t="s">
        <v>56</v>
      </c>
      <c r="C33" t="s">
        <v>69</v>
      </c>
      <c r="D33" t="s">
        <v>77</v>
      </c>
      <c r="E33" t="s">
        <v>13</v>
      </c>
      <c r="F33" s="6">
        <v>29.3</v>
      </c>
    </row>
    <row r="34" spans="1:6">
      <c r="A34" t="s">
        <v>68</v>
      </c>
      <c r="B34" t="s">
        <v>56</v>
      </c>
      <c r="C34" t="s">
        <v>69</v>
      </c>
      <c r="D34" t="s">
        <v>77</v>
      </c>
      <c r="E34" t="s">
        <v>57</v>
      </c>
      <c r="F34" s="6">
        <v>26.6</v>
      </c>
    </row>
    <row r="35" spans="1:6">
      <c r="A35" t="s">
        <v>68</v>
      </c>
      <c r="B35" t="s">
        <v>56</v>
      </c>
      <c r="C35" t="s">
        <v>69</v>
      </c>
      <c r="D35" t="s">
        <v>77</v>
      </c>
      <c r="E35" t="s">
        <v>58</v>
      </c>
      <c r="F35" s="6">
        <v>29.7</v>
      </c>
    </row>
    <row r="36" spans="1:6">
      <c r="A36" t="s">
        <v>68</v>
      </c>
      <c r="B36" t="s">
        <v>56</v>
      </c>
      <c r="C36" t="s">
        <v>69</v>
      </c>
      <c r="D36" t="s">
        <v>77</v>
      </c>
      <c r="E36" t="s">
        <v>59</v>
      </c>
      <c r="F36" s="6">
        <v>31.8</v>
      </c>
    </row>
    <row r="37" spans="1:6">
      <c r="A37" t="s">
        <v>68</v>
      </c>
      <c r="B37" t="s">
        <v>56</v>
      </c>
      <c r="C37" t="s">
        <v>69</v>
      </c>
      <c r="D37" t="s">
        <v>78</v>
      </c>
      <c r="E37" t="s">
        <v>13</v>
      </c>
      <c r="F37" s="6">
        <v>22.4</v>
      </c>
    </row>
    <row r="38" spans="1:6">
      <c r="A38" t="s">
        <v>68</v>
      </c>
      <c r="B38" t="s">
        <v>56</v>
      </c>
      <c r="C38" t="s">
        <v>69</v>
      </c>
      <c r="D38" t="s">
        <v>78</v>
      </c>
      <c r="E38" t="s">
        <v>57</v>
      </c>
      <c r="F38" s="6">
        <v>22.4</v>
      </c>
    </row>
    <row r="39" spans="1:6">
      <c r="A39" t="s">
        <v>68</v>
      </c>
      <c r="B39" t="s">
        <v>56</v>
      </c>
      <c r="C39" t="s">
        <v>69</v>
      </c>
      <c r="D39" t="s">
        <v>78</v>
      </c>
      <c r="E39" t="s">
        <v>58</v>
      </c>
      <c r="F39" s="6">
        <v>25.1</v>
      </c>
    </row>
    <row r="40" spans="1:6">
      <c r="A40" t="s">
        <v>68</v>
      </c>
      <c r="B40" t="s">
        <v>56</v>
      </c>
      <c r="C40" t="s">
        <v>69</v>
      </c>
      <c r="D40" t="s">
        <v>78</v>
      </c>
      <c r="E40" t="s">
        <v>59</v>
      </c>
      <c r="F40" s="6">
        <v>19.7</v>
      </c>
    </row>
    <row r="41" spans="1:6">
      <c r="A41" t="s">
        <v>55</v>
      </c>
      <c r="B41" t="s">
        <v>56</v>
      </c>
      <c r="C41" t="s">
        <v>69</v>
      </c>
      <c r="D41" t="s">
        <v>70</v>
      </c>
      <c r="E41" t="s">
        <v>13</v>
      </c>
      <c r="F41" s="6">
        <v>41.7</v>
      </c>
    </row>
    <row r="42" spans="1:6">
      <c r="A42" t="s">
        <v>55</v>
      </c>
      <c r="B42" t="s">
        <v>56</v>
      </c>
      <c r="C42" t="s">
        <v>69</v>
      </c>
      <c r="D42" t="s">
        <v>70</v>
      </c>
      <c r="E42" t="s">
        <v>57</v>
      </c>
      <c r="F42" s="6">
        <v>34.299999999999997</v>
      </c>
    </row>
    <row r="43" spans="1:6">
      <c r="A43" t="s">
        <v>55</v>
      </c>
      <c r="B43" t="s">
        <v>56</v>
      </c>
      <c r="C43" t="s">
        <v>69</v>
      </c>
      <c r="D43" t="s">
        <v>70</v>
      </c>
      <c r="E43" t="s">
        <v>58</v>
      </c>
      <c r="F43" s="6">
        <v>45.1</v>
      </c>
    </row>
    <row r="44" spans="1:6">
      <c r="A44" t="s">
        <v>55</v>
      </c>
      <c r="B44" t="s">
        <v>56</v>
      </c>
      <c r="C44" t="s">
        <v>69</v>
      </c>
      <c r="D44" t="s">
        <v>70</v>
      </c>
      <c r="E44" t="s">
        <v>59</v>
      </c>
      <c r="F44" s="6">
        <v>46.2</v>
      </c>
    </row>
    <row r="45" spans="1:6">
      <c r="A45" t="s">
        <v>55</v>
      </c>
      <c r="B45" t="s">
        <v>56</v>
      </c>
      <c r="C45" t="s">
        <v>69</v>
      </c>
      <c r="D45" t="s">
        <v>71</v>
      </c>
      <c r="E45" t="s">
        <v>13</v>
      </c>
      <c r="F45" s="6">
        <v>31.9</v>
      </c>
    </row>
    <row r="46" spans="1:6">
      <c r="A46" t="s">
        <v>55</v>
      </c>
      <c r="B46" t="s">
        <v>56</v>
      </c>
      <c r="C46" t="s">
        <v>69</v>
      </c>
      <c r="D46" t="s">
        <v>71</v>
      </c>
      <c r="E46" t="s">
        <v>57</v>
      </c>
      <c r="F46" s="6">
        <v>25.3</v>
      </c>
    </row>
    <row r="47" spans="1:6">
      <c r="A47" t="s">
        <v>55</v>
      </c>
      <c r="B47" t="s">
        <v>56</v>
      </c>
      <c r="C47" t="s">
        <v>69</v>
      </c>
      <c r="D47" t="s">
        <v>71</v>
      </c>
      <c r="E47" t="s">
        <v>58</v>
      </c>
      <c r="F47" s="6">
        <v>33.6</v>
      </c>
    </row>
    <row r="48" spans="1:6">
      <c r="A48" t="s">
        <v>55</v>
      </c>
      <c r="B48" t="s">
        <v>56</v>
      </c>
      <c r="C48" t="s">
        <v>69</v>
      </c>
      <c r="D48" t="s">
        <v>71</v>
      </c>
      <c r="E48" t="s">
        <v>59</v>
      </c>
      <c r="F48" s="6">
        <v>37.4</v>
      </c>
    </row>
    <row r="49" spans="1:6">
      <c r="A49" t="s">
        <v>55</v>
      </c>
      <c r="B49" t="s">
        <v>56</v>
      </c>
      <c r="C49" t="s">
        <v>69</v>
      </c>
      <c r="D49" t="s">
        <v>72</v>
      </c>
      <c r="E49" t="s">
        <v>13</v>
      </c>
      <c r="F49" s="6">
        <v>36.700000000000003</v>
      </c>
    </row>
    <row r="50" spans="1:6">
      <c r="A50" t="s">
        <v>55</v>
      </c>
      <c r="B50" t="s">
        <v>56</v>
      </c>
      <c r="C50" t="s">
        <v>69</v>
      </c>
      <c r="D50" t="s">
        <v>72</v>
      </c>
      <c r="E50" t="s">
        <v>57</v>
      </c>
      <c r="F50" s="6">
        <v>31.1</v>
      </c>
    </row>
    <row r="51" spans="1:6">
      <c r="A51" t="s">
        <v>55</v>
      </c>
      <c r="B51" t="s">
        <v>56</v>
      </c>
      <c r="C51" t="s">
        <v>69</v>
      </c>
      <c r="D51" t="s">
        <v>72</v>
      </c>
      <c r="E51" t="s">
        <v>58</v>
      </c>
      <c r="F51" s="6">
        <v>40.700000000000003</v>
      </c>
    </row>
    <row r="52" spans="1:6">
      <c r="A52" t="s">
        <v>55</v>
      </c>
      <c r="B52" t="s">
        <v>56</v>
      </c>
      <c r="C52" t="s">
        <v>69</v>
      </c>
      <c r="D52" t="s">
        <v>72</v>
      </c>
      <c r="E52" t="s">
        <v>59</v>
      </c>
      <c r="F52" s="6">
        <v>38.5</v>
      </c>
    </row>
    <row r="53" spans="1:6">
      <c r="A53" t="s">
        <v>55</v>
      </c>
      <c r="B53" t="s">
        <v>56</v>
      </c>
      <c r="C53" t="s">
        <v>69</v>
      </c>
      <c r="D53" t="s">
        <v>73</v>
      </c>
      <c r="E53" t="s">
        <v>13</v>
      </c>
      <c r="F53" s="6">
        <v>53.1</v>
      </c>
    </row>
    <row r="54" spans="1:6">
      <c r="A54" t="s">
        <v>55</v>
      </c>
      <c r="B54" t="s">
        <v>56</v>
      </c>
      <c r="C54" t="s">
        <v>69</v>
      </c>
      <c r="D54" t="s">
        <v>73</v>
      </c>
      <c r="E54" t="s">
        <v>57</v>
      </c>
      <c r="F54" s="6">
        <v>50.7</v>
      </c>
    </row>
    <row r="55" spans="1:6">
      <c r="A55" t="s">
        <v>55</v>
      </c>
      <c r="B55" t="s">
        <v>56</v>
      </c>
      <c r="C55" t="s">
        <v>69</v>
      </c>
      <c r="D55" t="s">
        <v>73</v>
      </c>
      <c r="E55" t="s">
        <v>58</v>
      </c>
      <c r="F55" s="6">
        <v>52.2</v>
      </c>
    </row>
    <row r="56" spans="1:6">
      <c r="A56" t="s">
        <v>55</v>
      </c>
      <c r="B56" t="s">
        <v>56</v>
      </c>
      <c r="C56" t="s">
        <v>69</v>
      </c>
      <c r="D56" t="s">
        <v>73</v>
      </c>
      <c r="E56" t="s">
        <v>59</v>
      </c>
      <c r="F56" s="6">
        <v>56.5</v>
      </c>
    </row>
    <row r="57" spans="1:6">
      <c r="A57" t="s">
        <v>55</v>
      </c>
      <c r="B57" t="s">
        <v>56</v>
      </c>
      <c r="C57" t="s">
        <v>69</v>
      </c>
      <c r="D57" t="s">
        <v>74</v>
      </c>
      <c r="E57" t="s">
        <v>13</v>
      </c>
      <c r="F57" s="6">
        <v>50.2</v>
      </c>
    </row>
    <row r="58" spans="1:6">
      <c r="A58" t="s">
        <v>55</v>
      </c>
      <c r="B58" t="s">
        <v>56</v>
      </c>
      <c r="C58" t="s">
        <v>69</v>
      </c>
      <c r="D58" t="s">
        <v>74</v>
      </c>
      <c r="E58" t="s">
        <v>57</v>
      </c>
      <c r="F58" s="6">
        <v>42.4</v>
      </c>
    </row>
    <row r="59" spans="1:6">
      <c r="A59" t="s">
        <v>55</v>
      </c>
      <c r="B59" t="s">
        <v>56</v>
      </c>
      <c r="C59" t="s">
        <v>69</v>
      </c>
      <c r="D59" t="s">
        <v>74</v>
      </c>
      <c r="E59" t="s">
        <v>58</v>
      </c>
      <c r="F59" s="6">
        <v>53.6</v>
      </c>
    </row>
    <row r="60" spans="1:6">
      <c r="A60" t="s">
        <v>55</v>
      </c>
      <c r="B60" t="s">
        <v>56</v>
      </c>
      <c r="C60" t="s">
        <v>69</v>
      </c>
      <c r="D60" t="s">
        <v>74</v>
      </c>
      <c r="E60" t="s">
        <v>59</v>
      </c>
      <c r="F60" s="6">
        <v>54.9</v>
      </c>
    </row>
    <row r="61" spans="1:6">
      <c r="A61" t="s">
        <v>55</v>
      </c>
      <c r="B61" t="s">
        <v>56</v>
      </c>
      <c r="C61" t="s">
        <v>69</v>
      </c>
      <c r="D61" t="s">
        <v>75</v>
      </c>
      <c r="E61" t="s">
        <v>13</v>
      </c>
      <c r="F61" s="6">
        <v>37.6</v>
      </c>
    </row>
    <row r="62" spans="1:6">
      <c r="A62" t="s">
        <v>55</v>
      </c>
      <c r="B62" t="s">
        <v>56</v>
      </c>
      <c r="C62" t="s">
        <v>69</v>
      </c>
      <c r="D62" t="s">
        <v>75</v>
      </c>
      <c r="E62" t="s">
        <v>57</v>
      </c>
      <c r="F62" s="6">
        <v>25.3</v>
      </c>
    </row>
    <row r="63" spans="1:6">
      <c r="A63" t="s">
        <v>55</v>
      </c>
      <c r="B63" t="s">
        <v>56</v>
      </c>
      <c r="C63" t="s">
        <v>69</v>
      </c>
      <c r="D63" t="s">
        <v>75</v>
      </c>
      <c r="E63" t="s">
        <v>58</v>
      </c>
      <c r="F63" s="6">
        <v>42.5</v>
      </c>
    </row>
    <row r="64" spans="1:6">
      <c r="A64" t="s">
        <v>55</v>
      </c>
      <c r="B64" t="s">
        <v>56</v>
      </c>
      <c r="C64" t="s">
        <v>69</v>
      </c>
      <c r="D64" t="s">
        <v>75</v>
      </c>
      <c r="E64" t="s">
        <v>59</v>
      </c>
      <c r="F64" s="6">
        <v>45.1</v>
      </c>
    </row>
    <row r="65" spans="1:6">
      <c r="A65" t="s">
        <v>55</v>
      </c>
      <c r="B65" t="s">
        <v>56</v>
      </c>
      <c r="C65" t="s">
        <v>69</v>
      </c>
      <c r="D65" t="s">
        <v>76</v>
      </c>
      <c r="E65" t="s">
        <v>13</v>
      </c>
      <c r="F65" s="6">
        <v>39.200000000000003</v>
      </c>
    </row>
    <row r="66" spans="1:6">
      <c r="A66" t="s">
        <v>55</v>
      </c>
      <c r="B66" t="s">
        <v>56</v>
      </c>
      <c r="C66" t="s">
        <v>69</v>
      </c>
      <c r="D66" t="s">
        <v>76</v>
      </c>
      <c r="E66" t="s">
        <v>57</v>
      </c>
      <c r="F66" s="6">
        <v>31.2</v>
      </c>
    </row>
    <row r="67" spans="1:6">
      <c r="A67" t="s">
        <v>55</v>
      </c>
      <c r="B67" t="s">
        <v>56</v>
      </c>
      <c r="C67" t="s">
        <v>69</v>
      </c>
      <c r="D67" t="s">
        <v>76</v>
      </c>
      <c r="E67" t="s">
        <v>58</v>
      </c>
      <c r="F67" s="6">
        <v>42.9</v>
      </c>
    </row>
    <row r="68" spans="1:6">
      <c r="A68" t="s">
        <v>55</v>
      </c>
      <c r="B68" t="s">
        <v>56</v>
      </c>
      <c r="C68" t="s">
        <v>69</v>
      </c>
      <c r="D68" t="s">
        <v>76</v>
      </c>
      <c r="E68" t="s">
        <v>59</v>
      </c>
      <c r="F68" s="6">
        <v>43.7</v>
      </c>
    </row>
    <row r="69" spans="1:6">
      <c r="A69" t="s">
        <v>55</v>
      </c>
      <c r="B69" t="s">
        <v>56</v>
      </c>
      <c r="C69" t="s">
        <v>69</v>
      </c>
      <c r="D69" t="s">
        <v>77</v>
      </c>
      <c r="E69" t="s">
        <v>13</v>
      </c>
      <c r="F69" s="6">
        <v>43.2</v>
      </c>
    </row>
    <row r="70" spans="1:6">
      <c r="A70" t="s">
        <v>55</v>
      </c>
      <c r="B70" t="s">
        <v>56</v>
      </c>
      <c r="C70" t="s">
        <v>69</v>
      </c>
      <c r="D70" t="s">
        <v>77</v>
      </c>
      <c r="E70" t="s">
        <v>57</v>
      </c>
      <c r="F70" s="6">
        <v>35.200000000000003</v>
      </c>
    </row>
    <row r="71" spans="1:6">
      <c r="A71" t="s">
        <v>55</v>
      </c>
      <c r="B71" t="s">
        <v>56</v>
      </c>
      <c r="C71" t="s">
        <v>69</v>
      </c>
      <c r="D71" t="s">
        <v>77</v>
      </c>
      <c r="E71" t="s">
        <v>58</v>
      </c>
      <c r="F71" s="6">
        <v>45.2</v>
      </c>
    </row>
    <row r="72" spans="1:6">
      <c r="A72" t="s">
        <v>55</v>
      </c>
      <c r="B72" t="s">
        <v>56</v>
      </c>
      <c r="C72" t="s">
        <v>69</v>
      </c>
      <c r="D72" t="s">
        <v>77</v>
      </c>
      <c r="E72" t="s">
        <v>59</v>
      </c>
      <c r="F72" s="6">
        <v>49.5</v>
      </c>
    </row>
    <row r="73" spans="1:6">
      <c r="A73" t="s">
        <v>55</v>
      </c>
      <c r="B73" t="s">
        <v>56</v>
      </c>
      <c r="C73" t="s">
        <v>69</v>
      </c>
      <c r="D73" t="s">
        <v>78</v>
      </c>
      <c r="E73" t="s">
        <v>13</v>
      </c>
      <c r="F73" s="6">
        <v>40.299999999999997</v>
      </c>
    </row>
    <row r="74" spans="1:6">
      <c r="A74" t="s">
        <v>55</v>
      </c>
      <c r="B74" t="s">
        <v>56</v>
      </c>
      <c r="C74" t="s">
        <v>69</v>
      </c>
      <c r="D74" t="s">
        <v>78</v>
      </c>
      <c r="E74" t="s">
        <v>57</v>
      </c>
      <c r="F74" s="6">
        <v>31.6</v>
      </c>
    </row>
    <row r="75" spans="1:6">
      <c r="A75" t="s">
        <v>55</v>
      </c>
      <c r="B75" t="s">
        <v>56</v>
      </c>
      <c r="C75" t="s">
        <v>69</v>
      </c>
      <c r="D75" t="s">
        <v>78</v>
      </c>
      <c r="E75" t="s">
        <v>58</v>
      </c>
      <c r="F75" s="6">
        <v>44.2</v>
      </c>
    </row>
    <row r="76" spans="1:6">
      <c r="A76" t="s">
        <v>55</v>
      </c>
      <c r="B76" t="s">
        <v>56</v>
      </c>
      <c r="C76" t="s">
        <v>69</v>
      </c>
      <c r="D76" t="s">
        <v>78</v>
      </c>
      <c r="E76" t="s">
        <v>59</v>
      </c>
      <c r="F76" s="6">
        <v>45.5</v>
      </c>
    </row>
    <row r="77" spans="1:6">
      <c r="A77" s="17" t="s">
        <v>85</v>
      </c>
      <c r="B77" s="17" t="s">
        <v>81</v>
      </c>
      <c r="C77" s="17" t="s">
        <v>69</v>
      </c>
      <c r="D77" s="17" t="s">
        <v>70</v>
      </c>
      <c r="E77" s="17" t="s">
        <v>13</v>
      </c>
      <c r="F77" s="18">
        <v>10.9</v>
      </c>
    </row>
    <row r="78" spans="1:6">
      <c r="A78" t="s">
        <v>85</v>
      </c>
      <c r="B78" t="s">
        <v>81</v>
      </c>
      <c r="C78" t="s">
        <v>69</v>
      </c>
      <c r="D78" t="s">
        <v>70</v>
      </c>
      <c r="E78" t="s">
        <v>82</v>
      </c>
      <c r="F78" s="6">
        <v>5.7</v>
      </c>
    </row>
    <row r="79" spans="1:6">
      <c r="A79" t="s">
        <v>85</v>
      </c>
      <c r="B79" t="s">
        <v>81</v>
      </c>
      <c r="C79" t="s">
        <v>69</v>
      </c>
      <c r="D79" t="s">
        <v>70</v>
      </c>
      <c r="E79" t="s">
        <v>83</v>
      </c>
      <c r="F79" s="6">
        <v>11.5</v>
      </c>
    </row>
    <row r="80" spans="1:6">
      <c r="A80" t="s">
        <v>85</v>
      </c>
      <c r="B80" t="s">
        <v>81</v>
      </c>
      <c r="C80" t="s">
        <v>69</v>
      </c>
      <c r="D80" t="s">
        <v>70</v>
      </c>
      <c r="E80" t="s">
        <v>84</v>
      </c>
      <c r="F80" s="6">
        <v>15.4</v>
      </c>
    </row>
    <row r="81" spans="1:6">
      <c r="A81" t="s">
        <v>85</v>
      </c>
      <c r="B81" t="s">
        <v>81</v>
      </c>
      <c r="C81" t="s">
        <v>69</v>
      </c>
      <c r="D81" t="s">
        <v>71</v>
      </c>
      <c r="E81" t="s">
        <v>13</v>
      </c>
      <c r="F81" s="6">
        <v>5.5</v>
      </c>
    </row>
    <row r="82" spans="1:6">
      <c r="A82" t="s">
        <v>85</v>
      </c>
      <c r="B82" t="s">
        <v>81</v>
      </c>
      <c r="C82" t="s">
        <v>69</v>
      </c>
      <c r="D82" t="s">
        <v>71</v>
      </c>
      <c r="E82" t="s">
        <v>82</v>
      </c>
      <c r="F82" s="6">
        <v>2.9</v>
      </c>
    </row>
    <row r="83" spans="1:6">
      <c r="A83" t="s">
        <v>85</v>
      </c>
      <c r="B83" t="s">
        <v>81</v>
      </c>
      <c r="C83" t="s">
        <v>69</v>
      </c>
      <c r="D83" t="s">
        <v>71</v>
      </c>
      <c r="E83" t="s">
        <v>83</v>
      </c>
      <c r="F83" s="6">
        <v>6.4</v>
      </c>
    </row>
    <row r="84" spans="1:6">
      <c r="A84" t="s">
        <v>85</v>
      </c>
      <c r="B84" t="s">
        <v>81</v>
      </c>
      <c r="C84" t="s">
        <v>69</v>
      </c>
      <c r="D84" t="s">
        <v>71</v>
      </c>
      <c r="E84" t="s">
        <v>84</v>
      </c>
      <c r="F84" s="6">
        <v>7.1</v>
      </c>
    </row>
    <row r="85" spans="1:6">
      <c r="A85" t="s">
        <v>85</v>
      </c>
      <c r="B85" t="s">
        <v>81</v>
      </c>
      <c r="C85" t="s">
        <v>69</v>
      </c>
      <c r="D85" t="s">
        <v>72</v>
      </c>
      <c r="E85" t="s">
        <v>13</v>
      </c>
      <c r="F85" s="6">
        <v>10.7</v>
      </c>
    </row>
    <row r="86" spans="1:6">
      <c r="A86" t="s">
        <v>85</v>
      </c>
      <c r="B86" t="s">
        <v>81</v>
      </c>
      <c r="C86" t="s">
        <v>69</v>
      </c>
      <c r="D86" t="s">
        <v>72</v>
      </c>
      <c r="E86" t="s">
        <v>82</v>
      </c>
      <c r="F86" s="6">
        <v>5.2</v>
      </c>
    </row>
    <row r="87" spans="1:6">
      <c r="A87" t="s">
        <v>85</v>
      </c>
      <c r="B87" t="s">
        <v>81</v>
      </c>
      <c r="C87" t="s">
        <v>69</v>
      </c>
      <c r="D87" t="s">
        <v>72</v>
      </c>
      <c r="E87" t="s">
        <v>83</v>
      </c>
      <c r="F87" s="6">
        <v>12.1</v>
      </c>
    </row>
    <row r="88" spans="1:6">
      <c r="A88" t="s">
        <v>85</v>
      </c>
      <c r="B88" t="s">
        <v>81</v>
      </c>
      <c r="C88" t="s">
        <v>69</v>
      </c>
      <c r="D88" t="s">
        <v>72</v>
      </c>
      <c r="E88" t="s">
        <v>84</v>
      </c>
      <c r="F88" s="6">
        <v>14.7</v>
      </c>
    </row>
    <row r="89" spans="1:6">
      <c r="A89" t="s">
        <v>85</v>
      </c>
      <c r="B89" t="s">
        <v>81</v>
      </c>
      <c r="C89" t="s">
        <v>69</v>
      </c>
      <c r="D89" t="s">
        <v>73</v>
      </c>
      <c r="E89" t="s">
        <v>13</v>
      </c>
      <c r="F89" s="6">
        <v>20.3</v>
      </c>
    </row>
    <row r="90" spans="1:6">
      <c r="A90" t="s">
        <v>85</v>
      </c>
      <c r="B90" t="s">
        <v>81</v>
      </c>
      <c r="C90" t="s">
        <v>69</v>
      </c>
      <c r="D90" t="s">
        <v>73</v>
      </c>
      <c r="E90" t="s">
        <v>82</v>
      </c>
      <c r="F90" s="6">
        <v>10.1</v>
      </c>
    </row>
    <row r="91" spans="1:6">
      <c r="A91" t="s">
        <v>85</v>
      </c>
      <c r="B91" t="s">
        <v>81</v>
      </c>
      <c r="C91" t="s">
        <v>69</v>
      </c>
      <c r="D91" t="s">
        <v>73</v>
      </c>
      <c r="E91" t="s">
        <v>83</v>
      </c>
      <c r="F91" s="6">
        <v>23.9</v>
      </c>
    </row>
    <row r="92" spans="1:6">
      <c r="A92" t="s">
        <v>85</v>
      </c>
      <c r="B92" t="s">
        <v>81</v>
      </c>
      <c r="C92" t="s">
        <v>69</v>
      </c>
      <c r="D92" t="s">
        <v>73</v>
      </c>
      <c r="E92" t="s">
        <v>84</v>
      </c>
      <c r="F92" s="6">
        <v>27.4</v>
      </c>
    </row>
    <row r="93" spans="1:6">
      <c r="A93" t="s">
        <v>85</v>
      </c>
      <c r="B93" t="s">
        <v>81</v>
      </c>
      <c r="C93" t="s">
        <v>69</v>
      </c>
      <c r="D93" t="s">
        <v>74</v>
      </c>
      <c r="E93" t="s">
        <v>13</v>
      </c>
      <c r="F93" s="6">
        <v>12.9</v>
      </c>
    </row>
    <row r="94" spans="1:6">
      <c r="A94" t="s">
        <v>85</v>
      </c>
      <c r="B94" t="s">
        <v>81</v>
      </c>
      <c r="C94" t="s">
        <v>69</v>
      </c>
      <c r="D94" t="s">
        <v>74</v>
      </c>
      <c r="E94" t="s">
        <v>82</v>
      </c>
      <c r="F94" s="6">
        <v>5</v>
      </c>
    </row>
    <row r="95" spans="1:6">
      <c r="A95" t="s">
        <v>85</v>
      </c>
      <c r="B95" t="s">
        <v>81</v>
      </c>
      <c r="C95" t="s">
        <v>69</v>
      </c>
      <c r="D95" t="s">
        <v>74</v>
      </c>
      <c r="E95" t="s">
        <v>83</v>
      </c>
      <c r="F95" s="6">
        <v>12.7</v>
      </c>
    </row>
    <row r="96" spans="1:6">
      <c r="A96" t="s">
        <v>85</v>
      </c>
      <c r="B96" t="s">
        <v>81</v>
      </c>
      <c r="C96" t="s">
        <v>69</v>
      </c>
      <c r="D96" t="s">
        <v>74</v>
      </c>
      <c r="E96" t="s">
        <v>84</v>
      </c>
      <c r="F96" s="6">
        <v>20.8</v>
      </c>
    </row>
    <row r="97" spans="1:6">
      <c r="A97" t="s">
        <v>85</v>
      </c>
      <c r="B97" t="s">
        <v>81</v>
      </c>
      <c r="C97" t="s">
        <v>69</v>
      </c>
      <c r="D97" t="s">
        <v>75</v>
      </c>
      <c r="E97" t="s">
        <v>13</v>
      </c>
      <c r="F97" s="6">
        <v>3.5</v>
      </c>
    </row>
    <row r="98" spans="1:6">
      <c r="A98" t="s">
        <v>85</v>
      </c>
      <c r="B98" t="s">
        <v>81</v>
      </c>
      <c r="C98" t="s">
        <v>69</v>
      </c>
      <c r="D98" t="s">
        <v>75</v>
      </c>
      <c r="E98" t="s">
        <v>82</v>
      </c>
      <c r="F98" s="6">
        <v>2.8</v>
      </c>
    </row>
    <row r="99" spans="1:6">
      <c r="A99" t="s">
        <v>85</v>
      </c>
      <c r="B99" t="s">
        <v>81</v>
      </c>
      <c r="C99" t="s">
        <v>69</v>
      </c>
      <c r="D99" t="s">
        <v>75</v>
      </c>
      <c r="E99" t="s">
        <v>83</v>
      </c>
      <c r="F99" s="6">
        <v>3.1</v>
      </c>
    </row>
    <row r="100" spans="1:6">
      <c r="A100" t="s">
        <v>85</v>
      </c>
      <c r="B100" t="s">
        <v>81</v>
      </c>
      <c r="C100" t="s">
        <v>69</v>
      </c>
      <c r="D100" t="s">
        <v>75</v>
      </c>
      <c r="E100" t="s">
        <v>84</v>
      </c>
      <c r="F100" s="6">
        <v>4.5999999999999996</v>
      </c>
    </row>
    <row r="101" spans="1:6">
      <c r="A101" t="s">
        <v>85</v>
      </c>
      <c r="B101" t="s">
        <v>81</v>
      </c>
      <c r="C101" t="s">
        <v>69</v>
      </c>
      <c r="D101" t="s">
        <v>76</v>
      </c>
      <c r="E101" t="s">
        <v>13</v>
      </c>
      <c r="F101" s="6">
        <v>6.8</v>
      </c>
    </row>
    <row r="102" spans="1:6">
      <c r="A102" t="s">
        <v>85</v>
      </c>
      <c r="B102" t="s">
        <v>81</v>
      </c>
      <c r="C102" t="s">
        <v>69</v>
      </c>
      <c r="D102" t="s">
        <v>76</v>
      </c>
      <c r="E102" t="s">
        <v>82</v>
      </c>
      <c r="F102" s="6">
        <v>3.3</v>
      </c>
    </row>
    <row r="103" spans="1:6">
      <c r="A103" t="s">
        <v>85</v>
      </c>
      <c r="B103" t="s">
        <v>81</v>
      </c>
      <c r="C103" t="s">
        <v>69</v>
      </c>
      <c r="D103" t="s">
        <v>76</v>
      </c>
      <c r="E103" t="s">
        <v>83</v>
      </c>
      <c r="F103" s="6">
        <v>7.8</v>
      </c>
    </row>
    <row r="104" spans="1:6">
      <c r="A104" t="s">
        <v>85</v>
      </c>
      <c r="B104" t="s">
        <v>81</v>
      </c>
      <c r="C104" t="s">
        <v>69</v>
      </c>
      <c r="D104" t="s">
        <v>76</v>
      </c>
      <c r="E104" t="s">
        <v>84</v>
      </c>
      <c r="F104" s="6">
        <v>9</v>
      </c>
    </row>
    <row r="105" spans="1:6">
      <c r="A105" t="s">
        <v>85</v>
      </c>
      <c r="B105" t="s">
        <v>81</v>
      </c>
      <c r="C105" t="s">
        <v>69</v>
      </c>
      <c r="D105" t="s">
        <v>77</v>
      </c>
      <c r="E105" t="s">
        <v>13</v>
      </c>
      <c r="F105" s="6">
        <v>10.8</v>
      </c>
    </row>
    <row r="106" spans="1:6">
      <c r="A106" t="s">
        <v>85</v>
      </c>
      <c r="B106" t="s">
        <v>81</v>
      </c>
      <c r="C106" t="s">
        <v>69</v>
      </c>
      <c r="D106" t="s">
        <v>77</v>
      </c>
      <c r="E106" t="s">
        <v>82</v>
      </c>
      <c r="F106" s="6">
        <v>6.9</v>
      </c>
    </row>
    <row r="107" spans="1:6">
      <c r="A107" t="s">
        <v>85</v>
      </c>
      <c r="B107" t="s">
        <v>81</v>
      </c>
      <c r="C107" t="s">
        <v>69</v>
      </c>
      <c r="D107" t="s">
        <v>77</v>
      </c>
      <c r="E107" t="s">
        <v>83</v>
      </c>
      <c r="F107" s="6">
        <v>10.8</v>
      </c>
    </row>
    <row r="108" spans="1:6">
      <c r="A108" t="s">
        <v>85</v>
      </c>
      <c r="B108" t="s">
        <v>81</v>
      </c>
      <c r="C108" t="s">
        <v>69</v>
      </c>
      <c r="D108" t="s">
        <v>77</v>
      </c>
      <c r="E108" t="s">
        <v>84</v>
      </c>
      <c r="F108" s="6">
        <v>14.7</v>
      </c>
    </row>
    <row r="109" spans="1:6">
      <c r="A109" t="s">
        <v>85</v>
      </c>
      <c r="B109" t="s">
        <v>81</v>
      </c>
      <c r="C109" t="s">
        <v>69</v>
      </c>
      <c r="D109" t="s">
        <v>78</v>
      </c>
      <c r="E109" t="s">
        <v>13</v>
      </c>
      <c r="F109" s="6">
        <v>13.1</v>
      </c>
    </row>
    <row r="110" spans="1:6">
      <c r="A110" t="s">
        <v>85</v>
      </c>
      <c r="B110" t="s">
        <v>81</v>
      </c>
      <c r="C110" t="s">
        <v>69</v>
      </c>
      <c r="D110" t="s">
        <v>78</v>
      </c>
      <c r="E110" t="s">
        <v>82</v>
      </c>
      <c r="F110" s="6">
        <v>7.8</v>
      </c>
    </row>
    <row r="111" spans="1:6">
      <c r="A111" t="s">
        <v>85</v>
      </c>
      <c r="B111" t="s">
        <v>81</v>
      </c>
      <c r="C111" t="s">
        <v>69</v>
      </c>
      <c r="D111" t="s">
        <v>78</v>
      </c>
      <c r="E111" t="s">
        <v>83</v>
      </c>
      <c r="F111" s="6">
        <v>14.2</v>
      </c>
    </row>
    <row r="112" spans="1:6">
      <c r="A112" t="s">
        <v>85</v>
      </c>
      <c r="B112" t="s">
        <v>81</v>
      </c>
      <c r="C112" t="s">
        <v>69</v>
      </c>
      <c r="D112" t="s">
        <v>78</v>
      </c>
      <c r="E112" t="s">
        <v>84</v>
      </c>
      <c r="F112" s="6">
        <v>17.100000000000001</v>
      </c>
    </row>
    <row r="113" spans="1:6">
      <c r="A113" t="s">
        <v>80</v>
      </c>
      <c r="B113" t="s">
        <v>81</v>
      </c>
      <c r="C113" t="s">
        <v>69</v>
      </c>
      <c r="D113" t="s">
        <v>70</v>
      </c>
      <c r="E113" t="s">
        <v>13</v>
      </c>
      <c r="F113" s="6">
        <v>23.5</v>
      </c>
    </row>
    <row r="114" spans="1:6">
      <c r="A114" t="s">
        <v>80</v>
      </c>
      <c r="B114" t="s">
        <v>81</v>
      </c>
      <c r="C114" t="s">
        <v>69</v>
      </c>
      <c r="D114" t="s">
        <v>70</v>
      </c>
      <c r="E114" t="s">
        <v>82</v>
      </c>
      <c r="F114" s="6">
        <v>9.1999999999999993</v>
      </c>
    </row>
    <row r="115" spans="1:6">
      <c r="A115" t="s">
        <v>80</v>
      </c>
      <c r="B115" t="s">
        <v>81</v>
      </c>
      <c r="C115" t="s">
        <v>69</v>
      </c>
      <c r="D115" t="s">
        <v>70</v>
      </c>
      <c r="E115" t="s">
        <v>83</v>
      </c>
      <c r="F115" s="6">
        <v>22.8</v>
      </c>
    </row>
    <row r="116" spans="1:6">
      <c r="A116" t="s">
        <v>80</v>
      </c>
      <c r="B116" t="s">
        <v>81</v>
      </c>
      <c r="C116" t="s">
        <v>69</v>
      </c>
      <c r="D116" t="s">
        <v>70</v>
      </c>
      <c r="E116" t="s">
        <v>84</v>
      </c>
      <c r="F116" s="6">
        <v>38.200000000000003</v>
      </c>
    </row>
    <row r="117" spans="1:6">
      <c r="A117" t="s">
        <v>80</v>
      </c>
      <c r="B117" t="s">
        <v>81</v>
      </c>
      <c r="C117" t="s">
        <v>69</v>
      </c>
      <c r="D117" t="s">
        <v>71</v>
      </c>
      <c r="E117" t="s">
        <v>13</v>
      </c>
      <c r="F117" s="6">
        <v>12.9</v>
      </c>
    </row>
    <row r="118" spans="1:6">
      <c r="A118" t="s">
        <v>80</v>
      </c>
      <c r="B118" t="s">
        <v>81</v>
      </c>
      <c r="C118" t="s">
        <v>69</v>
      </c>
      <c r="D118" t="s">
        <v>71</v>
      </c>
      <c r="E118" t="s">
        <v>82</v>
      </c>
      <c r="F118" s="6">
        <v>6</v>
      </c>
    </row>
    <row r="119" spans="1:6">
      <c r="A119" t="s">
        <v>80</v>
      </c>
      <c r="B119" t="s">
        <v>81</v>
      </c>
      <c r="C119" t="s">
        <v>69</v>
      </c>
      <c r="D119" t="s">
        <v>71</v>
      </c>
      <c r="E119" t="s">
        <v>83</v>
      </c>
      <c r="F119" s="6">
        <v>14.5</v>
      </c>
    </row>
    <row r="120" spans="1:6">
      <c r="A120" t="s">
        <v>80</v>
      </c>
      <c r="B120" t="s">
        <v>81</v>
      </c>
      <c r="C120" t="s">
        <v>69</v>
      </c>
      <c r="D120" t="s">
        <v>71</v>
      </c>
      <c r="E120" t="s">
        <v>84</v>
      </c>
      <c r="F120" s="6">
        <v>18.3</v>
      </c>
    </row>
    <row r="121" spans="1:6">
      <c r="A121" t="s">
        <v>80</v>
      </c>
      <c r="B121" t="s">
        <v>81</v>
      </c>
      <c r="C121" t="s">
        <v>69</v>
      </c>
      <c r="D121" t="s">
        <v>72</v>
      </c>
      <c r="E121" t="s">
        <v>13</v>
      </c>
      <c r="F121" s="6">
        <v>20.6</v>
      </c>
    </row>
    <row r="122" spans="1:6">
      <c r="A122" t="s">
        <v>80</v>
      </c>
      <c r="B122" t="s">
        <v>81</v>
      </c>
      <c r="C122" t="s">
        <v>69</v>
      </c>
      <c r="D122" t="s">
        <v>72</v>
      </c>
      <c r="E122" t="s">
        <v>82</v>
      </c>
      <c r="F122" s="6">
        <v>7.9</v>
      </c>
    </row>
    <row r="123" spans="1:6">
      <c r="A123" t="s">
        <v>80</v>
      </c>
      <c r="B123" t="s">
        <v>81</v>
      </c>
      <c r="C123" t="s">
        <v>69</v>
      </c>
      <c r="D123" t="s">
        <v>72</v>
      </c>
      <c r="E123" t="s">
        <v>83</v>
      </c>
      <c r="F123" s="6">
        <v>21.8</v>
      </c>
    </row>
    <row r="124" spans="1:6">
      <c r="A124" t="s">
        <v>80</v>
      </c>
      <c r="B124" t="s">
        <v>81</v>
      </c>
      <c r="C124" t="s">
        <v>69</v>
      </c>
      <c r="D124" t="s">
        <v>72</v>
      </c>
      <c r="E124" t="s">
        <v>84</v>
      </c>
      <c r="F124" s="6">
        <v>32.4</v>
      </c>
    </row>
    <row r="125" spans="1:6">
      <c r="A125" t="s">
        <v>80</v>
      </c>
      <c r="B125" t="s">
        <v>81</v>
      </c>
      <c r="C125" t="s">
        <v>69</v>
      </c>
      <c r="D125" t="s">
        <v>73</v>
      </c>
      <c r="E125" t="s">
        <v>13</v>
      </c>
      <c r="F125" s="6">
        <v>32.9</v>
      </c>
    </row>
    <row r="126" spans="1:6">
      <c r="A126" t="s">
        <v>80</v>
      </c>
      <c r="B126" t="s">
        <v>81</v>
      </c>
      <c r="C126" t="s">
        <v>69</v>
      </c>
      <c r="D126" t="s">
        <v>73</v>
      </c>
      <c r="E126" t="s">
        <v>82</v>
      </c>
      <c r="F126" s="6">
        <v>13.7</v>
      </c>
    </row>
    <row r="127" spans="1:6">
      <c r="A127" t="s">
        <v>80</v>
      </c>
      <c r="B127" t="s">
        <v>81</v>
      </c>
      <c r="C127" t="s">
        <v>69</v>
      </c>
      <c r="D127" t="s">
        <v>73</v>
      </c>
      <c r="E127" t="s">
        <v>83</v>
      </c>
      <c r="F127" s="6">
        <v>38.6</v>
      </c>
    </row>
    <row r="128" spans="1:6">
      <c r="A128" t="s">
        <v>80</v>
      </c>
      <c r="B128" t="s">
        <v>81</v>
      </c>
      <c r="C128" t="s">
        <v>69</v>
      </c>
      <c r="D128" t="s">
        <v>73</v>
      </c>
      <c r="E128" t="s">
        <v>84</v>
      </c>
      <c r="F128" s="6">
        <v>47.2</v>
      </c>
    </row>
    <row r="129" spans="1:6">
      <c r="A129" t="s">
        <v>80</v>
      </c>
      <c r="B129" t="s">
        <v>81</v>
      </c>
      <c r="C129" t="s">
        <v>69</v>
      </c>
      <c r="D129" t="s">
        <v>74</v>
      </c>
      <c r="E129" t="s">
        <v>13</v>
      </c>
      <c r="F129" s="6">
        <v>30.7</v>
      </c>
    </row>
    <row r="130" spans="1:6">
      <c r="A130" t="s">
        <v>80</v>
      </c>
      <c r="B130" t="s">
        <v>81</v>
      </c>
      <c r="C130" t="s">
        <v>69</v>
      </c>
      <c r="D130" t="s">
        <v>74</v>
      </c>
      <c r="E130" t="s">
        <v>82</v>
      </c>
      <c r="F130" s="6">
        <v>10.6</v>
      </c>
    </row>
    <row r="131" spans="1:6">
      <c r="A131" t="s">
        <v>80</v>
      </c>
      <c r="B131" t="s">
        <v>81</v>
      </c>
      <c r="C131" t="s">
        <v>69</v>
      </c>
      <c r="D131" t="s">
        <v>74</v>
      </c>
      <c r="E131" t="s">
        <v>83</v>
      </c>
      <c r="F131" s="6">
        <v>30.8</v>
      </c>
    </row>
    <row r="132" spans="1:6">
      <c r="A132" t="s">
        <v>80</v>
      </c>
      <c r="B132" t="s">
        <v>81</v>
      </c>
      <c r="C132" t="s">
        <v>69</v>
      </c>
      <c r="D132" t="s">
        <v>74</v>
      </c>
      <c r="E132" t="s">
        <v>84</v>
      </c>
      <c r="F132" s="6">
        <v>50.4</v>
      </c>
    </row>
    <row r="133" spans="1:6">
      <c r="A133" t="s">
        <v>80</v>
      </c>
      <c r="B133" t="s">
        <v>81</v>
      </c>
      <c r="C133" t="s">
        <v>69</v>
      </c>
      <c r="D133" t="s">
        <v>75</v>
      </c>
      <c r="E133" t="s">
        <v>13</v>
      </c>
      <c r="F133" s="6">
        <v>15.3</v>
      </c>
    </row>
    <row r="134" spans="1:6">
      <c r="A134" t="s">
        <v>80</v>
      </c>
      <c r="B134" t="s">
        <v>81</v>
      </c>
      <c r="C134" t="s">
        <v>69</v>
      </c>
      <c r="D134" t="s">
        <v>75</v>
      </c>
      <c r="E134" t="s">
        <v>82</v>
      </c>
      <c r="F134" s="6">
        <v>4.8</v>
      </c>
    </row>
    <row r="135" spans="1:6">
      <c r="A135" t="s">
        <v>80</v>
      </c>
      <c r="B135" t="s">
        <v>81</v>
      </c>
      <c r="C135" t="s">
        <v>69</v>
      </c>
      <c r="D135" t="s">
        <v>75</v>
      </c>
      <c r="E135" t="s">
        <v>83</v>
      </c>
      <c r="F135" s="6">
        <v>13.6</v>
      </c>
    </row>
    <row r="136" spans="1:6">
      <c r="A136" t="s">
        <v>80</v>
      </c>
      <c r="B136" t="s">
        <v>81</v>
      </c>
      <c r="C136" t="s">
        <v>69</v>
      </c>
      <c r="D136" t="s">
        <v>75</v>
      </c>
      <c r="E136" t="s">
        <v>84</v>
      </c>
      <c r="F136" s="6">
        <v>26.7</v>
      </c>
    </row>
    <row r="137" spans="1:6">
      <c r="A137" t="s">
        <v>80</v>
      </c>
      <c r="B137" t="s">
        <v>81</v>
      </c>
      <c r="C137" t="s">
        <v>69</v>
      </c>
      <c r="D137" t="s">
        <v>76</v>
      </c>
      <c r="E137" t="s">
        <v>13</v>
      </c>
      <c r="F137" s="6">
        <v>18.7</v>
      </c>
    </row>
    <row r="138" spans="1:6">
      <c r="A138" t="s">
        <v>80</v>
      </c>
      <c r="B138" t="s">
        <v>81</v>
      </c>
      <c r="C138" t="s">
        <v>69</v>
      </c>
      <c r="D138" t="s">
        <v>76</v>
      </c>
      <c r="E138" t="s">
        <v>82</v>
      </c>
      <c r="F138" s="6">
        <v>5.6</v>
      </c>
    </row>
    <row r="139" spans="1:6">
      <c r="A139" t="s">
        <v>80</v>
      </c>
      <c r="B139" t="s">
        <v>81</v>
      </c>
      <c r="C139" t="s">
        <v>69</v>
      </c>
      <c r="D139" t="s">
        <v>76</v>
      </c>
      <c r="E139" t="s">
        <v>83</v>
      </c>
      <c r="F139" s="6">
        <v>17.8</v>
      </c>
    </row>
    <row r="140" spans="1:6">
      <c r="A140" t="s">
        <v>80</v>
      </c>
      <c r="B140" t="s">
        <v>81</v>
      </c>
      <c r="C140" t="s">
        <v>69</v>
      </c>
      <c r="D140" t="s">
        <v>76</v>
      </c>
      <c r="E140" t="s">
        <v>84</v>
      </c>
      <c r="F140" s="6">
        <v>31.6</v>
      </c>
    </row>
    <row r="141" spans="1:6">
      <c r="A141" t="s">
        <v>80</v>
      </c>
      <c r="B141" t="s">
        <v>81</v>
      </c>
      <c r="C141" t="s">
        <v>69</v>
      </c>
      <c r="D141" t="s">
        <v>77</v>
      </c>
      <c r="E141" t="s">
        <v>13</v>
      </c>
      <c r="F141" s="6">
        <v>22.7</v>
      </c>
    </row>
    <row r="142" spans="1:6">
      <c r="A142" t="s">
        <v>80</v>
      </c>
      <c r="B142" t="s">
        <v>81</v>
      </c>
      <c r="C142" t="s">
        <v>69</v>
      </c>
      <c r="D142" t="s">
        <v>77</v>
      </c>
      <c r="E142" t="s">
        <v>82</v>
      </c>
      <c r="F142" s="6">
        <v>11.1</v>
      </c>
    </row>
    <row r="143" spans="1:6">
      <c r="A143" t="s">
        <v>80</v>
      </c>
      <c r="B143" t="s">
        <v>81</v>
      </c>
      <c r="C143" t="s">
        <v>69</v>
      </c>
      <c r="D143" t="s">
        <v>77</v>
      </c>
      <c r="E143" t="s">
        <v>83</v>
      </c>
      <c r="F143" s="6">
        <v>19.5</v>
      </c>
    </row>
    <row r="144" spans="1:6">
      <c r="A144" t="s">
        <v>80</v>
      </c>
      <c r="B144" t="s">
        <v>81</v>
      </c>
      <c r="C144" t="s">
        <v>69</v>
      </c>
      <c r="D144" t="s">
        <v>77</v>
      </c>
      <c r="E144" t="s">
        <v>84</v>
      </c>
      <c r="F144" s="6">
        <v>37.299999999999997</v>
      </c>
    </row>
    <row r="145" spans="1:6">
      <c r="A145" t="s">
        <v>80</v>
      </c>
      <c r="B145" t="s">
        <v>81</v>
      </c>
      <c r="C145" t="s">
        <v>69</v>
      </c>
      <c r="D145" t="s">
        <v>78</v>
      </c>
      <c r="E145" t="s">
        <v>13</v>
      </c>
      <c r="F145" s="6">
        <v>26.3</v>
      </c>
    </row>
    <row r="146" spans="1:6">
      <c r="A146" t="s">
        <v>80</v>
      </c>
      <c r="B146" t="s">
        <v>81</v>
      </c>
      <c r="C146" t="s">
        <v>69</v>
      </c>
      <c r="D146" t="s">
        <v>78</v>
      </c>
      <c r="E146" t="s">
        <v>82</v>
      </c>
      <c r="F146" s="6">
        <v>10</v>
      </c>
    </row>
    <row r="147" spans="1:6">
      <c r="A147" t="s">
        <v>80</v>
      </c>
      <c r="B147" t="s">
        <v>81</v>
      </c>
      <c r="C147" t="s">
        <v>69</v>
      </c>
      <c r="D147" t="s">
        <v>78</v>
      </c>
      <c r="E147" t="s">
        <v>83</v>
      </c>
      <c r="F147" s="6">
        <v>24.3</v>
      </c>
    </row>
    <row r="148" spans="1:6">
      <c r="A148" t="s">
        <v>80</v>
      </c>
      <c r="B148" t="s">
        <v>81</v>
      </c>
      <c r="C148" t="s">
        <v>69</v>
      </c>
      <c r="D148" t="s">
        <v>78</v>
      </c>
      <c r="E148" t="s">
        <v>84</v>
      </c>
      <c r="F148" s="6">
        <v>44</v>
      </c>
    </row>
  </sheetData>
  <mergeCells count="2">
    <mergeCell ref="A1:D1"/>
    <mergeCell ref="A2:D2"/>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4" tint="-0.249977111117893"/>
  </sheetPr>
  <dimension ref="A1:E109"/>
  <sheetViews>
    <sheetView workbookViewId="0">
      <selection activeCell="D14" sqref="D14"/>
    </sheetView>
  </sheetViews>
  <sheetFormatPr defaultRowHeight="15"/>
  <cols>
    <col min="1" max="1" width="43.28515625" customWidth="1"/>
    <col min="2" max="2" width="14.140625" customWidth="1"/>
    <col min="3" max="3" width="15.42578125" customWidth="1"/>
    <col min="4" max="4" width="18" customWidth="1"/>
  </cols>
  <sheetData>
    <row r="1" spans="1:5" ht="19.5" customHeight="1">
      <c r="A1" s="197" t="s">
        <v>633</v>
      </c>
      <c r="B1" s="197"/>
      <c r="C1" s="197"/>
      <c r="D1" s="197"/>
    </row>
    <row r="2" spans="1:5">
      <c r="A2" s="197" t="s">
        <v>607</v>
      </c>
      <c r="B2" s="197"/>
      <c r="C2" s="197"/>
      <c r="D2" s="197"/>
    </row>
    <row r="4" spans="1:5">
      <c r="A4" s="2" t="s">
        <v>4</v>
      </c>
      <c r="B4" s="2" t="s">
        <v>92</v>
      </c>
      <c r="C4" s="2" t="s">
        <v>6</v>
      </c>
      <c r="D4" s="2" t="s">
        <v>375</v>
      </c>
      <c r="E4" s="2" t="s">
        <v>9</v>
      </c>
    </row>
    <row r="5" spans="1:5">
      <c r="A5" t="s">
        <v>605</v>
      </c>
      <c r="B5">
        <v>2013</v>
      </c>
      <c r="C5" t="s">
        <v>262</v>
      </c>
      <c r="D5" t="s">
        <v>580</v>
      </c>
      <c r="E5" s="103">
        <v>3672</v>
      </c>
    </row>
    <row r="6" spans="1:5">
      <c r="A6" t="s">
        <v>605</v>
      </c>
      <c r="B6">
        <v>2013</v>
      </c>
      <c r="C6" t="s">
        <v>262</v>
      </c>
      <c r="D6" t="s">
        <v>579</v>
      </c>
      <c r="E6" s="103">
        <v>14642</v>
      </c>
    </row>
    <row r="7" spans="1:5">
      <c r="A7" t="s">
        <v>605</v>
      </c>
      <c r="B7">
        <v>2013</v>
      </c>
      <c r="C7" t="s">
        <v>262</v>
      </c>
      <c r="D7" t="s">
        <v>578</v>
      </c>
      <c r="E7" s="103">
        <v>9125</v>
      </c>
    </row>
    <row r="8" spans="1:5">
      <c r="A8" t="s">
        <v>605</v>
      </c>
      <c r="B8">
        <v>2013</v>
      </c>
      <c r="C8" t="s">
        <v>262</v>
      </c>
      <c r="D8" t="s">
        <v>197</v>
      </c>
      <c r="E8" s="103">
        <v>108926</v>
      </c>
    </row>
    <row r="9" spans="1:5">
      <c r="A9" t="s">
        <v>605</v>
      </c>
      <c r="B9">
        <v>2013</v>
      </c>
      <c r="C9" t="s">
        <v>262</v>
      </c>
      <c r="D9" t="s">
        <v>205</v>
      </c>
      <c r="E9" s="103">
        <v>306598</v>
      </c>
    </row>
    <row r="10" spans="1:5">
      <c r="A10" t="s">
        <v>605</v>
      </c>
      <c r="B10">
        <v>2013</v>
      </c>
      <c r="C10" t="s">
        <v>262</v>
      </c>
      <c r="D10" t="s">
        <v>204</v>
      </c>
      <c r="E10" s="103">
        <v>363012</v>
      </c>
    </row>
    <row r="11" spans="1:5">
      <c r="A11" t="s">
        <v>605</v>
      </c>
      <c r="B11">
        <v>2013</v>
      </c>
      <c r="C11" t="s">
        <v>262</v>
      </c>
      <c r="D11" t="s">
        <v>253</v>
      </c>
      <c r="E11" s="103">
        <v>205872</v>
      </c>
    </row>
    <row r="12" spans="1:5">
      <c r="A12" t="s">
        <v>605</v>
      </c>
      <c r="B12">
        <v>2013</v>
      </c>
      <c r="C12" t="s">
        <v>262</v>
      </c>
      <c r="D12" t="s">
        <v>628</v>
      </c>
      <c r="E12" s="103">
        <v>83756</v>
      </c>
    </row>
    <row r="13" spans="1:5">
      <c r="A13" t="s">
        <v>605</v>
      </c>
      <c r="B13">
        <v>2014</v>
      </c>
      <c r="C13" t="s">
        <v>262</v>
      </c>
      <c r="D13" t="s">
        <v>580</v>
      </c>
      <c r="E13" s="103">
        <v>3822</v>
      </c>
    </row>
    <row r="14" spans="1:5">
      <c r="A14" t="s">
        <v>605</v>
      </c>
      <c r="B14">
        <v>2014</v>
      </c>
      <c r="C14" t="s">
        <v>262</v>
      </c>
      <c r="D14" t="s">
        <v>579</v>
      </c>
      <c r="E14" s="103">
        <v>15579</v>
      </c>
    </row>
    <row r="15" spans="1:5">
      <c r="A15" t="s">
        <v>605</v>
      </c>
      <c r="B15">
        <v>2014</v>
      </c>
      <c r="C15" t="s">
        <v>262</v>
      </c>
      <c r="D15" t="s">
        <v>578</v>
      </c>
      <c r="E15" s="103">
        <v>9207</v>
      </c>
    </row>
    <row r="16" spans="1:5">
      <c r="A16" t="s">
        <v>605</v>
      </c>
      <c r="B16">
        <v>2014</v>
      </c>
      <c r="C16" t="s">
        <v>262</v>
      </c>
      <c r="D16" t="s">
        <v>197</v>
      </c>
      <c r="E16" s="103">
        <v>107019</v>
      </c>
    </row>
    <row r="17" spans="1:5">
      <c r="A17" t="s">
        <v>605</v>
      </c>
      <c r="B17">
        <v>2014</v>
      </c>
      <c r="C17" t="s">
        <v>262</v>
      </c>
      <c r="D17" t="s">
        <v>205</v>
      </c>
      <c r="E17" s="103">
        <v>299276</v>
      </c>
    </row>
    <row r="18" spans="1:5">
      <c r="A18" t="s">
        <v>605</v>
      </c>
      <c r="B18">
        <v>2014</v>
      </c>
      <c r="C18" t="s">
        <v>262</v>
      </c>
      <c r="D18" t="s">
        <v>204</v>
      </c>
      <c r="E18" s="103">
        <v>359272</v>
      </c>
    </row>
    <row r="19" spans="1:5">
      <c r="A19" t="s">
        <v>605</v>
      </c>
      <c r="B19">
        <v>2014</v>
      </c>
      <c r="C19" t="s">
        <v>262</v>
      </c>
      <c r="D19" t="s">
        <v>253</v>
      </c>
      <c r="E19" s="103">
        <v>213517</v>
      </c>
    </row>
    <row r="20" spans="1:5">
      <c r="A20" t="s">
        <v>605</v>
      </c>
      <c r="B20">
        <v>2014</v>
      </c>
      <c r="C20" t="s">
        <v>262</v>
      </c>
      <c r="D20" t="s">
        <v>628</v>
      </c>
      <c r="E20" s="103">
        <v>67752</v>
      </c>
    </row>
    <row r="21" spans="1:5">
      <c r="A21" t="s">
        <v>605</v>
      </c>
      <c r="B21">
        <v>2015</v>
      </c>
      <c r="C21" t="s">
        <v>262</v>
      </c>
      <c r="D21" t="s">
        <v>580</v>
      </c>
      <c r="E21" s="103">
        <v>3455</v>
      </c>
    </row>
    <row r="22" spans="1:5">
      <c r="A22" t="s">
        <v>605</v>
      </c>
      <c r="B22">
        <v>2015</v>
      </c>
      <c r="C22" t="s">
        <v>262</v>
      </c>
      <c r="D22" t="s">
        <v>579</v>
      </c>
      <c r="E22" s="103">
        <v>15154</v>
      </c>
    </row>
    <row r="23" spans="1:5">
      <c r="A23" t="s">
        <v>605</v>
      </c>
      <c r="B23">
        <v>2015</v>
      </c>
      <c r="C23" t="s">
        <v>262</v>
      </c>
      <c r="D23" t="s">
        <v>578</v>
      </c>
      <c r="E23" s="103">
        <v>8689</v>
      </c>
    </row>
    <row r="24" spans="1:5">
      <c r="A24" t="s">
        <v>605</v>
      </c>
      <c r="B24">
        <v>2015</v>
      </c>
      <c r="C24" t="s">
        <v>262</v>
      </c>
      <c r="D24" t="s">
        <v>197</v>
      </c>
      <c r="E24" s="103">
        <v>101387</v>
      </c>
    </row>
    <row r="25" spans="1:5">
      <c r="A25" t="s">
        <v>605</v>
      </c>
      <c r="B25">
        <v>2015</v>
      </c>
      <c r="C25" t="s">
        <v>262</v>
      </c>
      <c r="D25" t="s">
        <v>205</v>
      </c>
      <c r="E25" s="103">
        <v>289839</v>
      </c>
    </row>
    <row r="26" spans="1:5">
      <c r="A26" t="s">
        <v>605</v>
      </c>
      <c r="B26">
        <v>2015</v>
      </c>
      <c r="C26" t="s">
        <v>262</v>
      </c>
      <c r="D26" t="s">
        <v>204</v>
      </c>
      <c r="E26" s="103">
        <v>356292</v>
      </c>
    </row>
    <row r="27" spans="1:5">
      <c r="A27" t="s">
        <v>605</v>
      </c>
      <c r="B27">
        <v>2015</v>
      </c>
      <c r="C27" t="s">
        <v>262</v>
      </c>
      <c r="D27" t="s">
        <v>253</v>
      </c>
      <c r="E27" s="103">
        <v>222086</v>
      </c>
    </row>
    <row r="28" spans="1:5">
      <c r="A28" t="s">
        <v>605</v>
      </c>
      <c r="B28">
        <v>2015</v>
      </c>
      <c r="C28" t="s">
        <v>262</v>
      </c>
      <c r="D28" t="s">
        <v>628</v>
      </c>
      <c r="E28" s="103">
        <v>63254</v>
      </c>
    </row>
    <row r="29" spans="1:5">
      <c r="A29" t="s">
        <v>605</v>
      </c>
      <c r="B29">
        <v>2016</v>
      </c>
      <c r="C29" t="s">
        <v>262</v>
      </c>
      <c r="D29" t="s">
        <v>580</v>
      </c>
      <c r="E29" s="103">
        <v>3376</v>
      </c>
    </row>
    <row r="30" spans="1:5">
      <c r="A30" t="s">
        <v>605</v>
      </c>
      <c r="B30">
        <v>2016</v>
      </c>
      <c r="C30" t="s">
        <v>262</v>
      </c>
      <c r="D30" t="s">
        <v>579</v>
      </c>
      <c r="E30" s="103">
        <v>14182</v>
      </c>
    </row>
    <row r="31" spans="1:5">
      <c r="A31" t="s">
        <v>605</v>
      </c>
      <c r="B31">
        <v>2016</v>
      </c>
      <c r="C31" t="s">
        <v>262</v>
      </c>
      <c r="D31" t="s">
        <v>578</v>
      </c>
      <c r="E31" s="103">
        <v>7915</v>
      </c>
    </row>
    <row r="32" spans="1:5">
      <c r="A32" t="s">
        <v>605</v>
      </c>
      <c r="B32">
        <v>2016</v>
      </c>
      <c r="C32" t="s">
        <v>262</v>
      </c>
      <c r="D32" t="s">
        <v>197</v>
      </c>
      <c r="E32" s="103">
        <v>98833</v>
      </c>
    </row>
    <row r="33" spans="1:5">
      <c r="A33" t="s">
        <v>605</v>
      </c>
      <c r="B33">
        <v>2016</v>
      </c>
      <c r="C33" t="s">
        <v>262</v>
      </c>
      <c r="D33" t="s">
        <v>205</v>
      </c>
      <c r="E33" s="103">
        <v>282163</v>
      </c>
    </row>
    <row r="34" spans="1:5">
      <c r="A34" t="s">
        <v>605</v>
      </c>
      <c r="B34">
        <v>2016</v>
      </c>
      <c r="C34" t="s">
        <v>262</v>
      </c>
      <c r="D34" t="s">
        <v>204</v>
      </c>
      <c r="E34" s="103">
        <v>350606</v>
      </c>
    </row>
    <row r="35" spans="1:5">
      <c r="A35" t="s">
        <v>605</v>
      </c>
      <c r="B35">
        <v>2016</v>
      </c>
      <c r="C35" t="s">
        <v>262</v>
      </c>
      <c r="D35" t="s">
        <v>253</v>
      </c>
      <c r="E35" s="103">
        <v>226612</v>
      </c>
    </row>
    <row r="36" spans="1:5">
      <c r="A36" t="s">
        <v>605</v>
      </c>
      <c r="B36">
        <v>2016</v>
      </c>
      <c r="C36" t="s">
        <v>262</v>
      </c>
      <c r="D36" t="s">
        <v>628</v>
      </c>
      <c r="E36" s="103">
        <v>60481</v>
      </c>
    </row>
    <row r="37" spans="1:5">
      <c r="A37" t="s">
        <v>605</v>
      </c>
      <c r="B37">
        <v>2017</v>
      </c>
      <c r="C37" t="s">
        <v>262</v>
      </c>
      <c r="D37" t="s">
        <v>580</v>
      </c>
      <c r="E37" s="103">
        <v>3005</v>
      </c>
    </row>
    <row r="38" spans="1:5">
      <c r="A38" t="s">
        <v>605</v>
      </c>
      <c r="B38">
        <v>2017</v>
      </c>
      <c r="C38" t="s">
        <v>262</v>
      </c>
      <c r="D38" t="s">
        <v>579</v>
      </c>
      <c r="E38" s="103">
        <v>13167</v>
      </c>
    </row>
    <row r="39" spans="1:5">
      <c r="A39" t="s">
        <v>605</v>
      </c>
      <c r="B39">
        <v>2017</v>
      </c>
      <c r="C39" t="s">
        <v>262</v>
      </c>
      <c r="D39" t="s">
        <v>578</v>
      </c>
      <c r="E39" s="103">
        <v>7716</v>
      </c>
    </row>
    <row r="40" spans="1:5">
      <c r="A40" t="s">
        <v>605</v>
      </c>
      <c r="B40">
        <v>2017</v>
      </c>
      <c r="C40" t="s">
        <v>262</v>
      </c>
      <c r="D40" t="s">
        <v>197</v>
      </c>
      <c r="E40" s="103">
        <v>94946</v>
      </c>
    </row>
    <row r="41" spans="1:5">
      <c r="A41" t="s">
        <v>605</v>
      </c>
      <c r="B41">
        <v>2017</v>
      </c>
      <c r="C41" t="s">
        <v>262</v>
      </c>
      <c r="D41" t="s">
        <v>205</v>
      </c>
      <c r="E41" s="103">
        <v>276297</v>
      </c>
    </row>
    <row r="42" spans="1:5">
      <c r="A42" t="s">
        <v>605</v>
      </c>
      <c r="B42">
        <v>2017</v>
      </c>
      <c r="C42" t="s">
        <v>262</v>
      </c>
      <c r="D42" t="s">
        <v>204</v>
      </c>
      <c r="E42" s="103">
        <v>347032</v>
      </c>
    </row>
    <row r="43" spans="1:5">
      <c r="A43" t="s">
        <v>605</v>
      </c>
      <c r="B43">
        <v>2017</v>
      </c>
      <c r="C43" t="s">
        <v>262</v>
      </c>
      <c r="D43" t="s">
        <v>253</v>
      </c>
      <c r="E43" s="103">
        <v>230778</v>
      </c>
    </row>
    <row r="44" spans="1:5">
      <c r="A44" t="s">
        <v>605</v>
      </c>
      <c r="B44">
        <v>2017</v>
      </c>
      <c r="C44" t="s">
        <v>262</v>
      </c>
      <c r="D44" t="s">
        <v>628</v>
      </c>
      <c r="E44" s="103">
        <v>56144</v>
      </c>
    </row>
    <row r="45" spans="1:5">
      <c r="A45" t="s">
        <v>605</v>
      </c>
      <c r="B45">
        <v>2018</v>
      </c>
      <c r="C45" t="s">
        <v>262</v>
      </c>
      <c r="D45" t="s">
        <v>580</v>
      </c>
      <c r="E45" s="103">
        <v>2873</v>
      </c>
    </row>
    <row r="46" spans="1:5">
      <c r="A46" t="s">
        <v>605</v>
      </c>
      <c r="B46">
        <v>2018</v>
      </c>
      <c r="C46" t="s">
        <v>262</v>
      </c>
      <c r="D46" t="s">
        <v>579</v>
      </c>
      <c r="E46" s="103">
        <v>13108</v>
      </c>
    </row>
    <row r="47" spans="1:5">
      <c r="A47" t="s">
        <v>605</v>
      </c>
      <c r="B47">
        <v>2018</v>
      </c>
      <c r="C47" t="s">
        <v>262</v>
      </c>
      <c r="D47" t="s">
        <v>578</v>
      </c>
      <c r="E47" s="103">
        <v>7892</v>
      </c>
    </row>
    <row r="48" spans="1:5">
      <c r="A48" t="s">
        <v>605</v>
      </c>
      <c r="B48">
        <v>2018</v>
      </c>
      <c r="C48" t="s">
        <v>262</v>
      </c>
      <c r="D48" t="s">
        <v>197</v>
      </c>
      <c r="E48" s="103">
        <v>97405</v>
      </c>
    </row>
    <row r="49" spans="1:5">
      <c r="A49" t="s">
        <v>605</v>
      </c>
      <c r="B49">
        <v>2018</v>
      </c>
      <c r="C49" t="s">
        <v>262</v>
      </c>
      <c r="D49" t="s">
        <v>205</v>
      </c>
      <c r="E49" s="103">
        <v>290584</v>
      </c>
    </row>
    <row r="50" spans="1:5">
      <c r="A50" t="s">
        <v>605</v>
      </c>
      <c r="B50">
        <v>2018</v>
      </c>
      <c r="C50" t="s">
        <v>262</v>
      </c>
      <c r="D50" t="s">
        <v>204</v>
      </c>
      <c r="E50" s="103">
        <v>365422</v>
      </c>
    </row>
    <row r="51" spans="1:5">
      <c r="A51" t="s">
        <v>605</v>
      </c>
      <c r="B51">
        <v>2018</v>
      </c>
      <c r="C51" t="s">
        <v>262</v>
      </c>
      <c r="D51" t="s">
        <v>253</v>
      </c>
      <c r="E51" s="103">
        <v>244570</v>
      </c>
    </row>
    <row r="52" spans="1:5">
      <c r="A52" t="s">
        <v>605</v>
      </c>
      <c r="B52">
        <v>2018</v>
      </c>
      <c r="C52" t="s">
        <v>262</v>
      </c>
      <c r="D52" t="s">
        <v>628</v>
      </c>
      <c r="E52" s="103">
        <v>53497</v>
      </c>
    </row>
    <row r="53" spans="1:5">
      <c r="A53" t="s">
        <v>605</v>
      </c>
      <c r="B53">
        <v>2019</v>
      </c>
      <c r="C53" t="s">
        <v>262</v>
      </c>
      <c r="D53" t="s">
        <v>580</v>
      </c>
      <c r="E53" s="103">
        <v>2775</v>
      </c>
    </row>
    <row r="54" spans="1:5">
      <c r="A54" t="s">
        <v>605</v>
      </c>
      <c r="B54">
        <v>2019</v>
      </c>
      <c r="C54" t="s">
        <v>262</v>
      </c>
      <c r="D54" t="s">
        <v>579</v>
      </c>
      <c r="E54" s="103">
        <v>12524</v>
      </c>
    </row>
    <row r="55" spans="1:5">
      <c r="A55" t="s">
        <v>605</v>
      </c>
      <c r="B55">
        <v>2019</v>
      </c>
      <c r="C55" t="s">
        <v>262</v>
      </c>
      <c r="D55" t="s">
        <v>578</v>
      </c>
      <c r="E55" s="103">
        <v>7378</v>
      </c>
    </row>
    <row r="56" spans="1:5">
      <c r="A56" t="s">
        <v>605</v>
      </c>
      <c r="B56">
        <v>2019</v>
      </c>
      <c r="C56" t="s">
        <v>262</v>
      </c>
      <c r="D56" t="s">
        <v>197</v>
      </c>
      <c r="E56" s="103">
        <v>93295</v>
      </c>
    </row>
    <row r="57" spans="1:5">
      <c r="A57" t="s">
        <v>605</v>
      </c>
      <c r="B57">
        <v>2019</v>
      </c>
      <c r="C57" t="s">
        <v>262</v>
      </c>
      <c r="D57" t="s">
        <v>205</v>
      </c>
      <c r="E57" s="103">
        <v>285203</v>
      </c>
    </row>
    <row r="58" spans="1:5">
      <c r="A58" t="s">
        <v>605</v>
      </c>
      <c r="B58">
        <v>2019</v>
      </c>
      <c r="C58" t="s">
        <v>262</v>
      </c>
      <c r="D58" t="s">
        <v>204</v>
      </c>
      <c r="E58" s="103">
        <v>359219</v>
      </c>
    </row>
    <row r="59" spans="1:5">
      <c r="A59" t="s">
        <v>605</v>
      </c>
      <c r="B59">
        <v>2019</v>
      </c>
      <c r="C59" t="s">
        <v>262</v>
      </c>
      <c r="D59" t="s">
        <v>253</v>
      </c>
      <c r="E59" s="103">
        <v>247849</v>
      </c>
    </row>
    <row r="60" spans="1:5">
      <c r="A60" t="s">
        <v>605</v>
      </c>
      <c r="B60">
        <v>2019</v>
      </c>
      <c r="C60" t="s">
        <v>262</v>
      </c>
      <c r="D60" t="s">
        <v>628</v>
      </c>
      <c r="E60" s="103">
        <v>49102</v>
      </c>
    </row>
    <row r="61" spans="1:5">
      <c r="A61" t="s">
        <v>605</v>
      </c>
      <c r="B61">
        <v>2013</v>
      </c>
      <c r="C61" t="s">
        <v>629</v>
      </c>
      <c r="D61" t="s">
        <v>632</v>
      </c>
      <c r="E61" s="103">
        <v>379333</v>
      </c>
    </row>
    <row r="62" spans="1:5">
      <c r="A62" t="s">
        <v>605</v>
      </c>
      <c r="B62">
        <v>2013</v>
      </c>
      <c r="C62" t="s">
        <v>629</v>
      </c>
      <c r="D62" t="s">
        <v>631</v>
      </c>
      <c r="E62" s="103">
        <v>705399</v>
      </c>
    </row>
    <row r="63" spans="1:5">
      <c r="A63" t="s">
        <v>605</v>
      </c>
      <c r="B63">
        <v>2013</v>
      </c>
      <c r="C63" t="s">
        <v>629</v>
      </c>
      <c r="D63" t="s">
        <v>630</v>
      </c>
      <c r="E63" s="103">
        <v>10871</v>
      </c>
    </row>
    <row r="64" spans="1:5">
      <c r="A64" t="s">
        <v>605</v>
      </c>
      <c r="B64">
        <v>2013</v>
      </c>
      <c r="C64" t="s">
        <v>629</v>
      </c>
      <c r="D64" t="s">
        <v>628</v>
      </c>
    </row>
    <row r="65" spans="1:5">
      <c r="A65" t="s">
        <v>605</v>
      </c>
      <c r="B65">
        <v>2014</v>
      </c>
      <c r="C65" t="s">
        <v>629</v>
      </c>
      <c r="D65" t="s">
        <v>632</v>
      </c>
      <c r="E65" s="103">
        <v>379809</v>
      </c>
    </row>
    <row r="66" spans="1:5">
      <c r="A66" t="s">
        <v>605</v>
      </c>
      <c r="B66">
        <v>2014</v>
      </c>
      <c r="C66" t="s">
        <v>629</v>
      </c>
      <c r="D66" t="s">
        <v>631</v>
      </c>
      <c r="E66" s="103">
        <v>685457</v>
      </c>
    </row>
    <row r="67" spans="1:5">
      <c r="A67" t="s">
        <v>605</v>
      </c>
      <c r="B67">
        <v>2014</v>
      </c>
      <c r="C67" t="s">
        <v>629</v>
      </c>
      <c r="D67" t="s">
        <v>630</v>
      </c>
      <c r="E67" s="103">
        <v>10178</v>
      </c>
    </row>
    <row r="68" spans="1:5">
      <c r="A68" t="s">
        <v>605</v>
      </c>
      <c r="B68">
        <v>2014</v>
      </c>
      <c r="C68" t="s">
        <v>629</v>
      </c>
      <c r="D68" t="s">
        <v>628</v>
      </c>
    </row>
    <row r="69" spans="1:5">
      <c r="A69" t="s">
        <v>605</v>
      </c>
      <c r="B69">
        <v>2015</v>
      </c>
      <c r="C69" t="s">
        <v>629</v>
      </c>
      <c r="D69" t="s">
        <v>632</v>
      </c>
      <c r="E69" s="103">
        <v>379197</v>
      </c>
    </row>
    <row r="70" spans="1:5">
      <c r="A70" t="s">
        <v>605</v>
      </c>
      <c r="B70">
        <v>2015</v>
      </c>
      <c r="C70" t="s">
        <v>629</v>
      </c>
      <c r="D70" t="s">
        <v>631</v>
      </c>
      <c r="E70" s="103">
        <v>671431</v>
      </c>
    </row>
    <row r="71" spans="1:5">
      <c r="A71" t="s">
        <v>605</v>
      </c>
      <c r="B71">
        <v>2015</v>
      </c>
      <c r="C71" t="s">
        <v>629</v>
      </c>
      <c r="D71" t="s">
        <v>630</v>
      </c>
      <c r="E71" s="103">
        <v>9528</v>
      </c>
    </row>
    <row r="72" spans="1:5">
      <c r="A72" t="s">
        <v>605</v>
      </c>
      <c r="B72">
        <v>2015</v>
      </c>
      <c r="C72" t="s">
        <v>629</v>
      </c>
      <c r="D72" t="s">
        <v>628</v>
      </c>
    </row>
    <row r="73" spans="1:5">
      <c r="A73" t="s">
        <v>605</v>
      </c>
      <c r="B73">
        <v>2016</v>
      </c>
      <c r="C73" t="s">
        <v>629</v>
      </c>
      <c r="D73" t="s">
        <v>632</v>
      </c>
      <c r="E73" s="103">
        <v>374207</v>
      </c>
    </row>
    <row r="74" spans="1:5">
      <c r="A74" t="s">
        <v>605</v>
      </c>
      <c r="B74">
        <v>2016</v>
      </c>
      <c r="C74" t="s">
        <v>629</v>
      </c>
      <c r="D74" t="s">
        <v>631</v>
      </c>
      <c r="E74" s="103">
        <v>660653</v>
      </c>
    </row>
    <row r="75" spans="1:5">
      <c r="A75" t="s">
        <v>605</v>
      </c>
      <c r="B75">
        <v>2016</v>
      </c>
      <c r="C75" t="s">
        <v>629</v>
      </c>
      <c r="D75" t="s">
        <v>630</v>
      </c>
      <c r="E75" s="103">
        <v>8774</v>
      </c>
    </row>
    <row r="76" spans="1:5">
      <c r="A76" t="s">
        <v>605</v>
      </c>
      <c r="B76">
        <v>2016</v>
      </c>
      <c r="C76" t="s">
        <v>629</v>
      </c>
      <c r="D76" t="s">
        <v>628</v>
      </c>
      <c r="E76">
        <v>534</v>
      </c>
    </row>
    <row r="77" spans="1:5">
      <c r="A77" t="s">
        <v>605</v>
      </c>
      <c r="B77">
        <v>2017</v>
      </c>
      <c r="C77" t="s">
        <v>629</v>
      </c>
      <c r="D77" t="s">
        <v>632</v>
      </c>
      <c r="E77" s="103">
        <v>359701</v>
      </c>
    </row>
    <row r="78" spans="1:5">
      <c r="A78" t="s">
        <v>605</v>
      </c>
      <c r="B78">
        <v>2017</v>
      </c>
      <c r="C78" t="s">
        <v>629</v>
      </c>
      <c r="D78" t="s">
        <v>631</v>
      </c>
      <c r="E78" s="103">
        <v>659855</v>
      </c>
    </row>
    <row r="79" spans="1:5">
      <c r="A79" t="s">
        <v>605</v>
      </c>
      <c r="B79">
        <v>2017</v>
      </c>
      <c r="C79" t="s">
        <v>629</v>
      </c>
      <c r="D79" t="s">
        <v>630</v>
      </c>
      <c r="E79" s="103">
        <v>8377</v>
      </c>
    </row>
    <row r="80" spans="1:5">
      <c r="A80" t="s">
        <v>605</v>
      </c>
      <c r="B80">
        <v>2017</v>
      </c>
      <c r="C80" t="s">
        <v>629</v>
      </c>
      <c r="D80" t="s">
        <v>628</v>
      </c>
      <c r="E80" s="103">
        <v>1152</v>
      </c>
    </row>
    <row r="81" spans="1:5">
      <c r="A81" t="s">
        <v>605</v>
      </c>
      <c r="B81">
        <v>2018</v>
      </c>
      <c r="C81" t="s">
        <v>629</v>
      </c>
      <c r="D81" t="s">
        <v>632</v>
      </c>
      <c r="E81" s="103">
        <v>362287</v>
      </c>
    </row>
    <row r="82" spans="1:5">
      <c r="A82" t="s">
        <v>605</v>
      </c>
      <c r="B82">
        <v>2018</v>
      </c>
      <c r="C82" t="s">
        <v>629</v>
      </c>
      <c r="D82" t="s">
        <v>631</v>
      </c>
      <c r="E82" s="103">
        <v>703815</v>
      </c>
    </row>
    <row r="83" spans="1:5">
      <c r="A83" t="s">
        <v>605</v>
      </c>
      <c r="B83">
        <v>2018</v>
      </c>
      <c r="C83" t="s">
        <v>629</v>
      </c>
      <c r="D83" t="s">
        <v>630</v>
      </c>
      <c r="E83" s="103">
        <v>8328</v>
      </c>
    </row>
    <row r="84" spans="1:5">
      <c r="A84" t="s">
        <v>605</v>
      </c>
      <c r="B84">
        <v>2018</v>
      </c>
      <c r="C84" t="s">
        <v>629</v>
      </c>
      <c r="D84" t="s">
        <v>628</v>
      </c>
      <c r="E84">
        <v>921</v>
      </c>
    </row>
    <row r="85" spans="1:5">
      <c r="A85" t="s">
        <v>605</v>
      </c>
      <c r="B85">
        <v>2019</v>
      </c>
      <c r="C85" t="s">
        <v>629</v>
      </c>
      <c r="D85" t="s">
        <v>632</v>
      </c>
      <c r="E85" s="103">
        <v>348505</v>
      </c>
    </row>
    <row r="86" spans="1:5">
      <c r="A86" t="s">
        <v>605</v>
      </c>
      <c r="B86">
        <v>2019</v>
      </c>
      <c r="C86" t="s">
        <v>629</v>
      </c>
      <c r="D86" t="s">
        <v>631</v>
      </c>
      <c r="E86" s="103">
        <v>699850</v>
      </c>
    </row>
    <row r="87" spans="1:5">
      <c r="A87" t="s">
        <v>605</v>
      </c>
      <c r="B87">
        <v>2019</v>
      </c>
      <c r="C87" t="s">
        <v>629</v>
      </c>
      <c r="D87" t="s">
        <v>630</v>
      </c>
      <c r="E87" s="103">
        <v>8081</v>
      </c>
    </row>
    <row r="88" spans="1:5">
      <c r="A88" t="s">
        <v>605</v>
      </c>
      <c r="B88">
        <v>2019</v>
      </c>
      <c r="C88" t="s">
        <v>629</v>
      </c>
      <c r="D88" t="s">
        <v>628</v>
      </c>
      <c r="E88">
        <v>909</v>
      </c>
    </row>
    <row r="89" spans="1:5">
      <c r="A89" t="s">
        <v>605</v>
      </c>
      <c r="B89">
        <v>2013</v>
      </c>
      <c r="C89" t="s">
        <v>18</v>
      </c>
      <c r="D89" t="s">
        <v>628</v>
      </c>
      <c r="E89" s="103">
        <v>83755</v>
      </c>
    </row>
    <row r="90" spans="1:5">
      <c r="A90" t="s">
        <v>605</v>
      </c>
      <c r="B90">
        <v>2013</v>
      </c>
      <c r="C90" t="s">
        <v>18</v>
      </c>
      <c r="D90" t="s">
        <v>20</v>
      </c>
      <c r="E90" s="103">
        <v>536894</v>
      </c>
    </row>
    <row r="91" spans="1:5">
      <c r="A91" t="s">
        <v>605</v>
      </c>
      <c r="B91">
        <v>2013</v>
      </c>
      <c r="C91" t="s">
        <v>18</v>
      </c>
      <c r="D91" t="s">
        <v>19</v>
      </c>
      <c r="E91" s="103">
        <v>474954</v>
      </c>
    </row>
    <row r="92" spans="1:5">
      <c r="A92" t="s">
        <v>605</v>
      </c>
      <c r="B92">
        <v>2014</v>
      </c>
      <c r="C92" t="s">
        <v>18</v>
      </c>
      <c r="D92" t="s">
        <v>628</v>
      </c>
      <c r="E92" s="103">
        <v>67752</v>
      </c>
    </row>
    <row r="93" spans="1:5">
      <c r="A93" t="s">
        <v>605</v>
      </c>
      <c r="B93">
        <v>2014</v>
      </c>
      <c r="C93" t="s">
        <v>18</v>
      </c>
      <c r="D93" t="s">
        <v>20</v>
      </c>
      <c r="E93" s="103">
        <v>533931</v>
      </c>
    </row>
    <row r="94" spans="1:5">
      <c r="A94" t="s">
        <v>605</v>
      </c>
      <c r="B94">
        <v>2014</v>
      </c>
      <c r="C94" t="s">
        <v>18</v>
      </c>
      <c r="D94" t="s">
        <v>19</v>
      </c>
      <c r="E94" s="103">
        <v>473761</v>
      </c>
    </row>
    <row r="95" spans="1:5">
      <c r="A95" t="s">
        <v>605</v>
      </c>
      <c r="B95">
        <v>2015</v>
      </c>
      <c r="C95" t="s">
        <v>18</v>
      </c>
      <c r="D95" t="s">
        <v>628</v>
      </c>
      <c r="E95" s="103">
        <v>63254</v>
      </c>
    </row>
    <row r="96" spans="1:5">
      <c r="A96" t="s">
        <v>605</v>
      </c>
      <c r="B96">
        <v>2015</v>
      </c>
      <c r="C96" t="s">
        <v>18</v>
      </c>
      <c r="D96" t="s">
        <v>20</v>
      </c>
      <c r="E96" s="103">
        <v>527427</v>
      </c>
    </row>
    <row r="97" spans="1:5">
      <c r="A97" t="s">
        <v>605</v>
      </c>
      <c r="B97">
        <v>2015</v>
      </c>
      <c r="C97" t="s">
        <v>18</v>
      </c>
      <c r="D97" t="s">
        <v>19</v>
      </c>
      <c r="E97" s="103">
        <v>469475</v>
      </c>
    </row>
    <row r="98" spans="1:5">
      <c r="A98" t="s">
        <v>605</v>
      </c>
      <c r="B98">
        <v>2016</v>
      </c>
      <c r="C98" t="s">
        <v>18</v>
      </c>
      <c r="D98" t="s">
        <v>628</v>
      </c>
      <c r="E98" s="103">
        <v>60481</v>
      </c>
    </row>
    <row r="99" spans="1:5">
      <c r="A99" t="s">
        <v>605</v>
      </c>
      <c r="B99">
        <v>2016</v>
      </c>
      <c r="C99" t="s">
        <v>18</v>
      </c>
      <c r="D99" t="s">
        <v>20</v>
      </c>
      <c r="E99" s="103">
        <v>519956</v>
      </c>
    </row>
    <row r="100" spans="1:5">
      <c r="A100" t="s">
        <v>605</v>
      </c>
      <c r="B100">
        <v>2016</v>
      </c>
      <c r="C100" t="s">
        <v>18</v>
      </c>
      <c r="D100" t="s">
        <v>19</v>
      </c>
      <c r="E100" s="103">
        <v>463731</v>
      </c>
    </row>
    <row r="101" spans="1:5">
      <c r="A101" t="s">
        <v>605</v>
      </c>
      <c r="B101">
        <v>2017</v>
      </c>
      <c r="C101" t="s">
        <v>18</v>
      </c>
      <c r="D101" t="s">
        <v>628</v>
      </c>
      <c r="E101" s="103">
        <v>56144</v>
      </c>
    </row>
    <row r="102" spans="1:5">
      <c r="A102" t="s">
        <v>605</v>
      </c>
      <c r="B102">
        <v>2017</v>
      </c>
      <c r="C102" t="s">
        <v>18</v>
      </c>
      <c r="D102" t="s">
        <v>20</v>
      </c>
      <c r="E102" s="103">
        <v>513020</v>
      </c>
    </row>
    <row r="103" spans="1:5">
      <c r="A103" t="s">
        <v>605</v>
      </c>
      <c r="B103">
        <v>2017</v>
      </c>
      <c r="C103" t="s">
        <v>18</v>
      </c>
      <c r="D103" t="s">
        <v>19</v>
      </c>
      <c r="E103" s="103">
        <v>459921</v>
      </c>
    </row>
    <row r="104" spans="1:5">
      <c r="A104" t="s">
        <v>605</v>
      </c>
      <c r="B104">
        <v>2018</v>
      </c>
      <c r="C104" t="s">
        <v>18</v>
      </c>
      <c r="D104" t="s">
        <v>628</v>
      </c>
      <c r="E104" s="103">
        <v>53497</v>
      </c>
    </row>
    <row r="105" spans="1:5">
      <c r="A105" t="s">
        <v>605</v>
      </c>
      <c r="B105">
        <v>2018</v>
      </c>
      <c r="C105" t="s">
        <v>18</v>
      </c>
      <c r="D105" t="s">
        <v>20</v>
      </c>
      <c r="E105" s="103">
        <v>537913</v>
      </c>
    </row>
    <row r="106" spans="1:5">
      <c r="A106" t="s">
        <v>605</v>
      </c>
      <c r="B106">
        <v>2018</v>
      </c>
      <c r="C106" t="s">
        <v>18</v>
      </c>
      <c r="D106" t="s">
        <v>19</v>
      </c>
      <c r="E106" s="103">
        <v>483941</v>
      </c>
    </row>
    <row r="107" spans="1:5">
      <c r="A107" t="s">
        <v>605</v>
      </c>
      <c r="B107">
        <v>2019</v>
      </c>
      <c r="C107" t="s">
        <v>18</v>
      </c>
      <c r="D107" t="s">
        <v>628</v>
      </c>
      <c r="E107" s="103">
        <v>49102</v>
      </c>
    </row>
    <row r="108" spans="1:5">
      <c r="A108" t="s">
        <v>605</v>
      </c>
      <c r="B108">
        <v>2019</v>
      </c>
      <c r="C108" t="s">
        <v>18</v>
      </c>
      <c r="D108" t="s">
        <v>20</v>
      </c>
      <c r="E108" s="103">
        <v>531246</v>
      </c>
    </row>
    <row r="109" spans="1:5">
      <c r="A109" t="s">
        <v>605</v>
      </c>
      <c r="B109">
        <v>2019</v>
      </c>
      <c r="C109" t="s">
        <v>18</v>
      </c>
      <c r="D109" t="s">
        <v>19</v>
      </c>
      <c r="E109" s="103">
        <v>476997</v>
      </c>
    </row>
  </sheetData>
  <mergeCells count="2">
    <mergeCell ref="A1:D1"/>
    <mergeCell ref="A2:D2"/>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4" tint="0.79998168889431442"/>
  </sheetPr>
  <dimension ref="A5:C35"/>
  <sheetViews>
    <sheetView workbookViewId="0">
      <selection activeCell="A29" sqref="A29"/>
    </sheetView>
  </sheetViews>
  <sheetFormatPr defaultRowHeight="15"/>
  <sheetData>
    <row r="5" spans="1:3" ht="23.25">
      <c r="A5" s="1" t="s">
        <v>106</v>
      </c>
    </row>
    <row r="6" spans="1:3">
      <c r="A6" s="2" t="s">
        <v>104</v>
      </c>
    </row>
    <row r="7" spans="1:3">
      <c r="A7" s="2"/>
    </row>
    <row r="8" spans="1:3" ht="23.25">
      <c r="A8" s="5" t="s">
        <v>278</v>
      </c>
    </row>
    <row r="9" spans="1:3">
      <c r="A9" s="2"/>
    </row>
    <row r="10" spans="1:3">
      <c r="A10" s="4" t="s">
        <v>646</v>
      </c>
    </row>
    <row r="12" spans="1:3">
      <c r="A12" s="2" t="s">
        <v>645</v>
      </c>
    </row>
    <row r="13" spans="1:3">
      <c r="A13" s="3" t="s">
        <v>644</v>
      </c>
    </row>
    <row r="14" spans="1:3" ht="14.45" customHeight="1">
      <c r="A14" s="3"/>
    </row>
    <row r="15" spans="1:3" ht="16.149999999999999" customHeight="1">
      <c r="A15" s="4" t="s">
        <v>643</v>
      </c>
      <c r="C15" s="35"/>
    </row>
    <row r="17" spans="1:1">
      <c r="A17" s="2" t="s">
        <v>642</v>
      </c>
    </row>
    <row r="18" spans="1:1">
      <c r="A18" s="3" t="s">
        <v>641</v>
      </c>
    </row>
    <row r="19" spans="1:1">
      <c r="A19" s="3"/>
    </row>
    <row r="20" spans="1:1">
      <c r="A20" s="2" t="s">
        <v>640</v>
      </c>
    </row>
    <row r="21" spans="1:1">
      <c r="A21" s="3" t="s">
        <v>639</v>
      </c>
    </row>
    <row r="22" spans="1:1">
      <c r="A22" s="3"/>
    </row>
    <row r="23" spans="1:1">
      <c r="A23" s="4" t="s">
        <v>638</v>
      </c>
    </row>
    <row r="25" spans="1:1">
      <c r="A25" s="2" t="s">
        <v>637</v>
      </c>
    </row>
    <row r="26" spans="1:1">
      <c r="A26" s="3" t="s">
        <v>636</v>
      </c>
    </row>
    <row r="28" spans="1:1">
      <c r="A28" s="2" t="s">
        <v>635</v>
      </c>
    </row>
    <row r="29" spans="1:1">
      <c r="A29" s="3" t="s">
        <v>634</v>
      </c>
    </row>
    <row r="31" spans="1:1">
      <c r="A31" s="2"/>
    </row>
    <row r="32" spans="1:1">
      <c r="A32" s="3"/>
    </row>
    <row r="34" spans="1:1">
      <c r="A34" s="2"/>
    </row>
    <row r="35" spans="1:1">
      <c r="A35" s="3"/>
    </row>
  </sheetData>
  <hyperlinks>
    <hyperlink ref="A13" location="'Patient experience Int 1'!A1" display="Patient experience interactive 1"/>
    <hyperlink ref="A18" location="'Patient experience Int 2'!A1" display="Patient experience interactive 2"/>
    <hyperlink ref="A21" location="'Patient experience Int 3'!A1" display="Patient experience interactive 3"/>
    <hyperlink ref="A26" location="'Patient experience Int 4'!A1" display="Patient experience interactive 4"/>
    <hyperlink ref="A29" location="'Patient experience Int 5'!A1" display="Patient experience interactive 5"/>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4" tint="0.79998168889431442"/>
  </sheetPr>
  <dimension ref="A1:F37"/>
  <sheetViews>
    <sheetView workbookViewId="0">
      <selection sqref="A1:XFD3"/>
    </sheetView>
  </sheetViews>
  <sheetFormatPr defaultRowHeight="15"/>
  <cols>
    <col min="1" max="1" width="59.28515625" customWidth="1"/>
    <col min="2" max="2" width="22" customWidth="1"/>
    <col min="3" max="3" width="47.140625" customWidth="1"/>
    <col min="4" max="4" width="38.28515625" customWidth="1"/>
  </cols>
  <sheetData>
    <row r="1" spans="1:6" ht="19.5" customHeight="1">
      <c r="A1" s="197" t="s">
        <v>665</v>
      </c>
      <c r="B1" s="197"/>
      <c r="C1" s="197"/>
      <c r="D1" s="197"/>
    </row>
    <row r="2" spans="1:6">
      <c r="A2" s="197" t="s">
        <v>664</v>
      </c>
      <c r="B2" s="197"/>
      <c r="C2" s="197"/>
      <c r="D2" s="197"/>
    </row>
    <row r="4" spans="1:6">
      <c r="A4" s="2" t="s">
        <v>4</v>
      </c>
      <c r="B4" s="2" t="s">
        <v>5</v>
      </c>
      <c r="C4" s="2" t="s">
        <v>6</v>
      </c>
      <c r="D4" s="143" t="s">
        <v>7</v>
      </c>
      <c r="E4" s="2" t="s">
        <v>9</v>
      </c>
    </row>
    <row r="5" spans="1:6">
      <c r="A5" t="s">
        <v>649</v>
      </c>
      <c r="B5" t="s">
        <v>648</v>
      </c>
      <c r="C5" t="s">
        <v>92</v>
      </c>
      <c r="D5" s="63" t="s">
        <v>331</v>
      </c>
      <c r="E5" s="142">
        <v>48.6</v>
      </c>
    </row>
    <row r="6" spans="1:6">
      <c r="A6" t="s">
        <v>649</v>
      </c>
      <c r="B6" t="s">
        <v>648</v>
      </c>
      <c r="C6" t="s">
        <v>92</v>
      </c>
      <c r="D6" s="63" t="s">
        <v>572</v>
      </c>
      <c r="E6" s="142">
        <v>49.4</v>
      </c>
    </row>
    <row r="7" spans="1:6">
      <c r="A7" s="13" t="s">
        <v>649</v>
      </c>
      <c r="B7" s="13" t="s">
        <v>648</v>
      </c>
      <c r="C7" s="13" t="s">
        <v>92</v>
      </c>
      <c r="D7" s="137" t="s">
        <v>485</v>
      </c>
      <c r="E7" s="141">
        <v>49.7</v>
      </c>
      <c r="F7" s="13"/>
    </row>
    <row r="8" spans="1:6">
      <c r="A8" s="13" t="s">
        <v>649</v>
      </c>
      <c r="B8" s="13" t="s">
        <v>648</v>
      </c>
      <c r="C8" s="13" t="s">
        <v>92</v>
      </c>
      <c r="D8" s="137" t="s">
        <v>327</v>
      </c>
      <c r="E8" s="141">
        <v>48.9</v>
      </c>
      <c r="F8" s="13"/>
    </row>
    <row r="9" spans="1:6">
      <c r="A9" s="13" t="s">
        <v>649</v>
      </c>
      <c r="B9" s="13" t="s">
        <v>648</v>
      </c>
      <c r="C9" s="13" t="s">
        <v>92</v>
      </c>
      <c r="D9" s="137" t="s">
        <v>484</v>
      </c>
      <c r="E9" s="141">
        <v>48.2</v>
      </c>
      <c r="F9" s="13"/>
    </row>
    <row r="10" spans="1:6">
      <c r="A10" s="13" t="s">
        <v>649</v>
      </c>
      <c r="B10" s="13" t="s">
        <v>648</v>
      </c>
      <c r="C10" s="13" t="s">
        <v>92</v>
      </c>
      <c r="D10" s="137" t="s">
        <v>483</v>
      </c>
      <c r="E10" s="140">
        <v>48.1</v>
      </c>
      <c r="F10" s="13"/>
    </row>
    <row r="11" spans="1:6">
      <c r="A11" s="13" t="s">
        <v>649</v>
      </c>
      <c r="B11" s="13" t="s">
        <v>648</v>
      </c>
      <c r="C11" s="13" t="s">
        <v>92</v>
      </c>
      <c r="D11" s="137" t="s">
        <v>96</v>
      </c>
      <c r="E11" s="139">
        <v>50.1</v>
      </c>
      <c r="F11" s="13"/>
    </row>
    <row r="12" spans="1:6">
      <c r="A12" s="13" t="s">
        <v>649</v>
      </c>
      <c r="B12" s="13" t="s">
        <v>648</v>
      </c>
      <c r="C12" s="13" t="s">
        <v>92</v>
      </c>
      <c r="D12" s="137" t="s">
        <v>482</v>
      </c>
      <c r="E12" s="139">
        <v>49</v>
      </c>
      <c r="F12" s="13"/>
    </row>
    <row r="13" spans="1:6">
      <c r="A13" s="13" t="s">
        <v>649</v>
      </c>
      <c r="B13" s="13" t="s">
        <v>648</v>
      </c>
      <c r="C13" s="13" t="s">
        <v>92</v>
      </c>
      <c r="D13" s="137" t="s">
        <v>473</v>
      </c>
      <c r="E13" s="139">
        <v>49.5</v>
      </c>
      <c r="F13" s="13"/>
    </row>
    <row r="14" spans="1:6">
      <c r="A14" s="13" t="s">
        <v>649</v>
      </c>
      <c r="B14" s="13" t="s">
        <v>648</v>
      </c>
      <c r="C14" s="13" t="s">
        <v>262</v>
      </c>
      <c r="D14" s="137" t="s">
        <v>197</v>
      </c>
      <c r="E14" s="138">
        <v>50.2</v>
      </c>
      <c r="F14" s="13"/>
    </row>
    <row r="15" spans="1:6">
      <c r="A15" s="13" t="s">
        <v>649</v>
      </c>
      <c r="B15" s="13" t="s">
        <v>648</v>
      </c>
      <c r="C15" s="13" t="s">
        <v>262</v>
      </c>
      <c r="D15" s="137" t="s">
        <v>196</v>
      </c>
      <c r="E15" s="13">
        <v>41.2</v>
      </c>
      <c r="F15" s="13"/>
    </row>
    <row r="16" spans="1:6">
      <c r="A16" s="13" t="s">
        <v>649</v>
      </c>
      <c r="B16" s="13" t="s">
        <v>648</v>
      </c>
      <c r="C16" s="13" t="s">
        <v>262</v>
      </c>
      <c r="D16" s="137" t="s">
        <v>195</v>
      </c>
      <c r="E16" s="13">
        <v>47.6</v>
      </c>
      <c r="F16" s="13"/>
    </row>
    <row r="17" spans="1:6">
      <c r="A17" s="13" t="s">
        <v>649</v>
      </c>
      <c r="B17" s="13" t="s">
        <v>648</v>
      </c>
      <c r="C17" s="13" t="s">
        <v>262</v>
      </c>
      <c r="D17" s="137" t="s">
        <v>194</v>
      </c>
      <c r="E17" s="13">
        <v>51.4</v>
      </c>
      <c r="F17" s="13"/>
    </row>
    <row r="18" spans="1:6">
      <c r="A18" s="13" t="s">
        <v>649</v>
      </c>
      <c r="B18" s="13" t="s">
        <v>648</v>
      </c>
      <c r="C18" s="13" t="s">
        <v>262</v>
      </c>
      <c r="D18" s="137" t="s">
        <v>193</v>
      </c>
      <c r="E18" s="13">
        <v>55</v>
      </c>
      <c r="F18" s="13"/>
    </row>
    <row r="19" spans="1:6">
      <c r="A19" s="13" t="s">
        <v>649</v>
      </c>
      <c r="B19" s="13" t="s">
        <v>648</v>
      </c>
      <c r="C19" s="13" t="s">
        <v>262</v>
      </c>
      <c r="D19" s="137" t="s">
        <v>192</v>
      </c>
      <c r="E19" s="13">
        <v>56.4</v>
      </c>
      <c r="F19" s="13"/>
    </row>
    <row r="20" spans="1:6">
      <c r="A20" s="13" t="s">
        <v>649</v>
      </c>
      <c r="B20" s="13" t="s">
        <v>648</v>
      </c>
      <c r="C20" s="13" t="s">
        <v>262</v>
      </c>
      <c r="D20" s="137" t="s">
        <v>355</v>
      </c>
      <c r="E20" s="13">
        <v>50</v>
      </c>
      <c r="F20" s="13"/>
    </row>
    <row r="21" spans="1:6">
      <c r="A21" s="13" t="s">
        <v>649</v>
      </c>
      <c r="B21" s="13" t="s">
        <v>648</v>
      </c>
      <c r="C21" s="13" t="s">
        <v>262</v>
      </c>
      <c r="D21" s="137" t="s">
        <v>663</v>
      </c>
      <c r="E21" s="13">
        <v>42.9</v>
      </c>
      <c r="F21" s="13"/>
    </row>
    <row r="22" spans="1:6">
      <c r="A22" s="13" t="s">
        <v>649</v>
      </c>
      <c r="B22" s="13" t="s">
        <v>648</v>
      </c>
      <c r="C22" s="13" t="s">
        <v>262</v>
      </c>
      <c r="D22" s="137" t="s">
        <v>662</v>
      </c>
      <c r="E22" s="13">
        <v>49.5</v>
      </c>
      <c r="F22" s="13"/>
    </row>
    <row r="23" spans="1:6">
      <c r="A23" s="13" t="s">
        <v>649</v>
      </c>
      <c r="B23" s="13" t="s">
        <v>648</v>
      </c>
      <c r="C23" s="13" t="s">
        <v>18</v>
      </c>
      <c r="D23" s="137" t="s">
        <v>19</v>
      </c>
      <c r="E23" s="136">
        <v>46</v>
      </c>
      <c r="F23" s="13"/>
    </row>
    <row r="24" spans="1:6">
      <c r="A24" s="13" t="s">
        <v>649</v>
      </c>
      <c r="B24" s="13" t="s">
        <v>648</v>
      </c>
      <c r="C24" s="13" t="s">
        <v>18</v>
      </c>
      <c r="D24" s="137" t="s">
        <v>20</v>
      </c>
      <c r="E24" s="136">
        <v>52.9</v>
      </c>
      <c r="F24" s="13"/>
    </row>
    <row r="25" spans="1:6" ht="15" customHeight="1">
      <c r="A25" s="13" t="s">
        <v>649</v>
      </c>
      <c r="B25" s="13" t="s">
        <v>648</v>
      </c>
      <c r="C25" s="31" t="s">
        <v>660</v>
      </c>
      <c r="D25" s="133" t="s">
        <v>661</v>
      </c>
      <c r="E25" s="134">
        <v>49.5</v>
      </c>
      <c r="F25" s="13"/>
    </row>
    <row r="26" spans="1:6" ht="15" customHeight="1">
      <c r="A26" s="13" t="s">
        <v>649</v>
      </c>
      <c r="B26" s="13" t="s">
        <v>648</v>
      </c>
      <c r="C26" s="31" t="s">
        <v>660</v>
      </c>
      <c r="D26" s="133" t="s">
        <v>659</v>
      </c>
      <c r="E26" s="132">
        <v>44.9</v>
      </c>
      <c r="F26" s="13"/>
    </row>
    <row r="27" spans="1:6">
      <c r="A27" s="13" t="s">
        <v>649</v>
      </c>
      <c r="B27" s="13" t="s">
        <v>648</v>
      </c>
      <c r="C27" s="31" t="s">
        <v>657</v>
      </c>
      <c r="D27" s="133" t="s">
        <v>658</v>
      </c>
      <c r="E27" s="134">
        <v>52.4</v>
      </c>
      <c r="F27" s="13"/>
    </row>
    <row r="28" spans="1:6" ht="16.5" customHeight="1">
      <c r="A28" s="13" t="s">
        <v>649</v>
      </c>
      <c r="B28" s="13" t="s">
        <v>648</v>
      </c>
      <c r="C28" s="31" t="s">
        <v>657</v>
      </c>
      <c r="D28" s="133" t="s">
        <v>656</v>
      </c>
      <c r="E28" s="132">
        <v>46.5</v>
      </c>
      <c r="F28" s="13"/>
    </row>
    <row r="29" spans="1:6" ht="15.75" customHeight="1">
      <c r="A29" s="13" t="s">
        <v>649</v>
      </c>
      <c r="B29" s="13" t="s">
        <v>648</v>
      </c>
      <c r="C29" s="13" t="s">
        <v>651</v>
      </c>
      <c r="D29" s="135" t="s">
        <v>655</v>
      </c>
      <c r="E29" s="134">
        <v>37.9</v>
      </c>
      <c r="F29" s="13"/>
    </row>
    <row r="30" spans="1:6" ht="14.25" customHeight="1">
      <c r="A30" s="13" t="s">
        <v>649</v>
      </c>
      <c r="B30" s="13" t="s">
        <v>648</v>
      </c>
      <c r="C30" s="13" t="s">
        <v>651</v>
      </c>
      <c r="D30" s="135" t="s">
        <v>654</v>
      </c>
      <c r="E30" s="134">
        <v>43.4</v>
      </c>
      <c r="F30" s="13"/>
    </row>
    <row r="31" spans="1:6" ht="14.25" customHeight="1">
      <c r="A31" s="13" t="s">
        <v>649</v>
      </c>
      <c r="B31" s="13" t="s">
        <v>648</v>
      </c>
      <c r="C31" s="13" t="s">
        <v>651</v>
      </c>
      <c r="D31" s="135" t="s">
        <v>653</v>
      </c>
      <c r="E31" s="134">
        <v>48.8</v>
      </c>
      <c r="F31" s="13"/>
    </row>
    <row r="32" spans="1:6" ht="15" customHeight="1">
      <c r="A32" s="13" t="s">
        <v>649</v>
      </c>
      <c r="B32" s="13" t="s">
        <v>648</v>
      </c>
      <c r="C32" s="13" t="s">
        <v>651</v>
      </c>
      <c r="D32" s="135" t="s">
        <v>652</v>
      </c>
      <c r="E32" s="134">
        <v>52.4</v>
      </c>
      <c r="F32" s="13"/>
    </row>
    <row r="33" spans="1:6" ht="13.5" customHeight="1">
      <c r="A33" s="13" t="s">
        <v>649</v>
      </c>
      <c r="B33" s="13" t="s">
        <v>648</v>
      </c>
      <c r="C33" s="13" t="s">
        <v>651</v>
      </c>
      <c r="D33" s="135" t="s">
        <v>650</v>
      </c>
      <c r="E33" s="132">
        <v>62.4</v>
      </c>
      <c r="F33" s="13"/>
    </row>
    <row r="34" spans="1:6" ht="15" customHeight="1">
      <c r="A34" s="13" t="s">
        <v>649</v>
      </c>
      <c r="B34" s="13" t="s">
        <v>648</v>
      </c>
      <c r="C34" s="13" t="s">
        <v>334</v>
      </c>
      <c r="D34" s="133" t="s">
        <v>392</v>
      </c>
      <c r="E34" s="134">
        <v>51.3</v>
      </c>
      <c r="F34" s="13"/>
    </row>
    <row r="35" spans="1:6" ht="15" customHeight="1">
      <c r="A35" s="13" t="s">
        <v>649</v>
      </c>
      <c r="B35" s="13" t="s">
        <v>648</v>
      </c>
      <c r="C35" s="13" t="s">
        <v>334</v>
      </c>
      <c r="D35" s="133" t="s">
        <v>65</v>
      </c>
      <c r="E35" s="134">
        <v>46</v>
      </c>
      <c r="F35" s="13"/>
    </row>
    <row r="36" spans="1:6" ht="13.5" customHeight="1">
      <c r="A36" s="13" t="s">
        <v>649</v>
      </c>
      <c r="B36" s="13" t="s">
        <v>648</v>
      </c>
      <c r="C36" s="13" t="s">
        <v>334</v>
      </c>
      <c r="D36" s="133" t="s">
        <v>647</v>
      </c>
      <c r="E36" s="132">
        <v>42.3</v>
      </c>
      <c r="F36" s="13"/>
    </row>
    <row r="37" spans="1:6">
      <c r="A37" s="13"/>
      <c r="B37" s="13"/>
      <c r="C37" s="13"/>
      <c r="D37" s="13"/>
      <c r="E37" s="13"/>
      <c r="F37" s="13"/>
    </row>
  </sheetData>
  <mergeCells count="2">
    <mergeCell ref="A1:D1"/>
    <mergeCell ref="A2:D2"/>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4" tint="0.79998168889431442"/>
  </sheetPr>
  <dimension ref="A1:F67"/>
  <sheetViews>
    <sheetView workbookViewId="0">
      <selection sqref="A1:XFD3"/>
    </sheetView>
  </sheetViews>
  <sheetFormatPr defaultRowHeight="15"/>
  <cols>
    <col min="1" max="1" width="17.140625" customWidth="1"/>
    <col min="2" max="2" width="62.28515625" customWidth="1"/>
    <col min="3" max="3" width="42.140625" customWidth="1"/>
    <col min="4" max="4" width="17.7109375" customWidth="1"/>
    <col min="5" max="5" width="11.140625" customWidth="1"/>
  </cols>
  <sheetData>
    <row r="1" spans="1:6" ht="20.25" customHeight="1">
      <c r="A1" s="197" t="s">
        <v>678</v>
      </c>
      <c r="B1" s="197"/>
      <c r="C1" s="197"/>
      <c r="D1" s="197"/>
    </row>
    <row r="2" spans="1:6" ht="15" customHeight="1">
      <c r="A2" s="197" t="s">
        <v>664</v>
      </c>
      <c r="B2" s="197"/>
      <c r="C2" s="197"/>
      <c r="D2" s="197"/>
    </row>
    <row r="4" spans="1:6">
      <c r="A4" s="49" t="s">
        <v>677</v>
      </c>
      <c r="B4" s="49" t="s">
        <v>4</v>
      </c>
      <c r="C4" s="49" t="s">
        <v>5</v>
      </c>
      <c r="D4" s="49" t="s">
        <v>6</v>
      </c>
      <c r="E4" s="49" t="s">
        <v>375</v>
      </c>
      <c r="F4" s="49" t="s">
        <v>9</v>
      </c>
    </row>
    <row r="5" spans="1:6">
      <c r="A5" s="16" t="s">
        <v>675</v>
      </c>
      <c r="B5" s="16" t="s">
        <v>676</v>
      </c>
      <c r="C5" s="16" t="s">
        <v>648</v>
      </c>
      <c r="D5" s="16" t="s">
        <v>92</v>
      </c>
      <c r="E5" s="16" t="s">
        <v>331</v>
      </c>
      <c r="F5" s="147">
        <v>42</v>
      </c>
    </row>
    <row r="6" spans="1:6">
      <c r="A6" s="16" t="s">
        <v>675</v>
      </c>
      <c r="B6" s="16" t="s">
        <v>676</v>
      </c>
      <c r="C6" s="16" t="s">
        <v>648</v>
      </c>
      <c r="D6" s="16" t="s">
        <v>92</v>
      </c>
      <c r="E6" s="16" t="s">
        <v>572</v>
      </c>
      <c r="F6" s="147">
        <v>41.5</v>
      </c>
    </row>
    <row r="7" spans="1:6">
      <c r="A7" s="16" t="s">
        <v>675</v>
      </c>
      <c r="B7" s="16" t="s">
        <v>676</v>
      </c>
      <c r="C7" s="16" t="s">
        <v>648</v>
      </c>
      <c r="D7" s="16" t="s">
        <v>92</v>
      </c>
      <c r="E7" s="16" t="s">
        <v>485</v>
      </c>
      <c r="F7" s="147">
        <v>40.299999999999997</v>
      </c>
    </row>
    <row r="8" spans="1:6">
      <c r="A8" s="16" t="s">
        <v>675</v>
      </c>
      <c r="B8" s="16" t="s">
        <v>676</v>
      </c>
      <c r="C8" s="16" t="s">
        <v>648</v>
      </c>
      <c r="D8" s="16" t="s">
        <v>92</v>
      </c>
      <c r="E8" s="16" t="s">
        <v>327</v>
      </c>
      <c r="F8" s="147">
        <v>41.1</v>
      </c>
    </row>
    <row r="9" spans="1:6">
      <c r="A9" s="16" t="s">
        <v>675</v>
      </c>
      <c r="B9" s="16" t="s">
        <v>676</v>
      </c>
      <c r="C9" s="16" t="s">
        <v>648</v>
      </c>
      <c r="D9" s="16" t="s">
        <v>92</v>
      </c>
      <c r="E9" s="16" t="s">
        <v>484</v>
      </c>
      <c r="F9" s="85">
        <v>41.5</v>
      </c>
    </row>
    <row r="10" spans="1:6">
      <c r="A10" s="16" t="s">
        <v>675</v>
      </c>
      <c r="B10" s="16" t="s">
        <v>676</v>
      </c>
      <c r="C10" s="16" t="s">
        <v>648</v>
      </c>
      <c r="D10" s="16" t="s">
        <v>92</v>
      </c>
      <c r="E10" s="16" t="s">
        <v>483</v>
      </c>
      <c r="F10" s="85">
        <v>42</v>
      </c>
    </row>
    <row r="11" spans="1:6">
      <c r="A11" s="16" t="s">
        <v>675</v>
      </c>
      <c r="B11" s="16" t="s">
        <v>676</v>
      </c>
      <c r="C11" s="16" t="s">
        <v>648</v>
      </c>
      <c r="D11" s="16" t="s">
        <v>92</v>
      </c>
      <c r="E11" s="16" t="s">
        <v>96</v>
      </c>
      <c r="F11" s="85">
        <v>40.5</v>
      </c>
    </row>
    <row r="12" spans="1:6">
      <c r="A12" s="16" t="s">
        <v>675</v>
      </c>
      <c r="B12" s="16" t="s">
        <v>676</v>
      </c>
      <c r="C12" s="16" t="s">
        <v>648</v>
      </c>
      <c r="D12" s="16" t="s">
        <v>92</v>
      </c>
      <c r="E12" s="144" t="s">
        <v>482</v>
      </c>
      <c r="F12" s="85">
        <v>42.1</v>
      </c>
    </row>
    <row r="13" spans="1:6">
      <c r="A13" s="16" t="s">
        <v>675</v>
      </c>
      <c r="B13" s="16" t="s">
        <v>676</v>
      </c>
      <c r="C13" s="16" t="s">
        <v>648</v>
      </c>
      <c r="D13" s="16" t="s">
        <v>92</v>
      </c>
      <c r="E13" s="144" t="s">
        <v>473</v>
      </c>
      <c r="F13" s="85">
        <v>40.700000000000003</v>
      </c>
    </row>
    <row r="14" spans="1:6">
      <c r="A14" s="16" t="s">
        <v>675</v>
      </c>
      <c r="B14" s="16" t="s">
        <v>674</v>
      </c>
      <c r="C14" s="16" t="s">
        <v>648</v>
      </c>
      <c r="D14" s="16" t="s">
        <v>92</v>
      </c>
      <c r="E14" s="16" t="s">
        <v>331</v>
      </c>
      <c r="F14" s="147">
        <v>58</v>
      </c>
    </row>
    <row r="15" spans="1:6">
      <c r="A15" s="16" t="s">
        <v>675</v>
      </c>
      <c r="B15" s="16" t="s">
        <v>674</v>
      </c>
      <c r="C15" s="16" t="s">
        <v>648</v>
      </c>
      <c r="D15" s="16" t="s">
        <v>92</v>
      </c>
      <c r="E15" s="16" t="s">
        <v>572</v>
      </c>
      <c r="F15" s="147">
        <v>58.5</v>
      </c>
    </row>
    <row r="16" spans="1:6">
      <c r="A16" s="16" t="s">
        <v>675</v>
      </c>
      <c r="B16" s="16" t="s">
        <v>674</v>
      </c>
      <c r="C16" s="16" t="s">
        <v>648</v>
      </c>
      <c r="D16" s="16" t="s">
        <v>92</v>
      </c>
      <c r="E16" s="16" t="s">
        <v>485</v>
      </c>
      <c r="F16" s="147">
        <v>59.7</v>
      </c>
    </row>
    <row r="17" spans="1:6">
      <c r="A17" s="16" t="s">
        <v>675</v>
      </c>
      <c r="B17" s="16" t="s">
        <v>674</v>
      </c>
      <c r="C17" s="16" t="s">
        <v>648</v>
      </c>
      <c r="D17" s="16" t="s">
        <v>92</v>
      </c>
      <c r="E17" s="16" t="s">
        <v>327</v>
      </c>
      <c r="F17" s="147">
        <v>58.9</v>
      </c>
    </row>
    <row r="18" spans="1:6">
      <c r="A18" s="16" t="s">
        <v>675</v>
      </c>
      <c r="B18" s="16" t="s">
        <v>674</v>
      </c>
      <c r="C18" s="16" t="s">
        <v>648</v>
      </c>
      <c r="D18" s="16" t="s">
        <v>92</v>
      </c>
      <c r="E18" s="16" t="s">
        <v>484</v>
      </c>
      <c r="F18" s="85">
        <v>58.5</v>
      </c>
    </row>
    <row r="19" spans="1:6">
      <c r="A19" s="16" t="s">
        <v>675</v>
      </c>
      <c r="B19" s="16" t="s">
        <v>674</v>
      </c>
      <c r="C19" s="16" t="s">
        <v>648</v>
      </c>
      <c r="D19" s="16" t="s">
        <v>92</v>
      </c>
      <c r="E19" s="16" t="s">
        <v>483</v>
      </c>
      <c r="F19" s="85">
        <v>58</v>
      </c>
    </row>
    <row r="20" spans="1:6">
      <c r="A20" s="16" t="s">
        <v>675</v>
      </c>
      <c r="B20" s="16" t="s">
        <v>674</v>
      </c>
      <c r="C20" s="16" t="s">
        <v>648</v>
      </c>
      <c r="D20" s="16" t="s">
        <v>92</v>
      </c>
      <c r="E20" s="16" t="s">
        <v>96</v>
      </c>
      <c r="F20" s="85">
        <v>59.5</v>
      </c>
    </row>
    <row r="21" spans="1:6">
      <c r="A21" s="16" t="s">
        <v>675</v>
      </c>
      <c r="B21" s="16" t="s">
        <v>674</v>
      </c>
      <c r="C21" s="16" t="s">
        <v>648</v>
      </c>
      <c r="D21" s="16" t="s">
        <v>92</v>
      </c>
      <c r="E21" s="144" t="s">
        <v>482</v>
      </c>
      <c r="F21" s="85">
        <v>57.9</v>
      </c>
    </row>
    <row r="22" spans="1:6">
      <c r="A22" s="16" t="s">
        <v>675</v>
      </c>
      <c r="B22" s="16" t="s">
        <v>674</v>
      </c>
      <c r="C22" s="16" t="s">
        <v>648</v>
      </c>
      <c r="D22" s="16" t="s">
        <v>92</v>
      </c>
      <c r="E22" s="144" t="s">
        <v>473</v>
      </c>
      <c r="F22" s="85">
        <v>59.3</v>
      </c>
    </row>
    <row r="23" spans="1:6">
      <c r="A23" s="31" t="s">
        <v>672</v>
      </c>
      <c r="B23" s="16" t="s">
        <v>673</v>
      </c>
      <c r="C23" s="16" t="s">
        <v>648</v>
      </c>
      <c r="D23" s="16" t="s">
        <v>92</v>
      </c>
      <c r="E23" s="16" t="s">
        <v>331</v>
      </c>
      <c r="F23" s="147">
        <v>16.2</v>
      </c>
    </row>
    <row r="24" spans="1:6">
      <c r="A24" s="31" t="s">
        <v>672</v>
      </c>
      <c r="B24" s="16" t="s">
        <v>673</v>
      </c>
      <c r="C24" s="16" t="s">
        <v>648</v>
      </c>
      <c r="D24" s="16" t="s">
        <v>92</v>
      </c>
      <c r="E24" s="16" t="s">
        <v>572</v>
      </c>
      <c r="F24" s="147">
        <v>15.6</v>
      </c>
    </row>
    <row r="25" spans="1:6">
      <c r="A25" s="31" t="s">
        <v>672</v>
      </c>
      <c r="B25" s="16" t="s">
        <v>673</v>
      </c>
      <c r="C25" s="16" t="s">
        <v>648</v>
      </c>
      <c r="D25" s="16" t="s">
        <v>92</v>
      </c>
      <c r="E25" s="16" t="s">
        <v>485</v>
      </c>
      <c r="F25" s="147">
        <v>16.8</v>
      </c>
    </row>
    <row r="26" spans="1:6">
      <c r="A26" s="31" t="s">
        <v>672</v>
      </c>
      <c r="B26" s="16" t="s">
        <v>673</v>
      </c>
      <c r="C26" s="16" t="s">
        <v>648</v>
      </c>
      <c r="D26" s="16" t="s">
        <v>92</v>
      </c>
      <c r="E26" s="16" t="s">
        <v>327</v>
      </c>
      <c r="F26" s="147">
        <v>16.899999999999999</v>
      </c>
    </row>
    <row r="27" spans="1:6">
      <c r="A27" s="31" t="s">
        <v>672</v>
      </c>
      <c r="B27" s="16" t="s">
        <v>673</v>
      </c>
      <c r="C27" s="16" t="s">
        <v>648</v>
      </c>
      <c r="D27" s="16" t="s">
        <v>92</v>
      </c>
      <c r="E27" s="16" t="s">
        <v>484</v>
      </c>
      <c r="F27" s="85">
        <v>17.5</v>
      </c>
    </row>
    <row r="28" spans="1:6">
      <c r="A28" s="31" t="s">
        <v>672</v>
      </c>
      <c r="B28" s="16" t="s">
        <v>673</v>
      </c>
      <c r="C28" s="16" t="s">
        <v>648</v>
      </c>
      <c r="D28" s="16" t="s">
        <v>92</v>
      </c>
      <c r="E28" s="16" t="s">
        <v>483</v>
      </c>
      <c r="F28" s="146">
        <v>17.2</v>
      </c>
    </row>
    <row r="29" spans="1:6">
      <c r="A29" s="31" t="s">
        <v>672</v>
      </c>
      <c r="B29" s="16" t="s">
        <v>673</v>
      </c>
      <c r="C29" s="16" t="s">
        <v>648</v>
      </c>
      <c r="D29" s="16" t="s">
        <v>92</v>
      </c>
      <c r="E29" s="16" t="s">
        <v>96</v>
      </c>
      <c r="F29" s="146">
        <v>15.8</v>
      </c>
    </row>
    <row r="30" spans="1:6">
      <c r="A30" s="31" t="s">
        <v>672</v>
      </c>
      <c r="B30" s="16" t="s">
        <v>673</v>
      </c>
      <c r="C30" s="16" t="s">
        <v>648</v>
      </c>
      <c r="D30" s="16" t="s">
        <v>92</v>
      </c>
      <c r="E30" s="144" t="s">
        <v>482</v>
      </c>
      <c r="F30" s="146">
        <v>15.5</v>
      </c>
    </row>
    <row r="31" spans="1:6">
      <c r="A31" s="31" t="s">
        <v>672</v>
      </c>
      <c r="B31" s="16" t="s">
        <v>673</v>
      </c>
      <c r="C31" s="16" t="s">
        <v>648</v>
      </c>
      <c r="D31" s="16" t="s">
        <v>92</v>
      </c>
      <c r="E31" s="144" t="s">
        <v>473</v>
      </c>
      <c r="F31" s="146">
        <v>16.5</v>
      </c>
    </row>
    <row r="32" spans="1:6">
      <c r="A32" s="31" t="s">
        <v>672</v>
      </c>
      <c r="B32" s="16" t="s">
        <v>671</v>
      </c>
      <c r="C32" s="16" t="s">
        <v>648</v>
      </c>
      <c r="D32" s="16" t="s">
        <v>92</v>
      </c>
      <c r="E32" s="16" t="s">
        <v>331</v>
      </c>
      <c r="F32" s="147">
        <v>83.8</v>
      </c>
    </row>
    <row r="33" spans="1:6">
      <c r="A33" s="31" t="s">
        <v>672</v>
      </c>
      <c r="B33" s="16" t="s">
        <v>671</v>
      </c>
      <c r="C33" s="16" t="s">
        <v>648</v>
      </c>
      <c r="D33" s="16" t="s">
        <v>92</v>
      </c>
      <c r="E33" s="16" t="s">
        <v>572</v>
      </c>
      <c r="F33" s="147">
        <v>84.4</v>
      </c>
    </row>
    <row r="34" spans="1:6">
      <c r="A34" s="31" t="s">
        <v>672</v>
      </c>
      <c r="B34" s="16" t="s">
        <v>671</v>
      </c>
      <c r="C34" s="16" t="s">
        <v>648</v>
      </c>
      <c r="D34" s="16" t="s">
        <v>92</v>
      </c>
      <c r="E34" s="16" t="s">
        <v>485</v>
      </c>
      <c r="F34" s="147">
        <v>83.2</v>
      </c>
    </row>
    <row r="35" spans="1:6">
      <c r="A35" s="31" t="s">
        <v>672</v>
      </c>
      <c r="B35" s="16" t="s">
        <v>671</v>
      </c>
      <c r="C35" s="16" t="s">
        <v>648</v>
      </c>
      <c r="D35" s="16" t="s">
        <v>92</v>
      </c>
      <c r="E35" s="16" t="s">
        <v>327</v>
      </c>
      <c r="F35" s="147">
        <v>83.1</v>
      </c>
    </row>
    <row r="36" spans="1:6">
      <c r="A36" s="31" t="s">
        <v>672</v>
      </c>
      <c r="B36" s="16" t="s">
        <v>671</v>
      </c>
      <c r="C36" s="16" t="s">
        <v>648</v>
      </c>
      <c r="D36" s="16" t="s">
        <v>92</v>
      </c>
      <c r="E36" s="16" t="s">
        <v>484</v>
      </c>
      <c r="F36" s="85">
        <v>82.4</v>
      </c>
    </row>
    <row r="37" spans="1:6">
      <c r="A37" s="31" t="s">
        <v>672</v>
      </c>
      <c r="B37" s="16" t="s">
        <v>671</v>
      </c>
      <c r="C37" s="16" t="s">
        <v>648</v>
      </c>
      <c r="D37" s="16" t="s">
        <v>92</v>
      </c>
      <c r="E37" s="16" t="s">
        <v>483</v>
      </c>
      <c r="F37" s="146">
        <v>82.8</v>
      </c>
    </row>
    <row r="38" spans="1:6">
      <c r="A38" s="16" t="s">
        <v>672</v>
      </c>
      <c r="B38" s="16" t="s">
        <v>671</v>
      </c>
      <c r="C38" s="16" t="s">
        <v>648</v>
      </c>
      <c r="D38" s="16" t="s">
        <v>92</v>
      </c>
      <c r="E38" s="16" t="s">
        <v>96</v>
      </c>
      <c r="F38" s="146">
        <v>84.1</v>
      </c>
    </row>
    <row r="39" spans="1:6">
      <c r="A39" s="31" t="s">
        <v>672</v>
      </c>
      <c r="B39" s="16" t="s">
        <v>671</v>
      </c>
      <c r="C39" s="16" t="s">
        <v>648</v>
      </c>
      <c r="D39" s="16" t="s">
        <v>92</v>
      </c>
      <c r="E39" s="144" t="s">
        <v>482</v>
      </c>
      <c r="F39" s="146">
        <v>84.5</v>
      </c>
    </row>
    <row r="40" spans="1:6">
      <c r="A40" s="16" t="s">
        <v>672</v>
      </c>
      <c r="B40" s="16" t="s">
        <v>671</v>
      </c>
      <c r="C40" s="16" t="s">
        <v>648</v>
      </c>
      <c r="D40" s="16" t="s">
        <v>92</v>
      </c>
      <c r="E40" s="144" t="s">
        <v>473</v>
      </c>
      <c r="F40" s="146">
        <v>83.5</v>
      </c>
    </row>
    <row r="41" spans="1:6">
      <c r="A41" s="31" t="s">
        <v>667</v>
      </c>
      <c r="B41" s="16" t="s">
        <v>670</v>
      </c>
      <c r="C41" s="16" t="s">
        <v>648</v>
      </c>
      <c r="D41" s="16" t="s">
        <v>92</v>
      </c>
      <c r="E41" s="16" t="s">
        <v>331</v>
      </c>
      <c r="F41" s="147">
        <v>44</v>
      </c>
    </row>
    <row r="42" spans="1:6">
      <c r="A42" s="31" t="s">
        <v>667</v>
      </c>
      <c r="B42" s="16" t="s">
        <v>670</v>
      </c>
      <c r="C42" s="16" t="s">
        <v>648</v>
      </c>
      <c r="D42" s="16" t="s">
        <v>92</v>
      </c>
      <c r="E42" s="16" t="s">
        <v>572</v>
      </c>
      <c r="F42" s="147">
        <v>43.6</v>
      </c>
    </row>
    <row r="43" spans="1:6">
      <c r="A43" s="31" t="s">
        <v>667</v>
      </c>
      <c r="B43" s="16" t="s">
        <v>670</v>
      </c>
      <c r="C43" s="16" t="s">
        <v>648</v>
      </c>
      <c r="D43" s="16" t="s">
        <v>92</v>
      </c>
      <c r="E43" s="16" t="s">
        <v>485</v>
      </c>
      <c r="F43" s="147" t="s">
        <v>668</v>
      </c>
    </row>
    <row r="44" spans="1:6">
      <c r="A44" s="31" t="s">
        <v>667</v>
      </c>
      <c r="B44" s="16" t="s">
        <v>670</v>
      </c>
      <c r="C44" s="16" t="s">
        <v>648</v>
      </c>
      <c r="D44" s="16" t="s">
        <v>92</v>
      </c>
      <c r="E44" s="16" t="s">
        <v>327</v>
      </c>
      <c r="F44" s="147" t="s">
        <v>668</v>
      </c>
    </row>
    <row r="45" spans="1:6">
      <c r="A45" s="31" t="s">
        <v>667</v>
      </c>
      <c r="B45" s="16" t="s">
        <v>670</v>
      </c>
      <c r="C45" s="16" t="s">
        <v>648</v>
      </c>
      <c r="D45" s="16" t="s">
        <v>92</v>
      </c>
      <c r="E45" s="16" t="s">
        <v>484</v>
      </c>
      <c r="F45" s="85">
        <v>44.2</v>
      </c>
    </row>
    <row r="46" spans="1:6">
      <c r="A46" s="31" t="s">
        <v>667</v>
      </c>
      <c r="B46" s="16" t="s">
        <v>670</v>
      </c>
      <c r="C46" s="16" t="s">
        <v>648</v>
      </c>
      <c r="D46" s="16" t="s">
        <v>92</v>
      </c>
      <c r="E46" s="16" t="s">
        <v>483</v>
      </c>
      <c r="F46" s="146">
        <v>43.1</v>
      </c>
    </row>
    <row r="47" spans="1:6">
      <c r="A47" s="31" t="s">
        <v>667</v>
      </c>
      <c r="B47" s="16" t="s">
        <v>670</v>
      </c>
      <c r="C47" s="16" t="s">
        <v>648</v>
      </c>
      <c r="D47" s="16" t="s">
        <v>92</v>
      </c>
      <c r="E47" s="16" t="s">
        <v>96</v>
      </c>
      <c r="F47" s="146">
        <v>41.1</v>
      </c>
    </row>
    <row r="48" spans="1:6">
      <c r="A48" s="31" t="s">
        <v>667</v>
      </c>
      <c r="B48" s="16" t="s">
        <v>670</v>
      </c>
      <c r="C48" s="16" t="s">
        <v>648</v>
      </c>
      <c r="D48" s="16" t="s">
        <v>92</v>
      </c>
      <c r="E48" s="144" t="s">
        <v>482</v>
      </c>
      <c r="F48" s="146">
        <v>42.6</v>
      </c>
    </row>
    <row r="49" spans="1:6">
      <c r="A49" s="31" t="s">
        <v>667</v>
      </c>
      <c r="B49" s="16" t="s">
        <v>670</v>
      </c>
      <c r="C49" s="16" t="s">
        <v>648</v>
      </c>
      <c r="D49" s="16" t="s">
        <v>92</v>
      </c>
      <c r="E49" s="144" t="s">
        <v>473</v>
      </c>
      <c r="F49" s="146">
        <v>43.8</v>
      </c>
    </row>
    <row r="50" spans="1:6">
      <c r="A50" s="31" t="s">
        <v>667</v>
      </c>
      <c r="B50" s="16" t="s">
        <v>669</v>
      </c>
      <c r="C50" s="16" t="s">
        <v>648</v>
      </c>
      <c r="D50" s="16" t="s">
        <v>92</v>
      </c>
      <c r="E50" s="16" t="s">
        <v>331</v>
      </c>
      <c r="F50" s="147">
        <v>42.2</v>
      </c>
    </row>
    <row r="51" spans="1:6">
      <c r="A51" s="31" t="s">
        <v>667</v>
      </c>
      <c r="B51" s="16" t="s">
        <v>669</v>
      </c>
      <c r="C51" s="16" t="s">
        <v>648</v>
      </c>
      <c r="D51" s="16" t="s">
        <v>92</v>
      </c>
      <c r="E51" s="16" t="s">
        <v>572</v>
      </c>
      <c r="F51" s="147">
        <v>43.7</v>
      </c>
    </row>
    <row r="52" spans="1:6">
      <c r="A52" s="31" t="s">
        <v>667</v>
      </c>
      <c r="B52" s="16" t="s">
        <v>669</v>
      </c>
      <c r="C52" s="16" t="s">
        <v>648</v>
      </c>
      <c r="D52" s="16" t="s">
        <v>92</v>
      </c>
      <c r="E52" s="16" t="s">
        <v>485</v>
      </c>
      <c r="F52" s="147" t="s">
        <v>668</v>
      </c>
    </row>
    <row r="53" spans="1:6">
      <c r="A53" s="31" t="s">
        <v>667</v>
      </c>
      <c r="B53" s="16" t="s">
        <v>669</v>
      </c>
      <c r="C53" s="16" t="s">
        <v>648</v>
      </c>
      <c r="D53" s="16" t="s">
        <v>92</v>
      </c>
      <c r="E53" s="16" t="s">
        <v>327</v>
      </c>
      <c r="F53" s="147" t="s">
        <v>668</v>
      </c>
    </row>
    <row r="54" spans="1:6">
      <c r="A54" s="31" t="s">
        <v>667</v>
      </c>
      <c r="B54" s="16" t="s">
        <v>669</v>
      </c>
      <c r="C54" s="16" t="s">
        <v>648</v>
      </c>
      <c r="D54" s="16" t="s">
        <v>92</v>
      </c>
      <c r="E54" s="16" t="s">
        <v>484</v>
      </c>
      <c r="F54" s="85">
        <v>44.3</v>
      </c>
    </row>
    <row r="55" spans="1:6">
      <c r="A55" s="31" t="s">
        <v>667</v>
      </c>
      <c r="B55" s="16" t="s">
        <v>669</v>
      </c>
      <c r="C55" s="16" t="s">
        <v>648</v>
      </c>
      <c r="D55" s="16" t="s">
        <v>92</v>
      </c>
      <c r="E55" s="16" t="s">
        <v>483</v>
      </c>
      <c r="F55" s="146">
        <v>45.2</v>
      </c>
    </row>
    <row r="56" spans="1:6">
      <c r="A56" s="31" t="s">
        <v>667</v>
      </c>
      <c r="B56" s="16" t="s">
        <v>669</v>
      </c>
      <c r="C56" s="16" t="s">
        <v>648</v>
      </c>
      <c r="D56" s="16" t="s">
        <v>92</v>
      </c>
      <c r="E56" s="16" t="s">
        <v>96</v>
      </c>
      <c r="F56" s="146">
        <v>46.3</v>
      </c>
    </row>
    <row r="57" spans="1:6">
      <c r="A57" s="31" t="s">
        <v>667</v>
      </c>
      <c r="B57" s="16" t="s">
        <v>669</v>
      </c>
      <c r="C57" s="16" t="s">
        <v>648</v>
      </c>
      <c r="D57" s="16" t="s">
        <v>92</v>
      </c>
      <c r="E57" s="144" t="s">
        <v>482</v>
      </c>
      <c r="F57" s="146">
        <v>45.7</v>
      </c>
    </row>
    <row r="58" spans="1:6">
      <c r="A58" s="31" t="s">
        <v>667</v>
      </c>
      <c r="B58" s="16" t="s">
        <v>669</v>
      </c>
      <c r="C58" s="16" t="s">
        <v>648</v>
      </c>
      <c r="D58" s="16" t="s">
        <v>92</v>
      </c>
      <c r="E58" s="144" t="s">
        <v>473</v>
      </c>
      <c r="F58" s="146">
        <v>44.8</v>
      </c>
    </row>
    <row r="59" spans="1:6">
      <c r="A59" s="31" t="s">
        <v>667</v>
      </c>
      <c r="B59" s="16" t="s">
        <v>666</v>
      </c>
      <c r="C59" s="16" t="s">
        <v>648</v>
      </c>
      <c r="D59" s="16" t="s">
        <v>92</v>
      </c>
      <c r="E59" s="16" t="s">
        <v>331</v>
      </c>
      <c r="F59" s="147">
        <v>13.8</v>
      </c>
    </row>
    <row r="60" spans="1:6">
      <c r="A60" s="31" t="s">
        <v>667</v>
      </c>
      <c r="B60" s="16" t="s">
        <v>666</v>
      </c>
      <c r="C60" s="16" t="s">
        <v>648</v>
      </c>
      <c r="D60" s="16" t="s">
        <v>92</v>
      </c>
      <c r="E60" s="16" t="s">
        <v>572</v>
      </c>
      <c r="F60" s="147">
        <v>12.8</v>
      </c>
    </row>
    <row r="61" spans="1:6">
      <c r="A61" s="31" t="s">
        <v>667</v>
      </c>
      <c r="B61" s="16" t="s">
        <v>666</v>
      </c>
      <c r="C61" s="16" t="s">
        <v>648</v>
      </c>
      <c r="D61" s="16" t="s">
        <v>92</v>
      </c>
      <c r="E61" s="16" t="s">
        <v>485</v>
      </c>
      <c r="F61" s="147" t="s">
        <v>668</v>
      </c>
    </row>
    <row r="62" spans="1:6">
      <c r="A62" s="31" t="s">
        <v>667</v>
      </c>
      <c r="B62" s="16" t="s">
        <v>666</v>
      </c>
      <c r="C62" s="16" t="s">
        <v>648</v>
      </c>
      <c r="D62" s="16" t="s">
        <v>92</v>
      </c>
      <c r="E62" s="16" t="s">
        <v>327</v>
      </c>
      <c r="F62" s="147" t="s">
        <v>668</v>
      </c>
    </row>
    <row r="63" spans="1:6">
      <c r="A63" s="31" t="s">
        <v>667</v>
      </c>
      <c r="B63" s="16" t="s">
        <v>666</v>
      </c>
      <c r="C63" s="16" t="s">
        <v>648</v>
      </c>
      <c r="D63" s="16" t="s">
        <v>92</v>
      </c>
      <c r="E63" s="16" t="s">
        <v>484</v>
      </c>
      <c r="F63" s="85">
        <v>11.5</v>
      </c>
    </row>
    <row r="64" spans="1:6">
      <c r="A64" s="31" t="s">
        <v>667</v>
      </c>
      <c r="B64" s="16" t="s">
        <v>666</v>
      </c>
      <c r="C64" s="16" t="s">
        <v>648</v>
      </c>
      <c r="D64" s="16" t="s">
        <v>92</v>
      </c>
      <c r="E64" s="16" t="s">
        <v>483</v>
      </c>
      <c r="F64" s="146">
        <v>11.7</v>
      </c>
    </row>
    <row r="65" spans="1:6">
      <c r="A65" s="16" t="s">
        <v>667</v>
      </c>
      <c r="B65" s="16" t="s">
        <v>666</v>
      </c>
      <c r="C65" s="16" t="s">
        <v>648</v>
      </c>
      <c r="D65" s="16" t="s">
        <v>92</v>
      </c>
      <c r="E65" s="16" t="s">
        <v>96</v>
      </c>
      <c r="F65" s="145">
        <v>12.6</v>
      </c>
    </row>
    <row r="66" spans="1:6">
      <c r="A66" s="31" t="s">
        <v>667</v>
      </c>
      <c r="B66" s="16" t="s">
        <v>666</v>
      </c>
      <c r="C66" s="16" t="s">
        <v>648</v>
      </c>
      <c r="D66" s="16" t="s">
        <v>92</v>
      </c>
      <c r="E66" s="144" t="s">
        <v>482</v>
      </c>
      <c r="F66" s="16">
        <v>11.8</v>
      </c>
    </row>
    <row r="67" spans="1:6">
      <c r="A67" s="16" t="s">
        <v>667</v>
      </c>
      <c r="B67" s="16" t="s">
        <v>666</v>
      </c>
      <c r="C67" s="16" t="s">
        <v>648</v>
      </c>
      <c r="D67" s="16" t="s">
        <v>92</v>
      </c>
      <c r="E67" s="144" t="s">
        <v>473</v>
      </c>
      <c r="F67" s="16">
        <v>11.4</v>
      </c>
    </row>
  </sheetData>
  <mergeCells count="2">
    <mergeCell ref="A1:D1"/>
    <mergeCell ref="A2:D2"/>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4" tint="0.79998168889431442"/>
  </sheetPr>
  <dimension ref="A1:H142"/>
  <sheetViews>
    <sheetView workbookViewId="0">
      <selection sqref="A1:XFD3"/>
    </sheetView>
  </sheetViews>
  <sheetFormatPr defaultRowHeight="15"/>
  <cols>
    <col min="1" max="1" width="27.42578125" customWidth="1"/>
    <col min="2" max="2" width="45.28515625" customWidth="1"/>
    <col min="3" max="3" width="26" customWidth="1"/>
    <col min="4" max="4" width="49.42578125" customWidth="1"/>
    <col min="5" max="5" width="22" customWidth="1"/>
    <col min="6" max="6" width="11.140625" customWidth="1"/>
    <col min="7" max="7" width="11.28515625" customWidth="1"/>
    <col min="8" max="8" width="15" customWidth="1"/>
  </cols>
  <sheetData>
    <row r="1" spans="1:8" ht="33" customHeight="1">
      <c r="A1" s="197" t="s">
        <v>680</v>
      </c>
      <c r="B1" s="197"/>
      <c r="C1" s="197"/>
      <c r="D1" s="197"/>
    </row>
    <row r="2" spans="1:8">
      <c r="A2" s="197" t="s">
        <v>679</v>
      </c>
      <c r="B2" s="197"/>
      <c r="C2" s="197"/>
      <c r="D2" s="197"/>
    </row>
    <row r="4" spans="1:8">
      <c r="A4" s="49" t="s">
        <v>677</v>
      </c>
      <c r="B4" s="49" t="s">
        <v>4</v>
      </c>
      <c r="C4" s="49" t="s">
        <v>5</v>
      </c>
      <c r="D4" s="49" t="s">
        <v>6</v>
      </c>
      <c r="E4" s="49" t="s">
        <v>375</v>
      </c>
      <c r="F4" s="49" t="s">
        <v>9</v>
      </c>
      <c r="G4" s="49" t="s">
        <v>92</v>
      </c>
      <c r="H4" s="49" t="s">
        <v>102</v>
      </c>
    </row>
    <row r="5" spans="1:8">
      <c r="A5" s="16" t="s">
        <v>675</v>
      </c>
      <c r="B5" s="16" t="s">
        <v>676</v>
      </c>
      <c r="C5" s="16" t="s">
        <v>648</v>
      </c>
      <c r="D5" s="16" t="s">
        <v>262</v>
      </c>
      <c r="E5" s="150" t="s">
        <v>197</v>
      </c>
      <c r="F5" s="16">
        <v>39.299999999999997</v>
      </c>
      <c r="G5" s="16" t="s">
        <v>96</v>
      </c>
      <c r="H5" s="16"/>
    </row>
    <row r="6" spans="1:8">
      <c r="A6" s="16" t="s">
        <v>675</v>
      </c>
      <c r="B6" s="16" t="s">
        <v>676</v>
      </c>
      <c r="C6" s="16" t="s">
        <v>648</v>
      </c>
      <c r="D6" s="16" t="s">
        <v>262</v>
      </c>
      <c r="E6" s="150" t="s">
        <v>196</v>
      </c>
      <c r="F6" s="16">
        <v>45.4</v>
      </c>
      <c r="G6" s="16" t="s">
        <v>96</v>
      </c>
      <c r="H6" s="16"/>
    </row>
    <row r="7" spans="1:8">
      <c r="A7" s="16" t="s">
        <v>675</v>
      </c>
      <c r="B7" s="16" t="s">
        <v>676</v>
      </c>
      <c r="C7" s="16" t="s">
        <v>648</v>
      </c>
      <c r="D7" s="16" t="s">
        <v>262</v>
      </c>
      <c r="E7" s="150" t="s">
        <v>195</v>
      </c>
      <c r="F7" s="16">
        <v>40.1</v>
      </c>
      <c r="G7" s="16" t="s">
        <v>96</v>
      </c>
      <c r="H7" s="16"/>
    </row>
    <row r="8" spans="1:8">
      <c r="A8" s="16" t="s">
        <v>675</v>
      </c>
      <c r="B8" s="16" t="s">
        <v>676</v>
      </c>
      <c r="C8" s="16" t="s">
        <v>648</v>
      </c>
      <c r="D8" s="16" t="s">
        <v>262</v>
      </c>
      <c r="E8" s="150" t="s">
        <v>194</v>
      </c>
      <c r="F8" s="16">
        <v>37.1</v>
      </c>
      <c r="G8" s="16" t="s">
        <v>96</v>
      </c>
      <c r="H8" s="16"/>
    </row>
    <row r="9" spans="1:8">
      <c r="A9" s="16" t="s">
        <v>675</v>
      </c>
      <c r="B9" s="16" t="s">
        <v>676</v>
      </c>
      <c r="C9" s="16" t="s">
        <v>648</v>
      </c>
      <c r="D9" s="16" t="s">
        <v>262</v>
      </c>
      <c r="E9" s="150" t="s">
        <v>193</v>
      </c>
      <c r="F9" s="16">
        <v>35.700000000000003</v>
      </c>
      <c r="G9" s="16" t="s">
        <v>96</v>
      </c>
      <c r="H9" s="16"/>
    </row>
    <row r="10" spans="1:8">
      <c r="A10" s="16" t="s">
        <v>675</v>
      </c>
      <c r="B10" s="16" t="s">
        <v>676</v>
      </c>
      <c r="C10" s="16" t="s">
        <v>648</v>
      </c>
      <c r="D10" s="16" t="s">
        <v>262</v>
      </c>
      <c r="E10" s="150" t="s">
        <v>192</v>
      </c>
      <c r="F10" s="16">
        <v>38.799999999999997</v>
      </c>
      <c r="G10" s="16" t="s">
        <v>96</v>
      </c>
      <c r="H10" s="16"/>
    </row>
    <row r="11" spans="1:8">
      <c r="A11" s="16" t="s">
        <v>675</v>
      </c>
      <c r="B11" s="16" t="s">
        <v>676</v>
      </c>
      <c r="C11" s="16" t="s">
        <v>648</v>
      </c>
      <c r="D11" s="16" t="s">
        <v>262</v>
      </c>
      <c r="E11" s="150" t="s">
        <v>355</v>
      </c>
      <c r="F11" s="16">
        <v>46.9</v>
      </c>
      <c r="G11" s="16" t="s">
        <v>96</v>
      </c>
      <c r="H11" s="16"/>
    </row>
    <row r="12" spans="1:8">
      <c r="A12" s="16" t="s">
        <v>675</v>
      </c>
      <c r="B12" s="16" t="s">
        <v>676</v>
      </c>
      <c r="C12" s="16" t="s">
        <v>648</v>
      </c>
      <c r="D12" s="16" t="s">
        <v>262</v>
      </c>
      <c r="E12" s="150" t="s">
        <v>663</v>
      </c>
      <c r="F12" s="16">
        <v>60.4</v>
      </c>
      <c r="G12" s="16" t="s">
        <v>96</v>
      </c>
      <c r="H12" s="16"/>
    </row>
    <row r="13" spans="1:8" ht="14.25" customHeight="1">
      <c r="A13" s="16" t="s">
        <v>675</v>
      </c>
      <c r="B13" s="16" t="s">
        <v>676</v>
      </c>
      <c r="C13" s="16" t="s">
        <v>648</v>
      </c>
      <c r="D13" s="16" t="s">
        <v>262</v>
      </c>
      <c r="E13" s="150" t="s">
        <v>250</v>
      </c>
      <c r="F13" s="16">
        <v>40.5</v>
      </c>
      <c r="G13" s="16" t="s">
        <v>96</v>
      </c>
      <c r="H13" s="16"/>
    </row>
    <row r="14" spans="1:8">
      <c r="A14" s="16" t="s">
        <v>675</v>
      </c>
      <c r="B14" s="16" t="s">
        <v>674</v>
      </c>
      <c r="C14" s="16" t="s">
        <v>648</v>
      </c>
      <c r="D14" s="16" t="s">
        <v>262</v>
      </c>
      <c r="E14" s="150" t="s">
        <v>197</v>
      </c>
      <c r="F14" s="16">
        <v>60.5</v>
      </c>
      <c r="G14" s="16" t="s">
        <v>96</v>
      </c>
      <c r="H14" s="16"/>
    </row>
    <row r="15" spans="1:8">
      <c r="A15" s="16" t="s">
        <v>675</v>
      </c>
      <c r="B15" s="16" t="s">
        <v>674</v>
      </c>
      <c r="C15" s="16" t="s">
        <v>648</v>
      </c>
      <c r="D15" s="16" t="s">
        <v>262</v>
      </c>
      <c r="E15" s="150" t="s">
        <v>196</v>
      </c>
      <c r="F15" s="16">
        <v>54.5</v>
      </c>
      <c r="G15" s="16" t="s">
        <v>96</v>
      </c>
      <c r="H15" s="16"/>
    </row>
    <row r="16" spans="1:8">
      <c r="A16" s="16" t="s">
        <v>675</v>
      </c>
      <c r="B16" s="16" t="s">
        <v>674</v>
      </c>
      <c r="C16" s="16" t="s">
        <v>648</v>
      </c>
      <c r="D16" s="16" t="s">
        <v>262</v>
      </c>
      <c r="E16" s="150" t="s">
        <v>195</v>
      </c>
      <c r="F16" s="16">
        <v>59.8</v>
      </c>
      <c r="G16" s="16" t="s">
        <v>96</v>
      </c>
      <c r="H16" s="16"/>
    </row>
    <row r="17" spans="1:8">
      <c r="A17" s="16" t="s">
        <v>675</v>
      </c>
      <c r="B17" s="16" t="s">
        <v>674</v>
      </c>
      <c r="C17" s="16" t="s">
        <v>648</v>
      </c>
      <c r="D17" s="16" t="s">
        <v>262</v>
      </c>
      <c r="E17" s="150" t="s">
        <v>194</v>
      </c>
      <c r="F17" s="16">
        <v>62.9</v>
      </c>
      <c r="G17" s="16" t="s">
        <v>96</v>
      </c>
      <c r="H17" s="16"/>
    </row>
    <row r="18" spans="1:8">
      <c r="A18" s="16" t="s">
        <v>675</v>
      </c>
      <c r="B18" s="16" t="s">
        <v>674</v>
      </c>
      <c r="C18" s="16" t="s">
        <v>648</v>
      </c>
      <c r="D18" s="16" t="s">
        <v>262</v>
      </c>
      <c r="E18" s="150" t="s">
        <v>193</v>
      </c>
      <c r="F18" s="16">
        <v>64.2</v>
      </c>
      <c r="G18" s="16" t="s">
        <v>96</v>
      </c>
      <c r="H18" s="16"/>
    </row>
    <row r="19" spans="1:8">
      <c r="A19" s="16" t="s">
        <v>675</v>
      </c>
      <c r="B19" s="16" t="s">
        <v>674</v>
      </c>
      <c r="C19" s="16" t="s">
        <v>648</v>
      </c>
      <c r="D19" s="16" t="s">
        <v>262</v>
      </c>
      <c r="E19" s="150" t="s">
        <v>192</v>
      </c>
      <c r="F19" s="16">
        <v>61.4</v>
      </c>
      <c r="G19" s="16" t="s">
        <v>96</v>
      </c>
      <c r="H19" s="16"/>
    </row>
    <row r="20" spans="1:8">
      <c r="A20" s="16" t="s">
        <v>675</v>
      </c>
      <c r="B20" s="16" t="s">
        <v>674</v>
      </c>
      <c r="C20" s="16" t="s">
        <v>648</v>
      </c>
      <c r="D20" s="16" t="s">
        <v>262</v>
      </c>
      <c r="E20" s="150" t="s">
        <v>355</v>
      </c>
      <c r="F20" s="16">
        <v>52.9</v>
      </c>
      <c r="G20" s="16" t="s">
        <v>96</v>
      </c>
      <c r="H20" s="16"/>
    </row>
    <row r="21" spans="1:8">
      <c r="A21" s="16" t="s">
        <v>675</v>
      </c>
      <c r="B21" s="16" t="s">
        <v>674</v>
      </c>
      <c r="C21" s="16" t="s">
        <v>648</v>
      </c>
      <c r="D21" s="16" t="s">
        <v>262</v>
      </c>
      <c r="E21" s="150" t="s">
        <v>663</v>
      </c>
      <c r="F21" s="16">
        <v>40</v>
      </c>
      <c r="G21" s="16" t="s">
        <v>96</v>
      </c>
      <c r="H21" s="16"/>
    </row>
    <row r="22" spans="1:8" ht="16.5" customHeight="1">
      <c r="A22" s="16" t="s">
        <v>675</v>
      </c>
      <c r="B22" s="16" t="s">
        <v>674</v>
      </c>
      <c r="C22" s="16" t="s">
        <v>648</v>
      </c>
      <c r="D22" s="16" t="s">
        <v>262</v>
      </c>
      <c r="E22" s="150" t="s">
        <v>250</v>
      </c>
      <c r="F22" s="16">
        <v>59.5</v>
      </c>
      <c r="G22" s="16" t="s">
        <v>96</v>
      </c>
      <c r="H22" s="16"/>
    </row>
    <row r="23" spans="1:8">
      <c r="A23" s="31" t="s">
        <v>675</v>
      </c>
      <c r="B23" s="16" t="s">
        <v>676</v>
      </c>
      <c r="C23" s="16" t="s">
        <v>648</v>
      </c>
      <c r="D23" s="16" t="s">
        <v>18</v>
      </c>
      <c r="E23" s="149" t="s">
        <v>19</v>
      </c>
      <c r="F23" s="16">
        <v>45</v>
      </c>
      <c r="G23" s="16" t="s">
        <v>96</v>
      </c>
      <c r="H23" s="16"/>
    </row>
    <row r="24" spans="1:8">
      <c r="A24" s="31" t="s">
        <v>675</v>
      </c>
      <c r="B24" s="16" t="s">
        <v>676</v>
      </c>
      <c r="C24" s="16" t="s">
        <v>648</v>
      </c>
      <c r="D24" s="16" t="s">
        <v>18</v>
      </c>
      <c r="E24" s="149" t="s">
        <v>20</v>
      </c>
      <c r="F24" s="16">
        <v>36.200000000000003</v>
      </c>
      <c r="G24" s="16" t="s">
        <v>96</v>
      </c>
      <c r="H24" s="16"/>
    </row>
    <row r="25" spans="1:8">
      <c r="A25" s="31" t="s">
        <v>675</v>
      </c>
      <c r="B25" s="16" t="s">
        <v>674</v>
      </c>
      <c r="C25" s="16" t="s">
        <v>648</v>
      </c>
      <c r="D25" s="16" t="s">
        <v>18</v>
      </c>
      <c r="E25" s="149" t="s">
        <v>19</v>
      </c>
      <c r="F25" s="16">
        <v>55.1</v>
      </c>
      <c r="G25" s="16" t="s">
        <v>96</v>
      </c>
      <c r="H25" s="16"/>
    </row>
    <row r="26" spans="1:8">
      <c r="A26" s="31" t="s">
        <v>675</v>
      </c>
      <c r="B26" s="16" t="s">
        <v>674</v>
      </c>
      <c r="C26" s="16" t="s">
        <v>648</v>
      </c>
      <c r="D26" s="16" t="s">
        <v>18</v>
      </c>
      <c r="E26" s="149" t="s">
        <v>20</v>
      </c>
      <c r="F26" s="16">
        <v>63.8</v>
      </c>
      <c r="G26" s="16" t="s">
        <v>96</v>
      </c>
      <c r="H26" s="16"/>
    </row>
    <row r="27" spans="1:8" ht="30">
      <c r="A27" s="31" t="s">
        <v>675</v>
      </c>
      <c r="B27" s="16" t="s">
        <v>676</v>
      </c>
      <c r="C27" s="16" t="s">
        <v>648</v>
      </c>
      <c r="D27" s="31" t="s">
        <v>660</v>
      </c>
      <c r="E27" s="149" t="s">
        <v>661</v>
      </c>
      <c r="F27" s="16">
        <v>40.5</v>
      </c>
      <c r="G27" s="16" t="s">
        <v>96</v>
      </c>
      <c r="H27" s="16"/>
    </row>
    <row r="28" spans="1:8">
      <c r="A28" s="31" t="s">
        <v>675</v>
      </c>
      <c r="B28" s="16" t="s">
        <v>676</v>
      </c>
      <c r="C28" s="16" t="s">
        <v>648</v>
      </c>
      <c r="D28" s="31" t="s">
        <v>660</v>
      </c>
      <c r="E28" s="149" t="s">
        <v>659</v>
      </c>
      <c r="F28" s="16">
        <v>42.1</v>
      </c>
      <c r="G28" s="16" t="s">
        <v>96</v>
      </c>
      <c r="H28" s="16"/>
    </row>
    <row r="29" spans="1:8" ht="30">
      <c r="A29" s="31" t="s">
        <v>675</v>
      </c>
      <c r="B29" s="16" t="s">
        <v>674</v>
      </c>
      <c r="C29" s="16" t="s">
        <v>648</v>
      </c>
      <c r="D29" s="31" t="s">
        <v>660</v>
      </c>
      <c r="E29" s="149" t="s">
        <v>661</v>
      </c>
      <c r="F29" s="16">
        <v>59.5</v>
      </c>
      <c r="G29" s="16" t="s">
        <v>96</v>
      </c>
      <c r="H29" s="16"/>
    </row>
    <row r="30" spans="1:8">
      <c r="A30" s="31" t="s">
        <v>675</v>
      </c>
      <c r="B30" s="16" t="s">
        <v>674</v>
      </c>
      <c r="C30" s="16" t="s">
        <v>648</v>
      </c>
      <c r="D30" s="31" t="s">
        <v>660</v>
      </c>
      <c r="E30" s="149" t="s">
        <v>659</v>
      </c>
      <c r="F30" s="16">
        <v>58</v>
      </c>
      <c r="G30" s="16" t="s">
        <v>96</v>
      </c>
      <c r="H30" s="16"/>
    </row>
    <row r="31" spans="1:8">
      <c r="A31" s="31" t="s">
        <v>675</v>
      </c>
      <c r="B31" s="16" t="s">
        <v>676</v>
      </c>
      <c r="C31" s="16" t="s">
        <v>648</v>
      </c>
      <c r="D31" s="31" t="s">
        <v>657</v>
      </c>
      <c r="E31" s="149" t="s">
        <v>658</v>
      </c>
      <c r="F31" s="16">
        <v>37.1</v>
      </c>
      <c r="G31" s="16" t="s">
        <v>96</v>
      </c>
      <c r="H31" s="16"/>
    </row>
    <row r="32" spans="1:8">
      <c r="A32" s="31" t="s">
        <v>675</v>
      </c>
      <c r="B32" s="16" t="s">
        <v>676</v>
      </c>
      <c r="C32" s="16" t="s">
        <v>648</v>
      </c>
      <c r="D32" s="31" t="s">
        <v>657</v>
      </c>
      <c r="E32" s="149" t="s">
        <v>656</v>
      </c>
      <c r="F32" s="16">
        <v>43.9</v>
      </c>
      <c r="G32" s="16" t="s">
        <v>96</v>
      </c>
      <c r="H32" s="16"/>
    </row>
    <row r="33" spans="1:8">
      <c r="A33" s="31" t="s">
        <v>675</v>
      </c>
      <c r="B33" s="16" t="s">
        <v>674</v>
      </c>
      <c r="C33" s="16" t="s">
        <v>648</v>
      </c>
      <c r="D33" s="31" t="s">
        <v>657</v>
      </c>
      <c r="E33" s="149" t="s">
        <v>658</v>
      </c>
      <c r="F33" s="16">
        <v>62.9</v>
      </c>
      <c r="G33" s="16" t="s">
        <v>96</v>
      </c>
      <c r="H33" s="16"/>
    </row>
    <row r="34" spans="1:8">
      <c r="A34" s="31" t="s">
        <v>675</v>
      </c>
      <c r="B34" s="16" t="s">
        <v>674</v>
      </c>
      <c r="C34" s="16" t="s">
        <v>648</v>
      </c>
      <c r="D34" s="31" t="s">
        <v>657</v>
      </c>
      <c r="E34" s="149" t="s">
        <v>656</v>
      </c>
      <c r="F34" s="16">
        <v>56</v>
      </c>
      <c r="G34" s="16" t="s">
        <v>96</v>
      </c>
      <c r="H34" s="16"/>
    </row>
    <row r="35" spans="1:8">
      <c r="A35" s="31" t="s">
        <v>675</v>
      </c>
      <c r="B35" s="16" t="s">
        <v>676</v>
      </c>
      <c r="C35" s="16" t="s">
        <v>648</v>
      </c>
      <c r="D35" s="16" t="s">
        <v>651</v>
      </c>
      <c r="E35" s="150" t="s">
        <v>655</v>
      </c>
      <c r="F35" s="16">
        <v>48.4</v>
      </c>
      <c r="G35" s="16" t="s">
        <v>96</v>
      </c>
      <c r="H35" s="16"/>
    </row>
    <row r="36" spans="1:8">
      <c r="A36" s="31" t="s">
        <v>675</v>
      </c>
      <c r="B36" s="16" t="s">
        <v>676</v>
      </c>
      <c r="C36" s="16" t="s">
        <v>648</v>
      </c>
      <c r="D36" s="16" t="s">
        <v>651</v>
      </c>
      <c r="E36" s="150" t="s">
        <v>654</v>
      </c>
      <c r="F36" s="16">
        <v>45.7</v>
      </c>
      <c r="G36" s="16" t="s">
        <v>96</v>
      </c>
      <c r="H36" s="16"/>
    </row>
    <row r="37" spans="1:8">
      <c r="A37" s="31" t="s">
        <v>675</v>
      </c>
      <c r="B37" s="16" t="s">
        <v>676</v>
      </c>
      <c r="C37" s="16" t="s">
        <v>648</v>
      </c>
      <c r="D37" s="16" t="s">
        <v>651</v>
      </c>
      <c r="E37" s="150" t="s">
        <v>653</v>
      </c>
      <c r="F37" s="16">
        <v>41.2</v>
      </c>
      <c r="G37" s="16" t="s">
        <v>96</v>
      </c>
      <c r="H37" s="16"/>
    </row>
    <row r="38" spans="1:8">
      <c r="A38" s="31" t="s">
        <v>675</v>
      </c>
      <c r="B38" s="16" t="s">
        <v>676</v>
      </c>
      <c r="C38" s="16" t="s">
        <v>648</v>
      </c>
      <c r="D38" s="16" t="s">
        <v>651</v>
      </c>
      <c r="E38" s="150" t="s">
        <v>652</v>
      </c>
      <c r="F38" s="16">
        <v>36.4</v>
      </c>
      <c r="G38" s="16" t="s">
        <v>96</v>
      </c>
      <c r="H38" s="16"/>
    </row>
    <row r="39" spans="1:8">
      <c r="A39" s="31" t="s">
        <v>675</v>
      </c>
      <c r="B39" s="16" t="s">
        <v>676</v>
      </c>
      <c r="C39" s="16" t="s">
        <v>648</v>
      </c>
      <c r="D39" s="16" t="s">
        <v>651</v>
      </c>
      <c r="E39" s="150" t="s">
        <v>650</v>
      </c>
      <c r="F39" s="16">
        <v>32.5</v>
      </c>
      <c r="G39" s="16" t="s">
        <v>96</v>
      </c>
      <c r="H39" s="16"/>
    </row>
    <row r="40" spans="1:8">
      <c r="A40" s="31" t="s">
        <v>675</v>
      </c>
      <c r="B40" s="16" t="s">
        <v>674</v>
      </c>
      <c r="C40" s="16" t="s">
        <v>648</v>
      </c>
      <c r="D40" s="16" t="s">
        <v>651</v>
      </c>
      <c r="E40" s="150" t="s">
        <v>655</v>
      </c>
      <c r="F40" s="16">
        <v>51.5</v>
      </c>
      <c r="G40" s="16" t="s">
        <v>96</v>
      </c>
      <c r="H40" s="16"/>
    </row>
    <row r="41" spans="1:8">
      <c r="A41" s="31" t="s">
        <v>675</v>
      </c>
      <c r="B41" s="16" t="s">
        <v>674</v>
      </c>
      <c r="C41" s="16" t="s">
        <v>648</v>
      </c>
      <c r="D41" s="16" t="s">
        <v>651</v>
      </c>
      <c r="E41" s="150" t="s">
        <v>654</v>
      </c>
      <c r="F41" s="16">
        <v>54.2</v>
      </c>
      <c r="G41" s="16" t="s">
        <v>96</v>
      </c>
      <c r="H41" s="16"/>
    </row>
    <row r="42" spans="1:8">
      <c r="A42" s="31" t="s">
        <v>675</v>
      </c>
      <c r="B42" s="16" t="s">
        <v>674</v>
      </c>
      <c r="C42" s="16" t="s">
        <v>648</v>
      </c>
      <c r="D42" s="16" t="s">
        <v>651</v>
      </c>
      <c r="E42" s="150" t="s">
        <v>653</v>
      </c>
      <c r="F42" s="16">
        <v>58.9</v>
      </c>
      <c r="G42" s="16" t="s">
        <v>96</v>
      </c>
      <c r="H42" s="16"/>
    </row>
    <row r="43" spans="1:8">
      <c r="A43" s="31" t="s">
        <v>675</v>
      </c>
      <c r="B43" s="16" t="s">
        <v>674</v>
      </c>
      <c r="C43" s="16" t="s">
        <v>648</v>
      </c>
      <c r="D43" s="16" t="s">
        <v>651</v>
      </c>
      <c r="E43" s="150" t="s">
        <v>652</v>
      </c>
      <c r="F43" s="16">
        <v>63.5</v>
      </c>
      <c r="G43" s="16" t="s">
        <v>96</v>
      </c>
      <c r="H43" s="16"/>
    </row>
    <row r="44" spans="1:8">
      <c r="A44" s="31" t="s">
        <v>675</v>
      </c>
      <c r="B44" s="16" t="s">
        <v>674</v>
      </c>
      <c r="C44" s="16" t="s">
        <v>648</v>
      </c>
      <c r="D44" s="16" t="s">
        <v>651</v>
      </c>
      <c r="E44" s="150" t="s">
        <v>650</v>
      </c>
      <c r="F44" s="16">
        <v>67.5</v>
      </c>
      <c r="G44" s="16" t="s">
        <v>96</v>
      </c>
      <c r="H44" s="16"/>
    </row>
    <row r="45" spans="1:8">
      <c r="A45" s="31" t="s">
        <v>675</v>
      </c>
      <c r="B45" s="16" t="s">
        <v>676</v>
      </c>
      <c r="C45" s="16" t="s">
        <v>648</v>
      </c>
      <c r="D45" s="16" t="s">
        <v>334</v>
      </c>
      <c r="E45" s="149" t="s">
        <v>392</v>
      </c>
      <c r="F45" s="16">
        <v>39.200000000000003</v>
      </c>
      <c r="G45" s="16" t="s">
        <v>96</v>
      </c>
      <c r="H45" s="16"/>
    </row>
    <row r="46" spans="1:8">
      <c r="A46" s="31" t="s">
        <v>675</v>
      </c>
      <c r="B46" s="16" t="s">
        <v>676</v>
      </c>
      <c r="C46" s="16" t="s">
        <v>648</v>
      </c>
      <c r="D46" s="16" t="s">
        <v>334</v>
      </c>
      <c r="E46" s="149" t="s">
        <v>65</v>
      </c>
      <c r="F46" s="16">
        <v>43.1</v>
      </c>
      <c r="G46" s="16" t="s">
        <v>96</v>
      </c>
      <c r="H46" s="16"/>
    </row>
    <row r="47" spans="1:8" ht="30">
      <c r="A47" s="31" t="s">
        <v>675</v>
      </c>
      <c r="B47" s="16" t="s">
        <v>676</v>
      </c>
      <c r="C47" s="16" t="s">
        <v>648</v>
      </c>
      <c r="D47" s="16" t="s">
        <v>334</v>
      </c>
      <c r="E47" s="149" t="s">
        <v>647</v>
      </c>
      <c r="F47" s="16">
        <v>45.3</v>
      </c>
      <c r="G47" s="16" t="s">
        <v>96</v>
      </c>
      <c r="H47" s="16"/>
    </row>
    <row r="48" spans="1:8">
      <c r="A48" s="31" t="s">
        <v>675</v>
      </c>
      <c r="B48" s="16" t="s">
        <v>674</v>
      </c>
      <c r="C48" s="16" t="s">
        <v>648</v>
      </c>
      <c r="D48" s="16" t="s">
        <v>334</v>
      </c>
      <c r="E48" s="149" t="s">
        <v>392</v>
      </c>
      <c r="F48" s="16">
        <v>60.8</v>
      </c>
      <c r="G48" s="16" t="s">
        <v>96</v>
      </c>
      <c r="H48" s="16"/>
    </row>
    <row r="49" spans="1:8">
      <c r="A49" s="31" t="s">
        <v>675</v>
      </c>
      <c r="B49" s="16" t="s">
        <v>674</v>
      </c>
      <c r="C49" s="16" t="s">
        <v>648</v>
      </c>
      <c r="D49" s="16" t="s">
        <v>334</v>
      </c>
      <c r="E49" s="149" t="s">
        <v>65</v>
      </c>
      <c r="F49" s="16">
        <v>56.8</v>
      </c>
      <c r="G49" s="16" t="s">
        <v>96</v>
      </c>
      <c r="H49" s="16"/>
    </row>
    <row r="50" spans="1:8" ht="30">
      <c r="A50" s="31" t="s">
        <v>675</v>
      </c>
      <c r="B50" s="16" t="s">
        <v>674</v>
      </c>
      <c r="C50" s="16" t="s">
        <v>648</v>
      </c>
      <c r="D50" s="16" t="s">
        <v>334</v>
      </c>
      <c r="E50" s="149" t="s">
        <v>647</v>
      </c>
      <c r="F50" s="16">
        <v>54.6</v>
      </c>
      <c r="G50" s="16" t="s">
        <v>96</v>
      </c>
      <c r="H50" s="16"/>
    </row>
    <row r="51" spans="1:8">
      <c r="A51" s="16" t="s">
        <v>675</v>
      </c>
      <c r="B51" s="16" t="s">
        <v>676</v>
      </c>
      <c r="C51" s="16" t="s">
        <v>648</v>
      </c>
      <c r="D51" s="16" t="s">
        <v>262</v>
      </c>
      <c r="E51" s="150" t="s">
        <v>197</v>
      </c>
      <c r="F51" s="16">
        <v>42.9</v>
      </c>
      <c r="G51" s="16" t="s">
        <v>482</v>
      </c>
      <c r="H51" s="16"/>
    </row>
    <row r="52" spans="1:8">
      <c r="A52" s="16" t="s">
        <v>675</v>
      </c>
      <c r="B52" s="16" t="s">
        <v>676</v>
      </c>
      <c r="C52" s="16" t="s">
        <v>648</v>
      </c>
      <c r="D52" s="16" t="s">
        <v>262</v>
      </c>
      <c r="E52" s="150" t="s">
        <v>196</v>
      </c>
      <c r="F52" s="31">
        <v>48.6</v>
      </c>
      <c r="G52" s="31" t="s">
        <v>482</v>
      </c>
      <c r="H52" s="16"/>
    </row>
    <row r="53" spans="1:8">
      <c r="A53" s="16" t="s">
        <v>675</v>
      </c>
      <c r="B53" s="16" t="s">
        <v>676</v>
      </c>
      <c r="C53" s="16" t="s">
        <v>648</v>
      </c>
      <c r="D53" s="16" t="s">
        <v>262</v>
      </c>
      <c r="E53" s="150" t="s">
        <v>195</v>
      </c>
      <c r="F53" s="31">
        <v>42</v>
      </c>
      <c r="G53" s="31" t="s">
        <v>482</v>
      </c>
      <c r="H53" s="16"/>
    </row>
    <row r="54" spans="1:8">
      <c r="A54" s="16" t="s">
        <v>675</v>
      </c>
      <c r="B54" s="16" t="s">
        <v>676</v>
      </c>
      <c r="C54" s="16" t="s">
        <v>648</v>
      </c>
      <c r="D54" s="16" t="s">
        <v>262</v>
      </c>
      <c r="E54" s="150" t="s">
        <v>194</v>
      </c>
      <c r="F54" s="31">
        <v>40.200000000000003</v>
      </c>
      <c r="G54" s="31" t="s">
        <v>482</v>
      </c>
      <c r="H54" s="16"/>
    </row>
    <row r="55" spans="1:8">
      <c r="A55" s="16" t="s">
        <v>675</v>
      </c>
      <c r="B55" s="16" t="s">
        <v>676</v>
      </c>
      <c r="C55" s="16" t="s">
        <v>648</v>
      </c>
      <c r="D55" s="16" t="s">
        <v>262</v>
      </c>
      <c r="E55" s="150" t="s">
        <v>193</v>
      </c>
      <c r="F55" s="31">
        <v>35.799999999999997</v>
      </c>
      <c r="G55" s="31" t="s">
        <v>482</v>
      </c>
      <c r="H55" s="16"/>
    </row>
    <row r="56" spans="1:8">
      <c r="A56" s="16" t="s">
        <v>675</v>
      </c>
      <c r="B56" s="16" t="s">
        <v>676</v>
      </c>
      <c r="C56" s="16" t="s">
        <v>648</v>
      </c>
      <c r="D56" s="16" t="s">
        <v>262</v>
      </c>
      <c r="E56" s="150" t="s">
        <v>192</v>
      </c>
      <c r="F56" s="31">
        <v>37.200000000000003</v>
      </c>
      <c r="G56" s="31" t="s">
        <v>482</v>
      </c>
      <c r="H56" s="16"/>
    </row>
    <row r="57" spans="1:8">
      <c r="A57" s="16" t="s">
        <v>675</v>
      </c>
      <c r="B57" s="16" t="s">
        <v>676</v>
      </c>
      <c r="C57" s="16" t="s">
        <v>648</v>
      </c>
      <c r="D57" s="16" t="s">
        <v>262</v>
      </c>
      <c r="E57" s="150" t="s">
        <v>355</v>
      </c>
      <c r="F57" s="31">
        <v>45.2</v>
      </c>
      <c r="G57" s="31" t="s">
        <v>482</v>
      </c>
      <c r="H57" s="16"/>
    </row>
    <row r="58" spans="1:8">
      <c r="A58" s="16" t="s">
        <v>675</v>
      </c>
      <c r="B58" s="16" t="s">
        <v>676</v>
      </c>
      <c r="C58" s="16" t="s">
        <v>648</v>
      </c>
      <c r="D58" s="16" t="s">
        <v>262</v>
      </c>
      <c r="E58" s="150" t="s">
        <v>663</v>
      </c>
      <c r="F58" s="31">
        <v>57.3</v>
      </c>
      <c r="G58" s="31" t="s">
        <v>482</v>
      </c>
      <c r="H58" s="16"/>
    </row>
    <row r="59" spans="1:8">
      <c r="A59" s="16" t="s">
        <v>675</v>
      </c>
      <c r="B59" s="16" t="s">
        <v>676</v>
      </c>
      <c r="C59" s="16" t="s">
        <v>648</v>
      </c>
      <c r="D59" s="16" t="s">
        <v>262</v>
      </c>
      <c r="E59" s="150" t="s">
        <v>250</v>
      </c>
      <c r="F59" s="31">
        <v>42.1</v>
      </c>
      <c r="G59" s="31" t="s">
        <v>482</v>
      </c>
      <c r="H59" s="16"/>
    </row>
    <row r="60" spans="1:8">
      <c r="A60" s="16" t="s">
        <v>675</v>
      </c>
      <c r="B60" s="16" t="s">
        <v>674</v>
      </c>
      <c r="C60" s="16" t="s">
        <v>648</v>
      </c>
      <c r="D60" s="16" t="s">
        <v>262</v>
      </c>
      <c r="E60" s="150" t="s">
        <v>197</v>
      </c>
      <c r="F60" s="31">
        <v>57.3</v>
      </c>
      <c r="G60" s="31" t="s">
        <v>482</v>
      </c>
      <c r="H60" s="16"/>
    </row>
    <row r="61" spans="1:8">
      <c r="A61" s="16" t="s">
        <v>675</v>
      </c>
      <c r="B61" s="16" t="s">
        <v>674</v>
      </c>
      <c r="C61" s="16" t="s">
        <v>648</v>
      </c>
      <c r="D61" s="16" t="s">
        <v>262</v>
      </c>
      <c r="E61" s="150" t="s">
        <v>196</v>
      </c>
      <c r="F61" s="31">
        <v>51.6</v>
      </c>
      <c r="G61" s="31" t="s">
        <v>482</v>
      </c>
      <c r="H61" s="16"/>
    </row>
    <row r="62" spans="1:8">
      <c r="A62" s="16" t="s">
        <v>675</v>
      </c>
      <c r="B62" s="16" t="s">
        <v>674</v>
      </c>
      <c r="C62" s="16" t="s">
        <v>648</v>
      </c>
      <c r="D62" s="16" t="s">
        <v>262</v>
      </c>
      <c r="E62" s="150" t="s">
        <v>195</v>
      </c>
      <c r="F62" s="31">
        <v>58.2</v>
      </c>
      <c r="G62" s="31" t="s">
        <v>482</v>
      </c>
      <c r="H62" s="16"/>
    </row>
    <row r="63" spans="1:8">
      <c r="A63" s="16" t="s">
        <v>675</v>
      </c>
      <c r="B63" s="16" t="s">
        <v>674</v>
      </c>
      <c r="C63" s="16" t="s">
        <v>648</v>
      </c>
      <c r="D63" s="16" t="s">
        <v>262</v>
      </c>
      <c r="E63" s="150" t="s">
        <v>194</v>
      </c>
      <c r="F63" s="31">
        <v>59.8</v>
      </c>
      <c r="G63" s="31" t="s">
        <v>482</v>
      </c>
      <c r="H63" s="16"/>
    </row>
    <row r="64" spans="1:8">
      <c r="A64" s="16" t="s">
        <v>675</v>
      </c>
      <c r="B64" s="16" t="s">
        <v>674</v>
      </c>
      <c r="C64" s="16" t="s">
        <v>648</v>
      </c>
      <c r="D64" s="16" t="s">
        <v>262</v>
      </c>
      <c r="E64" s="150" t="s">
        <v>193</v>
      </c>
      <c r="F64" s="31">
        <v>64.099999999999994</v>
      </c>
      <c r="G64" s="31" t="s">
        <v>482</v>
      </c>
      <c r="H64" s="16"/>
    </row>
    <row r="65" spans="1:8">
      <c r="A65" s="16" t="s">
        <v>675</v>
      </c>
      <c r="B65" s="16" t="s">
        <v>674</v>
      </c>
      <c r="C65" s="16" t="s">
        <v>648</v>
      </c>
      <c r="D65" s="16" t="s">
        <v>262</v>
      </c>
      <c r="E65" s="150" t="s">
        <v>192</v>
      </c>
      <c r="F65" s="31">
        <v>62.9</v>
      </c>
      <c r="G65" s="31" t="s">
        <v>482</v>
      </c>
      <c r="H65" s="16"/>
    </row>
    <row r="66" spans="1:8">
      <c r="A66" s="16" t="s">
        <v>675</v>
      </c>
      <c r="B66" s="16" t="s">
        <v>674</v>
      </c>
      <c r="C66" s="16" t="s">
        <v>648</v>
      </c>
      <c r="D66" s="16" t="s">
        <v>262</v>
      </c>
      <c r="E66" s="150" t="s">
        <v>355</v>
      </c>
      <c r="F66" s="31">
        <v>54.6</v>
      </c>
      <c r="G66" s="31" t="s">
        <v>482</v>
      </c>
      <c r="H66" s="16"/>
    </row>
    <row r="67" spans="1:8">
      <c r="A67" s="16" t="s">
        <v>675</v>
      </c>
      <c r="B67" s="16" t="s">
        <v>674</v>
      </c>
      <c r="C67" s="16" t="s">
        <v>648</v>
      </c>
      <c r="D67" s="16" t="s">
        <v>262</v>
      </c>
      <c r="E67" s="150" t="s">
        <v>663</v>
      </c>
      <c r="F67" s="31">
        <v>42.3</v>
      </c>
      <c r="G67" s="31" t="s">
        <v>482</v>
      </c>
      <c r="H67" s="16"/>
    </row>
    <row r="68" spans="1:8">
      <c r="A68" s="16" t="s">
        <v>675</v>
      </c>
      <c r="B68" s="16" t="s">
        <v>674</v>
      </c>
      <c r="C68" s="16" t="s">
        <v>648</v>
      </c>
      <c r="D68" s="16" t="s">
        <v>262</v>
      </c>
      <c r="E68" s="150" t="s">
        <v>250</v>
      </c>
      <c r="F68" s="31">
        <v>57.9</v>
      </c>
      <c r="G68" s="31" t="s">
        <v>482</v>
      </c>
      <c r="H68" s="16"/>
    </row>
    <row r="69" spans="1:8">
      <c r="A69" s="31" t="s">
        <v>675</v>
      </c>
      <c r="B69" s="16" t="s">
        <v>676</v>
      </c>
      <c r="C69" s="16" t="s">
        <v>648</v>
      </c>
      <c r="D69" s="16" t="s">
        <v>18</v>
      </c>
      <c r="E69" s="149" t="s">
        <v>19</v>
      </c>
      <c r="F69" s="16">
        <v>46.5</v>
      </c>
      <c r="G69" s="31" t="s">
        <v>482</v>
      </c>
      <c r="H69" s="16"/>
    </row>
    <row r="70" spans="1:8">
      <c r="A70" s="31" t="s">
        <v>675</v>
      </c>
      <c r="B70" s="16" t="s">
        <v>676</v>
      </c>
      <c r="C70" s="16" t="s">
        <v>648</v>
      </c>
      <c r="D70" s="16" t="s">
        <v>18</v>
      </c>
      <c r="E70" s="149" t="s">
        <v>20</v>
      </c>
      <c r="F70" s="16">
        <v>37.799999999999997</v>
      </c>
      <c r="G70" s="31" t="s">
        <v>482</v>
      </c>
      <c r="H70" s="16"/>
    </row>
    <row r="71" spans="1:8">
      <c r="A71" s="31" t="s">
        <v>675</v>
      </c>
      <c r="B71" s="16" t="s">
        <v>674</v>
      </c>
      <c r="C71" s="16" t="s">
        <v>648</v>
      </c>
      <c r="D71" s="16" t="s">
        <v>18</v>
      </c>
      <c r="E71" s="149" t="s">
        <v>19</v>
      </c>
      <c r="F71" s="16">
        <v>53.4</v>
      </c>
      <c r="G71" s="31" t="s">
        <v>482</v>
      </c>
      <c r="H71" s="16"/>
    </row>
    <row r="72" spans="1:8">
      <c r="A72" s="31" t="s">
        <v>675</v>
      </c>
      <c r="B72" s="16" t="s">
        <v>674</v>
      </c>
      <c r="C72" s="16" t="s">
        <v>648</v>
      </c>
      <c r="D72" s="16" t="s">
        <v>18</v>
      </c>
      <c r="E72" s="149" t="s">
        <v>20</v>
      </c>
      <c r="F72" s="16">
        <v>62.2</v>
      </c>
      <c r="G72" s="31" t="s">
        <v>482</v>
      </c>
      <c r="H72" s="16"/>
    </row>
    <row r="73" spans="1:8" ht="30">
      <c r="A73" s="31" t="s">
        <v>675</v>
      </c>
      <c r="B73" s="16" t="s">
        <v>676</v>
      </c>
      <c r="C73" s="16" t="s">
        <v>648</v>
      </c>
      <c r="D73" s="31" t="s">
        <v>660</v>
      </c>
      <c r="E73" s="149" t="s">
        <v>661</v>
      </c>
      <c r="F73" s="16">
        <v>42.2</v>
      </c>
      <c r="G73" s="31" t="s">
        <v>482</v>
      </c>
      <c r="H73" s="16"/>
    </row>
    <row r="74" spans="1:8">
      <c r="A74" s="31" t="s">
        <v>675</v>
      </c>
      <c r="B74" s="16" t="s">
        <v>676</v>
      </c>
      <c r="C74" s="16" t="s">
        <v>648</v>
      </c>
      <c r="D74" s="31" t="s">
        <v>660</v>
      </c>
      <c r="E74" s="149" t="s">
        <v>659</v>
      </c>
      <c r="F74" s="16">
        <v>43.5</v>
      </c>
      <c r="G74" s="31" t="s">
        <v>482</v>
      </c>
      <c r="H74" s="16"/>
    </row>
    <row r="75" spans="1:8" ht="30">
      <c r="A75" s="31" t="s">
        <v>675</v>
      </c>
      <c r="B75" s="16" t="s">
        <v>674</v>
      </c>
      <c r="C75" s="16" t="s">
        <v>648</v>
      </c>
      <c r="D75" s="31" t="s">
        <v>660</v>
      </c>
      <c r="E75" s="149" t="s">
        <v>661</v>
      </c>
      <c r="F75" s="16">
        <v>57.8</v>
      </c>
      <c r="G75" s="31" t="s">
        <v>482</v>
      </c>
      <c r="H75" s="16"/>
    </row>
    <row r="76" spans="1:8">
      <c r="A76" s="31" t="s">
        <v>675</v>
      </c>
      <c r="B76" s="16" t="s">
        <v>674</v>
      </c>
      <c r="C76" s="16" t="s">
        <v>648</v>
      </c>
      <c r="D76" s="31" t="s">
        <v>660</v>
      </c>
      <c r="E76" s="149" t="s">
        <v>659</v>
      </c>
      <c r="F76" s="16">
        <v>56.6</v>
      </c>
      <c r="G76" s="31" t="s">
        <v>482</v>
      </c>
      <c r="H76" s="16"/>
    </row>
    <row r="77" spans="1:8">
      <c r="A77" s="31" t="s">
        <v>675</v>
      </c>
      <c r="B77" s="16" t="s">
        <v>676</v>
      </c>
      <c r="C77" s="16" t="s">
        <v>648</v>
      </c>
      <c r="D77" s="31" t="s">
        <v>657</v>
      </c>
      <c r="E77" s="149" t="s">
        <v>658</v>
      </c>
      <c r="F77" s="16">
        <v>38</v>
      </c>
      <c r="G77" s="31" t="s">
        <v>482</v>
      </c>
      <c r="H77" s="16"/>
    </row>
    <row r="78" spans="1:8">
      <c r="A78" s="31" t="s">
        <v>675</v>
      </c>
      <c r="B78" s="16" t="s">
        <v>676</v>
      </c>
      <c r="C78" s="16" t="s">
        <v>648</v>
      </c>
      <c r="D78" s="31" t="s">
        <v>657</v>
      </c>
      <c r="E78" s="149" t="s">
        <v>656</v>
      </c>
      <c r="F78" s="16">
        <v>46.1</v>
      </c>
      <c r="G78" s="31" t="s">
        <v>482</v>
      </c>
      <c r="H78" s="16"/>
    </row>
    <row r="79" spans="1:8">
      <c r="A79" s="31" t="s">
        <v>675</v>
      </c>
      <c r="B79" s="16" t="s">
        <v>674</v>
      </c>
      <c r="C79" s="16" t="s">
        <v>648</v>
      </c>
      <c r="D79" s="31" t="s">
        <v>657</v>
      </c>
      <c r="E79" s="149" t="s">
        <v>658</v>
      </c>
      <c r="F79" s="16">
        <v>62</v>
      </c>
      <c r="G79" s="31" t="s">
        <v>482</v>
      </c>
      <c r="H79" s="16"/>
    </row>
    <row r="80" spans="1:8">
      <c r="A80" s="31" t="s">
        <v>675</v>
      </c>
      <c r="B80" s="16" t="s">
        <v>674</v>
      </c>
      <c r="C80" s="16" t="s">
        <v>648</v>
      </c>
      <c r="D80" s="31" t="s">
        <v>657</v>
      </c>
      <c r="E80" s="149" t="s">
        <v>656</v>
      </c>
      <c r="F80" s="16">
        <v>53.9</v>
      </c>
      <c r="G80" s="31" t="s">
        <v>482</v>
      </c>
      <c r="H80" s="16"/>
    </row>
    <row r="81" spans="1:8">
      <c r="A81" s="31" t="s">
        <v>675</v>
      </c>
      <c r="B81" s="16" t="s">
        <v>676</v>
      </c>
      <c r="C81" s="16" t="s">
        <v>648</v>
      </c>
      <c r="D81" s="16" t="s">
        <v>651</v>
      </c>
      <c r="E81" s="150" t="s">
        <v>655</v>
      </c>
      <c r="F81" s="148">
        <v>50.3</v>
      </c>
      <c r="G81" s="31" t="s">
        <v>482</v>
      </c>
      <c r="H81" s="16"/>
    </row>
    <row r="82" spans="1:8">
      <c r="A82" s="31" t="s">
        <v>675</v>
      </c>
      <c r="B82" s="16" t="s">
        <v>676</v>
      </c>
      <c r="C82" s="16" t="s">
        <v>648</v>
      </c>
      <c r="D82" s="16" t="s">
        <v>651</v>
      </c>
      <c r="E82" s="150" t="s">
        <v>654</v>
      </c>
      <c r="F82" s="148">
        <v>47.9</v>
      </c>
      <c r="G82" s="31" t="s">
        <v>482</v>
      </c>
      <c r="H82" s="16"/>
    </row>
    <row r="83" spans="1:8">
      <c r="A83" s="31" t="s">
        <v>675</v>
      </c>
      <c r="B83" s="16" t="s">
        <v>676</v>
      </c>
      <c r="C83" s="16" t="s">
        <v>648</v>
      </c>
      <c r="D83" s="16" t="s">
        <v>651</v>
      </c>
      <c r="E83" s="150" t="s">
        <v>653</v>
      </c>
      <c r="F83" s="148">
        <v>43</v>
      </c>
      <c r="G83" s="31" t="s">
        <v>482</v>
      </c>
      <c r="H83" s="16"/>
    </row>
    <row r="84" spans="1:8">
      <c r="A84" s="31" t="s">
        <v>675</v>
      </c>
      <c r="B84" s="16" t="s">
        <v>676</v>
      </c>
      <c r="C84" s="16" t="s">
        <v>648</v>
      </c>
      <c r="D84" s="16" t="s">
        <v>651</v>
      </c>
      <c r="E84" s="150" t="s">
        <v>652</v>
      </c>
      <c r="F84" s="148">
        <v>37.9</v>
      </c>
      <c r="G84" s="31" t="s">
        <v>482</v>
      </c>
      <c r="H84" s="16"/>
    </row>
    <row r="85" spans="1:8">
      <c r="A85" s="31" t="s">
        <v>675</v>
      </c>
      <c r="B85" s="16" t="s">
        <v>676</v>
      </c>
      <c r="C85" s="16" t="s">
        <v>648</v>
      </c>
      <c r="D85" s="16" t="s">
        <v>651</v>
      </c>
      <c r="E85" s="150" t="s">
        <v>650</v>
      </c>
      <c r="F85" s="148">
        <v>32.5</v>
      </c>
      <c r="G85" s="31" t="s">
        <v>482</v>
      </c>
      <c r="H85" s="16"/>
    </row>
    <row r="86" spans="1:8">
      <c r="A86" s="31" t="s">
        <v>675</v>
      </c>
      <c r="B86" s="16" t="s">
        <v>674</v>
      </c>
      <c r="C86" s="16" t="s">
        <v>648</v>
      </c>
      <c r="D86" s="16" t="s">
        <v>651</v>
      </c>
      <c r="E86" s="150" t="s">
        <v>655</v>
      </c>
      <c r="F86" s="148">
        <v>49.6</v>
      </c>
      <c r="G86" s="31" t="s">
        <v>482</v>
      </c>
      <c r="H86" s="16"/>
    </row>
    <row r="87" spans="1:8">
      <c r="A87" s="31" t="s">
        <v>675</v>
      </c>
      <c r="B87" s="16" t="s">
        <v>674</v>
      </c>
      <c r="C87" s="16" t="s">
        <v>648</v>
      </c>
      <c r="D87" s="16" t="s">
        <v>651</v>
      </c>
      <c r="E87" s="150" t="s">
        <v>654</v>
      </c>
      <c r="F87" s="148">
        <v>52.2</v>
      </c>
      <c r="G87" s="31" t="s">
        <v>482</v>
      </c>
      <c r="H87" s="16"/>
    </row>
    <row r="88" spans="1:8">
      <c r="A88" s="31" t="s">
        <v>675</v>
      </c>
      <c r="B88" s="16" t="s">
        <v>674</v>
      </c>
      <c r="C88" s="16" t="s">
        <v>648</v>
      </c>
      <c r="D88" s="16" t="s">
        <v>651</v>
      </c>
      <c r="E88" s="150" t="s">
        <v>653</v>
      </c>
      <c r="F88" s="148">
        <v>57.1</v>
      </c>
      <c r="G88" s="31" t="s">
        <v>482</v>
      </c>
      <c r="H88" s="16"/>
    </row>
    <row r="89" spans="1:8">
      <c r="A89" s="31" t="s">
        <v>675</v>
      </c>
      <c r="B89" s="16" t="s">
        <v>674</v>
      </c>
      <c r="C89" s="16" t="s">
        <v>648</v>
      </c>
      <c r="D89" s="16" t="s">
        <v>651</v>
      </c>
      <c r="E89" s="150" t="s">
        <v>652</v>
      </c>
      <c r="F89" s="148">
        <v>62</v>
      </c>
      <c r="G89" s="31" t="s">
        <v>482</v>
      </c>
      <c r="H89" s="16"/>
    </row>
    <row r="90" spans="1:8">
      <c r="A90" s="31" t="s">
        <v>675</v>
      </c>
      <c r="B90" s="16" t="s">
        <v>674</v>
      </c>
      <c r="C90" s="16" t="s">
        <v>648</v>
      </c>
      <c r="D90" s="16" t="s">
        <v>651</v>
      </c>
      <c r="E90" s="150" t="s">
        <v>650</v>
      </c>
      <c r="F90" s="148">
        <v>67.400000000000006</v>
      </c>
      <c r="G90" s="31" t="s">
        <v>482</v>
      </c>
      <c r="H90" s="16"/>
    </row>
    <row r="91" spans="1:8">
      <c r="A91" s="31" t="s">
        <v>675</v>
      </c>
      <c r="B91" s="16" t="s">
        <v>676</v>
      </c>
      <c r="C91" s="16" t="s">
        <v>648</v>
      </c>
      <c r="D91" s="16" t="s">
        <v>334</v>
      </c>
      <c r="E91" s="149" t="s">
        <v>392</v>
      </c>
      <c r="F91" s="148">
        <v>40.6</v>
      </c>
      <c r="G91" s="31" t="s">
        <v>482</v>
      </c>
      <c r="H91" s="16"/>
    </row>
    <row r="92" spans="1:8">
      <c r="A92" s="31" t="s">
        <v>675</v>
      </c>
      <c r="B92" s="16" t="s">
        <v>676</v>
      </c>
      <c r="C92" s="16" t="s">
        <v>648</v>
      </c>
      <c r="D92" s="16" t="s">
        <v>334</v>
      </c>
      <c r="E92" s="149" t="s">
        <v>65</v>
      </c>
      <c r="F92" s="148">
        <v>44.7</v>
      </c>
      <c r="G92" s="31" t="s">
        <v>482</v>
      </c>
      <c r="H92" s="16"/>
    </row>
    <row r="93" spans="1:8" ht="30">
      <c r="A93" s="31" t="s">
        <v>675</v>
      </c>
      <c r="B93" s="16" t="s">
        <v>676</v>
      </c>
      <c r="C93" s="16" t="s">
        <v>648</v>
      </c>
      <c r="D93" s="16" t="s">
        <v>334</v>
      </c>
      <c r="E93" s="149" t="s">
        <v>647</v>
      </c>
      <c r="F93" s="148">
        <v>48.7</v>
      </c>
      <c r="G93" s="31" t="s">
        <v>482</v>
      </c>
      <c r="H93" s="16"/>
    </row>
    <row r="94" spans="1:8">
      <c r="A94" s="31" t="s">
        <v>675</v>
      </c>
      <c r="B94" s="16" t="s">
        <v>674</v>
      </c>
      <c r="C94" s="16" t="s">
        <v>648</v>
      </c>
      <c r="D94" s="16" t="s">
        <v>334</v>
      </c>
      <c r="E94" s="149" t="s">
        <v>392</v>
      </c>
      <c r="F94" s="148">
        <v>59.4</v>
      </c>
      <c r="G94" s="31" t="s">
        <v>482</v>
      </c>
      <c r="H94" s="16"/>
    </row>
    <row r="95" spans="1:8">
      <c r="A95" s="31" t="s">
        <v>675</v>
      </c>
      <c r="B95" s="16" t="s">
        <v>674</v>
      </c>
      <c r="C95" s="16" t="s">
        <v>648</v>
      </c>
      <c r="D95" s="16" t="s">
        <v>334</v>
      </c>
      <c r="E95" s="149" t="s">
        <v>65</v>
      </c>
      <c r="F95" s="148">
        <v>55.3</v>
      </c>
      <c r="G95" s="31" t="s">
        <v>482</v>
      </c>
      <c r="H95" s="16"/>
    </row>
    <row r="96" spans="1:8" ht="30">
      <c r="A96" s="31" t="s">
        <v>675</v>
      </c>
      <c r="B96" s="16" t="s">
        <v>674</v>
      </c>
      <c r="C96" s="16" t="s">
        <v>648</v>
      </c>
      <c r="D96" s="16" t="s">
        <v>334</v>
      </c>
      <c r="E96" s="149" t="s">
        <v>647</v>
      </c>
      <c r="F96" s="148">
        <v>51.2</v>
      </c>
      <c r="G96" s="31" t="s">
        <v>482</v>
      </c>
      <c r="H96" s="16"/>
    </row>
    <row r="97" spans="1:8">
      <c r="A97" s="16" t="s">
        <v>675</v>
      </c>
      <c r="B97" s="16" t="s">
        <v>676</v>
      </c>
      <c r="C97" s="16" t="s">
        <v>648</v>
      </c>
      <c r="D97" s="16" t="s">
        <v>262</v>
      </c>
      <c r="E97" s="150" t="s">
        <v>197</v>
      </c>
      <c r="F97" s="151">
        <v>41.9</v>
      </c>
      <c r="G97" s="31" t="s">
        <v>473</v>
      </c>
      <c r="H97" s="16"/>
    </row>
    <row r="98" spans="1:8">
      <c r="A98" s="16" t="s">
        <v>675</v>
      </c>
      <c r="B98" s="16" t="s">
        <v>676</v>
      </c>
      <c r="C98" s="16" t="s">
        <v>648</v>
      </c>
      <c r="D98" s="16" t="s">
        <v>262</v>
      </c>
      <c r="E98" s="150" t="s">
        <v>196</v>
      </c>
      <c r="F98" s="151">
        <v>46.1</v>
      </c>
      <c r="G98" s="31" t="s">
        <v>473</v>
      </c>
      <c r="H98" s="16"/>
    </row>
    <row r="99" spans="1:8">
      <c r="A99" s="16" t="s">
        <v>675</v>
      </c>
      <c r="B99" s="16" t="s">
        <v>676</v>
      </c>
      <c r="C99" s="16" t="s">
        <v>648</v>
      </c>
      <c r="D99" s="16" t="s">
        <v>262</v>
      </c>
      <c r="E99" s="150" t="s">
        <v>195</v>
      </c>
      <c r="F99" s="151">
        <v>40.700000000000003</v>
      </c>
      <c r="G99" s="31" t="s">
        <v>473</v>
      </c>
      <c r="H99" s="16"/>
    </row>
    <row r="100" spans="1:8">
      <c r="A100" s="16" t="s">
        <v>675</v>
      </c>
      <c r="B100" s="16" t="s">
        <v>676</v>
      </c>
      <c r="C100" s="16" t="s">
        <v>648</v>
      </c>
      <c r="D100" s="16" t="s">
        <v>262</v>
      </c>
      <c r="E100" s="150" t="s">
        <v>194</v>
      </c>
      <c r="F100" s="151">
        <v>38.200000000000003</v>
      </c>
      <c r="G100" s="31" t="s">
        <v>473</v>
      </c>
      <c r="H100" s="16"/>
    </row>
    <row r="101" spans="1:8">
      <c r="A101" s="16" t="s">
        <v>675</v>
      </c>
      <c r="B101" s="16" t="s">
        <v>676</v>
      </c>
      <c r="C101" s="16" t="s">
        <v>648</v>
      </c>
      <c r="D101" s="16" t="s">
        <v>262</v>
      </c>
      <c r="E101" s="150" t="s">
        <v>193</v>
      </c>
      <c r="F101" s="151">
        <v>34.5</v>
      </c>
      <c r="G101" s="31" t="s">
        <v>473</v>
      </c>
      <c r="H101" s="16"/>
    </row>
    <row r="102" spans="1:8">
      <c r="A102" s="16" t="s">
        <v>675</v>
      </c>
      <c r="B102" s="16" t="s">
        <v>676</v>
      </c>
      <c r="C102" s="16" t="s">
        <v>648</v>
      </c>
      <c r="D102" s="16" t="s">
        <v>262</v>
      </c>
      <c r="E102" s="150" t="s">
        <v>192</v>
      </c>
      <c r="F102" s="151">
        <v>37.5</v>
      </c>
      <c r="G102" s="31" t="s">
        <v>473</v>
      </c>
      <c r="H102" s="16"/>
    </row>
    <row r="103" spans="1:8">
      <c r="A103" s="16" t="s">
        <v>675</v>
      </c>
      <c r="B103" s="16" t="s">
        <v>676</v>
      </c>
      <c r="C103" s="16" t="s">
        <v>648</v>
      </c>
      <c r="D103" s="16" t="s">
        <v>262</v>
      </c>
      <c r="E103" s="150" t="s">
        <v>355</v>
      </c>
      <c r="F103" s="151">
        <v>44.1</v>
      </c>
      <c r="G103" s="31" t="s">
        <v>473</v>
      </c>
      <c r="H103" s="16"/>
    </row>
    <row r="104" spans="1:8">
      <c r="A104" s="16" t="s">
        <v>675</v>
      </c>
      <c r="B104" s="16" t="s">
        <v>676</v>
      </c>
      <c r="C104" s="16" t="s">
        <v>648</v>
      </c>
      <c r="D104" s="16" t="s">
        <v>262</v>
      </c>
      <c r="E104" s="150" t="s">
        <v>663</v>
      </c>
      <c r="F104" s="151">
        <v>53.1</v>
      </c>
      <c r="G104" s="31" t="s">
        <v>473</v>
      </c>
      <c r="H104" s="16"/>
    </row>
    <row r="105" spans="1:8">
      <c r="A105" s="16" t="s">
        <v>675</v>
      </c>
      <c r="B105" s="16" t="s">
        <v>676</v>
      </c>
      <c r="C105" s="16" t="s">
        <v>648</v>
      </c>
      <c r="D105" s="16" t="s">
        <v>262</v>
      </c>
      <c r="E105" s="150" t="s">
        <v>250</v>
      </c>
      <c r="F105" s="151">
        <v>40.700000000000003</v>
      </c>
      <c r="G105" s="31" t="s">
        <v>473</v>
      </c>
      <c r="H105" s="16"/>
    </row>
    <row r="106" spans="1:8">
      <c r="A106" s="16" t="s">
        <v>675</v>
      </c>
      <c r="B106" s="16" t="s">
        <v>674</v>
      </c>
      <c r="C106" s="16" t="s">
        <v>648</v>
      </c>
      <c r="D106" s="16" t="s">
        <v>262</v>
      </c>
      <c r="E106" s="150" t="s">
        <v>197</v>
      </c>
      <c r="F106" s="151">
        <v>58</v>
      </c>
      <c r="G106" s="31" t="s">
        <v>473</v>
      </c>
      <c r="H106" s="16"/>
    </row>
    <row r="107" spans="1:8">
      <c r="A107" s="16" t="s">
        <v>675</v>
      </c>
      <c r="B107" s="16" t="s">
        <v>674</v>
      </c>
      <c r="C107" s="16" t="s">
        <v>648</v>
      </c>
      <c r="D107" s="16" t="s">
        <v>262</v>
      </c>
      <c r="E107" s="150" t="s">
        <v>196</v>
      </c>
      <c r="F107" s="151">
        <v>53.7</v>
      </c>
      <c r="G107" s="31" t="s">
        <v>473</v>
      </c>
      <c r="H107" s="16"/>
    </row>
    <row r="108" spans="1:8">
      <c r="A108" s="16" t="s">
        <v>675</v>
      </c>
      <c r="B108" s="16" t="s">
        <v>674</v>
      </c>
      <c r="C108" s="16" t="s">
        <v>648</v>
      </c>
      <c r="D108" s="16" t="s">
        <v>262</v>
      </c>
      <c r="E108" s="150" t="s">
        <v>195</v>
      </c>
      <c r="F108" s="151">
        <v>59.4</v>
      </c>
      <c r="G108" s="31" t="s">
        <v>473</v>
      </c>
      <c r="H108" s="16"/>
    </row>
    <row r="109" spans="1:8">
      <c r="A109" s="16" t="s">
        <v>675</v>
      </c>
      <c r="B109" s="16" t="s">
        <v>674</v>
      </c>
      <c r="C109" s="16" t="s">
        <v>648</v>
      </c>
      <c r="D109" s="16" t="s">
        <v>262</v>
      </c>
      <c r="E109" s="150" t="s">
        <v>194</v>
      </c>
      <c r="F109" s="151">
        <v>61.8</v>
      </c>
      <c r="G109" s="31" t="s">
        <v>473</v>
      </c>
      <c r="H109" s="16"/>
    </row>
    <row r="110" spans="1:8">
      <c r="A110" s="16" t="s">
        <v>675</v>
      </c>
      <c r="B110" s="16" t="s">
        <v>674</v>
      </c>
      <c r="C110" s="16" t="s">
        <v>648</v>
      </c>
      <c r="D110" s="16" t="s">
        <v>262</v>
      </c>
      <c r="E110" s="150" t="s">
        <v>193</v>
      </c>
      <c r="F110" s="151">
        <v>65.400000000000006</v>
      </c>
      <c r="G110" s="31" t="s">
        <v>473</v>
      </c>
      <c r="H110" s="16"/>
    </row>
    <row r="111" spans="1:8">
      <c r="A111" s="16" t="s">
        <v>675</v>
      </c>
      <c r="B111" s="16" t="s">
        <v>674</v>
      </c>
      <c r="C111" s="16" t="s">
        <v>648</v>
      </c>
      <c r="D111" s="16" t="s">
        <v>262</v>
      </c>
      <c r="E111" s="150" t="s">
        <v>192</v>
      </c>
      <c r="F111" s="151">
        <v>62.6</v>
      </c>
      <c r="G111" s="31" t="s">
        <v>473</v>
      </c>
      <c r="H111" s="16"/>
    </row>
    <row r="112" spans="1:8">
      <c r="A112" s="16" t="s">
        <v>675</v>
      </c>
      <c r="B112" s="16" t="s">
        <v>674</v>
      </c>
      <c r="C112" s="16" t="s">
        <v>648</v>
      </c>
      <c r="D112" s="16" t="s">
        <v>262</v>
      </c>
      <c r="E112" s="150" t="s">
        <v>355</v>
      </c>
      <c r="F112" s="151">
        <v>56.2</v>
      </c>
      <c r="G112" s="31" t="s">
        <v>473</v>
      </c>
      <c r="H112" s="16"/>
    </row>
    <row r="113" spans="1:8">
      <c r="A113" s="16" t="s">
        <v>675</v>
      </c>
      <c r="B113" s="16" t="s">
        <v>674</v>
      </c>
      <c r="C113" s="16" t="s">
        <v>648</v>
      </c>
      <c r="D113" s="16" t="s">
        <v>262</v>
      </c>
      <c r="E113" s="150" t="s">
        <v>663</v>
      </c>
      <c r="F113" s="151">
        <v>47.6</v>
      </c>
      <c r="G113" s="31" t="s">
        <v>473</v>
      </c>
      <c r="H113" s="16"/>
    </row>
    <row r="114" spans="1:8">
      <c r="A114" s="16" t="s">
        <v>675</v>
      </c>
      <c r="B114" s="16" t="s">
        <v>674</v>
      </c>
      <c r="C114" s="16" t="s">
        <v>648</v>
      </c>
      <c r="D114" s="16" t="s">
        <v>262</v>
      </c>
      <c r="E114" s="150" t="s">
        <v>250</v>
      </c>
      <c r="F114" s="151">
        <v>59.3</v>
      </c>
      <c r="G114" s="31" t="s">
        <v>473</v>
      </c>
      <c r="H114" s="16"/>
    </row>
    <row r="115" spans="1:8">
      <c r="A115" s="31" t="s">
        <v>675</v>
      </c>
      <c r="B115" s="16" t="s">
        <v>676</v>
      </c>
      <c r="C115" s="16" t="s">
        <v>648</v>
      </c>
      <c r="D115" s="16" t="s">
        <v>18</v>
      </c>
      <c r="E115" s="149" t="s">
        <v>19</v>
      </c>
      <c r="F115" s="16">
        <v>45.1</v>
      </c>
      <c r="G115" s="31" t="s">
        <v>473</v>
      </c>
      <c r="H115" s="16"/>
    </row>
    <row r="116" spans="1:8">
      <c r="A116" s="31" t="s">
        <v>675</v>
      </c>
      <c r="B116" s="16" t="s">
        <v>676</v>
      </c>
      <c r="C116" s="16" t="s">
        <v>648</v>
      </c>
      <c r="D116" s="16" t="s">
        <v>18</v>
      </c>
      <c r="E116" s="149" t="s">
        <v>20</v>
      </c>
      <c r="F116" s="16">
        <v>36.5</v>
      </c>
      <c r="G116" s="31" t="s">
        <v>473</v>
      </c>
      <c r="H116" s="16"/>
    </row>
    <row r="117" spans="1:8">
      <c r="A117" s="31" t="s">
        <v>675</v>
      </c>
      <c r="B117" s="16" t="s">
        <v>674</v>
      </c>
      <c r="C117" s="16" t="s">
        <v>648</v>
      </c>
      <c r="D117" s="16" t="s">
        <v>18</v>
      </c>
      <c r="E117" s="149" t="s">
        <v>19</v>
      </c>
      <c r="F117" s="16">
        <v>54.9</v>
      </c>
      <c r="G117" s="31" t="s">
        <v>473</v>
      </c>
      <c r="H117" s="16"/>
    </row>
    <row r="118" spans="1:8">
      <c r="A118" s="31" t="s">
        <v>675</v>
      </c>
      <c r="B118" s="16" t="s">
        <v>674</v>
      </c>
      <c r="C118" s="16" t="s">
        <v>648</v>
      </c>
      <c r="D118" s="16" t="s">
        <v>18</v>
      </c>
      <c r="E118" s="149" t="s">
        <v>20</v>
      </c>
      <c r="F118" s="16">
        <v>63.5</v>
      </c>
      <c r="G118" s="31" t="s">
        <v>473</v>
      </c>
      <c r="H118" s="16"/>
    </row>
    <row r="119" spans="1:8" ht="30">
      <c r="A119" s="31" t="s">
        <v>675</v>
      </c>
      <c r="B119" s="16" t="s">
        <v>676</v>
      </c>
      <c r="C119" s="16" t="s">
        <v>648</v>
      </c>
      <c r="D119" s="31" t="s">
        <v>660</v>
      </c>
      <c r="E119" s="149" t="s">
        <v>661</v>
      </c>
      <c r="F119" s="16">
        <v>41.3</v>
      </c>
      <c r="G119" s="31" t="s">
        <v>473</v>
      </c>
      <c r="H119" s="16"/>
    </row>
    <row r="120" spans="1:8">
      <c r="A120" s="31" t="s">
        <v>675</v>
      </c>
      <c r="B120" s="16" t="s">
        <v>676</v>
      </c>
      <c r="C120" s="16" t="s">
        <v>648</v>
      </c>
      <c r="D120" s="31" t="s">
        <v>660</v>
      </c>
      <c r="E120" s="149" t="s">
        <v>659</v>
      </c>
      <c r="F120" s="16">
        <v>39.4</v>
      </c>
      <c r="G120" s="31" t="s">
        <v>473</v>
      </c>
      <c r="H120" s="16"/>
    </row>
    <row r="121" spans="1:8" ht="30">
      <c r="A121" s="31" t="s">
        <v>675</v>
      </c>
      <c r="B121" s="16" t="s">
        <v>674</v>
      </c>
      <c r="C121" s="16" t="s">
        <v>648</v>
      </c>
      <c r="D121" s="31" t="s">
        <v>660</v>
      </c>
      <c r="E121" s="149" t="s">
        <v>661</v>
      </c>
      <c r="F121" s="16">
        <v>58.7</v>
      </c>
      <c r="G121" s="31" t="s">
        <v>473</v>
      </c>
      <c r="H121" s="16"/>
    </row>
    <row r="122" spans="1:8">
      <c r="A122" s="31" t="s">
        <v>675</v>
      </c>
      <c r="B122" s="16" t="s">
        <v>674</v>
      </c>
      <c r="C122" s="16" t="s">
        <v>648</v>
      </c>
      <c r="D122" s="31" t="s">
        <v>660</v>
      </c>
      <c r="E122" s="149" t="s">
        <v>659</v>
      </c>
      <c r="F122" s="16">
        <v>60.5</v>
      </c>
      <c r="G122" s="31" t="s">
        <v>473</v>
      </c>
      <c r="H122" s="16"/>
    </row>
    <row r="123" spans="1:8">
      <c r="A123" s="31" t="s">
        <v>675</v>
      </c>
      <c r="B123" s="16" t="s">
        <v>676</v>
      </c>
      <c r="C123" s="16" t="s">
        <v>648</v>
      </c>
      <c r="D123" s="31" t="s">
        <v>657</v>
      </c>
      <c r="E123" s="149" t="s">
        <v>658</v>
      </c>
      <c r="F123" s="16">
        <v>35.4</v>
      </c>
      <c r="G123" s="31" t="s">
        <v>473</v>
      </c>
      <c r="H123" s="16"/>
    </row>
    <row r="124" spans="1:8">
      <c r="A124" s="31" t="s">
        <v>675</v>
      </c>
      <c r="B124" s="16" t="s">
        <v>676</v>
      </c>
      <c r="C124" s="16" t="s">
        <v>648</v>
      </c>
      <c r="D124" s="31" t="s">
        <v>657</v>
      </c>
      <c r="E124" s="149" t="s">
        <v>656</v>
      </c>
      <c r="F124" s="16">
        <v>46.1</v>
      </c>
      <c r="G124" s="31" t="s">
        <v>473</v>
      </c>
      <c r="H124" s="16"/>
    </row>
    <row r="125" spans="1:8">
      <c r="A125" s="31" t="s">
        <v>675</v>
      </c>
      <c r="B125" s="16" t="s">
        <v>674</v>
      </c>
      <c r="C125" s="16" t="s">
        <v>648</v>
      </c>
      <c r="D125" s="31" t="s">
        <v>657</v>
      </c>
      <c r="E125" s="149" t="s">
        <v>658</v>
      </c>
      <c r="F125" s="16">
        <v>64.599999999999994</v>
      </c>
      <c r="G125" s="31" t="s">
        <v>473</v>
      </c>
      <c r="H125" s="16"/>
    </row>
    <row r="126" spans="1:8">
      <c r="A126" s="31" t="s">
        <v>675</v>
      </c>
      <c r="B126" s="16" t="s">
        <v>674</v>
      </c>
      <c r="C126" s="16" t="s">
        <v>648</v>
      </c>
      <c r="D126" s="31" t="s">
        <v>657</v>
      </c>
      <c r="E126" s="149" t="s">
        <v>656</v>
      </c>
      <c r="F126" s="16">
        <v>53.9</v>
      </c>
      <c r="G126" s="31" t="s">
        <v>473</v>
      </c>
      <c r="H126" s="16"/>
    </row>
    <row r="127" spans="1:8">
      <c r="A127" s="31" t="s">
        <v>675</v>
      </c>
      <c r="B127" s="16" t="s">
        <v>676</v>
      </c>
      <c r="C127" s="16" t="s">
        <v>648</v>
      </c>
      <c r="D127" s="16" t="s">
        <v>651</v>
      </c>
      <c r="E127" s="150" t="s">
        <v>655</v>
      </c>
      <c r="F127" s="148">
        <v>50.1</v>
      </c>
      <c r="G127" s="31" t="s">
        <v>473</v>
      </c>
      <c r="H127" s="16"/>
    </row>
    <row r="128" spans="1:8">
      <c r="A128" s="31" t="s">
        <v>675</v>
      </c>
      <c r="B128" s="16" t="s">
        <v>676</v>
      </c>
      <c r="C128" s="16" t="s">
        <v>648</v>
      </c>
      <c r="D128" s="16" t="s">
        <v>651</v>
      </c>
      <c r="E128" s="150" t="s">
        <v>654</v>
      </c>
      <c r="F128" s="148">
        <v>45.8</v>
      </c>
      <c r="G128" s="31" t="s">
        <v>473</v>
      </c>
      <c r="H128" s="16"/>
    </row>
    <row r="129" spans="1:8">
      <c r="A129" s="31" t="s">
        <v>675</v>
      </c>
      <c r="B129" s="16" t="s">
        <v>676</v>
      </c>
      <c r="C129" s="16" t="s">
        <v>648</v>
      </c>
      <c r="D129" s="16" t="s">
        <v>651</v>
      </c>
      <c r="E129" s="150" t="s">
        <v>653</v>
      </c>
      <c r="F129" s="148">
        <v>41.2</v>
      </c>
      <c r="G129" s="31" t="s">
        <v>473</v>
      </c>
      <c r="H129" s="16"/>
    </row>
    <row r="130" spans="1:8">
      <c r="A130" s="31" t="s">
        <v>675</v>
      </c>
      <c r="B130" s="16" t="s">
        <v>676</v>
      </c>
      <c r="C130" s="16" t="s">
        <v>648</v>
      </c>
      <c r="D130" s="16" t="s">
        <v>651</v>
      </c>
      <c r="E130" s="150" t="s">
        <v>652</v>
      </c>
      <c r="F130" s="148">
        <v>38.5</v>
      </c>
      <c r="G130" s="31" t="s">
        <v>473</v>
      </c>
      <c r="H130" s="16"/>
    </row>
    <row r="131" spans="1:8">
      <c r="A131" s="31" t="s">
        <v>675</v>
      </c>
      <c r="B131" s="16" t="s">
        <v>676</v>
      </c>
      <c r="C131" s="16" t="s">
        <v>648</v>
      </c>
      <c r="D131" s="16" t="s">
        <v>651</v>
      </c>
      <c r="E131" s="150" t="s">
        <v>650</v>
      </c>
      <c r="F131" s="148">
        <v>30.1</v>
      </c>
      <c r="G131" s="31" t="s">
        <v>473</v>
      </c>
      <c r="H131" s="16"/>
    </row>
    <row r="132" spans="1:8">
      <c r="A132" s="31" t="s">
        <v>675</v>
      </c>
      <c r="B132" s="16" t="s">
        <v>674</v>
      </c>
      <c r="C132" s="16" t="s">
        <v>648</v>
      </c>
      <c r="D132" s="16" t="s">
        <v>651</v>
      </c>
      <c r="E132" s="150" t="s">
        <v>655</v>
      </c>
      <c r="F132" s="148">
        <v>50</v>
      </c>
      <c r="G132" s="31" t="s">
        <v>473</v>
      </c>
      <c r="H132" s="16"/>
    </row>
    <row r="133" spans="1:8">
      <c r="A133" s="31" t="s">
        <v>675</v>
      </c>
      <c r="B133" s="16" t="s">
        <v>674</v>
      </c>
      <c r="C133" s="16" t="s">
        <v>648</v>
      </c>
      <c r="D133" s="16" t="s">
        <v>651</v>
      </c>
      <c r="E133" s="150" t="s">
        <v>654</v>
      </c>
      <c r="F133" s="148">
        <v>54.2</v>
      </c>
      <c r="G133" s="31" t="s">
        <v>473</v>
      </c>
      <c r="H133" s="16"/>
    </row>
    <row r="134" spans="1:8">
      <c r="A134" s="31" t="s">
        <v>675</v>
      </c>
      <c r="B134" s="16" t="s">
        <v>674</v>
      </c>
      <c r="C134" s="16" t="s">
        <v>648</v>
      </c>
      <c r="D134" s="16" t="s">
        <v>651</v>
      </c>
      <c r="E134" s="150" t="s">
        <v>653</v>
      </c>
      <c r="F134" s="148">
        <v>58.8</v>
      </c>
      <c r="G134" s="31" t="s">
        <v>473</v>
      </c>
      <c r="H134" s="16"/>
    </row>
    <row r="135" spans="1:8">
      <c r="A135" s="31" t="s">
        <v>675</v>
      </c>
      <c r="B135" s="16" t="s">
        <v>674</v>
      </c>
      <c r="C135" s="16" t="s">
        <v>648</v>
      </c>
      <c r="D135" s="16" t="s">
        <v>651</v>
      </c>
      <c r="E135" s="150" t="s">
        <v>652</v>
      </c>
      <c r="F135" s="148">
        <v>61.5</v>
      </c>
      <c r="G135" s="31" t="s">
        <v>473</v>
      </c>
      <c r="H135" s="16"/>
    </row>
    <row r="136" spans="1:8">
      <c r="A136" s="31" t="s">
        <v>675</v>
      </c>
      <c r="B136" s="16" t="s">
        <v>674</v>
      </c>
      <c r="C136" s="16" t="s">
        <v>648</v>
      </c>
      <c r="D136" s="16" t="s">
        <v>651</v>
      </c>
      <c r="E136" s="150" t="s">
        <v>650</v>
      </c>
      <c r="F136" s="148">
        <v>69.900000000000006</v>
      </c>
      <c r="G136" s="31" t="s">
        <v>473</v>
      </c>
      <c r="H136" s="16"/>
    </row>
    <row r="137" spans="1:8">
      <c r="A137" s="31" t="s">
        <v>675</v>
      </c>
      <c r="B137" s="16" t="s">
        <v>676</v>
      </c>
      <c r="C137" s="16" t="s">
        <v>648</v>
      </c>
      <c r="D137" s="16" t="s">
        <v>334</v>
      </c>
      <c r="E137" s="149" t="s">
        <v>392</v>
      </c>
      <c r="F137" s="148">
        <v>39.5</v>
      </c>
      <c r="G137" s="31" t="s">
        <v>473</v>
      </c>
      <c r="H137" s="16"/>
    </row>
    <row r="138" spans="1:8">
      <c r="A138" s="31" t="s">
        <v>675</v>
      </c>
      <c r="B138" s="16" t="s">
        <v>676</v>
      </c>
      <c r="C138" s="16" t="s">
        <v>648</v>
      </c>
      <c r="D138" s="16" t="s">
        <v>334</v>
      </c>
      <c r="E138" s="149" t="s">
        <v>65</v>
      </c>
      <c r="F138" s="148">
        <v>42.2</v>
      </c>
      <c r="G138" s="31" t="s">
        <v>473</v>
      </c>
      <c r="H138" s="16"/>
    </row>
    <row r="139" spans="1:8" ht="30">
      <c r="A139" s="31" t="s">
        <v>675</v>
      </c>
      <c r="B139" s="16" t="s">
        <v>676</v>
      </c>
      <c r="C139" s="16" t="s">
        <v>648</v>
      </c>
      <c r="D139" s="16" t="s">
        <v>334</v>
      </c>
      <c r="E139" s="149" t="s">
        <v>647</v>
      </c>
      <c r="F139" s="148">
        <v>47.3</v>
      </c>
      <c r="G139" s="31" t="s">
        <v>473</v>
      </c>
      <c r="H139" s="16"/>
    </row>
    <row r="140" spans="1:8">
      <c r="A140" s="31" t="s">
        <v>675</v>
      </c>
      <c r="B140" s="16" t="s">
        <v>674</v>
      </c>
      <c r="C140" s="16" t="s">
        <v>648</v>
      </c>
      <c r="D140" s="16" t="s">
        <v>334</v>
      </c>
      <c r="E140" s="149" t="s">
        <v>392</v>
      </c>
      <c r="F140" s="148">
        <v>60.5</v>
      </c>
      <c r="G140" s="31" t="s">
        <v>473</v>
      </c>
      <c r="H140" s="16"/>
    </row>
    <row r="141" spans="1:8">
      <c r="A141" s="31" t="s">
        <v>675</v>
      </c>
      <c r="B141" s="16" t="s">
        <v>674</v>
      </c>
      <c r="C141" s="16" t="s">
        <v>648</v>
      </c>
      <c r="D141" s="16" t="s">
        <v>334</v>
      </c>
      <c r="E141" s="149" t="s">
        <v>65</v>
      </c>
      <c r="F141" s="148">
        <v>57.7</v>
      </c>
      <c r="G141" s="31" t="s">
        <v>473</v>
      </c>
      <c r="H141" s="16"/>
    </row>
    <row r="142" spans="1:8" ht="30">
      <c r="A142" s="31" t="s">
        <v>675</v>
      </c>
      <c r="B142" s="16" t="s">
        <v>674</v>
      </c>
      <c r="C142" s="16" t="s">
        <v>648</v>
      </c>
      <c r="D142" s="16" t="s">
        <v>334</v>
      </c>
      <c r="E142" s="149" t="s">
        <v>647</v>
      </c>
      <c r="F142" s="148">
        <v>52.8</v>
      </c>
      <c r="G142" s="31" t="s">
        <v>473</v>
      </c>
      <c r="H142" s="16"/>
    </row>
  </sheetData>
  <mergeCells count="2">
    <mergeCell ref="A1:D1"/>
    <mergeCell ref="A2:D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4" tint="0.79998168889431442"/>
  </sheetPr>
  <dimension ref="A1:H1660"/>
  <sheetViews>
    <sheetView workbookViewId="0">
      <selection sqref="A1:D1"/>
    </sheetView>
  </sheetViews>
  <sheetFormatPr defaultColWidth="9.140625" defaultRowHeight="15"/>
  <cols>
    <col min="1" max="1" width="30.7109375" style="38" customWidth="1"/>
    <col min="2" max="2" width="51.5703125" style="38" customWidth="1"/>
    <col min="3" max="3" width="20.85546875" style="38" customWidth="1"/>
    <col min="4" max="4" width="51.7109375" style="38" customWidth="1"/>
    <col min="5" max="5" width="21.5703125" style="38" customWidth="1"/>
    <col min="6" max="16384" width="9.140625" style="38"/>
  </cols>
  <sheetData>
    <row r="1" spans="1:8" ht="35.25" customHeight="1">
      <c r="A1" s="200" t="s">
        <v>681</v>
      </c>
      <c r="B1" s="200"/>
      <c r="C1" s="200"/>
      <c r="D1" s="200"/>
    </row>
    <row r="2" spans="1:8">
      <c r="A2" s="200" t="s">
        <v>679</v>
      </c>
      <c r="B2" s="200"/>
      <c r="C2" s="200"/>
      <c r="D2" s="200"/>
    </row>
    <row r="4" spans="1:8">
      <c r="A4" s="73" t="s">
        <v>677</v>
      </c>
      <c r="B4" s="73" t="s">
        <v>4</v>
      </c>
      <c r="C4" s="73" t="s">
        <v>5</v>
      </c>
      <c r="D4" s="73" t="s">
        <v>6</v>
      </c>
      <c r="E4" s="73" t="s">
        <v>375</v>
      </c>
      <c r="F4" s="73" t="s">
        <v>9</v>
      </c>
      <c r="G4" s="49" t="s">
        <v>92</v>
      </c>
      <c r="H4" s="73" t="s">
        <v>102</v>
      </c>
    </row>
    <row r="5" spans="1:8">
      <c r="A5" s="33" t="s">
        <v>672</v>
      </c>
      <c r="B5" s="33" t="s">
        <v>673</v>
      </c>
      <c r="C5" s="33" t="s">
        <v>648</v>
      </c>
      <c r="D5" s="33" t="s">
        <v>262</v>
      </c>
      <c r="E5" s="154" t="s">
        <v>197</v>
      </c>
      <c r="F5" s="33">
        <v>15.1</v>
      </c>
      <c r="G5" s="33" t="s">
        <v>96</v>
      </c>
      <c r="H5" s="33"/>
    </row>
    <row r="6" spans="1:8">
      <c r="A6" s="33" t="s">
        <v>672</v>
      </c>
      <c r="B6" s="33" t="s">
        <v>673</v>
      </c>
      <c r="C6" s="33" t="s">
        <v>648</v>
      </c>
      <c r="D6" s="33" t="s">
        <v>262</v>
      </c>
      <c r="E6" s="154" t="s">
        <v>196</v>
      </c>
      <c r="F6" s="33">
        <v>20.7</v>
      </c>
      <c r="G6" s="33" t="s">
        <v>96</v>
      </c>
      <c r="H6" s="33"/>
    </row>
    <row r="7" spans="1:8">
      <c r="A7" s="33" t="s">
        <v>672</v>
      </c>
      <c r="B7" s="33" t="s">
        <v>673</v>
      </c>
      <c r="C7" s="33" t="s">
        <v>648</v>
      </c>
      <c r="D7" s="33" t="s">
        <v>262</v>
      </c>
      <c r="E7" s="154" t="s">
        <v>195</v>
      </c>
      <c r="F7" s="33">
        <v>18.3</v>
      </c>
      <c r="G7" s="33" t="s">
        <v>96</v>
      </c>
      <c r="H7" s="33"/>
    </row>
    <row r="8" spans="1:8">
      <c r="A8" s="33" t="s">
        <v>672</v>
      </c>
      <c r="B8" s="33" t="s">
        <v>673</v>
      </c>
      <c r="C8" s="33" t="s">
        <v>648</v>
      </c>
      <c r="D8" s="33" t="s">
        <v>262</v>
      </c>
      <c r="E8" s="154" t="s">
        <v>194</v>
      </c>
      <c r="F8" s="33">
        <v>17.3</v>
      </c>
      <c r="G8" s="33" t="s">
        <v>96</v>
      </c>
      <c r="H8" s="33"/>
    </row>
    <row r="9" spans="1:8">
      <c r="A9" s="33" t="s">
        <v>672</v>
      </c>
      <c r="B9" s="33" t="s">
        <v>673</v>
      </c>
      <c r="C9" s="33" t="s">
        <v>648</v>
      </c>
      <c r="D9" s="33" t="s">
        <v>262</v>
      </c>
      <c r="E9" s="154" t="s">
        <v>193</v>
      </c>
      <c r="F9" s="33">
        <v>14</v>
      </c>
      <c r="G9" s="33" t="s">
        <v>96</v>
      </c>
      <c r="H9" s="33"/>
    </row>
    <row r="10" spans="1:8">
      <c r="A10" s="33" t="s">
        <v>672</v>
      </c>
      <c r="B10" s="33" t="s">
        <v>673</v>
      </c>
      <c r="C10" s="33" t="s">
        <v>648</v>
      </c>
      <c r="D10" s="33" t="s">
        <v>262</v>
      </c>
      <c r="E10" s="154" t="s">
        <v>192</v>
      </c>
      <c r="F10" s="33">
        <v>11.2</v>
      </c>
      <c r="G10" s="33" t="s">
        <v>96</v>
      </c>
      <c r="H10" s="33"/>
    </row>
    <row r="11" spans="1:8">
      <c r="A11" s="33" t="s">
        <v>672</v>
      </c>
      <c r="B11" s="33" t="s">
        <v>673</v>
      </c>
      <c r="C11" s="33" t="s">
        <v>648</v>
      </c>
      <c r="D11" s="33" t="s">
        <v>262</v>
      </c>
      <c r="E11" s="154" t="s">
        <v>355</v>
      </c>
      <c r="F11" s="33">
        <v>8.4</v>
      </c>
      <c r="G11" s="33" t="s">
        <v>96</v>
      </c>
      <c r="H11" s="33"/>
    </row>
    <row r="12" spans="1:8">
      <c r="A12" s="33" t="s">
        <v>672</v>
      </c>
      <c r="B12" s="33" t="s">
        <v>673</v>
      </c>
      <c r="C12" s="33" t="s">
        <v>648</v>
      </c>
      <c r="D12" s="33" t="s">
        <v>262</v>
      </c>
      <c r="E12" s="154" t="s">
        <v>663</v>
      </c>
      <c r="F12" s="33">
        <v>7.9</v>
      </c>
      <c r="G12" s="33" t="s">
        <v>96</v>
      </c>
      <c r="H12" s="33"/>
    </row>
    <row r="13" spans="1:8" ht="16.5" customHeight="1">
      <c r="A13" s="33" t="s">
        <v>672</v>
      </c>
      <c r="B13" s="33" t="s">
        <v>673</v>
      </c>
      <c r="C13" s="33" t="s">
        <v>648</v>
      </c>
      <c r="D13" s="33" t="s">
        <v>262</v>
      </c>
      <c r="E13" s="154" t="s">
        <v>250</v>
      </c>
      <c r="F13" s="33">
        <v>15.8</v>
      </c>
      <c r="G13" s="33" t="s">
        <v>96</v>
      </c>
      <c r="H13" s="33"/>
    </row>
    <row r="14" spans="1:8">
      <c r="A14" s="33" t="s">
        <v>672</v>
      </c>
      <c r="B14" s="33" t="s">
        <v>671</v>
      </c>
      <c r="C14" s="33" t="s">
        <v>648</v>
      </c>
      <c r="D14" s="33" t="s">
        <v>262</v>
      </c>
      <c r="E14" s="154" t="s">
        <v>197</v>
      </c>
      <c r="F14" s="33">
        <v>85.2</v>
      </c>
      <c r="G14" s="33" t="s">
        <v>96</v>
      </c>
      <c r="H14" s="33"/>
    </row>
    <row r="15" spans="1:8">
      <c r="A15" s="33" t="s">
        <v>672</v>
      </c>
      <c r="B15" s="33" t="s">
        <v>671</v>
      </c>
      <c r="C15" s="33" t="s">
        <v>648</v>
      </c>
      <c r="D15" s="33" t="s">
        <v>262</v>
      </c>
      <c r="E15" s="154" t="s">
        <v>196</v>
      </c>
      <c r="F15" s="33">
        <v>79.3</v>
      </c>
      <c r="G15" s="33" t="s">
        <v>96</v>
      </c>
      <c r="H15" s="33"/>
    </row>
    <row r="16" spans="1:8">
      <c r="A16" s="33" t="s">
        <v>672</v>
      </c>
      <c r="B16" s="33" t="s">
        <v>671</v>
      </c>
      <c r="C16" s="33" t="s">
        <v>648</v>
      </c>
      <c r="D16" s="33" t="s">
        <v>262</v>
      </c>
      <c r="E16" s="154" t="s">
        <v>195</v>
      </c>
      <c r="F16" s="33">
        <v>81.8</v>
      </c>
      <c r="G16" s="33" t="s">
        <v>96</v>
      </c>
      <c r="H16" s="33"/>
    </row>
    <row r="17" spans="1:8">
      <c r="A17" s="33" t="s">
        <v>672</v>
      </c>
      <c r="B17" s="33" t="s">
        <v>671</v>
      </c>
      <c r="C17" s="33" t="s">
        <v>648</v>
      </c>
      <c r="D17" s="33" t="s">
        <v>262</v>
      </c>
      <c r="E17" s="154" t="s">
        <v>194</v>
      </c>
      <c r="F17" s="33">
        <v>82.8</v>
      </c>
      <c r="G17" s="33" t="s">
        <v>96</v>
      </c>
      <c r="H17" s="33"/>
    </row>
    <row r="18" spans="1:8">
      <c r="A18" s="33" t="s">
        <v>672</v>
      </c>
      <c r="B18" s="33" t="s">
        <v>671</v>
      </c>
      <c r="C18" s="33" t="s">
        <v>648</v>
      </c>
      <c r="D18" s="33" t="s">
        <v>262</v>
      </c>
      <c r="E18" s="154" t="s">
        <v>193</v>
      </c>
      <c r="F18" s="33">
        <v>86.1</v>
      </c>
      <c r="G18" s="33" t="s">
        <v>96</v>
      </c>
      <c r="H18" s="33"/>
    </row>
    <row r="19" spans="1:8">
      <c r="A19" s="33" t="s">
        <v>672</v>
      </c>
      <c r="B19" s="33" t="s">
        <v>671</v>
      </c>
      <c r="C19" s="33" t="s">
        <v>648</v>
      </c>
      <c r="D19" s="33" t="s">
        <v>262</v>
      </c>
      <c r="E19" s="154" t="s">
        <v>192</v>
      </c>
      <c r="F19" s="33">
        <v>88.7</v>
      </c>
      <c r="G19" s="33" t="s">
        <v>96</v>
      </c>
      <c r="H19" s="33"/>
    </row>
    <row r="20" spans="1:8">
      <c r="A20" s="33" t="s">
        <v>672</v>
      </c>
      <c r="B20" s="33" t="s">
        <v>671</v>
      </c>
      <c r="C20" s="33" t="s">
        <v>648</v>
      </c>
      <c r="D20" s="33" t="s">
        <v>262</v>
      </c>
      <c r="E20" s="154" t="s">
        <v>355</v>
      </c>
      <c r="F20" s="33">
        <v>91.6</v>
      </c>
      <c r="G20" s="33" t="s">
        <v>96</v>
      </c>
      <c r="H20" s="33"/>
    </row>
    <row r="21" spans="1:8">
      <c r="A21" s="33" t="s">
        <v>672</v>
      </c>
      <c r="B21" s="33" t="s">
        <v>671</v>
      </c>
      <c r="C21" s="33" t="s">
        <v>648</v>
      </c>
      <c r="D21" s="33" t="s">
        <v>262</v>
      </c>
      <c r="E21" s="154" t="s">
        <v>663</v>
      </c>
      <c r="F21" s="33">
        <v>91.4</v>
      </c>
      <c r="G21" s="33" t="s">
        <v>96</v>
      </c>
      <c r="H21" s="33"/>
    </row>
    <row r="22" spans="1:8" ht="17.25" customHeight="1">
      <c r="A22" s="33" t="s">
        <v>672</v>
      </c>
      <c r="B22" s="33" t="s">
        <v>671</v>
      </c>
      <c r="C22" s="33" t="s">
        <v>648</v>
      </c>
      <c r="D22" s="33" t="s">
        <v>262</v>
      </c>
      <c r="E22" s="154" t="s">
        <v>250</v>
      </c>
      <c r="F22" s="33">
        <v>84.1</v>
      </c>
      <c r="G22" s="33" t="s">
        <v>96</v>
      </c>
      <c r="H22" s="33"/>
    </row>
    <row r="23" spans="1:8">
      <c r="A23" s="159" t="s">
        <v>672</v>
      </c>
      <c r="B23" s="33" t="s">
        <v>673</v>
      </c>
      <c r="C23" s="33" t="s">
        <v>648</v>
      </c>
      <c r="D23" s="33" t="s">
        <v>18</v>
      </c>
      <c r="E23" s="153" t="s">
        <v>19</v>
      </c>
      <c r="F23" s="33">
        <v>16.2</v>
      </c>
      <c r="G23" s="33" t="s">
        <v>96</v>
      </c>
      <c r="H23" s="33"/>
    </row>
    <row r="24" spans="1:8">
      <c r="A24" s="159" t="s">
        <v>672</v>
      </c>
      <c r="B24" s="33" t="s">
        <v>673</v>
      </c>
      <c r="C24" s="33" t="s">
        <v>648</v>
      </c>
      <c r="D24" s="33" t="s">
        <v>18</v>
      </c>
      <c r="E24" s="153" t="s">
        <v>20</v>
      </c>
      <c r="F24" s="33">
        <v>15.7</v>
      </c>
      <c r="G24" s="33" t="s">
        <v>96</v>
      </c>
      <c r="H24" s="33"/>
    </row>
    <row r="25" spans="1:8">
      <c r="A25" s="159" t="s">
        <v>672</v>
      </c>
      <c r="B25" s="33" t="s">
        <v>671</v>
      </c>
      <c r="C25" s="33" t="s">
        <v>648</v>
      </c>
      <c r="D25" s="33" t="s">
        <v>18</v>
      </c>
      <c r="E25" s="153" t="s">
        <v>19</v>
      </c>
      <c r="F25" s="33">
        <v>83.9</v>
      </c>
      <c r="G25" s="33" t="s">
        <v>96</v>
      </c>
      <c r="H25" s="33"/>
    </row>
    <row r="26" spans="1:8">
      <c r="A26" s="159" t="s">
        <v>672</v>
      </c>
      <c r="B26" s="33" t="s">
        <v>671</v>
      </c>
      <c r="C26" s="33" t="s">
        <v>648</v>
      </c>
      <c r="D26" s="33" t="s">
        <v>18</v>
      </c>
      <c r="E26" s="153" t="s">
        <v>20</v>
      </c>
      <c r="F26" s="33">
        <v>84.3</v>
      </c>
      <c r="G26" s="33" t="s">
        <v>96</v>
      </c>
      <c r="H26" s="33"/>
    </row>
    <row r="27" spans="1:8" ht="30">
      <c r="A27" s="159" t="s">
        <v>672</v>
      </c>
      <c r="B27" s="33" t="s">
        <v>673</v>
      </c>
      <c r="C27" s="33" t="s">
        <v>648</v>
      </c>
      <c r="D27" s="159" t="s">
        <v>660</v>
      </c>
      <c r="E27" s="153" t="s">
        <v>661</v>
      </c>
      <c r="F27" s="33">
        <v>14.7</v>
      </c>
      <c r="G27" s="33" t="s">
        <v>96</v>
      </c>
      <c r="H27" s="33"/>
    </row>
    <row r="28" spans="1:8">
      <c r="A28" s="159" t="s">
        <v>672</v>
      </c>
      <c r="B28" s="33" t="s">
        <v>673</v>
      </c>
      <c r="C28" s="33" t="s">
        <v>648</v>
      </c>
      <c r="D28" s="159" t="s">
        <v>660</v>
      </c>
      <c r="E28" s="153" t="s">
        <v>659</v>
      </c>
      <c r="F28" s="33">
        <v>26.3</v>
      </c>
      <c r="G28" s="33" t="s">
        <v>96</v>
      </c>
      <c r="H28" s="33"/>
    </row>
    <row r="29" spans="1:8" ht="30">
      <c r="A29" s="159" t="s">
        <v>672</v>
      </c>
      <c r="B29" s="33" t="s">
        <v>671</v>
      </c>
      <c r="C29" s="33" t="s">
        <v>648</v>
      </c>
      <c r="D29" s="159" t="s">
        <v>660</v>
      </c>
      <c r="E29" s="153" t="s">
        <v>661</v>
      </c>
      <c r="F29" s="33">
        <v>85.3</v>
      </c>
      <c r="G29" s="33" t="s">
        <v>96</v>
      </c>
      <c r="H29" s="33"/>
    </row>
    <row r="30" spans="1:8">
      <c r="A30" s="159" t="s">
        <v>672</v>
      </c>
      <c r="B30" s="33" t="s">
        <v>671</v>
      </c>
      <c r="C30" s="33" t="s">
        <v>648</v>
      </c>
      <c r="D30" s="159" t="s">
        <v>660</v>
      </c>
      <c r="E30" s="153" t="s">
        <v>659</v>
      </c>
      <c r="F30" s="33">
        <v>73.599999999999994</v>
      </c>
      <c r="G30" s="33" t="s">
        <v>96</v>
      </c>
      <c r="H30" s="33"/>
    </row>
    <row r="31" spans="1:8">
      <c r="A31" s="159" t="s">
        <v>672</v>
      </c>
      <c r="B31" s="33" t="s">
        <v>673</v>
      </c>
      <c r="C31" s="33" t="s">
        <v>648</v>
      </c>
      <c r="D31" s="159" t="s">
        <v>657</v>
      </c>
      <c r="E31" s="153" t="s">
        <v>658</v>
      </c>
      <c r="F31" s="33">
        <v>18.7</v>
      </c>
      <c r="G31" s="33" t="s">
        <v>96</v>
      </c>
      <c r="H31" s="33"/>
    </row>
    <row r="32" spans="1:8">
      <c r="A32" s="159" t="s">
        <v>672</v>
      </c>
      <c r="B32" s="33" t="s">
        <v>673</v>
      </c>
      <c r="C32" s="33" t="s">
        <v>648</v>
      </c>
      <c r="D32" s="159" t="s">
        <v>657</v>
      </c>
      <c r="E32" s="153" t="s">
        <v>656</v>
      </c>
      <c r="F32" s="33">
        <v>12.7</v>
      </c>
      <c r="G32" s="33" t="s">
        <v>96</v>
      </c>
      <c r="H32" s="33"/>
    </row>
    <row r="33" spans="1:8">
      <c r="A33" s="159" t="s">
        <v>672</v>
      </c>
      <c r="B33" s="33" t="s">
        <v>671</v>
      </c>
      <c r="C33" s="33" t="s">
        <v>648</v>
      </c>
      <c r="D33" s="159" t="s">
        <v>657</v>
      </c>
      <c r="E33" s="153" t="s">
        <v>658</v>
      </c>
      <c r="F33" s="33">
        <v>81.400000000000006</v>
      </c>
      <c r="G33" s="33" t="s">
        <v>96</v>
      </c>
      <c r="H33" s="33"/>
    </row>
    <row r="34" spans="1:8">
      <c r="A34" s="159" t="s">
        <v>672</v>
      </c>
      <c r="B34" s="33" t="s">
        <v>671</v>
      </c>
      <c r="C34" s="33" t="s">
        <v>648</v>
      </c>
      <c r="D34" s="159" t="s">
        <v>657</v>
      </c>
      <c r="E34" s="153" t="s">
        <v>656</v>
      </c>
      <c r="F34" s="33">
        <v>87.4</v>
      </c>
      <c r="G34" s="33" t="s">
        <v>96</v>
      </c>
      <c r="H34" s="33"/>
    </row>
    <row r="35" spans="1:8">
      <c r="A35" s="159" t="s">
        <v>672</v>
      </c>
      <c r="B35" s="33" t="s">
        <v>673</v>
      </c>
      <c r="C35" s="33" t="s">
        <v>648</v>
      </c>
      <c r="D35" s="33" t="s">
        <v>651</v>
      </c>
      <c r="E35" s="154" t="s">
        <v>655</v>
      </c>
      <c r="F35" s="33">
        <v>22.4</v>
      </c>
      <c r="G35" s="33" t="s">
        <v>96</v>
      </c>
      <c r="H35" s="33"/>
    </row>
    <row r="36" spans="1:8">
      <c r="A36" s="159" t="s">
        <v>672</v>
      </c>
      <c r="B36" s="33" t="s">
        <v>673</v>
      </c>
      <c r="C36" s="33" t="s">
        <v>648</v>
      </c>
      <c r="D36" s="33" t="s">
        <v>651</v>
      </c>
      <c r="E36" s="154" t="s">
        <v>654</v>
      </c>
      <c r="F36" s="33">
        <v>20.6</v>
      </c>
      <c r="G36" s="33" t="s">
        <v>96</v>
      </c>
      <c r="H36" s="33"/>
    </row>
    <row r="37" spans="1:8">
      <c r="A37" s="159" t="s">
        <v>672</v>
      </c>
      <c r="B37" s="33" t="s">
        <v>673</v>
      </c>
      <c r="C37" s="33" t="s">
        <v>648</v>
      </c>
      <c r="D37" s="33" t="s">
        <v>651</v>
      </c>
      <c r="E37" s="154" t="s">
        <v>653</v>
      </c>
      <c r="F37" s="33">
        <v>16.399999999999999</v>
      </c>
      <c r="G37" s="33" t="s">
        <v>96</v>
      </c>
      <c r="H37" s="33"/>
    </row>
    <row r="38" spans="1:8">
      <c r="A38" s="159" t="s">
        <v>672</v>
      </c>
      <c r="B38" s="33" t="s">
        <v>673</v>
      </c>
      <c r="C38" s="33" t="s">
        <v>648</v>
      </c>
      <c r="D38" s="33" t="s">
        <v>651</v>
      </c>
      <c r="E38" s="154" t="s">
        <v>652</v>
      </c>
      <c r="F38" s="33">
        <v>13.8</v>
      </c>
      <c r="G38" s="33" t="s">
        <v>96</v>
      </c>
      <c r="H38" s="33"/>
    </row>
    <row r="39" spans="1:8">
      <c r="A39" s="159" t="s">
        <v>672</v>
      </c>
      <c r="B39" s="33" t="s">
        <v>673</v>
      </c>
      <c r="C39" s="33" t="s">
        <v>648</v>
      </c>
      <c r="D39" s="33" t="s">
        <v>651</v>
      </c>
      <c r="E39" s="154" t="s">
        <v>650</v>
      </c>
      <c r="F39" s="33">
        <v>9.8000000000000007</v>
      </c>
      <c r="G39" s="33" t="s">
        <v>96</v>
      </c>
      <c r="H39" s="33"/>
    </row>
    <row r="40" spans="1:8">
      <c r="A40" s="159" t="s">
        <v>672</v>
      </c>
      <c r="B40" s="33" t="s">
        <v>671</v>
      </c>
      <c r="C40" s="33" t="s">
        <v>648</v>
      </c>
      <c r="D40" s="33" t="s">
        <v>651</v>
      </c>
      <c r="E40" s="154" t="s">
        <v>655</v>
      </c>
      <c r="F40" s="33">
        <v>77.400000000000006</v>
      </c>
      <c r="G40" s="33" t="s">
        <v>96</v>
      </c>
      <c r="H40" s="33"/>
    </row>
    <row r="41" spans="1:8">
      <c r="A41" s="159" t="s">
        <v>672</v>
      </c>
      <c r="B41" s="33" t="s">
        <v>671</v>
      </c>
      <c r="C41" s="33" t="s">
        <v>648</v>
      </c>
      <c r="D41" s="33" t="s">
        <v>651</v>
      </c>
      <c r="E41" s="154" t="s">
        <v>654</v>
      </c>
      <c r="F41" s="33">
        <v>79.5</v>
      </c>
      <c r="G41" s="33" t="s">
        <v>96</v>
      </c>
      <c r="H41" s="33"/>
    </row>
    <row r="42" spans="1:8">
      <c r="A42" s="159" t="s">
        <v>672</v>
      </c>
      <c r="B42" s="33" t="s">
        <v>671</v>
      </c>
      <c r="C42" s="33" t="s">
        <v>648</v>
      </c>
      <c r="D42" s="33" t="s">
        <v>651</v>
      </c>
      <c r="E42" s="154" t="s">
        <v>653</v>
      </c>
      <c r="F42" s="33">
        <v>83.7</v>
      </c>
      <c r="G42" s="33" t="s">
        <v>96</v>
      </c>
      <c r="H42" s="33"/>
    </row>
    <row r="43" spans="1:8">
      <c r="A43" s="159" t="s">
        <v>672</v>
      </c>
      <c r="B43" s="33" t="s">
        <v>671</v>
      </c>
      <c r="C43" s="33" t="s">
        <v>648</v>
      </c>
      <c r="D43" s="33" t="s">
        <v>651</v>
      </c>
      <c r="E43" s="154" t="s">
        <v>652</v>
      </c>
      <c r="F43" s="33">
        <v>86.2</v>
      </c>
      <c r="G43" s="33" t="s">
        <v>96</v>
      </c>
      <c r="H43" s="33"/>
    </row>
    <row r="44" spans="1:8">
      <c r="A44" s="159" t="s">
        <v>672</v>
      </c>
      <c r="B44" s="33" t="s">
        <v>671</v>
      </c>
      <c r="C44" s="33" t="s">
        <v>648</v>
      </c>
      <c r="D44" s="33" t="s">
        <v>651</v>
      </c>
      <c r="E44" s="154" t="s">
        <v>650</v>
      </c>
      <c r="F44" s="33">
        <v>90.3</v>
      </c>
      <c r="G44" s="33" t="s">
        <v>96</v>
      </c>
      <c r="H44" s="33"/>
    </row>
    <row r="45" spans="1:8">
      <c r="A45" s="159" t="s">
        <v>672</v>
      </c>
      <c r="B45" s="33" t="s">
        <v>673</v>
      </c>
      <c r="C45" s="33" t="s">
        <v>648</v>
      </c>
      <c r="D45" s="33" t="s">
        <v>334</v>
      </c>
      <c r="E45" s="153" t="s">
        <v>392</v>
      </c>
      <c r="F45" s="33">
        <v>14.3</v>
      </c>
      <c r="G45" s="33" t="s">
        <v>96</v>
      </c>
      <c r="H45" s="33"/>
    </row>
    <row r="46" spans="1:8">
      <c r="A46" s="159" t="s">
        <v>672</v>
      </c>
      <c r="B46" s="33" t="s">
        <v>673</v>
      </c>
      <c r="C46" s="33" t="s">
        <v>648</v>
      </c>
      <c r="D46" s="33" t="s">
        <v>334</v>
      </c>
      <c r="E46" s="153" t="s">
        <v>65</v>
      </c>
      <c r="F46" s="33">
        <v>20.9</v>
      </c>
      <c r="G46" s="33" t="s">
        <v>96</v>
      </c>
      <c r="H46" s="33"/>
    </row>
    <row r="47" spans="1:8" ht="30">
      <c r="A47" s="159" t="s">
        <v>672</v>
      </c>
      <c r="B47" s="33" t="s">
        <v>673</v>
      </c>
      <c r="C47" s="33" t="s">
        <v>648</v>
      </c>
      <c r="D47" s="33" t="s">
        <v>334</v>
      </c>
      <c r="E47" s="153" t="s">
        <v>647</v>
      </c>
      <c r="F47" s="33">
        <v>20</v>
      </c>
      <c r="G47" s="33" t="s">
        <v>96</v>
      </c>
      <c r="H47" s="33"/>
    </row>
    <row r="48" spans="1:8">
      <c r="A48" s="159" t="s">
        <v>672</v>
      </c>
      <c r="B48" s="33" t="s">
        <v>671</v>
      </c>
      <c r="C48" s="33" t="s">
        <v>648</v>
      </c>
      <c r="D48" s="33" t="s">
        <v>334</v>
      </c>
      <c r="E48" s="153" t="s">
        <v>392</v>
      </c>
      <c r="F48" s="33">
        <v>85.7</v>
      </c>
      <c r="G48" s="33" t="s">
        <v>96</v>
      </c>
      <c r="H48" s="33"/>
    </row>
    <row r="49" spans="1:8">
      <c r="A49" s="159" t="s">
        <v>672</v>
      </c>
      <c r="B49" s="33" t="s">
        <v>671</v>
      </c>
      <c r="C49" s="33" t="s">
        <v>648</v>
      </c>
      <c r="D49" s="33" t="s">
        <v>334</v>
      </c>
      <c r="E49" s="153" t="s">
        <v>65</v>
      </c>
      <c r="F49" s="33">
        <v>79.099999999999994</v>
      </c>
      <c r="G49" s="33" t="s">
        <v>96</v>
      </c>
      <c r="H49" s="33"/>
    </row>
    <row r="50" spans="1:8" ht="30">
      <c r="A50" s="159" t="s">
        <v>672</v>
      </c>
      <c r="B50" s="33" t="s">
        <v>671</v>
      </c>
      <c r="C50" s="33" t="s">
        <v>648</v>
      </c>
      <c r="D50" s="33" t="s">
        <v>334</v>
      </c>
      <c r="E50" s="153" t="s">
        <v>647</v>
      </c>
      <c r="F50" s="33">
        <v>80.099999999999994</v>
      </c>
      <c r="G50" s="33" t="s">
        <v>96</v>
      </c>
      <c r="H50" s="33"/>
    </row>
    <row r="51" spans="1:8">
      <c r="A51" s="33" t="s">
        <v>672</v>
      </c>
      <c r="B51" s="33" t="s">
        <v>673</v>
      </c>
      <c r="C51" s="33" t="s">
        <v>648</v>
      </c>
      <c r="D51" s="33" t="s">
        <v>262</v>
      </c>
      <c r="E51" s="154" t="s">
        <v>197</v>
      </c>
      <c r="F51" s="159">
        <v>13.1</v>
      </c>
      <c r="G51" s="159" t="s">
        <v>482</v>
      </c>
      <c r="H51" s="33"/>
    </row>
    <row r="52" spans="1:8">
      <c r="A52" s="33" t="s">
        <v>672</v>
      </c>
      <c r="B52" s="33" t="s">
        <v>673</v>
      </c>
      <c r="C52" s="33" t="s">
        <v>648</v>
      </c>
      <c r="D52" s="33" t="s">
        <v>262</v>
      </c>
      <c r="E52" s="154" t="s">
        <v>196</v>
      </c>
      <c r="F52" s="159">
        <v>21.5</v>
      </c>
      <c r="G52" s="159" t="s">
        <v>482</v>
      </c>
      <c r="H52" s="33"/>
    </row>
    <row r="53" spans="1:8">
      <c r="A53" s="33" t="s">
        <v>672</v>
      </c>
      <c r="B53" s="33" t="s">
        <v>673</v>
      </c>
      <c r="C53" s="33" t="s">
        <v>648</v>
      </c>
      <c r="D53" s="33" t="s">
        <v>262</v>
      </c>
      <c r="E53" s="154" t="s">
        <v>195</v>
      </c>
      <c r="F53" s="159">
        <v>18</v>
      </c>
      <c r="G53" s="159" t="s">
        <v>482</v>
      </c>
      <c r="H53" s="33"/>
    </row>
    <row r="54" spans="1:8">
      <c r="A54" s="33" t="s">
        <v>672</v>
      </c>
      <c r="B54" s="33" t="s">
        <v>673</v>
      </c>
      <c r="C54" s="33" t="s">
        <v>648</v>
      </c>
      <c r="D54" s="33" t="s">
        <v>262</v>
      </c>
      <c r="E54" s="154" t="s">
        <v>194</v>
      </c>
      <c r="F54" s="159">
        <v>18</v>
      </c>
      <c r="G54" s="159" t="s">
        <v>482</v>
      </c>
      <c r="H54" s="33"/>
    </row>
    <row r="55" spans="1:8">
      <c r="A55" s="33" t="s">
        <v>672</v>
      </c>
      <c r="B55" s="33" t="s">
        <v>673</v>
      </c>
      <c r="C55" s="33" t="s">
        <v>648</v>
      </c>
      <c r="D55" s="33" t="s">
        <v>262</v>
      </c>
      <c r="E55" s="154" t="s">
        <v>193</v>
      </c>
      <c r="F55" s="159">
        <v>13</v>
      </c>
      <c r="G55" s="159" t="s">
        <v>482</v>
      </c>
      <c r="H55" s="33"/>
    </row>
    <row r="56" spans="1:8">
      <c r="A56" s="33" t="s">
        <v>672</v>
      </c>
      <c r="B56" s="33" t="s">
        <v>673</v>
      </c>
      <c r="C56" s="33" t="s">
        <v>648</v>
      </c>
      <c r="D56" s="33" t="s">
        <v>262</v>
      </c>
      <c r="E56" s="154" t="s">
        <v>192</v>
      </c>
      <c r="F56" s="159">
        <v>10.5</v>
      </c>
      <c r="G56" s="159" t="s">
        <v>482</v>
      </c>
      <c r="H56" s="33"/>
    </row>
    <row r="57" spans="1:8">
      <c r="A57" s="33" t="s">
        <v>672</v>
      </c>
      <c r="B57" s="33" t="s">
        <v>673</v>
      </c>
      <c r="C57" s="33" t="s">
        <v>648</v>
      </c>
      <c r="D57" s="33" t="s">
        <v>262</v>
      </c>
      <c r="E57" s="154" t="s">
        <v>355</v>
      </c>
      <c r="F57" s="159">
        <v>9.1999999999999993</v>
      </c>
      <c r="G57" s="159" t="s">
        <v>482</v>
      </c>
      <c r="H57" s="33"/>
    </row>
    <row r="58" spans="1:8">
      <c r="A58" s="33" t="s">
        <v>672</v>
      </c>
      <c r="B58" s="33" t="s">
        <v>673</v>
      </c>
      <c r="C58" s="33" t="s">
        <v>648</v>
      </c>
      <c r="D58" s="33" t="s">
        <v>262</v>
      </c>
      <c r="E58" s="154" t="s">
        <v>663</v>
      </c>
      <c r="F58" s="159">
        <v>8.6999999999999993</v>
      </c>
      <c r="G58" s="159" t="s">
        <v>482</v>
      </c>
      <c r="H58" s="33"/>
    </row>
    <row r="59" spans="1:8">
      <c r="A59" s="33" t="s">
        <v>672</v>
      </c>
      <c r="B59" s="33" t="s">
        <v>673</v>
      </c>
      <c r="C59" s="33" t="s">
        <v>648</v>
      </c>
      <c r="D59" s="33" t="s">
        <v>262</v>
      </c>
      <c r="E59" s="154" t="s">
        <v>250</v>
      </c>
      <c r="F59" s="159">
        <v>15.5</v>
      </c>
      <c r="G59" s="159" t="s">
        <v>482</v>
      </c>
      <c r="H59" s="33"/>
    </row>
    <row r="60" spans="1:8">
      <c r="A60" s="33" t="s">
        <v>672</v>
      </c>
      <c r="B60" s="33" t="s">
        <v>671</v>
      </c>
      <c r="C60" s="33" t="s">
        <v>648</v>
      </c>
      <c r="D60" s="33" t="s">
        <v>262</v>
      </c>
      <c r="E60" s="154" t="s">
        <v>197</v>
      </c>
      <c r="F60" s="159">
        <v>86.8</v>
      </c>
      <c r="G60" s="159" t="s">
        <v>482</v>
      </c>
      <c r="H60" s="33"/>
    </row>
    <row r="61" spans="1:8">
      <c r="A61" s="33" t="s">
        <v>672</v>
      </c>
      <c r="B61" s="33" t="s">
        <v>671</v>
      </c>
      <c r="C61" s="33" t="s">
        <v>648</v>
      </c>
      <c r="D61" s="33" t="s">
        <v>262</v>
      </c>
      <c r="E61" s="154" t="s">
        <v>196</v>
      </c>
      <c r="F61" s="159">
        <v>78.599999999999994</v>
      </c>
      <c r="G61" s="159" t="s">
        <v>482</v>
      </c>
      <c r="H61" s="33"/>
    </row>
    <row r="62" spans="1:8">
      <c r="A62" s="33" t="s">
        <v>672</v>
      </c>
      <c r="B62" s="33" t="s">
        <v>671</v>
      </c>
      <c r="C62" s="33" t="s">
        <v>648</v>
      </c>
      <c r="D62" s="33" t="s">
        <v>262</v>
      </c>
      <c r="E62" s="154" t="s">
        <v>195</v>
      </c>
      <c r="F62" s="159">
        <v>81.8</v>
      </c>
      <c r="G62" s="159" t="s">
        <v>482</v>
      </c>
      <c r="H62" s="33"/>
    </row>
    <row r="63" spans="1:8">
      <c r="A63" s="33" t="s">
        <v>672</v>
      </c>
      <c r="B63" s="33" t="s">
        <v>671</v>
      </c>
      <c r="C63" s="33" t="s">
        <v>648</v>
      </c>
      <c r="D63" s="33" t="s">
        <v>262</v>
      </c>
      <c r="E63" s="154" t="s">
        <v>194</v>
      </c>
      <c r="F63" s="159">
        <v>81.8</v>
      </c>
      <c r="G63" s="159" t="s">
        <v>482</v>
      </c>
      <c r="H63" s="33"/>
    </row>
    <row r="64" spans="1:8">
      <c r="A64" s="33" t="s">
        <v>672</v>
      </c>
      <c r="B64" s="33" t="s">
        <v>671</v>
      </c>
      <c r="C64" s="33" t="s">
        <v>648</v>
      </c>
      <c r="D64" s="33" t="s">
        <v>262</v>
      </c>
      <c r="E64" s="154" t="s">
        <v>193</v>
      </c>
      <c r="F64" s="159">
        <v>87.3</v>
      </c>
      <c r="G64" s="159" t="s">
        <v>482</v>
      </c>
      <c r="H64" s="33"/>
    </row>
    <row r="65" spans="1:8">
      <c r="A65" s="33" t="s">
        <v>672</v>
      </c>
      <c r="B65" s="33" t="s">
        <v>671</v>
      </c>
      <c r="C65" s="33" t="s">
        <v>648</v>
      </c>
      <c r="D65" s="33" t="s">
        <v>262</v>
      </c>
      <c r="E65" s="154" t="s">
        <v>192</v>
      </c>
      <c r="F65" s="159">
        <v>89.6</v>
      </c>
      <c r="G65" s="159" t="s">
        <v>482</v>
      </c>
      <c r="H65" s="33"/>
    </row>
    <row r="66" spans="1:8">
      <c r="A66" s="33" t="s">
        <v>672</v>
      </c>
      <c r="B66" s="33" t="s">
        <v>671</v>
      </c>
      <c r="C66" s="33" t="s">
        <v>648</v>
      </c>
      <c r="D66" s="33" t="s">
        <v>262</v>
      </c>
      <c r="E66" s="154" t="s">
        <v>355</v>
      </c>
      <c r="F66" s="159">
        <v>91</v>
      </c>
      <c r="G66" s="159" t="s">
        <v>482</v>
      </c>
      <c r="H66" s="33"/>
    </row>
    <row r="67" spans="1:8">
      <c r="A67" s="33" t="s">
        <v>672</v>
      </c>
      <c r="B67" s="33" t="s">
        <v>671</v>
      </c>
      <c r="C67" s="33" t="s">
        <v>648</v>
      </c>
      <c r="D67" s="33" t="s">
        <v>262</v>
      </c>
      <c r="E67" s="154" t="s">
        <v>663</v>
      </c>
      <c r="F67" s="159">
        <v>90.3</v>
      </c>
      <c r="G67" s="159" t="s">
        <v>482</v>
      </c>
      <c r="H67" s="33"/>
    </row>
    <row r="68" spans="1:8">
      <c r="A68" s="33" t="s">
        <v>672</v>
      </c>
      <c r="B68" s="33" t="s">
        <v>671</v>
      </c>
      <c r="C68" s="33" t="s">
        <v>648</v>
      </c>
      <c r="D68" s="33" t="s">
        <v>262</v>
      </c>
      <c r="E68" s="154" t="s">
        <v>250</v>
      </c>
      <c r="F68" s="159">
        <v>84.5</v>
      </c>
      <c r="G68" s="159" t="s">
        <v>482</v>
      </c>
      <c r="H68" s="33"/>
    </row>
    <row r="69" spans="1:8">
      <c r="A69" s="159" t="s">
        <v>672</v>
      </c>
      <c r="B69" s="33" t="s">
        <v>673</v>
      </c>
      <c r="C69" s="33" t="s">
        <v>648</v>
      </c>
      <c r="D69" s="33" t="s">
        <v>18</v>
      </c>
      <c r="E69" s="153" t="s">
        <v>19</v>
      </c>
      <c r="F69" s="33">
        <v>16.3</v>
      </c>
      <c r="G69" s="159" t="s">
        <v>482</v>
      </c>
      <c r="H69" s="33"/>
    </row>
    <row r="70" spans="1:8">
      <c r="A70" s="159" t="s">
        <v>672</v>
      </c>
      <c r="B70" s="33" t="s">
        <v>673</v>
      </c>
      <c r="C70" s="33" t="s">
        <v>648</v>
      </c>
      <c r="D70" s="33" t="s">
        <v>18</v>
      </c>
      <c r="E70" s="153" t="s">
        <v>20</v>
      </c>
      <c r="F70" s="33">
        <v>14.8</v>
      </c>
      <c r="G70" s="159" t="s">
        <v>482</v>
      </c>
      <c r="H70" s="33"/>
    </row>
    <row r="71" spans="1:8">
      <c r="A71" s="159" t="s">
        <v>672</v>
      </c>
      <c r="B71" s="33" t="s">
        <v>671</v>
      </c>
      <c r="C71" s="33" t="s">
        <v>648</v>
      </c>
      <c r="D71" s="33" t="s">
        <v>18</v>
      </c>
      <c r="E71" s="153" t="s">
        <v>19</v>
      </c>
      <c r="F71" s="33">
        <v>83.7</v>
      </c>
      <c r="G71" s="159" t="s">
        <v>482</v>
      </c>
      <c r="H71" s="33"/>
    </row>
    <row r="72" spans="1:8">
      <c r="A72" s="159" t="s">
        <v>672</v>
      </c>
      <c r="B72" s="33" t="s">
        <v>671</v>
      </c>
      <c r="C72" s="33" t="s">
        <v>648</v>
      </c>
      <c r="D72" s="33" t="s">
        <v>18</v>
      </c>
      <c r="E72" s="153" t="s">
        <v>20</v>
      </c>
      <c r="F72" s="33">
        <v>85.2</v>
      </c>
      <c r="G72" s="159" t="s">
        <v>482</v>
      </c>
      <c r="H72" s="33"/>
    </row>
    <row r="73" spans="1:8" ht="30">
      <c r="A73" s="159" t="s">
        <v>672</v>
      </c>
      <c r="B73" s="33" t="s">
        <v>673</v>
      </c>
      <c r="C73" s="33" t="s">
        <v>648</v>
      </c>
      <c r="D73" s="159" t="s">
        <v>660</v>
      </c>
      <c r="E73" s="153" t="s">
        <v>661</v>
      </c>
      <c r="F73" s="33">
        <v>14.5</v>
      </c>
      <c r="G73" s="159" t="s">
        <v>482</v>
      </c>
      <c r="H73" s="33"/>
    </row>
    <row r="74" spans="1:8">
      <c r="A74" s="159" t="s">
        <v>672</v>
      </c>
      <c r="B74" s="33" t="s">
        <v>673</v>
      </c>
      <c r="C74" s="33" t="s">
        <v>648</v>
      </c>
      <c r="D74" s="159" t="s">
        <v>660</v>
      </c>
      <c r="E74" s="153" t="s">
        <v>659</v>
      </c>
      <c r="F74" s="33">
        <v>24.9</v>
      </c>
      <c r="G74" s="159" t="s">
        <v>482</v>
      </c>
      <c r="H74" s="33"/>
    </row>
    <row r="75" spans="1:8" ht="30">
      <c r="A75" s="159" t="s">
        <v>672</v>
      </c>
      <c r="B75" s="33" t="s">
        <v>671</v>
      </c>
      <c r="C75" s="33" t="s">
        <v>648</v>
      </c>
      <c r="D75" s="159" t="s">
        <v>660</v>
      </c>
      <c r="E75" s="153" t="s">
        <v>661</v>
      </c>
      <c r="F75" s="33">
        <v>85.4</v>
      </c>
      <c r="G75" s="159" t="s">
        <v>482</v>
      </c>
      <c r="H75" s="33"/>
    </row>
    <row r="76" spans="1:8">
      <c r="A76" s="159" t="s">
        <v>672</v>
      </c>
      <c r="B76" s="33" t="s">
        <v>671</v>
      </c>
      <c r="C76" s="33" t="s">
        <v>648</v>
      </c>
      <c r="D76" s="159" t="s">
        <v>660</v>
      </c>
      <c r="E76" s="153" t="s">
        <v>659</v>
      </c>
      <c r="F76" s="33">
        <v>74.900000000000006</v>
      </c>
      <c r="G76" s="159" t="s">
        <v>482</v>
      </c>
      <c r="H76" s="33"/>
    </row>
    <row r="77" spans="1:8">
      <c r="A77" s="159" t="s">
        <v>672</v>
      </c>
      <c r="B77" s="33" t="s">
        <v>673</v>
      </c>
      <c r="C77" s="33" t="s">
        <v>648</v>
      </c>
      <c r="D77" s="159" t="s">
        <v>657</v>
      </c>
      <c r="E77" s="153" t="s">
        <v>658</v>
      </c>
      <c r="F77" s="33">
        <v>17.8</v>
      </c>
      <c r="G77" s="159" t="s">
        <v>482</v>
      </c>
      <c r="H77" s="33"/>
    </row>
    <row r="78" spans="1:8">
      <c r="A78" s="159" t="s">
        <v>672</v>
      </c>
      <c r="B78" s="33" t="s">
        <v>673</v>
      </c>
      <c r="C78" s="33" t="s">
        <v>648</v>
      </c>
      <c r="D78" s="159" t="s">
        <v>657</v>
      </c>
      <c r="E78" s="153" t="s">
        <v>656</v>
      </c>
      <c r="F78" s="33">
        <v>12.9</v>
      </c>
      <c r="G78" s="159" t="s">
        <v>482</v>
      </c>
      <c r="H78" s="33"/>
    </row>
    <row r="79" spans="1:8">
      <c r="A79" s="159" t="s">
        <v>672</v>
      </c>
      <c r="B79" s="33" t="s">
        <v>671</v>
      </c>
      <c r="C79" s="33" t="s">
        <v>648</v>
      </c>
      <c r="D79" s="159" t="s">
        <v>657</v>
      </c>
      <c r="E79" s="153" t="s">
        <v>658</v>
      </c>
      <c r="F79" s="33">
        <v>82.2</v>
      </c>
      <c r="G79" s="159" t="s">
        <v>482</v>
      </c>
      <c r="H79" s="33"/>
    </row>
    <row r="80" spans="1:8">
      <c r="A80" s="159" t="s">
        <v>672</v>
      </c>
      <c r="B80" s="33" t="s">
        <v>671</v>
      </c>
      <c r="C80" s="33" t="s">
        <v>648</v>
      </c>
      <c r="D80" s="159" t="s">
        <v>657</v>
      </c>
      <c r="E80" s="153" t="s">
        <v>656</v>
      </c>
      <c r="F80" s="33">
        <v>87.2</v>
      </c>
      <c r="G80" s="159" t="s">
        <v>482</v>
      </c>
      <c r="H80" s="33"/>
    </row>
    <row r="81" spans="1:8">
      <c r="A81" s="159" t="s">
        <v>672</v>
      </c>
      <c r="B81" s="33" t="s">
        <v>673</v>
      </c>
      <c r="C81" s="33" t="s">
        <v>648</v>
      </c>
      <c r="D81" s="33" t="s">
        <v>651</v>
      </c>
      <c r="E81" s="154" t="s">
        <v>655</v>
      </c>
      <c r="F81" s="160">
        <v>22.6</v>
      </c>
      <c r="G81" s="159" t="s">
        <v>482</v>
      </c>
      <c r="H81" s="33"/>
    </row>
    <row r="82" spans="1:8">
      <c r="A82" s="159" t="s">
        <v>672</v>
      </c>
      <c r="B82" s="33" t="s">
        <v>673</v>
      </c>
      <c r="C82" s="33" t="s">
        <v>648</v>
      </c>
      <c r="D82" s="33" t="s">
        <v>651</v>
      </c>
      <c r="E82" s="154" t="s">
        <v>654</v>
      </c>
      <c r="F82" s="160">
        <v>20.3</v>
      </c>
      <c r="G82" s="159" t="s">
        <v>482</v>
      </c>
      <c r="H82" s="33"/>
    </row>
    <row r="83" spans="1:8">
      <c r="A83" s="159" t="s">
        <v>672</v>
      </c>
      <c r="B83" s="33" t="s">
        <v>673</v>
      </c>
      <c r="C83" s="33" t="s">
        <v>648</v>
      </c>
      <c r="D83" s="33" t="s">
        <v>651</v>
      </c>
      <c r="E83" s="154" t="s">
        <v>653</v>
      </c>
      <c r="F83" s="160">
        <v>15.7</v>
      </c>
      <c r="G83" s="159" t="s">
        <v>482</v>
      </c>
      <c r="H83" s="33"/>
    </row>
    <row r="84" spans="1:8">
      <c r="A84" s="159" t="s">
        <v>672</v>
      </c>
      <c r="B84" s="33" t="s">
        <v>673</v>
      </c>
      <c r="C84" s="33" t="s">
        <v>648</v>
      </c>
      <c r="D84" s="33" t="s">
        <v>651</v>
      </c>
      <c r="E84" s="154" t="s">
        <v>652</v>
      </c>
      <c r="F84" s="160">
        <v>12.3</v>
      </c>
      <c r="G84" s="159" t="s">
        <v>482</v>
      </c>
      <c r="H84" s="33"/>
    </row>
    <row r="85" spans="1:8">
      <c r="A85" s="159" t="s">
        <v>672</v>
      </c>
      <c r="B85" s="33" t="s">
        <v>673</v>
      </c>
      <c r="C85" s="33" t="s">
        <v>648</v>
      </c>
      <c r="D85" s="33" t="s">
        <v>651</v>
      </c>
      <c r="E85" s="154" t="s">
        <v>650</v>
      </c>
      <c r="F85" s="160">
        <v>10.1</v>
      </c>
      <c r="G85" s="159" t="s">
        <v>482</v>
      </c>
      <c r="H85" s="33"/>
    </row>
    <row r="86" spans="1:8">
      <c r="A86" s="159" t="s">
        <v>672</v>
      </c>
      <c r="B86" s="33" t="s">
        <v>671</v>
      </c>
      <c r="C86" s="33" t="s">
        <v>648</v>
      </c>
      <c r="D86" s="33" t="s">
        <v>651</v>
      </c>
      <c r="E86" s="154" t="s">
        <v>655</v>
      </c>
      <c r="F86" s="160">
        <v>77.3</v>
      </c>
      <c r="G86" s="159" t="s">
        <v>482</v>
      </c>
      <c r="H86" s="33"/>
    </row>
    <row r="87" spans="1:8">
      <c r="A87" s="159" t="s">
        <v>672</v>
      </c>
      <c r="B87" s="33" t="s">
        <v>671</v>
      </c>
      <c r="C87" s="33" t="s">
        <v>648</v>
      </c>
      <c r="D87" s="33" t="s">
        <v>651</v>
      </c>
      <c r="E87" s="154" t="s">
        <v>654</v>
      </c>
      <c r="F87" s="160">
        <v>79.599999999999994</v>
      </c>
      <c r="G87" s="159" t="s">
        <v>482</v>
      </c>
      <c r="H87" s="33"/>
    </row>
    <row r="88" spans="1:8">
      <c r="A88" s="159" t="s">
        <v>672</v>
      </c>
      <c r="B88" s="33" t="s">
        <v>671</v>
      </c>
      <c r="C88" s="33" t="s">
        <v>648</v>
      </c>
      <c r="D88" s="33" t="s">
        <v>651</v>
      </c>
      <c r="E88" s="154" t="s">
        <v>653</v>
      </c>
      <c r="F88" s="160">
        <v>84.2</v>
      </c>
      <c r="G88" s="159" t="s">
        <v>482</v>
      </c>
      <c r="H88" s="33"/>
    </row>
    <row r="89" spans="1:8">
      <c r="A89" s="159" t="s">
        <v>672</v>
      </c>
      <c r="B89" s="33" t="s">
        <v>671</v>
      </c>
      <c r="C89" s="33" t="s">
        <v>648</v>
      </c>
      <c r="D89" s="33" t="s">
        <v>651</v>
      </c>
      <c r="E89" s="154" t="s">
        <v>652</v>
      </c>
      <c r="F89" s="160">
        <v>87.7</v>
      </c>
      <c r="G89" s="159" t="s">
        <v>482</v>
      </c>
      <c r="H89" s="33"/>
    </row>
    <row r="90" spans="1:8">
      <c r="A90" s="159" t="s">
        <v>672</v>
      </c>
      <c r="B90" s="33" t="s">
        <v>671</v>
      </c>
      <c r="C90" s="33" t="s">
        <v>648</v>
      </c>
      <c r="D90" s="33" t="s">
        <v>651</v>
      </c>
      <c r="E90" s="154" t="s">
        <v>650</v>
      </c>
      <c r="F90" s="160">
        <v>90</v>
      </c>
      <c r="G90" s="159" t="s">
        <v>482</v>
      </c>
      <c r="H90" s="33"/>
    </row>
    <row r="91" spans="1:8">
      <c r="A91" s="159" t="s">
        <v>672</v>
      </c>
      <c r="B91" s="33" t="s">
        <v>673</v>
      </c>
      <c r="C91" s="33" t="s">
        <v>648</v>
      </c>
      <c r="D91" s="33" t="s">
        <v>334</v>
      </c>
      <c r="E91" s="153" t="s">
        <v>392</v>
      </c>
      <c r="F91" s="160">
        <v>14.2</v>
      </c>
      <c r="G91" s="159" t="s">
        <v>482</v>
      </c>
      <c r="H91" s="33"/>
    </row>
    <row r="92" spans="1:8">
      <c r="A92" s="159" t="s">
        <v>672</v>
      </c>
      <c r="B92" s="33" t="s">
        <v>673</v>
      </c>
      <c r="C92" s="33" t="s">
        <v>648</v>
      </c>
      <c r="D92" s="33" t="s">
        <v>334</v>
      </c>
      <c r="E92" s="153" t="s">
        <v>65</v>
      </c>
      <c r="F92" s="160">
        <v>18.600000000000001</v>
      </c>
      <c r="G92" s="159" t="s">
        <v>482</v>
      </c>
      <c r="H92" s="33"/>
    </row>
    <row r="93" spans="1:8" ht="30">
      <c r="A93" s="159" t="s">
        <v>672</v>
      </c>
      <c r="B93" s="33" t="s">
        <v>673</v>
      </c>
      <c r="C93" s="33" t="s">
        <v>648</v>
      </c>
      <c r="D93" s="33" t="s">
        <v>334</v>
      </c>
      <c r="E93" s="153" t="s">
        <v>647</v>
      </c>
      <c r="F93" s="160">
        <v>20.2</v>
      </c>
      <c r="G93" s="159" t="s">
        <v>482</v>
      </c>
      <c r="H93" s="33"/>
    </row>
    <row r="94" spans="1:8">
      <c r="A94" s="159" t="s">
        <v>672</v>
      </c>
      <c r="B94" s="33" t="s">
        <v>671</v>
      </c>
      <c r="C94" s="33" t="s">
        <v>648</v>
      </c>
      <c r="D94" s="33" t="s">
        <v>334</v>
      </c>
      <c r="E94" s="153" t="s">
        <v>392</v>
      </c>
      <c r="F94" s="160">
        <v>85.8</v>
      </c>
      <c r="G94" s="159" t="s">
        <v>482</v>
      </c>
      <c r="H94" s="33"/>
    </row>
    <row r="95" spans="1:8">
      <c r="A95" s="159" t="s">
        <v>672</v>
      </c>
      <c r="B95" s="33" t="s">
        <v>671</v>
      </c>
      <c r="C95" s="33" t="s">
        <v>648</v>
      </c>
      <c r="D95" s="33" t="s">
        <v>334</v>
      </c>
      <c r="E95" s="153" t="s">
        <v>65</v>
      </c>
      <c r="F95" s="160">
        <v>81.3</v>
      </c>
      <c r="G95" s="159" t="s">
        <v>482</v>
      </c>
      <c r="H95" s="33"/>
    </row>
    <row r="96" spans="1:8" ht="30">
      <c r="A96" s="159" t="s">
        <v>672</v>
      </c>
      <c r="B96" s="33" t="s">
        <v>671</v>
      </c>
      <c r="C96" s="33" t="s">
        <v>648</v>
      </c>
      <c r="D96" s="33" t="s">
        <v>334</v>
      </c>
      <c r="E96" s="153" t="s">
        <v>647</v>
      </c>
      <c r="F96" s="160">
        <v>79.7</v>
      </c>
      <c r="G96" s="159" t="s">
        <v>482</v>
      </c>
      <c r="H96" s="33"/>
    </row>
    <row r="97" spans="1:8">
      <c r="A97" s="33" t="s">
        <v>672</v>
      </c>
      <c r="B97" s="33" t="s">
        <v>673</v>
      </c>
      <c r="C97" s="33" t="s">
        <v>648</v>
      </c>
      <c r="D97" s="33" t="s">
        <v>262</v>
      </c>
      <c r="E97" s="154" t="s">
        <v>197</v>
      </c>
      <c r="F97" s="161">
        <v>13.4</v>
      </c>
      <c r="G97" s="159" t="s">
        <v>473</v>
      </c>
      <c r="H97" s="33"/>
    </row>
    <row r="98" spans="1:8">
      <c r="A98" s="33" t="s">
        <v>672</v>
      </c>
      <c r="B98" s="33" t="s">
        <v>673</v>
      </c>
      <c r="C98" s="33" t="s">
        <v>648</v>
      </c>
      <c r="D98" s="33" t="s">
        <v>262</v>
      </c>
      <c r="E98" s="154" t="s">
        <v>196</v>
      </c>
      <c r="F98" s="161">
        <v>23.5</v>
      </c>
      <c r="G98" s="159" t="s">
        <v>473</v>
      </c>
      <c r="H98" s="33"/>
    </row>
    <row r="99" spans="1:8">
      <c r="A99" s="33" t="s">
        <v>672</v>
      </c>
      <c r="B99" s="33" t="s">
        <v>673</v>
      </c>
      <c r="C99" s="33" t="s">
        <v>648</v>
      </c>
      <c r="D99" s="33" t="s">
        <v>262</v>
      </c>
      <c r="E99" s="154" t="s">
        <v>195</v>
      </c>
      <c r="F99" s="161">
        <v>19.8</v>
      </c>
      <c r="G99" s="159" t="s">
        <v>473</v>
      </c>
      <c r="H99" s="33"/>
    </row>
    <row r="100" spans="1:8">
      <c r="A100" s="33" t="s">
        <v>672</v>
      </c>
      <c r="B100" s="33" t="s">
        <v>673</v>
      </c>
      <c r="C100" s="33" t="s">
        <v>648</v>
      </c>
      <c r="D100" s="33" t="s">
        <v>262</v>
      </c>
      <c r="E100" s="154" t="s">
        <v>194</v>
      </c>
      <c r="F100" s="161">
        <v>16.8</v>
      </c>
      <c r="G100" s="159" t="s">
        <v>473</v>
      </c>
      <c r="H100" s="33"/>
    </row>
    <row r="101" spans="1:8">
      <c r="A101" s="33" t="s">
        <v>672</v>
      </c>
      <c r="B101" s="33" t="s">
        <v>673</v>
      </c>
      <c r="C101" s="33" t="s">
        <v>648</v>
      </c>
      <c r="D101" s="33" t="s">
        <v>262</v>
      </c>
      <c r="E101" s="154" t="s">
        <v>193</v>
      </c>
      <c r="F101" s="161">
        <v>15.7</v>
      </c>
      <c r="G101" s="159" t="s">
        <v>473</v>
      </c>
      <c r="H101" s="33"/>
    </row>
    <row r="102" spans="1:8">
      <c r="A102" s="33" t="s">
        <v>672</v>
      </c>
      <c r="B102" s="33" t="s">
        <v>673</v>
      </c>
      <c r="C102" s="33" t="s">
        <v>648</v>
      </c>
      <c r="D102" s="33" t="s">
        <v>262</v>
      </c>
      <c r="E102" s="154" t="s">
        <v>192</v>
      </c>
      <c r="F102" s="161">
        <v>9.9</v>
      </c>
      <c r="G102" s="159" t="s">
        <v>473</v>
      </c>
      <c r="H102" s="33"/>
    </row>
    <row r="103" spans="1:8">
      <c r="A103" s="33" t="s">
        <v>672</v>
      </c>
      <c r="B103" s="33" t="s">
        <v>673</v>
      </c>
      <c r="C103" s="33" t="s">
        <v>648</v>
      </c>
      <c r="D103" s="33" t="s">
        <v>262</v>
      </c>
      <c r="E103" s="154" t="s">
        <v>355</v>
      </c>
      <c r="F103" s="161">
        <v>11.2</v>
      </c>
      <c r="G103" s="159" t="s">
        <v>473</v>
      </c>
      <c r="H103" s="33"/>
    </row>
    <row r="104" spans="1:8">
      <c r="A104" s="33" t="s">
        <v>672</v>
      </c>
      <c r="B104" s="33" t="s">
        <v>673</v>
      </c>
      <c r="C104" s="33" t="s">
        <v>648</v>
      </c>
      <c r="D104" s="33" t="s">
        <v>262</v>
      </c>
      <c r="E104" s="154" t="s">
        <v>663</v>
      </c>
      <c r="F104" s="161">
        <v>9.3000000000000007</v>
      </c>
      <c r="G104" s="159" t="s">
        <v>473</v>
      </c>
      <c r="H104" s="33"/>
    </row>
    <row r="105" spans="1:8">
      <c r="A105" s="33" t="s">
        <v>672</v>
      </c>
      <c r="B105" s="33" t="s">
        <v>673</v>
      </c>
      <c r="C105" s="33" t="s">
        <v>648</v>
      </c>
      <c r="D105" s="33" t="s">
        <v>262</v>
      </c>
      <c r="E105" s="154" t="s">
        <v>250</v>
      </c>
      <c r="F105" s="161">
        <v>16.5</v>
      </c>
      <c r="G105" s="159" t="s">
        <v>473</v>
      </c>
      <c r="H105" s="33"/>
    </row>
    <row r="106" spans="1:8">
      <c r="A106" s="33" t="s">
        <v>672</v>
      </c>
      <c r="B106" s="33" t="s">
        <v>671</v>
      </c>
      <c r="C106" s="33" t="s">
        <v>648</v>
      </c>
      <c r="D106" s="33" t="s">
        <v>262</v>
      </c>
      <c r="E106" s="154" t="s">
        <v>197</v>
      </c>
      <c r="F106" s="161">
        <v>86.7</v>
      </c>
      <c r="G106" s="159" t="s">
        <v>473</v>
      </c>
      <c r="H106" s="33"/>
    </row>
    <row r="107" spans="1:8">
      <c r="A107" s="33" t="s">
        <v>672</v>
      </c>
      <c r="B107" s="33" t="s">
        <v>671</v>
      </c>
      <c r="C107" s="33" t="s">
        <v>648</v>
      </c>
      <c r="D107" s="33" t="s">
        <v>262</v>
      </c>
      <c r="E107" s="154" t="s">
        <v>196</v>
      </c>
      <c r="F107" s="161">
        <v>76.7</v>
      </c>
      <c r="G107" s="159" t="s">
        <v>473</v>
      </c>
      <c r="H107" s="33"/>
    </row>
    <row r="108" spans="1:8">
      <c r="A108" s="33" t="s">
        <v>672</v>
      </c>
      <c r="B108" s="33" t="s">
        <v>671</v>
      </c>
      <c r="C108" s="33" t="s">
        <v>648</v>
      </c>
      <c r="D108" s="33" t="s">
        <v>262</v>
      </c>
      <c r="E108" s="154" t="s">
        <v>195</v>
      </c>
      <c r="F108" s="161">
        <v>80.099999999999994</v>
      </c>
      <c r="G108" s="159" t="s">
        <v>473</v>
      </c>
      <c r="H108" s="33"/>
    </row>
    <row r="109" spans="1:8">
      <c r="A109" s="33" t="s">
        <v>672</v>
      </c>
      <c r="B109" s="33" t="s">
        <v>671</v>
      </c>
      <c r="C109" s="33" t="s">
        <v>648</v>
      </c>
      <c r="D109" s="33" t="s">
        <v>262</v>
      </c>
      <c r="E109" s="154" t="s">
        <v>194</v>
      </c>
      <c r="F109" s="161">
        <v>83.2</v>
      </c>
      <c r="G109" s="159" t="s">
        <v>473</v>
      </c>
      <c r="H109" s="33"/>
    </row>
    <row r="110" spans="1:8">
      <c r="A110" s="33" t="s">
        <v>672</v>
      </c>
      <c r="B110" s="33" t="s">
        <v>671</v>
      </c>
      <c r="C110" s="33" t="s">
        <v>648</v>
      </c>
      <c r="D110" s="33" t="s">
        <v>262</v>
      </c>
      <c r="E110" s="154" t="s">
        <v>193</v>
      </c>
      <c r="F110" s="161">
        <v>84.1</v>
      </c>
      <c r="G110" s="159" t="s">
        <v>473</v>
      </c>
      <c r="H110" s="33"/>
    </row>
    <row r="111" spans="1:8">
      <c r="A111" s="33" t="s">
        <v>672</v>
      </c>
      <c r="B111" s="33" t="s">
        <v>671</v>
      </c>
      <c r="C111" s="33" t="s">
        <v>648</v>
      </c>
      <c r="D111" s="33" t="s">
        <v>262</v>
      </c>
      <c r="E111" s="154" t="s">
        <v>192</v>
      </c>
      <c r="F111" s="161">
        <v>90.1</v>
      </c>
      <c r="G111" s="159" t="s">
        <v>473</v>
      </c>
      <c r="H111" s="33"/>
    </row>
    <row r="112" spans="1:8">
      <c r="A112" s="33" t="s">
        <v>672</v>
      </c>
      <c r="B112" s="33" t="s">
        <v>671</v>
      </c>
      <c r="C112" s="33" t="s">
        <v>648</v>
      </c>
      <c r="D112" s="33" t="s">
        <v>262</v>
      </c>
      <c r="E112" s="154" t="s">
        <v>355</v>
      </c>
      <c r="F112" s="161">
        <v>89</v>
      </c>
      <c r="G112" s="159" t="s">
        <v>473</v>
      </c>
      <c r="H112" s="33"/>
    </row>
    <row r="113" spans="1:8">
      <c r="A113" s="33" t="s">
        <v>672</v>
      </c>
      <c r="B113" s="33" t="s">
        <v>671</v>
      </c>
      <c r="C113" s="33" t="s">
        <v>648</v>
      </c>
      <c r="D113" s="33" t="s">
        <v>262</v>
      </c>
      <c r="E113" s="154" t="s">
        <v>663</v>
      </c>
      <c r="F113" s="161">
        <v>90</v>
      </c>
      <c r="G113" s="159" t="s">
        <v>473</v>
      </c>
      <c r="H113" s="33"/>
    </row>
    <row r="114" spans="1:8">
      <c r="A114" s="33" t="s">
        <v>672</v>
      </c>
      <c r="B114" s="33" t="s">
        <v>671</v>
      </c>
      <c r="C114" s="33" t="s">
        <v>648</v>
      </c>
      <c r="D114" s="33" t="s">
        <v>262</v>
      </c>
      <c r="E114" s="154" t="s">
        <v>250</v>
      </c>
      <c r="F114" s="161">
        <v>83.5</v>
      </c>
      <c r="G114" s="159" t="s">
        <v>473</v>
      </c>
      <c r="H114" s="33"/>
    </row>
    <row r="115" spans="1:8">
      <c r="A115" s="159" t="s">
        <v>672</v>
      </c>
      <c r="B115" s="33" t="s">
        <v>673</v>
      </c>
      <c r="C115" s="33" t="s">
        <v>648</v>
      </c>
      <c r="D115" s="33" t="s">
        <v>18</v>
      </c>
      <c r="E115" s="153" t="s">
        <v>19</v>
      </c>
      <c r="F115" s="33">
        <v>16.3</v>
      </c>
      <c r="G115" s="159" t="s">
        <v>473</v>
      </c>
      <c r="H115" s="33"/>
    </row>
    <row r="116" spans="1:8">
      <c r="A116" s="159" t="s">
        <v>672</v>
      </c>
      <c r="B116" s="33" t="s">
        <v>673</v>
      </c>
      <c r="C116" s="33" t="s">
        <v>648</v>
      </c>
      <c r="D116" s="33" t="s">
        <v>18</v>
      </c>
      <c r="E116" s="153" t="s">
        <v>20</v>
      </c>
      <c r="F116" s="33">
        <v>16.600000000000001</v>
      </c>
      <c r="G116" s="159" t="s">
        <v>473</v>
      </c>
      <c r="H116" s="33"/>
    </row>
    <row r="117" spans="1:8">
      <c r="A117" s="159" t="s">
        <v>672</v>
      </c>
      <c r="B117" s="33" t="s">
        <v>671</v>
      </c>
      <c r="C117" s="33" t="s">
        <v>648</v>
      </c>
      <c r="D117" s="33" t="s">
        <v>18</v>
      </c>
      <c r="E117" s="153" t="s">
        <v>19</v>
      </c>
      <c r="F117" s="33">
        <v>83.7</v>
      </c>
      <c r="G117" s="159" t="s">
        <v>473</v>
      </c>
      <c r="H117" s="33"/>
    </row>
    <row r="118" spans="1:8">
      <c r="A118" s="159" t="s">
        <v>672</v>
      </c>
      <c r="B118" s="33" t="s">
        <v>671</v>
      </c>
      <c r="C118" s="33" t="s">
        <v>648</v>
      </c>
      <c r="D118" s="33" t="s">
        <v>18</v>
      </c>
      <c r="E118" s="153" t="s">
        <v>20</v>
      </c>
      <c r="F118" s="33">
        <v>83.4</v>
      </c>
      <c r="G118" s="159" t="s">
        <v>473</v>
      </c>
      <c r="H118" s="33"/>
    </row>
    <row r="119" spans="1:8" ht="30">
      <c r="A119" s="159" t="s">
        <v>672</v>
      </c>
      <c r="B119" s="33" t="s">
        <v>673</v>
      </c>
      <c r="C119" s="33" t="s">
        <v>648</v>
      </c>
      <c r="D119" s="159" t="s">
        <v>660</v>
      </c>
      <c r="E119" s="153" t="s">
        <v>661</v>
      </c>
      <c r="F119" s="33">
        <v>15.7</v>
      </c>
      <c r="G119" s="159" t="s">
        <v>473</v>
      </c>
      <c r="H119" s="33"/>
    </row>
    <row r="120" spans="1:8">
      <c r="A120" s="159" t="s">
        <v>672</v>
      </c>
      <c r="B120" s="33" t="s">
        <v>673</v>
      </c>
      <c r="C120" s="33" t="s">
        <v>648</v>
      </c>
      <c r="D120" s="159" t="s">
        <v>660</v>
      </c>
      <c r="E120" s="153" t="s">
        <v>659</v>
      </c>
      <c r="F120" s="33">
        <v>25.9</v>
      </c>
      <c r="G120" s="159" t="s">
        <v>473</v>
      </c>
      <c r="H120" s="33"/>
    </row>
    <row r="121" spans="1:8" ht="30">
      <c r="A121" s="159" t="s">
        <v>672</v>
      </c>
      <c r="B121" s="33" t="s">
        <v>671</v>
      </c>
      <c r="C121" s="33" t="s">
        <v>648</v>
      </c>
      <c r="D121" s="159" t="s">
        <v>660</v>
      </c>
      <c r="E121" s="153" t="s">
        <v>661</v>
      </c>
      <c r="F121" s="33">
        <v>84.3</v>
      </c>
      <c r="G121" s="159" t="s">
        <v>473</v>
      </c>
      <c r="H121" s="33"/>
    </row>
    <row r="122" spans="1:8">
      <c r="A122" s="159" t="s">
        <v>672</v>
      </c>
      <c r="B122" s="33" t="s">
        <v>671</v>
      </c>
      <c r="C122" s="33" t="s">
        <v>648</v>
      </c>
      <c r="D122" s="159" t="s">
        <v>660</v>
      </c>
      <c r="E122" s="153" t="s">
        <v>659</v>
      </c>
      <c r="F122" s="33">
        <v>74.3</v>
      </c>
      <c r="G122" s="159" t="s">
        <v>473</v>
      </c>
      <c r="H122" s="33"/>
    </row>
    <row r="123" spans="1:8">
      <c r="A123" s="159" t="s">
        <v>672</v>
      </c>
      <c r="B123" s="33" t="s">
        <v>673</v>
      </c>
      <c r="C123" s="33" t="s">
        <v>648</v>
      </c>
      <c r="D123" s="159" t="s">
        <v>657</v>
      </c>
      <c r="E123" s="153" t="s">
        <v>658</v>
      </c>
      <c r="F123" s="33">
        <v>18.8</v>
      </c>
      <c r="G123" s="159" t="s">
        <v>473</v>
      </c>
      <c r="H123" s="33"/>
    </row>
    <row r="124" spans="1:8">
      <c r="A124" s="159" t="s">
        <v>672</v>
      </c>
      <c r="B124" s="33" t="s">
        <v>673</v>
      </c>
      <c r="C124" s="33" t="s">
        <v>648</v>
      </c>
      <c r="D124" s="159" t="s">
        <v>657</v>
      </c>
      <c r="E124" s="153" t="s">
        <v>656</v>
      </c>
      <c r="F124" s="33">
        <v>13.6</v>
      </c>
      <c r="G124" s="159" t="s">
        <v>473</v>
      </c>
      <c r="H124" s="33"/>
    </row>
    <row r="125" spans="1:8">
      <c r="A125" s="159" t="s">
        <v>672</v>
      </c>
      <c r="B125" s="33" t="s">
        <v>671</v>
      </c>
      <c r="C125" s="33" t="s">
        <v>648</v>
      </c>
      <c r="D125" s="159" t="s">
        <v>657</v>
      </c>
      <c r="E125" s="153" t="s">
        <v>658</v>
      </c>
      <c r="F125" s="33">
        <v>81.2</v>
      </c>
      <c r="G125" s="159" t="s">
        <v>473</v>
      </c>
      <c r="H125" s="33"/>
    </row>
    <row r="126" spans="1:8">
      <c r="A126" s="159" t="s">
        <v>672</v>
      </c>
      <c r="B126" s="33" t="s">
        <v>671</v>
      </c>
      <c r="C126" s="33" t="s">
        <v>648</v>
      </c>
      <c r="D126" s="159" t="s">
        <v>657</v>
      </c>
      <c r="E126" s="153" t="s">
        <v>656</v>
      </c>
      <c r="F126" s="33">
        <v>86.3</v>
      </c>
      <c r="G126" s="159" t="s">
        <v>473</v>
      </c>
      <c r="H126" s="33"/>
    </row>
    <row r="127" spans="1:8">
      <c r="A127" s="159" t="s">
        <v>672</v>
      </c>
      <c r="B127" s="33" t="s">
        <v>673</v>
      </c>
      <c r="C127" s="33" t="s">
        <v>648</v>
      </c>
      <c r="D127" s="33" t="s">
        <v>651</v>
      </c>
      <c r="E127" s="154" t="s">
        <v>655</v>
      </c>
      <c r="F127" s="160">
        <v>24</v>
      </c>
      <c r="G127" s="159" t="s">
        <v>473</v>
      </c>
      <c r="H127" s="33"/>
    </row>
    <row r="128" spans="1:8">
      <c r="A128" s="159" t="s">
        <v>672</v>
      </c>
      <c r="B128" s="33" t="s">
        <v>673</v>
      </c>
      <c r="C128" s="33" t="s">
        <v>648</v>
      </c>
      <c r="D128" s="33" t="s">
        <v>651</v>
      </c>
      <c r="E128" s="154" t="s">
        <v>654</v>
      </c>
      <c r="F128" s="160">
        <v>20</v>
      </c>
      <c r="G128" s="159" t="s">
        <v>473</v>
      </c>
      <c r="H128" s="33"/>
    </row>
    <row r="129" spans="1:8">
      <c r="A129" s="159" t="s">
        <v>672</v>
      </c>
      <c r="B129" s="33" t="s">
        <v>673</v>
      </c>
      <c r="C129" s="33" t="s">
        <v>648</v>
      </c>
      <c r="D129" s="33" t="s">
        <v>651</v>
      </c>
      <c r="E129" s="154" t="s">
        <v>653</v>
      </c>
      <c r="F129" s="160">
        <v>17</v>
      </c>
      <c r="G129" s="159" t="s">
        <v>473</v>
      </c>
      <c r="H129" s="33"/>
    </row>
    <row r="130" spans="1:8">
      <c r="A130" s="159" t="s">
        <v>672</v>
      </c>
      <c r="B130" s="33" t="s">
        <v>673</v>
      </c>
      <c r="C130" s="33" t="s">
        <v>648</v>
      </c>
      <c r="D130" s="33" t="s">
        <v>651</v>
      </c>
      <c r="E130" s="154" t="s">
        <v>652</v>
      </c>
      <c r="F130" s="160">
        <v>14.7</v>
      </c>
      <c r="G130" s="159" t="s">
        <v>473</v>
      </c>
      <c r="H130" s="33"/>
    </row>
    <row r="131" spans="1:8">
      <c r="A131" s="159" t="s">
        <v>672</v>
      </c>
      <c r="B131" s="33" t="s">
        <v>673</v>
      </c>
      <c r="C131" s="33" t="s">
        <v>648</v>
      </c>
      <c r="D131" s="33" t="s">
        <v>651</v>
      </c>
      <c r="E131" s="154" t="s">
        <v>650</v>
      </c>
      <c r="F131" s="160">
        <v>10.7</v>
      </c>
      <c r="G131" s="159" t="s">
        <v>473</v>
      </c>
      <c r="H131" s="33"/>
    </row>
    <row r="132" spans="1:8">
      <c r="A132" s="159" t="s">
        <v>672</v>
      </c>
      <c r="B132" s="33" t="s">
        <v>671</v>
      </c>
      <c r="C132" s="33" t="s">
        <v>648</v>
      </c>
      <c r="D132" s="33" t="s">
        <v>651</v>
      </c>
      <c r="E132" s="154" t="s">
        <v>655</v>
      </c>
      <c r="F132" s="160">
        <v>75.8</v>
      </c>
      <c r="G132" s="159" t="s">
        <v>473</v>
      </c>
      <c r="H132" s="33"/>
    </row>
    <row r="133" spans="1:8">
      <c r="A133" s="159" t="s">
        <v>672</v>
      </c>
      <c r="B133" s="33" t="s">
        <v>671</v>
      </c>
      <c r="C133" s="33" t="s">
        <v>648</v>
      </c>
      <c r="D133" s="33" t="s">
        <v>651</v>
      </c>
      <c r="E133" s="154" t="s">
        <v>654</v>
      </c>
      <c r="F133" s="160">
        <v>80</v>
      </c>
      <c r="G133" s="159" t="s">
        <v>473</v>
      </c>
      <c r="H133" s="33"/>
    </row>
    <row r="134" spans="1:8">
      <c r="A134" s="159" t="s">
        <v>672</v>
      </c>
      <c r="B134" s="33" t="s">
        <v>671</v>
      </c>
      <c r="C134" s="33" t="s">
        <v>648</v>
      </c>
      <c r="D134" s="33" t="s">
        <v>651</v>
      </c>
      <c r="E134" s="154" t="s">
        <v>653</v>
      </c>
      <c r="F134" s="160">
        <v>83</v>
      </c>
      <c r="G134" s="159" t="s">
        <v>473</v>
      </c>
      <c r="H134" s="33"/>
    </row>
    <row r="135" spans="1:8">
      <c r="A135" s="159" t="s">
        <v>672</v>
      </c>
      <c r="B135" s="33" t="s">
        <v>671</v>
      </c>
      <c r="C135" s="33" t="s">
        <v>648</v>
      </c>
      <c r="D135" s="33" t="s">
        <v>651</v>
      </c>
      <c r="E135" s="154" t="s">
        <v>652</v>
      </c>
      <c r="F135" s="160">
        <v>85.3</v>
      </c>
      <c r="G135" s="159" t="s">
        <v>473</v>
      </c>
      <c r="H135" s="33"/>
    </row>
    <row r="136" spans="1:8">
      <c r="A136" s="159" t="s">
        <v>672</v>
      </c>
      <c r="B136" s="33" t="s">
        <v>671</v>
      </c>
      <c r="C136" s="33" t="s">
        <v>648</v>
      </c>
      <c r="D136" s="33" t="s">
        <v>651</v>
      </c>
      <c r="E136" s="154" t="s">
        <v>650</v>
      </c>
      <c r="F136" s="160">
        <v>89.3</v>
      </c>
      <c r="G136" s="159" t="s">
        <v>473</v>
      </c>
      <c r="H136" s="33"/>
    </row>
    <row r="137" spans="1:8">
      <c r="A137" s="159" t="s">
        <v>672</v>
      </c>
      <c r="B137" s="33" t="s">
        <v>673</v>
      </c>
      <c r="C137" s="33" t="s">
        <v>648</v>
      </c>
      <c r="D137" s="33" t="s">
        <v>334</v>
      </c>
      <c r="E137" s="153" t="s">
        <v>392</v>
      </c>
      <c r="F137" s="160">
        <v>15.3</v>
      </c>
      <c r="G137" s="159" t="s">
        <v>473</v>
      </c>
      <c r="H137" s="33"/>
    </row>
    <row r="138" spans="1:8">
      <c r="A138" s="159" t="s">
        <v>672</v>
      </c>
      <c r="B138" s="33" t="s">
        <v>673</v>
      </c>
      <c r="C138" s="33" t="s">
        <v>648</v>
      </c>
      <c r="D138" s="33" t="s">
        <v>334</v>
      </c>
      <c r="E138" s="153" t="s">
        <v>65</v>
      </c>
      <c r="F138" s="160">
        <v>20.2</v>
      </c>
      <c r="G138" s="159" t="s">
        <v>473</v>
      </c>
      <c r="H138" s="33"/>
    </row>
    <row r="139" spans="1:8" ht="30">
      <c r="A139" s="159" t="s">
        <v>672</v>
      </c>
      <c r="B139" s="33" t="s">
        <v>673</v>
      </c>
      <c r="C139" s="33" t="s">
        <v>648</v>
      </c>
      <c r="D139" s="33" t="s">
        <v>334</v>
      </c>
      <c r="E139" s="153" t="s">
        <v>647</v>
      </c>
      <c r="F139" s="160">
        <v>19.899999999999999</v>
      </c>
      <c r="G139" s="159" t="s">
        <v>473</v>
      </c>
      <c r="H139" s="33"/>
    </row>
    <row r="140" spans="1:8">
      <c r="A140" s="159" t="s">
        <v>672</v>
      </c>
      <c r="B140" s="33" t="s">
        <v>671</v>
      </c>
      <c r="C140" s="33" t="s">
        <v>648</v>
      </c>
      <c r="D140" s="33" t="s">
        <v>334</v>
      </c>
      <c r="E140" s="153" t="s">
        <v>392</v>
      </c>
      <c r="F140" s="160">
        <v>84.8</v>
      </c>
      <c r="G140" s="159" t="s">
        <v>473</v>
      </c>
      <c r="H140" s="33"/>
    </row>
    <row r="141" spans="1:8">
      <c r="A141" s="159" t="s">
        <v>672</v>
      </c>
      <c r="B141" s="33" t="s">
        <v>671</v>
      </c>
      <c r="C141" s="33" t="s">
        <v>648</v>
      </c>
      <c r="D141" s="33" t="s">
        <v>334</v>
      </c>
      <c r="E141" s="153" t="s">
        <v>65</v>
      </c>
      <c r="F141" s="160">
        <v>79.8</v>
      </c>
      <c r="G141" s="159" t="s">
        <v>473</v>
      </c>
      <c r="H141" s="33"/>
    </row>
    <row r="142" spans="1:8" ht="30">
      <c r="A142" s="159" t="s">
        <v>672</v>
      </c>
      <c r="B142" s="33" t="s">
        <v>671</v>
      </c>
      <c r="C142" s="33" t="s">
        <v>648</v>
      </c>
      <c r="D142" s="33" t="s">
        <v>334</v>
      </c>
      <c r="E142" s="153" t="s">
        <v>647</v>
      </c>
      <c r="F142" s="160">
        <v>80.099999999999994</v>
      </c>
      <c r="G142" s="159" t="s">
        <v>473</v>
      </c>
      <c r="H142" s="33"/>
    </row>
    <row r="143" spans="1:8">
      <c r="E143" s="154"/>
      <c r="G143" s="16"/>
    </row>
    <row r="144" spans="1:8">
      <c r="E144" s="154"/>
      <c r="G144" s="16"/>
    </row>
    <row r="145" spans="5:7">
      <c r="E145" s="154"/>
      <c r="G145" s="16"/>
    </row>
    <row r="146" spans="5:7">
      <c r="E146" s="154"/>
      <c r="G146" s="16"/>
    </row>
    <row r="147" spans="5:7">
      <c r="E147" s="154"/>
      <c r="G147" s="16"/>
    </row>
    <row r="148" spans="5:7">
      <c r="E148" s="154"/>
      <c r="G148" s="16"/>
    </row>
    <row r="149" spans="5:7">
      <c r="E149" s="154"/>
      <c r="G149" s="16"/>
    </row>
    <row r="150" spans="5:7">
      <c r="E150" s="154"/>
      <c r="G150" s="16"/>
    </row>
    <row r="151" spans="5:7">
      <c r="E151" s="154"/>
      <c r="G151" s="16"/>
    </row>
    <row r="152" spans="5:7">
      <c r="E152" s="154"/>
      <c r="G152" s="16"/>
    </row>
    <row r="153" spans="5:7">
      <c r="E153" s="154"/>
      <c r="G153" s="16"/>
    </row>
    <row r="154" spans="5:7">
      <c r="E154" s="154"/>
      <c r="G154" s="16"/>
    </row>
    <row r="155" spans="5:7">
      <c r="E155" s="154"/>
      <c r="G155" s="16"/>
    </row>
    <row r="156" spans="5:7">
      <c r="E156" s="154"/>
      <c r="G156" s="16"/>
    </row>
    <row r="157" spans="5:7">
      <c r="E157" s="154"/>
      <c r="G157" s="16"/>
    </row>
    <row r="158" spans="5:7">
      <c r="E158" s="154"/>
      <c r="G158" s="16"/>
    </row>
    <row r="159" spans="5:7">
      <c r="E159" s="154"/>
      <c r="G159" s="16"/>
    </row>
    <row r="160" spans="5:7">
      <c r="E160" s="154"/>
      <c r="G160" s="16"/>
    </row>
    <row r="161" spans="5:7">
      <c r="E161" s="154"/>
      <c r="G161" s="16"/>
    </row>
    <row r="162" spans="5:7">
      <c r="E162" s="154"/>
      <c r="G162" s="16"/>
    </row>
    <row r="163" spans="5:7">
      <c r="E163" s="154"/>
      <c r="G163" s="16"/>
    </row>
    <row r="164" spans="5:7">
      <c r="E164" s="154"/>
      <c r="G164" s="16"/>
    </row>
    <row r="165" spans="5:7">
      <c r="E165" s="154"/>
      <c r="G165" s="16"/>
    </row>
    <row r="166" spans="5:7">
      <c r="E166" s="154"/>
      <c r="G166" s="16"/>
    </row>
    <row r="167" spans="5:7">
      <c r="E167" s="154"/>
      <c r="G167" s="16"/>
    </row>
    <row r="168" spans="5:7">
      <c r="E168" s="154"/>
      <c r="G168" s="16"/>
    </row>
    <row r="169" spans="5:7">
      <c r="E169" s="154"/>
      <c r="G169" s="16"/>
    </row>
    <row r="170" spans="5:7">
      <c r="E170" s="154"/>
      <c r="G170" s="16"/>
    </row>
    <row r="171" spans="5:7">
      <c r="E171" s="154"/>
      <c r="G171" s="16"/>
    </row>
    <row r="172" spans="5:7">
      <c r="E172" s="154"/>
      <c r="G172" s="16"/>
    </row>
    <row r="173" spans="5:7">
      <c r="E173" s="154"/>
      <c r="G173" s="16"/>
    </row>
    <row r="174" spans="5:7">
      <c r="E174" s="154"/>
      <c r="G174" s="16"/>
    </row>
    <row r="175" spans="5:7">
      <c r="E175" s="154"/>
      <c r="G175" s="16"/>
    </row>
    <row r="176" spans="5:7">
      <c r="E176" s="154"/>
      <c r="G176" s="16"/>
    </row>
    <row r="177" spans="5:7">
      <c r="E177" s="154"/>
      <c r="G177" s="16"/>
    </row>
    <row r="178" spans="5:7">
      <c r="E178" s="154"/>
      <c r="G178" s="16"/>
    </row>
    <row r="179" spans="5:7">
      <c r="E179" s="154"/>
      <c r="G179" s="16"/>
    </row>
    <row r="180" spans="5:7">
      <c r="E180" s="154"/>
      <c r="G180" s="16"/>
    </row>
    <row r="181" spans="5:7">
      <c r="E181" s="154"/>
      <c r="G181" s="16"/>
    </row>
    <row r="182" spans="5:7">
      <c r="E182" s="154"/>
      <c r="G182" s="16"/>
    </row>
    <row r="183" spans="5:7">
      <c r="E183" s="154"/>
      <c r="G183" s="16"/>
    </row>
    <row r="184" spans="5:7">
      <c r="E184" s="154"/>
      <c r="G184" s="16"/>
    </row>
    <row r="185" spans="5:7">
      <c r="E185" s="154"/>
      <c r="G185" s="16"/>
    </row>
    <row r="186" spans="5:7">
      <c r="E186" s="154"/>
      <c r="G186" s="16"/>
    </row>
    <row r="187" spans="5:7">
      <c r="E187" s="154"/>
      <c r="G187" s="16"/>
    </row>
    <row r="188" spans="5:7">
      <c r="E188" s="154"/>
      <c r="G188" s="16"/>
    </row>
    <row r="189" spans="5:7">
      <c r="E189" s="154"/>
      <c r="G189" s="16"/>
    </row>
    <row r="190" spans="5:7">
      <c r="E190" s="154"/>
      <c r="G190" s="16"/>
    </row>
    <row r="191" spans="5:7">
      <c r="E191" s="154"/>
      <c r="G191" s="16"/>
    </row>
    <row r="192" spans="5:7">
      <c r="E192" s="154"/>
      <c r="G192" s="16"/>
    </row>
    <row r="193" spans="5:7">
      <c r="E193" s="154"/>
      <c r="G193" s="16"/>
    </row>
    <row r="194" spans="5:7">
      <c r="E194" s="154"/>
      <c r="G194" s="16"/>
    </row>
    <row r="195" spans="5:7">
      <c r="E195" s="154"/>
      <c r="G195" s="16"/>
    </row>
    <row r="196" spans="5:7">
      <c r="E196" s="154"/>
      <c r="G196" s="16"/>
    </row>
    <row r="197" spans="5:7">
      <c r="E197" s="154"/>
      <c r="G197" s="16"/>
    </row>
    <row r="198" spans="5:7">
      <c r="E198" s="154"/>
      <c r="G198" s="16"/>
    </row>
    <row r="199" spans="5:7">
      <c r="E199" s="154"/>
      <c r="G199" s="16"/>
    </row>
    <row r="200" spans="5:7">
      <c r="E200" s="154"/>
      <c r="G200" s="16"/>
    </row>
    <row r="201" spans="5:7">
      <c r="E201" s="154"/>
      <c r="G201" s="16"/>
    </row>
    <row r="202" spans="5:7">
      <c r="E202" s="154"/>
      <c r="G202" s="16"/>
    </row>
    <row r="203" spans="5:7">
      <c r="E203" s="154"/>
      <c r="G203" s="16"/>
    </row>
    <row r="204" spans="5:7">
      <c r="E204" s="154"/>
      <c r="G204" s="16"/>
    </row>
    <row r="205" spans="5:7">
      <c r="E205" s="154"/>
      <c r="G205" s="16"/>
    </row>
    <row r="206" spans="5:7">
      <c r="E206" s="154"/>
      <c r="G206" s="16"/>
    </row>
    <row r="207" spans="5:7">
      <c r="E207" s="154"/>
      <c r="G207" s="16"/>
    </row>
    <row r="208" spans="5:7">
      <c r="E208" s="154"/>
      <c r="G208" s="16"/>
    </row>
    <row r="209" spans="1:7">
      <c r="E209" s="154"/>
      <c r="G209" s="16"/>
    </row>
    <row r="210" spans="1:7">
      <c r="E210" s="154"/>
      <c r="G210" s="16"/>
    </row>
    <row r="211" spans="1:7">
      <c r="E211" s="154"/>
      <c r="G211" s="16"/>
    </row>
    <row r="212" spans="1:7">
      <c r="E212" s="154"/>
      <c r="G212" s="16"/>
    </row>
    <row r="213" spans="1:7">
      <c r="E213" s="154"/>
      <c r="G213" s="16"/>
    </row>
    <row r="214" spans="1:7">
      <c r="E214" s="154"/>
      <c r="G214" s="16"/>
    </row>
    <row r="215" spans="1:7">
      <c r="E215" s="154"/>
      <c r="G215" s="16"/>
    </row>
    <row r="216" spans="1:7">
      <c r="E216" s="154"/>
      <c r="G216" s="16"/>
    </row>
    <row r="217" spans="1:7">
      <c r="E217" s="154"/>
      <c r="G217" s="16"/>
    </row>
    <row r="218" spans="1:7">
      <c r="E218" s="154"/>
      <c r="G218" s="16"/>
    </row>
    <row r="219" spans="1:7">
      <c r="E219" s="154"/>
      <c r="G219" s="16"/>
    </row>
    <row r="220" spans="1:7">
      <c r="E220" s="156"/>
      <c r="G220" s="16"/>
    </row>
    <row r="221" spans="1:7">
      <c r="A221" s="52"/>
      <c r="E221" s="153"/>
      <c r="G221" s="16"/>
    </row>
    <row r="222" spans="1:7">
      <c r="A222" s="52"/>
      <c r="E222" s="153"/>
      <c r="G222" s="16"/>
    </row>
    <row r="223" spans="1:7">
      <c r="A223" s="52"/>
      <c r="E223" s="153"/>
      <c r="G223" s="16"/>
    </row>
    <row r="224" spans="1:7">
      <c r="A224" s="52"/>
      <c r="E224" s="153"/>
      <c r="G224" s="16"/>
    </row>
    <row r="225" spans="1:7">
      <c r="A225" s="52"/>
      <c r="E225" s="153"/>
      <c r="G225" s="16"/>
    </row>
    <row r="226" spans="1:7">
      <c r="A226" s="52"/>
      <c r="E226" s="153"/>
      <c r="G226" s="16"/>
    </row>
    <row r="227" spans="1:7">
      <c r="A227" s="52"/>
      <c r="E227" s="153"/>
      <c r="G227" s="16"/>
    </row>
    <row r="228" spans="1:7">
      <c r="A228" s="52"/>
      <c r="E228" s="153"/>
      <c r="G228" s="16"/>
    </row>
    <row r="229" spans="1:7">
      <c r="A229" s="52"/>
      <c r="E229" s="153"/>
      <c r="G229" s="16"/>
    </row>
    <row r="230" spans="1:7">
      <c r="A230" s="52"/>
      <c r="E230" s="153"/>
      <c r="G230" s="16"/>
    </row>
    <row r="231" spans="1:7">
      <c r="A231" s="52"/>
      <c r="E231" s="153"/>
      <c r="G231" s="16"/>
    </row>
    <row r="232" spans="1:7">
      <c r="A232" s="52"/>
      <c r="E232" s="153"/>
      <c r="G232" s="16"/>
    </row>
    <row r="233" spans="1:7">
      <c r="A233" s="52"/>
      <c r="E233" s="153"/>
      <c r="G233" s="16"/>
    </row>
    <row r="234" spans="1:7">
      <c r="A234" s="52"/>
      <c r="E234" s="153"/>
      <c r="G234" s="16"/>
    </row>
    <row r="235" spans="1:7">
      <c r="A235" s="52"/>
      <c r="E235" s="153"/>
      <c r="G235" s="16"/>
    </row>
    <row r="236" spans="1:7">
      <c r="A236" s="52"/>
      <c r="E236" s="153"/>
      <c r="G236" s="16"/>
    </row>
    <row r="237" spans="1:7">
      <c r="A237" s="52"/>
      <c r="E237" s="153"/>
      <c r="G237" s="16"/>
    </row>
    <row r="238" spans="1:7">
      <c r="A238" s="52"/>
      <c r="E238" s="153"/>
      <c r="G238" s="16"/>
    </row>
    <row r="239" spans="1:7">
      <c r="A239" s="52"/>
      <c r="E239" s="153"/>
      <c r="G239" s="16"/>
    </row>
    <row r="240" spans="1:7">
      <c r="A240" s="52"/>
      <c r="E240" s="153"/>
      <c r="G240" s="16"/>
    </row>
    <row r="241" spans="1:7">
      <c r="A241" s="52"/>
      <c r="E241" s="153"/>
      <c r="G241" s="16"/>
    </row>
    <row r="242" spans="1:7">
      <c r="A242" s="52"/>
      <c r="E242" s="153"/>
      <c r="G242" s="16"/>
    </row>
    <row r="243" spans="1:7">
      <c r="A243" s="52"/>
      <c r="E243" s="153"/>
      <c r="G243" s="16"/>
    </row>
    <row r="244" spans="1:7">
      <c r="A244" s="52"/>
      <c r="E244" s="153"/>
      <c r="G244" s="16"/>
    </row>
    <row r="245" spans="1:7">
      <c r="A245" s="52"/>
      <c r="E245" s="153"/>
      <c r="G245" s="16"/>
    </row>
    <row r="246" spans="1:7">
      <c r="A246" s="52"/>
      <c r="E246" s="153"/>
      <c r="G246" s="16"/>
    </row>
    <row r="247" spans="1:7">
      <c r="A247" s="52"/>
      <c r="E247" s="153"/>
      <c r="G247" s="16"/>
    </row>
    <row r="248" spans="1:7">
      <c r="A248" s="52"/>
      <c r="E248" s="153"/>
      <c r="G248" s="16"/>
    </row>
    <row r="249" spans="1:7">
      <c r="A249" s="52"/>
      <c r="E249" s="153"/>
      <c r="G249" s="16"/>
    </row>
    <row r="250" spans="1:7">
      <c r="A250" s="52"/>
      <c r="E250" s="153"/>
      <c r="G250" s="16"/>
    </row>
    <row r="251" spans="1:7">
      <c r="A251" s="52"/>
      <c r="E251" s="153"/>
      <c r="G251" s="16"/>
    </row>
    <row r="252" spans="1:7">
      <c r="A252" s="52"/>
      <c r="E252" s="153"/>
      <c r="G252" s="16"/>
    </row>
    <row r="253" spans="1:7">
      <c r="A253" s="52"/>
      <c r="E253" s="153"/>
      <c r="G253" s="16"/>
    </row>
    <row r="254" spans="1:7">
      <c r="A254" s="52"/>
      <c r="E254" s="153"/>
      <c r="G254" s="16"/>
    </row>
    <row r="255" spans="1:7">
      <c r="A255" s="52"/>
      <c r="E255" s="153"/>
      <c r="G255" s="16"/>
    </row>
    <row r="256" spans="1:7">
      <c r="A256" s="52"/>
      <c r="E256" s="153"/>
      <c r="G256" s="16"/>
    </row>
    <row r="257" spans="1:7">
      <c r="A257" s="52"/>
      <c r="E257" s="153"/>
      <c r="G257" s="16"/>
    </row>
    <row r="258" spans="1:7">
      <c r="A258" s="52"/>
      <c r="E258" s="153"/>
      <c r="G258" s="16"/>
    </row>
    <row r="259" spans="1:7">
      <c r="A259" s="52"/>
      <c r="E259" s="153"/>
      <c r="G259" s="16"/>
    </row>
    <row r="260" spans="1:7">
      <c r="A260" s="52"/>
      <c r="E260" s="153"/>
      <c r="G260" s="16"/>
    </row>
    <row r="261" spans="1:7">
      <c r="A261" s="52"/>
      <c r="E261" s="153"/>
      <c r="G261" s="16"/>
    </row>
    <row r="262" spans="1:7">
      <c r="A262" s="52"/>
      <c r="E262" s="153"/>
      <c r="G262" s="16"/>
    </row>
    <row r="263" spans="1:7">
      <c r="A263" s="52"/>
      <c r="E263" s="153"/>
      <c r="G263" s="16"/>
    </row>
    <row r="264" spans="1:7">
      <c r="A264" s="52"/>
      <c r="E264" s="153"/>
      <c r="G264" s="16"/>
    </row>
    <row r="265" spans="1:7">
      <c r="A265" s="52"/>
      <c r="E265" s="153"/>
      <c r="G265" s="16"/>
    </row>
    <row r="266" spans="1:7">
      <c r="A266" s="52"/>
      <c r="E266" s="153"/>
      <c r="G266" s="16"/>
    </row>
    <row r="267" spans="1:7">
      <c r="A267" s="52"/>
      <c r="E267" s="153"/>
      <c r="G267" s="16"/>
    </row>
    <row r="268" spans="1:7">
      <c r="E268" s="153"/>
      <c r="G268" s="16"/>
    </row>
    <row r="269" spans="1:7">
      <c r="A269" s="52"/>
      <c r="D269" s="52"/>
      <c r="E269" s="153"/>
      <c r="G269" s="16"/>
    </row>
    <row r="270" spans="1:7">
      <c r="A270" s="52"/>
      <c r="D270" s="52"/>
      <c r="E270" s="153"/>
      <c r="G270" s="16"/>
    </row>
    <row r="271" spans="1:7">
      <c r="A271" s="52"/>
      <c r="D271" s="52"/>
      <c r="E271" s="153"/>
      <c r="G271" s="16"/>
    </row>
    <row r="272" spans="1:7">
      <c r="A272" s="52"/>
      <c r="D272" s="52"/>
      <c r="E272" s="153"/>
      <c r="G272" s="16"/>
    </row>
    <row r="273" spans="1:7">
      <c r="A273" s="52"/>
      <c r="D273" s="52"/>
      <c r="E273" s="153"/>
      <c r="G273" s="16"/>
    </row>
    <row r="274" spans="1:7">
      <c r="A274" s="52"/>
      <c r="D274" s="52"/>
      <c r="E274" s="153"/>
      <c r="G274" s="16"/>
    </row>
    <row r="275" spans="1:7">
      <c r="A275" s="52"/>
      <c r="D275" s="52"/>
      <c r="E275" s="153"/>
      <c r="G275" s="16"/>
    </row>
    <row r="276" spans="1:7">
      <c r="A276" s="52"/>
      <c r="D276" s="52"/>
      <c r="E276" s="153"/>
      <c r="G276" s="16"/>
    </row>
    <row r="277" spans="1:7">
      <c r="A277" s="52"/>
      <c r="D277" s="52"/>
      <c r="E277" s="153"/>
      <c r="G277" s="16"/>
    </row>
    <row r="278" spans="1:7">
      <c r="A278" s="52"/>
      <c r="D278" s="52"/>
      <c r="E278" s="153"/>
      <c r="G278" s="16"/>
    </row>
    <row r="279" spans="1:7">
      <c r="A279" s="52"/>
      <c r="D279" s="52"/>
      <c r="E279" s="153"/>
      <c r="G279" s="16"/>
    </row>
    <row r="280" spans="1:7">
      <c r="A280" s="52"/>
      <c r="D280" s="52"/>
      <c r="E280" s="153"/>
      <c r="G280" s="16"/>
    </row>
    <row r="281" spans="1:7">
      <c r="A281" s="52"/>
      <c r="D281" s="52"/>
      <c r="E281" s="153"/>
      <c r="G281" s="16"/>
    </row>
    <row r="282" spans="1:7">
      <c r="A282" s="52"/>
      <c r="D282" s="52"/>
      <c r="E282" s="153"/>
      <c r="G282" s="16"/>
    </row>
    <row r="283" spans="1:7">
      <c r="A283" s="52"/>
      <c r="D283" s="52"/>
      <c r="E283" s="153"/>
      <c r="G283" s="16"/>
    </row>
    <row r="284" spans="1:7">
      <c r="A284" s="52"/>
      <c r="D284" s="52"/>
      <c r="E284" s="153"/>
      <c r="G284" s="16"/>
    </row>
    <row r="285" spans="1:7">
      <c r="A285" s="52"/>
      <c r="D285" s="52"/>
      <c r="E285" s="153"/>
      <c r="G285" s="16"/>
    </row>
    <row r="286" spans="1:7">
      <c r="A286" s="52"/>
      <c r="D286" s="52"/>
      <c r="E286" s="153"/>
      <c r="G286" s="16"/>
    </row>
    <row r="287" spans="1:7">
      <c r="A287" s="52"/>
      <c r="D287" s="52"/>
      <c r="E287" s="153"/>
      <c r="G287" s="16"/>
    </row>
    <row r="288" spans="1:7">
      <c r="A288" s="52"/>
      <c r="D288" s="52"/>
      <c r="E288" s="153"/>
      <c r="G288" s="16"/>
    </row>
    <row r="289" spans="1:7">
      <c r="A289" s="52"/>
      <c r="D289" s="52"/>
      <c r="E289" s="153"/>
      <c r="G289" s="16"/>
    </row>
    <row r="290" spans="1:7">
      <c r="A290" s="52"/>
      <c r="D290" s="52"/>
      <c r="E290" s="153"/>
      <c r="G290" s="16"/>
    </row>
    <row r="291" spans="1:7">
      <c r="A291" s="52"/>
      <c r="D291" s="52"/>
      <c r="E291" s="153"/>
      <c r="G291" s="16"/>
    </row>
    <row r="292" spans="1:7">
      <c r="A292" s="52"/>
      <c r="D292" s="52"/>
      <c r="E292" s="153"/>
      <c r="G292" s="16"/>
    </row>
    <row r="293" spans="1:7">
      <c r="A293" s="52"/>
      <c r="D293" s="52"/>
      <c r="E293" s="153"/>
      <c r="G293" s="16"/>
    </row>
    <row r="294" spans="1:7">
      <c r="A294" s="52"/>
      <c r="D294" s="52"/>
      <c r="E294" s="153"/>
      <c r="G294" s="16"/>
    </row>
    <row r="295" spans="1:7">
      <c r="A295" s="52"/>
      <c r="D295" s="52"/>
      <c r="E295" s="153"/>
      <c r="G295" s="16"/>
    </row>
    <row r="296" spans="1:7">
      <c r="A296" s="52"/>
      <c r="D296" s="52"/>
      <c r="E296" s="153"/>
      <c r="G296" s="16"/>
    </row>
    <row r="297" spans="1:7">
      <c r="A297" s="52"/>
      <c r="D297" s="52"/>
      <c r="E297" s="153"/>
      <c r="G297" s="16"/>
    </row>
    <row r="298" spans="1:7">
      <c r="A298" s="52"/>
      <c r="D298" s="52"/>
      <c r="E298" s="153"/>
      <c r="G298" s="16"/>
    </row>
    <row r="299" spans="1:7">
      <c r="A299" s="52"/>
      <c r="D299" s="52"/>
      <c r="E299" s="153"/>
      <c r="G299" s="16"/>
    </row>
    <row r="300" spans="1:7">
      <c r="A300" s="52"/>
      <c r="D300" s="52"/>
      <c r="E300" s="153"/>
      <c r="G300" s="16"/>
    </row>
    <row r="301" spans="1:7">
      <c r="A301" s="52"/>
      <c r="D301" s="52"/>
      <c r="E301" s="153"/>
      <c r="G301" s="16"/>
    </row>
    <row r="302" spans="1:7">
      <c r="A302" s="52"/>
      <c r="D302" s="52"/>
      <c r="E302" s="153"/>
      <c r="G302" s="16"/>
    </row>
    <row r="303" spans="1:7">
      <c r="A303" s="52"/>
      <c r="D303" s="52"/>
      <c r="E303" s="153"/>
      <c r="G303" s="16"/>
    </row>
    <row r="304" spans="1:7">
      <c r="A304" s="52"/>
      <c r="D304" s="52"/>
      <c r="E304" s="153"/>
      <c r="G304" s="16"/>
    </row>
    <row r="305" spans="1:7">
      <c r="A305" s="52"/>
      <c r="D305" s="52"/>
      <c r="E305" s="153"/>
      <c r="G305" s="16"/>
    </row>
    <row r="306" spans="1:7">
      <c r="A306" s="52"/>
      <c r="D306" s="52"/>
      <c r="E306" s="153"/>
      <c r="G306" s="16"/>
    </row>
    <row r="307" spans="1:7">
      <c r="A307" s="52"/>
      <c r="D307" s="52"/>
      <c r="E307" s="153"/>
      <c r="G307" s="16"/>
    </row>
    <row r="308" spans="1:7">
      <c r="A308" s="52"/>
      <c r="D308" s="52"/>
      <c r="E308" s="153"/>
      <c r="G308" s="16"/>
    </row>
    <row r="309" spans="1:7">
      <c r="A309" s="52"/>
      <c r="D309" s="52"/>
      <c r="E309" s="153"/>
      <c r="G309" s="16"/>
    </row>
    <row r="310" spans="1:7">
      <c r="A310" s="52"/>
      <c r="D310" s="52"/>
      <c r="E310" s="153"/>
      <c r="G310" s="16"/>
    </row>
    <row r="311" spans="1:7">
      <c r="A311" s="52"/>
      <c r="D311" s="52"/>
      <c r="E311" s="153"/>
      <c r="G311" s="16"/>
    </row>
    <row r="312" spans="1:7">
      <c r="A312" s="52"/>
      <c r="D312" s="52"/>
      <c r="E312" s="153"/>
      <c r="G312" s="16"/>
    </row>
    <row r="313" spans="1:7">
      <c r="A313" s="52"/>
      <c r="D313" s="52"/>
      <c r="E313" s="153"/>
      <c r="G313" s="16"/>
    </row>
    <row r="314" spans="1:7">
      <c r="A314" s="52"/>
      <c r="D314" s="52"/>
      <c r="E314" s="153"/>
      <c r="G314" s="16"/>
    </row>
    <row r="315" spans="1:7">
      <c r="A315" s="52"/>
      <c r="D315" s="52"/>
      <c r="E315" s="153"/>
      <c r="G315" s="16"/>
    </row>
    <row r="316" spans="1:7">
      <c r="D316" s="52"/>
      <c r="E316" s="153"/>
      <c r="G316" s="16"/>
    </row>
    <row r="317" spans="1:7">
      <c r="A317" s="52"/>
      <c r="D317" s="52"/>
      <c r="E317" s="153"/>
      <c r="G317" s="16"/>
    </row>
    <row r="318" spans="1:7">
      <c r="A318" s="52"/>
      <c r="D318" s="52"/>
      <c r="E318" s="153"/>
      <c r="G318" s="16"/>
    </row>
    <row r="319" spans="1:7">
      <c r="A319" s="52"/>
      <c r="D319" s="52"/>
      <c r="E319" s="153"/>
      <c r="G319" s="16"/>
    </row>
    <row r="320" spans="1:7">
      <c r="A320" s="52"/>
      <c r="D320" s="52"/>
      <c r="E320" s="153"/>
      <c r="G320" s="16"/>
    </row>
    <row r="321" spans="1:7">
      <c r="A321" s="52"/>
      <c r="D321" s="52"/>
      <c r="E321" s="153"/>
      <c r="G321" s="16"/>
    </row>
    <row r="322" spans="1:7">
      <c r="A322" s="52"/>
      <c r="D322" s="52"/>
      <c r="E322" s="153"/>
      <c r="G322" s="16"/>
    </row>
    <row r="323" spans="1:7">
      <c r="A323" s="52"/>
      <c r="D323" s="52"/>
      <c r="E323" s="153"/>
      <c r="G323" s="16"/>
    </row>
    <row r="324" spans="1:7">
      <c r="A324" s="52"/>
      <c r="D324" s="52"/>
      <c r="E324" s="153"/>
      <c r="G324" s="16"/>
    </row>
    <row r="325" spans="1:7">
      <c r="A325" s="52"/>
      <c r="D325" s="52"/>
      <c r="E325" s="153"/>
      <c r="G325" s="16"/>
    </row>
    <row r="326" spans="1:7">
      <c r="A326" s="52"/>
      <c r="D326" s="52"/>
      <c r="E326" s="153"/>
      <c r="G326" s="16"/>
    </row>
    <row r="327" spans="1:7">
      <c r="A327" s="52"/>
      <c r="D327" s="52"/>
      <c r="E327" s="153"/>
      <c r="G327" s="16"/>
    </row>
    <row r="328" spans="1:7">
      <c r="A328" s="52"/>
      <c r="D328" s="52"/>
      <c r="E328" s="153"/>
      <c r="G328" s="16"/>
    </row>
    <row r="329" spans="1:7">
      <c r="A329" s="52"/>
      <c r="D329" s="52"/>
      <c r="E329" s="153"/>
      <c r="G329" s="16"/>
    </row>
    <row r="330" spans="1:7">
      <c r="A330" s="52"/>
      <c r="D330" s="52"/>
      <c r="E330" s="153"/>
      <c r="G330" s="16"/>
    </row>
    <row r="331" spans="1:7">
      <c r="A331" s="52"/>
      <c r="D331" s="52"/>
      <c r="E331" s="153"/>
      <c r="G331" s="16"/>
    </row>
    <row r="332" spans="1:7">
      <c r="A332" s="52"/>
      <c r="D332" s="52"/>
      <c r="E332" s="153"/>
      <c r="G332" s="16"/>
    </row>
    <row r="333" spans="1:7">
      <c r="A333" s="52"/>
      <c r="D333" s="52"/>
      <c r="E333" s="153"/>
      <c r="G333" s="16"/>
    </row>
    <row r="334" spans="1:7">
      <c r="A334" s="52"/>
      <c r="D334" s="52"/>
      <c r="E334" s="153"/>
      <c r="G334" s="16"/>
    </row>
    <row r="335" spans="1:7">
      <c r="A335" s="52"/>
      <c r="D335" s="52"/>
      <c r="E335" s="153"/>
      <c r="G335" s="16"/>
    </row>
    <row r="336" spans="1:7">
      <c r="A336" s="52"/>
      <c r="D336" s="52"/>
      <c r="E336" s="153"/>
      <c r="G336" s="16"/>
    </row>
    <row r="337" spans="1:7">
      <c r="A337" s="52"/>
      <c r="D337" s="52"/>
      <c r="E337" s="153"/>
      <c r="G337" s="16"/>
    </row>
    <row r="338" spans="1:7">
      <c r="A338" s="52"/>
      <c r="D338" s="52"/>
      <c r="E338" s="153"/>
      <c r="G338" s="16"/>
    </row>
    <row r="339" spans="1:7">
      <c r="A339" s="52"/>
      <c r="D339" s="52"/>
      <c r="E339" s="153"/>
      <c r="G339" s="16"/>
    </row>
    <row r="340" spans="1:7">
      <c r="A340" s="52"/>
      <c r="D340" s="52"/>
      <c r="E340" s="153"/>
      <c r="G340" s="16"/>
    </row>
    <row r="341" spans="1:7">
      <c r="A341" s="52"/>
      <c r="D341" s="52"/>
      <c r="E341" s="153"/>
      <c r="G341" s="16"/>
    </row>
    <row r="342" spans="1:7">
      <c r="A342" s="52"/>
      <c r="D342" s="52"/>
      <c r="E342" s="153"/>
      <c r="G342" s="16"/>
    </row>
    <row r="343" spans="1:7">
      <c r="A343" s="52"/>
      <c r="D343" s="52"/>
      <c r="E343" s="153"/>
      <c r="G343" s="16"/>
    </row>
    <row r="344" spans="1:7">
      <c r="A344" s="52"/>
      <c r="D344" s="52"/>
      <c r="E344" s="153"/>
      <c r="G344" s="16"/>
    </row>
    <row r="345" spans="1:7">
      <c r="A345" s="52"/>
      <c r="D345" s="52"/>
      <c r="E345" s="153"/>
      <c r="G345" s="16"/>
    </row>
    <row r="346" spans="1:7">
      <c r="A346" s="52"/>
      <c r="D346" s="52"/>
      <c r="E346" s="153"/>
      <c r="G346" s="16"/>
    </row>
    <row r="347" spans="1:7">
      <c r="A347" s="52"/>
      <c r="D347" s="52"/>
      <c r="E347" s="153"/>
      <c r="G347" s="16"/>
    </row>
    <row r="348" spans="1:7">
      <c r="A348" s="52"/>
      <c r="D348" s="52"/>
      <c r="E348" s="153"/>
      <c r="G348" s="16"/>
    </row>
    <row r="349" spans="1:7">
      <c r="A349" s="52"/>
      <c r="D349" s="52"/>
      <c r="E349" s="153"/>
      <c r="G349" s="16"/>
    </row>
    <row r="350" spans="1:7">
      <c r="A350" s="52"/>
      <c r="D350" s="52"/>
      <c r="E350" s="153"/>
      <c r="G350" s="16"/>
    </row>
    <row r="351" spans="1:7">
      <c r="A351" s="52"/>
      <c r="D351" s="52"/>
      <c r="E351" s="153"/>
      <c r="G351" s="16"/>
    </row>
    <row r="352" spans="1:7">
      <c r="A352" s="52"/>
      <c r="D352" s="52"/>
      <c r="E352" s="153"/>
      <c r="G352" s="16"/>
    </row>
    <row r="353" spans="1:7">
      <c r="A353" s="52"/>
      <c r="D353" s="52"/>
      <c r="E353" s="153"/>
      <c r="G353" s="16"/>
    </row>
    <row r="354" spans="1:7">
      <c r="A354" s="52"/>
      <c r="D354" s="52"/>
      <c r="E354" s="153"/>
      <c r="G354" s="16"/>
    </row>
    <row r="355" spans="1:7">
      <c r="A355" s="52"/>
      <c r="D355" s="52"/>
      <c r="E355" s="153"/>
      <c r="G355" s="16"/>
    </row>
    <row r="356" spans="1:7">
      <c r="A356" s="52"/>
      <c r="D356" s="52"/>
      <c r="E356" s="153"/>
      <c r="G356" s="16"/>
    </row>
    <row r="357" spans="1:7">
      <c r="A357" s="52"/>
      <c r="D357" s="52"/>
      <c r="E357" s="153"/>
      <c r="G357" s="16"/>
    </row>
    <row r="358" spans="1:7">
      <c r="A358" s="52"/>
      <c r="D358" s="52"/>
      <c r="E358" s="153"/>
      <c r="G358" s="16"/>
    </row>
    <row r="359" spans="1:7">
      <c r="A359" s="52"/>
      <c r="D359" s="52"/>
      <c r="E359" s="153"/>
      <c r="G359" s="16"/>
    </row>
    <row r="360" spans="1:7">
      <c r="A360" s="52"/>
      <c r="D360" s="52"/>
      <c r="E360" s="153"/>
      <c r="G360" s="16"/>
    </row>
    <row r="361" spans="1:7">
      <c r="A361" s="52"/>
      <c r="D361" s="52"/>
      <c r="E361" s="153"/>
      <c r="G361" s="16"/>
    </row>
    <row r="362" spans="1:7">
      <c r="A362" s="52"/>
      <c r="D362" s="52"/>
      <c r="E362" s="153"/>
      <c r="G362" s="16"/>
    </row>
    <row r="363" spans="1:7">
      <c r="A363" s="52"/>
      <c r="D363" s="52"/>
      <c r="E363" s="153"/>
      <c r="G363" s="16"/>
    </row>
    <row r="364" spans="1:7">
      <c r="D364" s="52"/>
      <c r="E364" s="153"/>
      <c r="G364" s="16"/>
    </row>
    <row r="365" spans="1:7">
      <c r="A365" s="52"/>
      <c r="E365" s="154"/>
      <c r="G365" s="16"/>
    </row>
    <row r="366" spans="1:7">
      <c r="A366" s="52"/>
      <c r="E366" s="154"/>
      <c r="G366" s="16"/>
    </row>
    <row r="367" spans="1:7">
      <c r="A367" s="52"/>
      <c r="E367" s="154"/>
      <c r="G367" s="16"/>
    </row>
    <row r="368" spans="1:7">
      <c r="A368" s="52"/>
      <c r="E368" s="154"/>
      <c r="G368" s="16"/>
    </row>
    <row r="369" spans="1:7">
      <c r="A369" s="52"/>
      <c r="E369" s="154"/>
      <c r="G369" s="16"/>
    </row>
    <row r="370" spans="1:7">
      <c r="A370" s="52"/>
      <c r="E370" s="154"/>
      <c r="G370" s="16"/>
    </row>
    <row r="371" spans="1:7">
      <c r="A371" s="52"/>
      <c r="E371" s="154"/>
      <c r="G371" s="16"/>
    </row>
    <row r="372" spans="1:7">
      <c r="A372" s="52"/>
      <c r="E372" s="154"/>
      <c r="G372" s="16"/>
    </row>
    <row r="373" spans="1:7">
      <c r="A373" s="52"/>
      <c r="E373" s="154"/>
      <c r="G373" s="16"/>
    </row>
    <row r="374" spans="1:7">
      <c r="A374" s="52"/>
      <c r="E374" s="154"/>
      <c r="G374" s="16"/>
    </row>
    <row r="375" spans="1:7">
      <c r="A375" s="52"/>
      <c r="E375" s="154"/>
      <c r="G375" s="16"/>
    </row>
    <row r="376" spans="1:7">
      <c r="A376" s="52"/>
      <c r="E376" s="154"/>
      <c r="G376" s="16"/>
    </row>
    <row r="377" spans="1:7">
      <c r="A377" s="52"/>
      <c r="E377" s="154"/>
      <c r="G377" s="16"/>
    </row>
    <row r="378" spans="1:7">
      <c r="A378" s="52"/>
      <c r="E378" s="154"/>
      <c r="G378" s="16"/>
    </row>
    <row r="379" spans="1:7">
      <c r="A379" s="52"/>
      <c r="E379" s="154"/>
      <c r="G379" s="16"/>
    </row>
    <row r="380" spans="1:7">
      <c r="A380" s="52"/>
      <c r="E380" s="154"/>
      <c r="G380" s="16"/>
    </row>
    <row r="381" spans="1:7">
      <c r="A381" s="52"/>
      <c r="E381" s="154"/>
      <c r="G381" s="16"/>
    </row>
    <row r="382" spans="1:7">
      <c r="A382" s="52"/>
      <c r="E382" s="154"/>
      <c r="G382" s="16"/>
    </row>
    <row r="383" spans="1:7">
      <c r="A383" s="52"/>
      <c r="E383" s="154"/>
      <c r="G383" s="16"/>
    </row>
    <row r="384" spans="1:7">
      <c r="A384" s="52"/>
      <c r="E384" s="154"/>
      <c r="G384" s="16"/>
    </row>
    <row r="385" spans="1:7">
      <c r="A385" s="52"/>
      <c r="E385" s="154"/>
      <c r="G385" s="16"/>
    </row>
    <row r="386" spans="1:7">
      <c r="A386" s="52"/>
      <c r="E386" s="154"/>
      <c r="G386" s="16"/>
    </row>
    <row r="387" spans="1:7">
      <c r="A387" s="52"/>
      <c r="E387" s="154"/>
      <c r="G387" s="16"/>
    </row>
    <row r="388" spans="1:7">
      <c r="A388" s="52"/>
      <c r="E388" s="154"/>
      <c r="G388" s="16"/>
    </row>
    <row r="389" spans="1:7">
      <c r="A389" s="52"/>
      <c r="E389" s="154"/>
      <c r="G389" s="16"/>
    </row>
    <row r="390" spans="1:7">
      <c r="A390" s="52"/>
      <c r="E390" s="154"/>
      <c r="G390" s="16"/>
    </row>
    <row r="391" spans="1:7">
      <c r="A391" s="52"/>
      <c r="E391" s="154"/>
      <c r="G391" s="16"/>
    </row>
    <row r="392" spans="1:7">
      <c r="A392" s="52"/>
      <c r="E392" s="154"/>
      <c r="G392" s="16"/>
    </row>
    <row r="393" spans="1:7">
      <c r="A393" s="52"/>
      <c r="E393" s="154"/>
      <c r="G393" s="16"/>
    </row>
    <row r="394" spans="1:7">
      <c r="A394" s="52"/>
      <c r="E394" s="154"/>
      <c r="G394" s="16"/>
    </row>
    <row r="395" spans="1:7">
      <c r="A395" s="52"/>
      <c r="E395" s="154"/>
      <c r="G395" s="16"/>
    </row>
    <row r="396" spans="1:7">
      <c r="A396" s="52"/>
      <c r="E396" s="154"/>
      <c r="G396" s="16"/>
    </row>
    <row r="397" spans="1:7">
      <c r="A397" s="52"/>
      <c r="E397" s="154"/>
      <c r="G397" s="16"/>
    </row>
    <row r="398" spans="1:7">
      <c r="A398" s="52"/>
      <c r="E398" s="154"/>
      <c r="G398" s="16"/>
    </row>
    <row r="399" spans="1:7">
      <c r="A399" s="52"/>
      <c r="E399" s="154"/>
      <c r="G399" s="16"/>
    </row>
    <row r="400" spans="1:7">
      <c r="A400" s="52"/>
      <c r="E400" s="154"/>
      <c r="G400" s="16"/>
    </row>
    <row r="401" spans="1:7">
      <c r="A401" s="52"/>
      <c r="E401" s="154"/>
      <c r="G401" s="16"/>
    </row>
    <row r="402" spans="1:7">
      <c r="A402" s="52"/>
      <c r="E402" s="154"/>
      <c r="G402" s="16"/>
    </row>
    <row r="403" spans="1:7">
      <c r="A403" s="52"/>
      <c r="E403" s="154"/>
      <c r="G403" s="16"/>
    </row>
    <row r="404" spans="1:7">
      <c r="A404" s="52"/>
      <c r="E404" s="154"/>
      <c r="G404" s="16"/>
    </row>
    <row r="405" spans="1:7">
      <c r="A405" s="52"/>
      <c r="E405" s="154"/>
      <c r="G405" s="16"/>
    </row>
    <row r="406" spans="1:7">
      <c r="A406" s="52"/>
      <c r="E406" s="154"/>
      <c r="G406" s="16"/>
    </row>
    <row r="407" spans="1:7">
      <c r="A407" s="52"/>
      <c r="E407" s="154"/>
      <c r="G407" s="16"/>
    </row>
    <row r="408" spans="1:7">
      <c r="A408" s="52"/>
      <c r="E408" s="154"/>
      <c r="G408" s="16"/>
    </row>
    <row r="409" spans="1:7">
      <c r="A409" s="52"/>
      <c r="E409" s="154"/>
      <c r="G409" s="16"/>
    </row>
    <row r="410" spans="1:7">
      <c r="A410" s="52"/>
      <c r="E410" s="154"/>
      <c r="G410" s="16"/>
    </row>
    <row r="411" spans="1:7">
      <c r="A411" s="52"/>
      <c r="E411" s="154"/>
      <c r="G411" s="16"/>
    </row>
    <row r="412" spans="1:7">
      <c r="A412" s="52"/>
      <c r="E412" s="154"/>
      <c r="G412" s="16"/>
    </row>
    <row r="413" spans="1:7">
      <c r="A413" s="52"/>
      <c r="E413" s="154"/>
      <c r="G413" s="16"/>
    </row>
    <row r="414" spans="1:7">
      <c r="A414" s="52"/>
      <c r="E414" s="154"/>
      <c r="G414" s="16"/>
    </row>
    <row r="415" spans="1:7">
      <c r="A415" s="52"/>
      <c r="E415" s="154"/>
      <c r="G415" s="16"/>
    </row>
    <row r="416" spans="1:7">
      <c r="A416" s="52"/>
      <c r="E416" s="154"/>
      <c r="G416" s="16"/>
    </row>
    <row r="417" spans="1:7">
      <c r="A417" s="52"/>
      <c r="E417" s="154"/>
      <c r="G417" s="16"/>
    </row>
    <row r="418" spans="1:7">
      <c r="A418" s="52"/>
      <c r="E418" s="154"/>
      <c r="G418" s="16"/>
    </row>
    <row r="419" spans="1:7">
      <c r="A419" s="52"/>
      <c r="E419" s="154"/>
      <c r="G419" s="16"/>
    </row>
    <row r="420" spans="1:7">
      <c r="A420" s="52"/>
      <c r="E420" s="154"/>
      <c r="G420" s="16"/>
    </row>
    <row r="421" spans="1:7">
      <c r="A421" s="52"/>
      <c r="E421" s="154"/>
      <c r="G421" s="16"/>
    </row>
    <row r="422" spans="1:7">
      <c r="A422" s="52"/>
      <c r="E422" s="154"/>
      <c r="G422" s="16"/>
    </row>
    <row r="423" spans="1:7">
      <c r="A423" s="52"/>
      <c r="E423" s="154"/>
      <c r="G423" s="16"/>
    </row>
    <row r="424" spans="1:7">
      <c r="A424" s="52"/>
      <c r="E424" s="154"/>
      <c r="G424" s="16"/>
    </row>
    <row r="425" spans="1:7">
      <c r="A425" s="52"/>
      <c r="E425" s="154"/>
      <c r="G425" s="16"/>
    </row>
    <row r="426" spans="1:7">
      <c r="A426" s="52"/>
      <c r="E426" s="154"/>
      <c r="G426" s="16"/>
    </row>
    <row r="427" spans="1:7">
      <c r="A427" s="52"/>
      <c r="E427" s="154"/>
      <c r="G427" s="16"/>
    </row>
    <row r="428" spans="1:7">
      <c r="A428" s="52"/>
      <c r="E428" s="154"/>
      <c r="G428" s="16"/>
    </row>
    <row r="429" spans="1:7">
      <c r="A429" s="52"/>
      <c r="E429" s="154"/>
      <c r="G429" s="16"/>
    </row>
    <row r="430" spans="1:7">
      <c r="A430" s="52"/>
      <c r="E430" s="154"/>
      <c r="G430" s="16"/>
    </row>
    <row r="431" spans="1:7">
      <c r="A431" s="52"/>
      <c r="E431" s="154"/>
      <c r="G431" s="16"/>
    </row>
    <row r="432" spans="1:7">
      <c r="A432" s="52"/>
      <c r="E432" s="154"/>
      <c r="G432" s="16"/>
    </row>
    <row r="433" spans="1:7">
      <c r="A433" s="52"/>
      <c r="E433" s="154"/>
      <c r="G433" s="16"/>
    </row>
    <row r="434" spans="1:7">
      <c r="A434" s="52"/>
      <c r="E434" s="154"/>
      <c r="G434" s="16"/>
    </row>
    <row r="435" spans="1:7">
      <c r="A435" s="52"/>
      <c r="E435" s="154"/>
      <c r="G435" s="16"/>
    </row>
    <row r="436" spans="1:7">
      <c r="A436" s="52"/>
      <c r="E436" s="154"/>
      <c r="G436" s="16"/>
    </row>
    <row r="437" spans="1:7">
      <c r="A437" s="52"/>
      <c r="E437" s="154"/>
      <c r="G437" s="16"/>
    </row>
    <row r="438" spans="1:7">
      <c r="A438" s="52"/>
      <c r="E438" s="154"/>
      <c r="G438" s="16"/>
    </row>
    <row r="439" spans="1:7">
      <c r="A439" s="52"/>
      <c r="E439" s="154"/>
      <c r="G439" s="16"/>
    </row>
    <row r="440" spans="1:7">
      <c r="A440" s="52"/>
      <c r="E440" s="154"/>
      <c r="G440" s="16"/>
    </row>
    <row r="441" spans="1:7">
      <c r="A441" s="52"/>
      <c r="E441" s="154"/>
      <c r="G441" s="16"/>
    </row>
    <row r="442" spans="1:7">
      <c r="A442" s="52"/>
      <c r="E442" s="154"/>
      <c r="G442" s="16"/>
    </row>
    <row r="443" spans="1:7">
      <c r="A443" s="52"/>
      <c r="E443" s="154"/>
      <c r="G443" s="16"/>
    </row>
    <row r="444" spans="1:7">
      <c r="A444" s="52"/>
      <c r="E444" s="154"/>
      <c r="G444" s="16"/>
    </row>
    <row r="445" spans="1:7">
      <c r="A445" s="52"/>
      <c r="E445" s="154"/>
      <c r="G445" s="16"/>
    </row>
    <row r="446" spans="1:7">
      <c r="A446" s="52"/>
      <c r="E446" s="154"/>
      <c r="G446" s="16"/>
    </row>
    <row r="447" spans="1:7">
      <c r="A447" s="52"/>
      <c r="E447" s="154"/>
      <c r="G447" s="16"/>
    </row>
    <row r="448" spans="1:7">
      <c r="A448" s="52"/>
      <c r="E448" s="154"/>
      <c r="G448" s="16"/>
    </row>
    <row r="449" spans="1:7">
      <c r="A449" s="52"/>
      <c r="E449" s="154"/>
      <c r="G449" s="16"/>
    </row>
    <row r="450" spans="1:7">
      <c r="A450" s="52"/>
      <c r="E450" s="154"/>
      <c r="G450" s="16"/>
    </row>
    <row r="451" spans="1:7">
      <c r="A451" s="52"/>
      <c r="E451" s="154"/>
      <c r="G451" s="16"/>
    </row>
    <row r="452" spans="1:7">
      <c r="A452" s="52"/>
      <c r="E452" s="154"/>
      <c r="G452" s="16"/>
    </row>
    <row r="453" spans="1:7">
      <c r="A453" s="52"/>
      <c r="E453" s="154"/>
      <c r="G453" s="16"/>
    </row>
    <row r="454" spans="1:7">
      <c r="A454" s="52"/>
      <c r="E454" s="154"/>
      <c r="G454" s="16"/>
    </row>
    <row r="455" spans="1:7">
      <c r="A455" s="52"/>
      <c r="E455" s="154"/>
      <c r="G455" s="16"/>
    </row>
    <row r="456" spans="1:7">
      <c r="A456" s="52"/>
      <c r="E456" s="154"/>
      <c r="G456" s="16"/>
    </row>
    <row r="457" spans="1:7">
      <c r="A457" s="52"/>
      <c r="E457" s="154"/>
      <c r="G457" s="16"/>
    </row>
    <row r="458" spans="1:7">
      <c r="A458" s="52"/>
      <c r="E458" s="154"/>
      <c r="G458" s="16"/>
    </row>
    <row r="459" spans="1:7">
      <c r="A459" s="52"/>
      <c r="E459" s="154"/>
      <c r="G459" s="16"/>
    </row>
    <row r="460" spans="1:7">
      <c r="A460" s="52"/>
      <c r="E460" s="154"/>
      <c r="G460" s="16"/>
    </row>
    <row r="461" spans="1:7">
      <c r="A461" s="52"/>
      <c r="E461" s="154"/>
      <c r="G461" s="16"/>
    </row>
    <row r="462" spans="1:7">
      <c r="A462" s="52"/>
      <c r="E462" s="154"/>
      <c r="G462" s="16"/>
    </row>
    <row r="463" spans="1:7">
      <c r="A463" s="52"/>
      <c r="E463" s="154"/>
      <c r="G463" s="16"/>
    </row>
    <row r="464" spans="1:7">
      <c r="A464" s="52"/>
      <c r="E464" s="154"/>
      <c r="G464" s="16"/>
    </row>
    <row r="465" spans="1:7">
      <c r="A465" s="52"/>
      <c r="E465" s="154"/>
      <c r="G465" s="16"/>
    </row>
    <row r="466" spans="1:7">
      <c r="A466" s="52"/>
      <c r="E466" s="154"/>
      <c r="G466" s="16"/>
    </row>
    <row r="467" spans="1:7">
      <c r="A467" s="52"/>
      <c r="E467" s="154"/>
      <c r="G467" s="16"/>
    </row>
    <row r="468" spans="1:7">
      <c r="A468" s="52"/>
      <c r="E468" s="154"/>
      <c r="G468" s="16"/>
    </row>
    <row r="469" spans="1:7">
      <c r="A469" s="52"/>
      <c r="E469" s="154"/>
      <c r="G469" s="16"/>
    </row>
    <row r="470" spans="1:7">
      <c r="A470" s="52"/>
      <c r="E470" s="154"/>
      <c r="G470" s="16"/>
    </row>
    <row r="471" spans="1:7">
      <c r="A471" s="52"/>
      <c r="E471" s="154"/>
      <c r="G471" s="16"/>
    </row>
    <row r="472" spans="1:7">
      <c r="A472" s="52"/>
      <c r="E472" s="154"/>
      <c r="G472" s="16"/>
    </row>
    <row r="473" spans="1:7">
      <c r="A473" s="52"/>
      <c r="E473" s="154"/>
      <c r="G473" s="16"/>
    </row>
    <row r="474" spans="1:7">
      <c r="A474" s="52"/>
      <c r="E474" s="154"/>
      <c r="G474" s="16"/>
    </row>
    <row r="475" spans="1:7">
      <c r="A475" s="52"/>
      <c r="E475" s="154"/>
      <c r="G475" s="16"/>
    </row>
    <row r="476" spans="1:7">
      <c r="A476" s="52"/>
      <c r="E476" s="154"/>
      <c r="G476" s="16"/>
    </row>
    <row r="477" spans="1:7">
      <c r="A477" s="52"/>
      <c r="E477" s="154"/>
      <c r="G477" s="16"/>
    </row>
    <row r="478" spans="1:7">
      <c r="A478" s="52"/>
      <c r="E478" s="154"/>
      <c r="G478" s="16"/>
    </row>
    <row r="479" spans="1:7">
      <c r="A479" s="52"/>
      <c r="E479" s="154"/>
      <c r="G479" s="16"/>
    </row>
    <row r="480" spans="1:7">
      <c r="A480" s="52"/>
      <c r="E480" s="154"/>
      <c r="G480" s="16"/>
    </row>
    <row r="481" spans="1:7">
      <c r="A481" s="52"/>
      <c r="E481" s="154"/>
      <c r="G481" s="16"/>
    </row>
    <row r="482" spans="1:7">
      <c r="A482" s="52"/>
      <c r="E482" s="154"/>
      <c r="G482" s="16"/>
    </row>
    <row r="483" spans="1:7">
      <c r="A483" s="52"/>
      <c r="E483" s="154"/>
      <c r="G483" s="16"/>
    </row>
    <row r="484" spans="1:7">
      <c r="E484" s="154"/>
      <c r="G484" s="16"/>
    </row>
    <row r="485" spans="1:7">
      <c r="A485" s="52"/>
      <c r="E485" s="153"/>
      <c r="G485" s="16"/>
    </row>
    <row r="486" spans="1:7">
      <c r="A486" s="52"/>
      <c r="E486" s="153"/>
      <c r="G486" s="16"/>
    </row>
    <row r="487" spans="1:7">
      <c r="A487" s="52"/>
      <c r="E487" s="153"/>
      <c r="G487" s="16"/>
    </row>
    <row r="488" spans="1:7">
      <c r="A488" s="52"/>
      <c r="E488" s="153"/>
      <c r="G488" s="16"/>
    </row>
    <row r="489" spans="1:7">
      <c r="A489" s="52"/>
      <c r="E489" s="153"/>
      <c r="G489" s="16"/>
    </row>
    <row r="490" spans="1:7">
      <c r="A490" s="52"/>
      <c r="E490" s="153"/>
      <c r="G490" s="16"/>
    </row>
    <row r="491" spans="1:7">
      <c r="A491" s="52"/>
      <c r="E491" s="153"/>
      <c r="G491" s="16"/>
    </row>
    <row r="492" spans="1:7">
      <c r="A492" s="52"/>
      <c r="E492" s="153"/>
      <c r="G492" s="16"/>
    </row>
    <row r="493" spans="1:7">
      <c r="A493" s="52"/>
      <c r="E493" s="153"/>
      <c r="G493" s="16"/>
    </row>
    <row r="494" spans="1:7">
      <c r="A494" s="52"/>
      <c r="E494" s="153"/>
      <c r="G494" s="16"/>
    </row>
    <row r="495" spans="1:7">
      <c r="A495" s="52"/>
      <c r="E495" s="153"/>
      <c r="G495" s="16"/>
    </row>
    <row r="496" spans="1:7">
      <c r="A496" s="52"/>
      <c r="E496" s="153"/>
      <c r="G496" s="16"/>
    </row>
    <row r="497" spans="1:7">
      <c r="A497" s="52"/>
      <c r="E497" s="153"/>
      <c r="G497" s="16"/>
    </row>
    <row r="498" spans="1:7">
      <c r="A498" s="52"/>
      <c r="E498" s="153"/>
      <c r="G498" s="16"/>
    </row>
    <row r="499" spans="1:7">
      <c r="A499" s="52"/>
      <c r="E499" s="153"/>
      <c r="G499" s="16"/>
    </row>
    <row r="500" spans="1:7">
      <c r="A500" s="52"/>
      <c r="E500" s="153"/>
      <c r="G500" s="16"/>
    </row>
    <row r="501" spans="1:7">
      <c r="A501" s="52"/>
      <c r="E501" s="153"/>
      <c r="G501" s="16"/>
    </row>
    <row r="502" spans="1:7">
      <c r="A502" s="52"/>
      <c r="E502" s="153"/>
      <c r="G502" s="16"/>
    </row>
    <row r="503" spans="1:7">
      <c r="A503" s="52"/>
      <c r="E503" s="153"/>
      <c r="G503" s="16"/>
    </row>
    <row r="504" spans="1:7">
      <c r="A504" s="52"/>
      <c r="E504" s="153"/>
      <c r="G504" s="16"/>
    </row>
    <row r="505" spans="1:7">
      <c r="A505" s="52"/>
      <c r="E505" s="153"/>
      <c r="G505" s="16"/>
    </row>
    <row r="506" spans="1:7">
      <c r="A506" s="52"/>
      <c r="E506" s="153"/>
      <c r="G506" s="16"/>
    </row>
    <row r="507" spans="1:7">
      <c r="A507" s="52"/>
      <c r="E507" s="153"/>
      <c r="G507" s="16"/>
    </row>
    <row r="508" spans="1:7">
      <c r="A508" s="52"/>
      <c r="E508" s="153"/>
      <c r="G508" s="16"/>
    </row>
    <row r="509" spans="1:7">
      <c r="A509" s="52"/>
      <c r="E509" s="153"/>
      <c r="G509" s="16"/>
    </row>
    <row r="510" spans="1:7">
      <c r="A510" s="52"/>
      <c r="E510" s="153"/>
      <c r="G510" s="16"/>
    </row>
    <row r="511" spans="1:7">
      <c r="A511" s="52"/>
      <c r="E511" s="153"/>
      <c r="G511" s="16"/>
    </row>
    <row r="512" spans="1:7">
      <c r="A512" s="52"/>
      <c r="E512" s="153"/>
      <c r="G512" s="16"/>
    </row>
    <row r="513" spans="1:7">
      <c r="A513" s="52"/>
      <c r="E513" s="153"/>
      <c r="G513" s="16"/>
    </row>
    <row r="514" spans="1:7">
      <c r="A514" s="52"/>
      <c r="E514" s="153"/>
      <c r="G514" s="16"/>
    </row>
    <row r="515" spans="1:7">
      <c r="A515" s="52"/>
      <c r="E515" s="153"/>
      <c r="G515" s="16"/>
    </row>
    <row r="516" spans="1:7">
      <c r="A516" s="52"/>
      <c r="E516" s="153"/>
      <c r="G516" s="16"/>
    </row>
    <row r="517" spans="1:7">
      <c r="A517" s="52"/>
      <c r="E517" s="153"/>
      <c r="G517" s="16"/>
    </row>
    <row r="518" spans="1:7">
      <c r="A518" s="52"/>
      <c r="E518" s="153"/>
      <c r="G518" s="16"/>
    </row>
    <row r="519" spans="1:7">
      <c r="A519" s="52"/>
      <c r="E519" s="153"/>
      <c r="G519" s="16"/>
    </row>
    <row r="520" spans="1:7">
      <c r="A520" s="52"/>
      <c r="E520" s="153"/>
      <c r="G520" s="16"/>
    </row>
    <row r="521" spans="1:7">
      <c r="A521" s="52"/>
      <c r="E521" s="153"/>
      <c r="G521" s="16"/>
    </row>
    <row r="522" spans="1:7">
      <c r="A522" s="52"/>
      <c r="E522" s="153"/>
      <c r="G522" s="16"/>
    </row>
    <row r="523" spans="1:7">
      <c r="A523" s="52"/>
      <c r="E523" s="153"/>
      <c r="G523" s="16"/>
    </row>
    <row r="524" spans="1:7">
      <c r="A524" s="52"/>
      <c r="E524" s="153"/>
      <c r="G524" s="16"/>
    </row>
    <row r="525" spans="1:7">
      <c r="A525" s="52"/>
      <c r="E525" s="153"/>
      <c r="G525" s="16"/>
    </row>
    <row r="526" spans="1:7">
      <c r="A526" s="52"/>
      <c r="E526" s="153"/>
      <c r="G526" s="16"/>
    </row>
    <row r="527" spans="1:7">
      <c r="A527" s="52"/>
      <c r="E527" s="153"/>
      <c r="G527" s="16"/>
    </row>
    <row r="528" spans="1:7">
      <c r="A528" s="52"/>
      <c r="E528" s="153"/>
      <c r="G528" s="16"/>
    </row>
    <row r="529" spans="1:7">
      <c r="A529" s="52"/>
      <c r="E529" s="153"/>
      <c r="G529" s="16"/>
    </row>
    <row r="530" spans="1:7">
      <c r="A530" s="52"/>
      <c r="E530" s="153"/>
      <c r="G530" s="16"/>
    </row>
    <row r="531" spans="1:7">
      <c r="A531" s="52"/>
      <c r="E531" s="153"/>
      <c r="G531" s="16"/>
    </row>
    <row r="532" spans="1:7">
      <c r="A532" s="52"/>
      <c r="E532" s="153"/>
      <c r="G532" s="16"/>
    </row>
    <row r="533" spans="1:7">
      <c r="A533" s="52"/>
      <c r="E533" s="153"/>
      <c r="G533" s="16"/>
    </row>
    <row r="534" spans="1:7">
      <c r="A534" s="52"/>
      <c r="E534" s="153"/>
      <c r="G534" s="16"/>
    </row>
    <row r="535" spans="1:7">
      <c r="A535" s="52"/>
      <c r="E535" s="153"/>
      <c r="G535" s="16"/>
    </row>
    <row r="536" spans="1:7">
      <c r="A536" s="52"/>
      <c r="E536" s="153"/>
      <c r="G536" s="16"/>
    </row>
    <row r="537" spans="1:7">
      <c r="A537" s="52"/>
      <c r="E537" s="153"/>
      <c r="G537" s="16"/>
    </row>
    <row r="538" spans="1:7">
      <c r="A538" s="52"/>
      <c r="E538" s="153"/>
      <c r="G538" s="16"/>
    </row>
    <row r="539" spans="1:7">
      <c r="A539" s="52"/>
      <c r="E539" s="153"/>
      <c r="G539" s="16"/>
    </row>
    <row r="540" spans="1:7">
      <c r="A540" s="52"/>
      <c r="E540" s="153"/>
      <c r="G540" s="16"/>
    </row>
    <row r="541" spans="1:7">
      <c r="A541" s="52"/>
      <c r="E541" s="153"/>
      <c r="G541" s="16"/>
    </row>
    <row r="542" spans="1:7">
      <c r="A542" s="52"/>
      <c r="E542" s="153"/>
      <c r="G542" s="16"/>
    </row>
    <row r="543" spans="1:7">
      <c r="A543" s="52"/>
      <c r="E543" s="153"/>
      <c r="G543" s="16"/>
    </row>
    <row r="544" spans="1:7">
      <c r="A544" s="52"/>
      <c r="E544" s="153"/>
      <c r="G544" s="16"/>
    </row>
    <row r="545" spans="1:7">
      <c r="A545" s="52"/>
      <c r="E545" s="153"/>
      <c r="G545" s="16"/>
    </row>
    <row r="546" spans="1:7">
      <c r="A546" s="52"/>
      <c r="E546" s="153"/>
      <c r="G546" s="16"/>
    </row>
    <row r="547" spans="1:7">
      <c r="A547" s="52"/>
      <c r="E547" s="153"/>
      <c r="G547" s="16"/>
    </row>
    <row r="548" spans="1:7">
      <c r="A548" s="52"/>
      <c r="E548" s="153"/>
      <c r="G548" s="16"/>
    </row>
    <row r="549" spans="1:7">
      <c r="A549" s="52"/>
      <c r="E549" s="153"/>
      <c r="G549" s="16"/>
    </row>
    <row r="550" spans="1:7">
      <c r="A550" s="52"/>
      <c r="E550" s="153"/>
      <c r="G550" s="16"/>
    </row>
    <row r="551" spans="1:7">
      <c r="A551" s="52"/>
      <c r="E551" s="153"/>
      <c r="G551" s="16"/>
    </row>
    <row r="552" spans="1:7">
      <c r="A552" s="52"/>
      <c r="E552" s="153"/>
      <c r="G552" s="16"/>
    </row>
    <row r="553" spans="1:7">
      <c r="A553" s="52"/>
      <c r="E553" s="153"/>
      <c r="G553" s="16"/>
    </row>
    <row r="554" spans="1:7">
      <c r="A554" s="52"/>
      <c r="E554" s="153"/>
      <c r="G554" s="16"/>
    </row>
    <row r="555" spans="1:7">
      <c r="A555" s="52"/>
      <c r="E555" s="153"/>
      <c r="G555" s="16"/>
    </row>
    <row r="556" spans="1:7">
      <c r="E556" s="153"/>
      <c r="G556" s="16"/>
    </row>
    <row r="557" spans="1:7">
      <c r="E557" s="154"/>
      <c r="F557" s="152"/>
      <c r="G557" s="152"/>
    </row>
    <row r="558" spans="1:7">
      <c r="E558" s="154"/>
      <c r="F558" s="152"/>
      <c r="G558" s="152"/>
    </row>
    <row r="559" spans="1:7">
      <c r="E559" s="154"/>
      <c r="F559" s="152"/>
      <c r="G559" s="152"/>
    </row>
    <row r="560" spans="1:7">
      <c r="E560" s="154"/>
      <c r="F560" s="152"/>
      <c r="G560" s="152"/>
    </row>
    <row r="561" spans="5:7">
      <c r="E561" s="154"/>
      <c r="F561" s="152"/>
      <c r="G561" s="152"/>
    </row>
    <row r="562" spans="5:7">
      <c r="E562" s="154"/>
      <c r="F562" s="152"/>
      <c r="G562" s="152"/>
    </row>
    <row r="563" spans="5:7">
      <c r="E563" s="154"/>
      <c r="F563" s="152"/>
      <c r="G563" s="152"/>
    </row>
    <row r="564" spans="5:7">
      <c r="E564" s="154"/>
      <c r="F564" s="152"/>
      <c r="G564" s="152"/>
    </row>
    <row r="565" spans="5:7">
      <c r="E565" s="154"/>
      <c r="F565" s="152"/>
      <c r="G565" s="152"/>
    </row>
    <row r="566" spans="5:7">
      <c r="E566" s="154"/>
      <c r="F566" s="152"/>
      <c r="G566" s="152"/>
    </row>
    <row r="567" spans="5:7">
      <c r="E567" s="154"/>
      <c r="F567" s="152"/>
      <c r="G567" s="152"/>
    </row>
    <row r="568" spans="5:7">
      <c r="E568" s="154"/>
      <c r="F568" s="152"/>
      <c r="G568" s="152"/>
    </row>
    <row r="569" spans="5:7">
      <c r="E569" s="154"/>
      <c r="F569" s="152"/>
      <c r="G569" s="152"/>
    </row>
    <row r="570" spans="5:7">
      <c r="E570" s="154"/>
      <c r="F570" s="152"/>
      <c r="G570" s="152"/>
    </row>
    <row r="571" spans="5:7">
      <c r="E571" s="154"/>
      <c r="F571" s="152"/>
      <c r="G571" s="152"/>
    </row>
    <row r="572" spans="5:7">
      <c r="E572" s="154"/>
      <c r="F572" s="152"/>
      <c r="G572" s="152"/>
    </row>
    <row r="573" spans="5:7">
      <c r="E573" s="154"/>
      <c r="F573" s="152"/>
      <c r="G573" s="152"/>
    </row>
    <row r="574" spans="5:7">
      <c r="E574" s="154"/>
      <c r="F574" s="152"/>
      <c r="G574" s="152"/>
    </row>
    <row r="575" spans="5:7">
      <c r="E575" s="154"/>
      <c r="F575" s="152"/>
      <c r="G575" s="152"/>
    </row>
    <row r="576" spans="5:7">
      <c r="E576" s="154"/>
      <c r="F576" s="152"/>
      <c r="G576" s="152"/>
    </row>
    <row r="577" spans="5:7">
      <c r="E577" s="154"/>
      <c r="F577" s="152"/>
      <c r="G577" s="152"/>
    </row>
    <row r="578" spans="5:7">
      <c r="E578" s="154"/>
      <c r="F578" s="152"/>
      <c r="G578" s="152"/>
    </row>
    <row r="579" spans="5:7">
      <c r="E579" s="154"/>
      <c r="F579" s="152"/>
      <c r="G579" s="152"/>
    </row>
    <row r="580" spans="5:7">
      <c r="E580" s="154"/>
      <c r="F580" s="152"/>
      <c r="G580" s="152"/>
    </row>
    <row r="581" spans="5:7">
      <c r="E581" s="154"/>
      <c r="F581" s="152"/>
      <c r="G581" s="152"/>
    </row>
    <row r="582" spans="5:7">
      <c r="E582" s="154"/>
      <c r="F582" s="152"/>
      <c r="G582" s="152"/>
    </row>
    <row r="583" spans="5:7">
      <c r="E583" s="154"/>
      <c r="F583" s="152"/>
      <c r="G583" s="152"/>
    </row>
    <row r="584" spans="5:7">
      <c r="E584" s="154"/>
      <c r="F584" s="152"/>
      <c r="G584" s="152"/>
    </row>
    <row r="585" spans="5:7">
      <c r="E585" s="154"/>
      <c r="F585" s="152"/>
      <c r="G585" s="152"/>
    </row>
    <row r="586" spans="5:7">
      <c r="E586" s="154"/>
      <c r="F586" s="152"/>
      <c r="G586" s="152"/>
    </row>
    <row r="587" spans="5:7">
      <c r="E587" s="154"/>
      <c r="F587" s="152"/>
      <c r="G587" s="152"/>
    </row>
    <row r="588" spans="5:7">
      <c r="E588" s="154"/>
      <c r="F588" s="152"/>
      <c r="G588" s="152"/>
    </row>
    <row r="589" spans="5:7">
      <c r="E589" s="154"/>
      <c r="F589" s="152"/>
      <c r="G589" s="152"/>
    </row>
    <row r="590" spans="5:7">
      <c r="E590" s="154"/>
      <c r="F590" s="152"/>
      <c r="G590" s="152"/>
    </row>
    <row r="591" spans="5:7">
      <c r="E591" s="154"/>
      <c r="F591" s="152"/>
      <c r="G591" s="152"/>
    </row>
    <row r="592" spans="5:7">
      <c r="E592" s="154"/>
      <c r="F592" s="152"/>
      <c r="G592" s="152"/>
    </row>
    <row r="593" spans="5:7">
      <c r="E593" s="154"/>
      <c r="F593" s="152"/>
      <c r="G593" s="152"/>
    </row>
    <row r="594" spans="5:7">
      <c r="E594" s="154"/>
      <c r="F594" s="152"/>
      <c r="G594" s="152"/>
    </row>
    <row r="595" spans="5:7">
      <c r="E595" s="154"/>
      <c r="F595" s="152"/>
      <c r="G595" s="152"/>
    </row>
    <row r="596" spans="5:7">
      <c r="E596" s="154"/>
      <c r="F596" s="152"/>
      <c r="G596" s="152"/>
    </row>
    <row r="597" spans="5:7">
      <c r="E597" s="154"/>
      <c r="F597" s="152"/>
      <c r="G597" s="152"/>
    </row>
    <row r="598" spans="5:7">
      <c r="E598" s="154"/>
      <c r="F598" s="152"/>
      <c r="G598" s="152"/>
    </row>
    <row r="599" spans="5:7">
      <c r="E599" s="154"/>
      <c r="F599" s="152"/>
      <c r="G599" s="152"/>
    </row>
    <row r="600" spans="5:7">
      <c r="E600" s="154"/>
      <c r="F600" s="152"/>
      <c r="G600" s="152"/>
    </row>
    <row r="601" spans="5:7">
      <c r="E601" s="154"/>
      <c r="F601" s="152"/>
      <c r="G601" s="152"/>
    </row>
    <row r="602" spans="5:7">
      <c r="E602" s="154"/>
      <c r="F602" s="152"/>
      <c r="G602" s="152"/>
    </row>
    <row r="603" spans="5:7">
      <c r="E603" s="154"/>
      <c r="F603" s="152"/>
      <c r="G603" s="152"/>
    </row>
    <row r="604" spans="5:7">
      <c r="E604" s="154"/>
      <c r="F604" s="152"/>
      <c r="G604" s="152"/>
    </row>
    <row r="605" spans="5:7">
      <c r="E605" s="154"/>
      <c r="F605" s="152"/>
      <c r="G605" s="152"/>
    </row>
    <row r="606" spans="5:7">
      <c r="E606" s="154"/>
      <c r="F606" s="152"/>
      <c r="G606" s="152"/>
    </row>
    <row r="607" spans="5:7">
      <c r="E607" s="154"/>
      <c r="F607" s="152"/>
      <c r="G607" s="152"/>
    </row>
    <row r="608" spans="5:7">
      <c r="E608" s="154"/>
      <c r="F608" s="152"/>
      <c r="G608" s="152"/>
    </row>
    <row r="609" spans="5:7">
      <c r="E609" s="154"/>
      <c r="F609" s="152"/>
      <c r="G609" s="152"/>
    </row>
    <row r="610" spans="5:7">
      <c r="E610" s="154"/>
      <c r="F610" s="152"/>
      <c r="G610" s="152"/>
    </row>
    <row r="611" spans="5:7">
      <c r="E611" s="154"/>
      <c r="F611" s="152"/>
      <c r="G611" s="152"/>
    </row>
    <row r="612" spans="5:7">
      <c r="E612" s="154"/>
      <c r="F612" s="152"/>
      <c r="G612" s="152"/>
    </row>
    <row r="613" spans="5:7">
      <c r="E613" s="154"/>
      <c r="F613" s="152"/>
      <c r="G613" s="152"/>
    </row>
    <row r="614" spans="5:7">
      <c r="E614" s="154"/>
      <c r="F614" s="152"/>
      <c r="G614" s="152"/>
    </row>
    <row r="615" spans="5:7">
      <c r="E615" s="154"/>
      <c r="F615" s="152"/>
      <c r="G615" s="152"/>
    </row>
    <row r="616" spans="5:7">
      <c r="E616" s="154"/>
      <c r="F616" s="152"/>
      <c r="G616" s="152"/>
    </row>
    <row r="617" spans="5:7">
      <c r="E617" s="154"/>
      <c r="F617" s="152"/>
      <c r="G617" s="152"/>
    </row>
    <row r="618" spans="5:7">
      <c r="E618" s="154"/>
      <c r="F618" s="152"/>
      <c r="G618" s="152"/>
    </row>
    <row r="619" spans="5:7">
      <c r="E619" s="154"/>
      <c r="F619" s="152"/>
      <c r="G619" s="152"/>
    </row>
    <row r="620" spans="5:7">
      <c r="E620" s="154"/>
      <c r="F620" s="152"/>
      <c r="G620" s="152"/>
    </row>
    <row r="621" spans="5:7">
      <c r="E621" s="154"/>
      <c r="F621" s="152"/>
      <c r="G621" s="152"/>
    </row>
    <row r="622" spans="5:7">
      <c r="E622" s="154"/>
      <c r="F622" s="152"/>
      <c r="G622" s="152"/>
    </row>
    <row r="623" spans="5:7">
      <c r="E623" s="154"/>
      <c r="F623" s="152"/>
      <c r="G623" s="152"/>
    </row>
    <row r="624" spans="5:7">
      <c r="E624" s="154"/>
      <c r="F624" s="152"/>
      <c r="G624" s="152"/>
    </row>
    <row r="625" spans="5:7">
      <c r="E625" s="154"/>
      <c r="F625" s="152"/>
      <c r="G625" s="152"/>
    </row>
    <row r="626" spans="5:7">
      <c r="E626" s="154"/>
      <c r="F626" s="152"/>
      <c r="G626" s="152"/>
    </row>
    <row r="627" spans="5:7">
      <c r="E627" s="154"/>
      <c r="F627" s="152"/>
      <c r="G627" s="152"/>
    </row>
    <row r="628" spans="5:7">
      <c r="E628" s="154"/>
      <c r="F628" s="152"/>
      <c r="G628" s="152"/>
    </row>
    <row r="629" spans="5:7">
      <c r="E629" s="154"/>
      <c r="F629" s="152"/>
      <c r="G629" s="152"/>
    </row>
    <row r="630" spans="5:7">
      <c r="E630" s="154"/>
      <c r="F630" s="152"/>
      <c r="G630" s="152"/>
    </row>
    <row r="631" spans="5:7">
      <c r="E631" s="154"/>
      <c r="F631" s="152"/>
      <c r="G631" s="152"/>
    </row>
    <row r="632" spans="5:7">
      <c r="E632" s="154"/>
      <c r="F632" s="152"/>
      <c r="G632" s="152"/>
    </row>
    <row r="633" spans="5:7">
      <c r="E633" s="154"/>
      <c r="F633" s="152"/>
      <c r="G633" s="152"/>
    </row>
    <row r="634" spans="5:7">
      <c r="E634" s="154"/>
      <c r="F634" s="152"/>
      <c r="G634" s="152"/>
    </row>
    <row r="635" spans="5:7">
      <c r="E635" s="154"/>
      <c r="F635" s="152"/>
      <c r="G635" s="152"/>
    </row>
    <row r="636" spans="5:7">
      <c r="E636" s="154"/>
      <c r="F636" s="152"/>
      <c r="G636" s="152"/>
    </row>
    <row r="637" spans="5:7">
      <c r="E637" s="154"/>
      <c r="F637" s="152"/>
      <c r="G637" s="152"/>
    </row>
    <row r="638" spans="5:7">
      <c r="E638" s="154"/>
      <c r="F638" s="152"/>
      <c r="G638" s="152"/>
    </row>
    <row r="639" spans="5:7">
      <c r="E639" s="154"/>
      <c r="F639" s="152"/>
      <c r="G639" s="152"/>
    </row>
    <row r="640" spans="5:7">
      <c r="E640" s="154"/>
      <c r="F640" s="152"/>
      <c r="G640" s="152"/>
    </row>
    <row r="641" spans="5:7">
      <c r="E641" s="154"/>
      <c r="F641" s="152"/>
      <c r="G641" s="152"/>
    </row>
    <row r="642" spans="5:7">
      <c r="E642" s="154"/>
      <c r="F642" s="152"/>
      <c r="G642" s="152"/>
    </row>
    <row r="643" spans="5:7">
      <c r="E643" s="154"/>
      <c r="F643" s="152"/>
      <c r="G643" s="152"/>
    </row>
    <row r="644" spans="5:7">
      <c r="E644" s="154"/>
      <c r="F644" s="152"/>
      <c r="G644" s="152"/>
    </row>
    <row r="645" spans="5:7">
      <c r="E645" s="154"/>
      <c r="F645" s="152"/>
      <c r="G645" s="152"/>
    </row>
    <row r="646" spans="5:7">
      <c r="E646" s="154"/>
      <c r="F646" s="152"/>
      <c r="G646" s="152"/>
    </row>
    <row r="647" spans="5:7">
      <c r="E647" s="154"/>
      <c r="F647" s="152"/>
      <c r="G647" s="152"/>
    </row>
    <row r="648" spans="5:7">
      <c r="E648" s="154"/>
      <c r="F648" s="152"/>
      <c r="G648" s="152"/>
    </row>
    <row r="649" spans="5:7">
      <c r="E649" s="154"/>
      <c r="F649" s="152"/>
      <c r="G649" s="152"/>
    </row>
    <row r="650" spans="5:7">
      <c r="E650" s="154"/>
      <c r="F650" s="152"/>
      <c r="G650" s="152"/>
    </row>
    <row r="651" spans="5:7">
      <c r="E651" s="154"/>
      <c r="F651" s="152"/>
      <c r="G651" s="152"/>
    </row>
    <row r="652" spans="5:7">
      <c r="E652" s="154"/>
      <c r="F652" s="152"/>
      <c r="G652" s="152"/>
    </row>
    <row r="653" spans="5:7">
      <c r="E653" s="154"/>
      <c r="F653" s="152"/>
      <c r="G653" s="152"/>
    </row>
    <row r="654" spans="5:7">
      <c r="E654" s="154"/>
      <c r="F654" s="152"/>
      <c r="G654" s="152"/>
    </row>
    <row r="655" spans="5:7">
      <c r="E655" s="154"/>
      <c r="F655" s="152"/>
      <c r="G655" s="152"/>
    </row>
    <row r="656" spans="5:7">
      <c r="E656" s="154"/>
      <c r="F656" s="152"/>
      <c r="G656" s="152"/>
    </row>
    <row r="657" spans="5:7">
      <c r="E657" s="154"/>
      <c r="F657" s="152"/>
      <c r="G657" s="152"/>
    </row>
    <row r="658" spans="5:7">
      <c r="E658" s="154"/>
      <c r="F658" s="152"/>
      <c r="G658" s="152"/>
    </row>
    <row r="659" spans="5:7">
      <c r="E659" s="154"/>
      <c r="F659" s="152"/>
      <c r="G659" s="152"/>
    </row>
    <row r="660" spans="5:7">
      <c r="E660" s="154"/>
      <c r="F660" s="152"/>
      <c r="G660" s="152"/>
    </row>
    <row r="661" spans="5:7">
      <c r="E661" s="154"/>
      <c r="F661" s="152"/>
      <c r="G661" s="152"/>
    </row>
    <row r="662" spans="5:7">
      <c r="E662" s="154"/>
      <c r="F662" s="152"/>
      <c r="G662" s="152"/>
    </row>
    <row r="663" spans="5:7">
      <c r="E663" s="154"/>
      <c r="F663" s="152"/>
      <c r="G663" s="152"/>
    </row>
    <row r="664" spans="5:7">
      <c r="E664" s="154"/>
      <c r="F664" s="152"/>
      <c r="G664" s="152"/>
    </row>
    <row r="665" spans="5:7">
      <c r="E665" s="154"/>
      <c r="F665" s="152"/>
      <c r="G665" s="152"/>
    </row>
    <row r="666" spans="5:7">
      <c r="E666" s="154"/>
      <c r="F666" s="152"/>
      <c r="G666" s="152"/>
    </row>
    <row r="667" spans="5:7">
      <c r="E667" s="154"/>
      <c r="F667" s="152"/>
      <c r="G667" s="152"/>
    </row>
    <row r="668" spans="5:7">
      <c r="E668" s="154"/>
      <c r="F668" s="152"/>
      <c r="G668" s="152"/>
    </row>
    <row r="669" spans="5:7">
      <c r="E669" s="154"/>
      <c r="F669" s="152"/>
      <c r="G669" s="152"/>
    </row>
    <row r="670" spans="5:7">
      <c r="E670" s="154"/>
      <c r="F670" s="152"/>
      <c r="G670" s="152"/>
    </row>
    <row r="671" spans="5:7">
      <c r="E671" s="154"/>
      <c r="F671" s="152"/>
      <c r="G671" s="152"/>
    </row>
    <row r="672" spans="5:7">
      <c r="E672" s="154"/>
      <c r="F672" s="152"/>
      <c r="G672" s="152"/>
    </row>
    <row r="673" spans="5:7">
      <c r="E673" s="154"/>
      <c r="F673" s="152"/>
      <c r="G673" s="152"/>
    </row>
    <row r="674" spans="5:7">
      <c r="E674" s="154"/>
      <c r="F674" s="152"/>
      <c r="G674" s="152"/>
    </row>
    <row r="675" spans="5:7">
      <c r="E675" s="154"/>
      <c r="F675" s="152"/>
      <c r="G675" s="152"/>
    </row>
    <row r="676" spans="5:7">
      <c r="E676" s="154"/>
      <c r="F676" s="152"/>
      <c r="G676" s="152"/>
    </row>
    <row r="677" spans="5:7">
      <c r="E677" s="154"/>
      <c r="F677" s="152"/>
      <c r="G677" s="152"/>
    </row>
    <row r="678" spans="5:7">
      <c r="E678" s="154"/>
      <c r="F678" s="152"/>
      <c r="G678" s="152"/>
    </row>
    <row r="679" spans="5:7">
      <c r="E679" s="154"/>
      <c r="F679" s="152"/>
      <c r="G679" s="152"/>
    </row>
    <row r="680" spans="5:7">
      <c r="E680" s="154"/>
      <c r="F680" s="152"/>
      <c r="G680" s="152"/>
    </row>
    <row r="681" spans="5:7">
      <c r="E681" s="154"/>
      <c r="F681" s="152"/>
      <c r="G681" s="152"/>
    </row>
    <row r="682" spans="5:7">
      <c r="E682" s="154"/>
      <c r="F682" s="152"/>
      <c r="G682" s="152"/>
    </row>
    <row r="683" spans="5:7">
      <c r="E683" s="154"/>
      <c r="F683" s="152"/>
      <c r="G683" s="152"/>
    </row>
    <row r="684" spans="5:7">
      <c r="E684" s="154"/>
      <c r="F684" s="152"/>
      <c r="G684" s="152"/>
    </row>
    <row r="685" spans="5:7">
      <c r="E685" s="154"/>
      <c r="F685" s="152"/>
      <c r="G685" s="152"/>
    </row>
    <row r="686" spans="5:7">
      <c r="E686" s="154"/>
      <c r="F686" s="152"/>
      <c r="G686" s="152"/>
    </row>
    <row r="687" spans="5:7">
      <c r="E687" s="154"/>
      <c r="F687" s="152"/>
      <c r="G687" s="152"/>
    </row>
    <row r="688" spans="5:7">
      <c r="E688" s="154"/>
      <c r="F688" s="152"/>
      <c r="G688" s="152"/>
    </row>
    <row r="689" spans="5:7">
      <c r="E689" s="154"/>
      <c r="F689" s="152"/>
      <c r="G689" s="152"/>
    </row>
    <row r="690" spans="5:7">
      <c r="E690" s="154"/>
      <c r="F690" s="152"/>
      <c r="G690" s="152"/>
    </row>
    <row r="691" spans="5:7">
      <c r="E691" s="154"/>
      <c r="F691" s="152"/>
      <c r="G691" s="152"/>
    </row>
    <row r="692" spans="5:7">
      <c r="E692" s="154"/>
      <c r="F692" s="152"/>
      <c r="G692" s="152"/>
    </row>
    <row r="693" spans="5:7">
      <c r="E693" s="154"/>
      <c r="F693" s="152"/>
      <c r="G693" s="152"/>
    </row>
    <row r="694" spans="5:7">
      <c r="E694" s="154"/>
      <c r="F694" s="152"/>
      <c r="G694" s="152"/>
    </row>
    <row r="695" spans="5:7">
      <c r="E695" s="154"/>
      <c r="F695" s="152"/>
      <c r="G695" s="152"/>
    </row>
    <row r="696" spans="5:7">
      <c r="E696" s="154"/>
      <c r="F696" s="152"/>
      <c r="G696" s="152"/>
    </row>
    <row r="697" spans="5:7">
      <c r="E697" s="154"/>
      <c r="F697" s="152"/>
      <c r="G697" s="152"/>
    </row>
    <row r="698" spans="5:7">
      <c r="E698" s="154"/>
      <c r="F698" s="152"/>
      <c r="G698" s="152"/>
    </row>
    <row r="699" spans="5:7">
      <c r="E699" s="154"/>
      <c r="F699" s="152"/>
      <c r="G699" s="152"/>
    </row>
    <row r="700" spans="5:7">
      <c r="E700" s="154"/>
      <c r="F700" s="152"/>
      <c r="G700" s="152"/>
    </row>
    <row r="701" spans="5:7">
      <c r="E701" s="154"/>
      <c r="F701" s="152"/>
      <c r="G701" s="152"/>
    </row>
    <row r="702" spans="5:7">
      <c r="E702" s="154"/>
      <c r="F702" s="152"/>
      <c r="G702" s="152"/>
    </row>
    <row r="703" spans="5:7">
      <c r="E703" s="154"/>
      <c r="F703" s="152"/>
      <c r="G703" s="152"/>
    </row>
    <row r="704" spans="5:7">
      <c r="E704" s="154"/>
      <c r="F704" s="152"/>
      <c r="G704" s="152"/>
    </row>
    <row r="705" spans="5:8">
      <c r="E705" s="154"/>
      <c r="F705" s="152"/>
      <c r="G705" s="152"/>
    </row>
    <row r="706" spans="5:8">
      <c r="E706" s="154"/>
      <c r="F706" s="152"/>
      <c r="G706" s="152"/>
    </row>
    <row r="707" spans="5:8">
      <c r="E707" s="154"/>
      <c r="F707" s="152"/>
      <c r="G707" s="152"/>
    </row>
    <row r="708" spans="5:8">
      <c r="E708" s="154"/>
      <c r="F708" s="152"/>
      <c r="G708" s="152"/>
      <c r="H708" s="152"/>
    </row>
    <row r="709" spans="5:8">
      <c r="E709" s="154"/>
      <c r="F709" s="152"/>
      <c r="G709" s="152"/>
    </row>
    <row r="710" spans="5:8">
      <c r="E710" s="154"/>
      <c r="F710" s="152"/>
      <c r="G710" s="152"/>
    </row>
    <row r="711" spans="5:8">
      <c r="E711" s="154"/>
      <c r="F711" s="152"/>
      <c r="G711" s="152"/>
    </row>
    <row r="712" spans="5:8">
      <c r="E712" s="154"/>
      <c r="F712" s="152"/>
      <c r="G712" s="152"/>
    </row>
    <row r="713" spans="5:8">
      <c r="E713" s="154"/>
      <c r="F713" s="152"/>
      <c r="G713" s="152"/>
    </row>
    <row r="714" spans="5:8">
      <c r="E714" s="154"/>
      <c r="F714" s="152"/>
      <c r="G714" s="152"/>
    </row>
    <row r="715" spans="5:8">
      <c r="E715" s="154"/>
      <c r="F715" s="152"/>
      <c r="G715" s="152"/>
    </row>
    <row r="716" spans="5:8">
      <c r="E716" s="154"/>
      <c r="F716" s="152"/>
      <c r="G716" s="152"/>
    </row>
    <row r="717" spans="5:8">
      <c r="E717" s="154"/>
      <c r="F717" s="152"/>
      <c r="G717" s="152"/>
    </row>
    <row r="718" spans="5:8">
      <c r="E718" s="154"/>
      <c r="F718" s="152"/>
      <c r="G718" s="152"/>
    </row>
    <row r="719" spans="5:8">
      <c r="E719" s="154"/>
      <c r="F719" s="152"/>
      <c r="G719" s="152"/>
    </row>
    <row r="720" spans="5:8">
      <c r="E720" s="154"/>
      <c r="F720" s="152"/>
      <c r="G720" s="152"/>
    </row>
    <row r="721" spans="5:7">
      <c r="E721" s="154"/>
      <c r="F721" s="152"/>
      <c r="G721" s="152"/>
    </row>
    <row r="722" spans="5:7">
      <c r="E722" s="154"/>
      <c r="F722" s="152"/>
      <c r="G722" s="152"/>
    </row>
    <row r="723" spans="5:7">
      <c r="E723" s="154"/>
      <c r="F723" s="152"/>
      <c r="G723" s="152"/>
    </row>
    <row r="724" spans="5:7">
      <c r="E724" s="154"/>
      <c r="F724" s="152"/>
      <c r="G724" s="152"/>
    </row>
    <row r="725" spans="5:7">
      <c r="E725" s="154"/>
      <c r="F725" s="152"/>
      <c r="G725" s="152"/>
    </row>
    <row r="726" spans="5:7">
      <c r="E726" s="154"/>
      <c r="F726" s="152"/>
      <c r="G726" s="152"/>
    </row>
    <row r="727" spans="5:7">
      <c r="E727" s="154"/>
      <c r="F727" s="152"/>
      <c r="G727" s="152"/>
    </row>
    <row r="728" spans="5:7">
      <c r="E728" s="154"/>
      <c r="F728" s="152"/>
      <c r="G728" s="152"/>
    </row>
    <row r="729" spans="5:7">
      <c r="E729" s="154"/>
      <c r="F729" s="152"/>
      <c r="G729" s="152"/>
    </row>
    <row r="730" spans="5:7">
      <c r="E730" s="154"/>
      <c r="F730" s="152"/>
      <c r="G730" s="152"/>
    </row>
    <row r="731" spans="5:7">
      <c r="E731" s="154"/>
      <c r="F731" s="152"/>
      <c r="G731" s="152"/>
    </row>
    <row r="732" spans="5:7">
      <c r="E732" s="154"/>
      <c r="F732" s="152"/>
      <c r="G732" s="152"/>
    </row>
    <row r="733" spans="5:7">
      <c r="E733" s="154"/>
      <c r="F733" s="152"/>
      <c r="G733" s="152"/>
    </row>
    <row r="734" spans="5:7">
      <c r="E734" s="154"/>
      <c r="F734" s="152"/>
      <c r="G734" s="152"/>
    </row>
    <row r="735" spans="5:7">
      <c r="E735" s="154"/>
      <c r="F735" s="152"/>
      <c r="G735" s="152"/>
    </row>
    <row r="736" spans="5:7">
      <c r="E736" s="154"/>
      <c r="F736" s="152"/>
      <c r="G736" s="152"/>
    </row>
    <row r="737" spans="5:7">
      <c r="E737" s="154"/>
      <c r="F737" s="152"/>
      <c r="G737" s="152"/>
    </row>
    <row r="738" spans="5:7">
      <c r="E738" s="154"/>
      <c r="F738" s="152"/>
      <c r="G738" s="152"/>
    </row>
    <row r="739" spans="5:7">
      <c r="E739" s="154"/>
      <c r="F739" s="152"/>
      <c r="G739" s="152"/>
    </row>
    <row r="740" spans="5:7">
      <c r="E740" s="154"/>
      <c r="F740" s="152"/>
      <c r="G740" s="152"/>
    </row>
    <row r="741" spans="5:7">
      <c r="E741" s="154"/>
      <c r="F741" s="152"/>
      <c r="G741" s="152"/>
    </row>
    <row r="742" spans="5:7">
      <c r="E742" s="154"/>
      <c r="F742" s="152"/>
      <c r="G742" s="152"/>
    </row>
    <row r="743" spans="5:7">
      <c r="E743" s="154"/>
      <c r="F743" s="152"/>
      <c r="G743" s="152"/>
    </row>
    <row r="744" spans="5:7">
      <c r="E744" s="154"/>
      <c r="F744" s="152"/>
      <c r="G744" s="152"/>
    </row>
    <row r="745" spans="5:7">
      <c r="E745" s="154"/>
      <c r="F745" s="152"/>
      <c r="G745" s="152"/>
    </row>
    <row r="746" spans="5:7">
      <c r="E746" s="154"/>
      <c r="F746" s="152"/>
      <c r="G746" s="152"/>
    </row>
    <row r="747" spans="5:7">
      <c r="E747" s="154"/>
      <c r="F747" s="152"/>
      <c r="G747" s="152"/>
    </row>
    <row r="748" spans="5:7">
      <c r="E748" s="154"/>
      <c r="F748" s="152"/>
      <c r="G748" s="152"/>
    </row>
    <row r="749" spans="5:7">
      <c r="E749" s="154"/>
      <c r="F749" s="152"/>
      <c r="G749" s="152"/>
    </row>
    <row r="750" spans="5:7">
      <c r="E750" s="154"/>
      <c r="F750" s="152"/>
      <c r="G750" s="152"/>
    </row>
    <row r="751" spans="5:7">
      <c r="E751" s="154"/>
      <c r="F751" s="152"/>
      <c r="G751" s="152"/>
    </row>
    <row r="752" spans="5:7">
      <c r="E752" s="154"/>
      <c r="F752" s="152"/>
      <c r="G752" s="152"/>
    </row>
    <row r="753" spans="5:7">
      <c r="E753" s="154"/>
      <c r="F753" s="152"/>
      <c r="G753" s="152"/>
    </row>
    <row r="754" spans="5:7">
      <c r="E754" s="154"/>
      <c r="F754" s="152"/>
      <c r="G754" s="152"/>
    </row>
    <row r="755" spans="5:7">
      <c r="E755" s="154"/>
      <c r="F755" s="152"/>
      <c r="G755" s="152"/>
    </row>
    <row r="756" spans="5:7">
      <c r="E756" s="154"/>
      <c r="F756" s="152"/>
      <c r="G756" s="152"/>
    </row>
    <row r="757" spans="5:7">
      <c r="E757" s="154"/>
      <c r="F757" s="152"/>
      <c r="G757" s="152"/>
    </row>
    <row r="758" spans="5:7">
      <c r="E758" s="154"/>
      <c r="F758" s="152"/>
      <c r="G758" s="152"/>
    </row>
    <row r="759" spans="5:7">
      <c r="E759" s="154"/>
      <c r="F759" s="152"/>
      <c r="G759" s="152"/>
    </row>
    <row r="760" spans="5:7">
      <c r="E760" s="154"/>
      <c r="F760" s="152"/>
      <c r="G760" s="152"/>
    </row>
    <row r="761" spans="5:7">
      <c r="E761" s="154"/>
      <c r="F761" s="152"/>
      <c r="G761" s="152"/>
    </row>
    <row r="762" spans="5:7">
      <c r="E762" s="154"/>
      <c r="F762" s="152"/>
      <c r="G762" s="152"/>
    </row>
    <row r="763" spans="5:7">
      <c r="E763" s="154"/>
      <c r="F763" s="152"/>
      <c r="G763" s="152"/>
    </row>
    <row r="764" spans="5:7">
      <c r="E764" s="154"/>
      <c r="F764" s="152"/>
      <c r="G764" s="152"/>
    </row>
    <row r="765" spans="5:7">
      <c r="E765" s="154"/>
      <c r="F765" s="152"/>
      <c r="G765" s="152"/>
    </row>
    <row r="766" spans="5:7">
      <c r="E766" s="154"/>
      <c r="F766" s="152"/>
      <c r="G766" s="152"/>
    </row>
    <row r="767" spans="5:7">
      <c r="E767" s="154"/>
      <c r="F767" s="152"/>
      <c r="G767" s="152"/>
    </row>
    <row r="768" spans="5:7">
      <c r="E768" s="154"/>
      <c r="F768" s="152"/>
      <c r="G768" s="152"/>
    </row>
    <row r="769" spans="1:7">
      <c r="E769" s="154"/>
      <c r="F769" s="152"/>
      <c r="G769" s="152"/>
    </row>
    <row r="770" spans="1:7">
      <c r="E770" s="154"/>
      <c r="F770" s="152"/>
      <c r="G770" s="152"/>
    </row>
    <row r="771" spans="1:7">
      <c r="E771" s="154"/>
      <c r="F771" s="152"/>
      <c r="G771" s="152"/>
    </row>
    <row r="772" spans="1:7">
      <c r="E772" s="156"/>
      <c r="F772" s="152"/>
      <c r="G772" s="152"/>
    </row>
    <row r="773" spans="1:7">
      <c r="A773" s="52"/>
      <c r="E773" s="153"/>
      <c r="F773" s="152"/>
      <c r="G773" s="152"/>
    </row>
    <row r="774" spans="1:7">
      <c r="A774" s="52"/>
      <c r="E774" s="153"/>
      <c r="F774" s="152"/>
      <c r="G774" s="152"/>
    </row>
    <row r="775" spans="1:7">
      <c r="A775" s="52"/>
      <c r="E775" s="153"/>
      <c r="G775" s="152"/>
    </row>
    <row r="776" spans="1:7">
      <c r="A776" s="52"/>
      <c r="E776" s="153"/>
      <c r="F776" s="152"/>
      <c r="G776" s="152"/>
    </row>
    <row r="777" spans="1:7">
      <c r="A777" s="52"/>
      <c r="E777" s="153"/>
      <c r="F777" s="152"/>
      <c r="G777" s="152"/>
    </row>
    <row r="778" spans="1:7">
      <c r="A778" s="52"/>
      <c r="E778" s="153"/>
      <c r="F778" s="152"/>
      <c r="G778" s="152"/>
    </row>
    <row r="779" spans="1:7">
      <c r="A779" s="52"/>
      <c r="E779" s="153"/>
      <c r="F779" s="152"/>
      <c r="G779" s="152"/>
    </row>
    <row r="780" spans="1:7">
      <c r="A780" s="52"/>
      <c r="E780" s="153"/>
      <c r="F780" s="152"/>
      <c r="G780" s="152"/>
    </row>
    <row r="781" spans="1:7">
      <c r="A781" s="52"/>
      <c r="E781" s="153"/>
      <c r="F781" s="152"/>
      <c r="G781" s="152"/>
    </row>
    <row r="782" spans="1:7">
      <c r="A782" s="52"/>
      <c r="E782" s="153"/>
      <c r="F782" s="152"/>
      <c r="G782" s="152"/>
    </row>
    <row r="783" spans="1:7">
      <c r="A783" s="52"/>
      <c r="E783" s="153"/>
      <c r="F783" s="152"/>
      <c r="G783" s="152"/>
    </row>
    <row r="784" spans="1:7">
      <c r="A784" s="52"/>
      <c r="E784" s="153"/>
      <c r="F784" s="152"/>
      <c r="G784" s="152"/>
    </row>
    <row r="785" spans="1:7">
      <c r="A785" s="52"/>
      <c r="E785" s="153"/>
      <c r="F785" s="152"/>
      <c r="G785" s="152"/>
    </row>
    <row r="786" spans="1:7">
      <c r="A786" s="52"/>
      <c r="E786" s="153"/>
      <c r="F786" s="152"/>
      <c r="G786" s="152"/>
    </row>
    <row r="787" spans="1:7">
      <c r="A787" s="52"/>
      <c r="E787" s="153"/>
      <c r="F787" s="152"/>
      <c r="G787" s="152"/>
    </row>
    <row r="788" spans="1:7">
      <c r="A788" s="52"/>
      <c r="E788" s="153"/>
      <c r="F788" s="152"/>
      <c r="G788" s="152"/>
    </row>
    <row r="789" spans="1:7">
      <c r="A789" s="52"/>
      <c r="E789" s="153"/>
      <c r="F789" s="152"/>
      <c r="G789" s="152"/>
    </row>
    <row r="790" spans="1:7">
      <c r="A790" s="52"/>
      <c r="E790" s="153"/>
      <c r="F790" s="152"/>
      <c r="G790" s="152"/>
    </row>
    <row r="791" spans="1:7">
      <c r="A791" s="52"/>
      <c r="E791" s="153"/>
      <c r="F791" s="152"/>
      <c r="G791" s="152"/>
    </row>
    <row r="792" spans="1:7">
      <c r="A792" s="52"/>
      <c r="E792" s="153"/>
      <c r="F792" s="152"/>
      <c r="G792" s="152"/>
    </row>
    <row r="793" spans="1:7">
      <c r="A793" s="52"/>
      <c r="E793" s="153"/>
      <c r="F793" s="152"/>
      <c r="G793" s="152"/>
    </row>
    <row r="794" spans="1:7">
      <c r="A794" s="52"/>
      <c r="E794" s="153"/>
      <c r="F794" s="152"/>
      <c r="G794" s="152"/>
    </row>
    <row r="795" spans="1:7">
      <c r="A795" s="52"/>
      <c r="E795" s="153"/>
      <c r="F795" s="152"/>
      <c r="G795" s="152"/>
    </row>
    <row r="796" spans="1:7">
      <c r="A796" s="52"/>
      <c r="E796" s="153"/>
      <c r="F796" s="152"/>
      <c r="G796" s="152"/>
    </row>
    <row r="797" spans="1:7">
      <c r="A797" s="52"/>
      <c r="E797" s="153"/>
      <c r="F797" s="152"/>
      <c r="G797" s="152"/>
    </row>
    <row r="798" spans="1:7">
      <c r="A798" s="52"/>
      <c r="E798" s="153"/>
      <c r="F798" s="152"/>
      <c r="G798" s="152"/>
    </row>
    <row r="799" spans="1:7">
      <c r="A799" s="52"/>
      <c r="E799" s="153"/>
      <c r="F799" s="152"/>
      <c r="G799" s="152"/>
    </row>
    <row r="800" spans="1:7">
      <c r="A800" s="52"/>
      <c r="E800" s="153"/>
      <c r="F800" s="152"/>
      <c r="G800" s="152"/>
    </row>
    <row r="801" spans="1:7">
      <c r="A801" s="52"/>
      <c r="E801" s="153"/>
      <c r="F801" s="152"/>
      <c r="G801" s="152"/>
    </row>
    <row r="802" spans="1:7">
      <c r="A802" s="52"/>
      <c r="E802" s="153"/>
      <c r="F802" s="152"/>
      <c r="G802" s="152"/>
    </row>
    <row r="803" spans="1:7">
      <c r="A803" s="52"/>
      <c r="E803" s="153"/>
      <c r="F803" s="152"/>
      <c r="G803" s="152"/>
    </row>
    <row r="804" spans="1:7">
      <c r="A804" s="52"/>
      <c r="E804" s="153"/>
      <c r="F804" s="152"/>
      <c r="G804" s="152"/>
    </row>
    <row r="805" spans="1:7">
      <c r="A805" s="52"/>
      <c r="E805" s="153"/>
      <c r="F805" s="152"/>
      <c r="G805" s="152"/>
    </row>
    <row r="806" spans="1:7">
      <c r="A806" s="52"/>
      <c r="E806" s="153"/>
      <c r="F806" s="152"/>
      <c r="G806" s="152"/>
    </row>
    <row r="807" spans="1:7">
      <c r="A807" s="52"/>
      <c r="E807" s="153"/>
      <c r="F807" s="152"/>
      <c r="G807" s="152"/>
    </row>
    <row r="808" spans="1:7">
      <c r="A808" s="52"/>
      <c r="E808" s="153"/>
      <c r="F808" s="152"/>
      <c r="G808" s="152"/>
    </row>
    <row r="809" spans="1:7">
      <c r="A809" s="52"/>
      <c r="E809" s="153"/>
      <c r="F809" s="152"/>
      <c r="G809" s="152"/>
    </row>
    <row r="810" spans="1:7">
      <c r="A810" s="52"/>
      <c r="E810" s="153"/>
      <c r="F810" s="152"/>
      <c r="G810" s="152"/>
    </row>
    <row r="811" spans="1:7">
      <c r="A811" s="52"/>
      <c r="E811" s="153"/>
      <c r="F811" s="152"/>
      <c r="G811" s="152"/>
    </row>
    <row r="812" spans="1:7">
      <c r="A812" s="52"/>
      <c r="E812" s="153"/>
      <c r="F812" s="152"/>
      <c r="G812" s="152"/>
    </row>
    <row r="813" spans="1:7">
      <c r="A813" s="52"/>
      <c r="E813" s="153"/>
      <c r="F813" s="152"/>
      <c r="G813" s="152"/>
    </row>
    <row r="814" spans="1:7">
      <c r="A814" s="52"/>
      <c r="E814" s="153"/>
      <c r="F814" s="152"/>
      <c r="G814" s="152"/>
    </row>
    <row r="815" spans="1:7">
      <c r="A815" s="52"/>
      <c r="E815" s="153"/>
      <c r="F815" s="152"/>
      <c r="G815" s="152"/>
    </row>
    <row r="816" spans="1:7">
      <c r="A816" s="52"/>
      <c r="E816" s="153"/>
      <c r="F816" s="152"/>
      <c r="G816" s="152"/>
    </row>
    <row r="817" spans="1:7">
      <c r="A817" s="52"/>
      <c r="E817" s="153"/>
      <c r="F817" s="152"/>
      <c r="G817" s="152"/>
    </row>
    <row r="818" spans="1:7">
      <c r="A818" s="52"/>
      <c r="E818" s="153"/>
      <c r="F818" s="152"/>
      <c r="G818" s="152"/>
    </row>
    <row r="819" spans="1:7">
      <c r="A819" s="52"/>
      <c r="E819" s="153"/>
      <c r="F819" s="152"/>
      <c r="G819" s="152"/>
    </row>
    <row r="820" spans="1:7">
      <c r="E820" s="153"/>
      <c r="F820" s="152"/>
      <c r="G820" s="152"/>
    </row>
    <row r="821" spans="1:7">
      <c r="A821" s="52"/>
      <c r="D821" s="52"/>
      <c r="E821" s="153"/>
      <c r="F821" s="152"/>
      <c r="G821" s="152"/>
    </row>
    <row r="822" spans="1:7">
      <c r="A822" s="52"/>
      <c r="D822" s="52"/>
      <c r="E822" s="153"/>
      <c r="F822" s="152"/>
      <c r="G822" s="152"/>
    </row>
    <row r="823" spans="1:7">
      <c r="A823" s="52"/>
      <c r="D823" s="52"/>
      <c r="E823" s="153"/>
      <c r="F823" s="152"/>
      <c r="G823" s="152"/>
    </row>
    <row r="824" spans="1:7">
      <c r="A824" s="52"/>
      <c r="D824" s="52"/>
      <c r="E824" s="153"/>
      <c r="F824" s="152"/>
      <c r="G824" s="152"/>
    </row>
    <row r="825" spans="1:7">
      <c r="A825" s="52"/>
      <c r="D825" s="52"/>
      <c r="E825" s="153"/>
      <c r="F825" s="152"/>
      <c r="G825" s="152"/>
    </row>
    <row r="826" spans="1:7">
      <c r="A826" s="52"/>
      <c r="D826" s="52"/>
      <c r="E826" s="153"/>
      <c r="F826" s="152"/>
      <c r="G826" s="152"/>
    </row>
    <row r="827" spans="1:7">
      <c r="A827" s="52"/>
      <c r="D827" s="52"/>
      <c r="E827" s="153"/>
      <c r="F827" s="152"/>
      <c r="G827" s="152"/>
    </row>
    <row r="828" spans="1:7">
      <c r="A828" s="52"/>
      <c r="D828" s="52"/>
      <c r="E828" s="153"/>
      <c r="F828" s="152"/>
      <c r="G828" s="152"/>
    </row>
    <row r="829" spans="1:7">
      <c r="A829" s="52"/>
      <c r="D829" s="52"/>
      <c r="E829" s="153"/>
      <c r="F829" s="152"/>
      <c r="G829" s="152"/>
    </row>
    <row r="830" spans="1:7">
      <c r="A830" s="52"/>
      <c r="D830" s="52"/>
      <c r="E830" s="153"/>
      <c r="F830" s="152"/>
      <c r="G830" s="152"/>
    </row>
    <row r="831" spans="1:7">
      <c r="A831" s="52"/>
      <c r="D831" s="52"/>
      <c r="E831" s="153"/>
      <c r="F831" s="152"/>
      <c r="G831" s="152"/>
    </row>
    <row r="832" spans="1:7">
      <c r="A832" s="52"/>
      <c r="D832" s="52"/>
      <c r="E832" s="153"/>
      <c r="F832" s="152"/>
      <c r="G832" s="152"/>
    </row>
    <row r="833" spans="1:7">
      <c r="A833" s="52"/>
      <c r="D833" s="52"/>
      <c r="E833" s="153"/>
      <c r="F833" s="152"/>
      <c r="G833" s="152"/>
    </row>
    <row r="834" spans="1:7">
      <c r="A834" s="52"/>
      <c r="D834" s="52"/>
      <c r="E834" s="153"/>
      <c r="F834" s="152"/>
      <c r="G834" s="152"/>
    </row>
    <row r="835" spans="1:7">
      <c r="A835" s="52"/>
      <c r="D835" s="52"/>
      <c r="E835" s="153"/>
      <c r="F835" s="152"/>
      <c r="G835" s="152"/>
    </row>
    <row r="836" spans="1:7">
      <c r="A836" s="52"/>
      <c r="D836" s="52"/>
      <c r="E836" s="153"/>
      <c r="F836" s="152"/>
      <c r="G836" s="152"/>
    </row>
    <row r="837" spans="1:7">
      <c r="A837" s="52"/>
      <c r="D837" s="52"/>
      <c r="E837" s="153"/>
      <c r="F837" s="152"/>
      <c r="G837" s="152"/>
    </row>
    <row r="838" spans="1:7">
      <c r="A838" s="52"/>
      <c r="D838" s="52"/>
      <c r="E838" s="153"/>
      <c r="F838" s="152"/>
      <c r="G838" s="152"/>
    </row>
    <row r="839" spans="1:7">
      <c r="A839" s="52"/>
      <c r="D839" s="52"/>
      <c r="E839" s="153"/>
      <c r="F839" s="152"/>
      <c r="G839" s="152"/>
    </row>
    <row r="840" spans="1:7">
      <c r="A840" s="52"/>
      <c r="D840" s="52"/>
      <c r="E840" s="153"/>
      <c r="F840" s="152"/>
      <c r="G840" s="152"/>
    </row>
    <row r="841" spans="1:7">
      <c r="A841" s="52"/>
      <c r="D841" s="52"/>
      <c r="E841" s="153"/>
      <c r="F841" s="152"/>
      <c r="G841" s="152"/>
    </row>
    <row r="842" spans="1:7">
      <c r="A842" s="52"/>
      <c r="D842" s="52"/>
      <c r="E842" s="153"/>
      <c r="F842" s="152"/>
      <c r="G842" s="152"/>
    </row>
    <row r="843" spans="1:7">
      <c r="A843" s="52"/>
      <c r="D843" s="52"/>
      <c r="E843" s="153"/>
      <c r="F843" s="152"/>
      <c r="G843" s="152"/>
    </row>
    <row r="844" spans="1:7">
      <c r="A844" s="52"/>
      <c r="D844" s="52"/>
      <c r="E844" s="153"/>
      <c r="F844" s="152"/>
      <c r="G844" s="152"/>
    </row>
    <row r="845" spans="1:7">
      <c r="A845" s="52"/>
      <c r="D845" s="52"/>
      <c r="E845" s="153"/>
      <c r="F845" s="152"/>
      <c r="G845" s="152"/>
    </row>
    <row r="846" spans="1:7">
      <c r="A846" s="52"/>
      <c r="D846" s="52"/>
      <c r="E846" s="153"/>
      <c r="F846" s="152"/>
      <c r="G846" s="152"/>
    </row>
    <row r="847" spans="1:7">
      <c r="A847" s="52"/>
      <c r="D847" s="52"/>
      <c r="E847" s="153"/>
      <c r="F847" s="152"/>
      <c r="G847" s="152"/>
    </row>
    <row r="848" spans="1:7">
      <c r="A848" s="52"/>
      <c r="D848" s="52"/>
      <c r="E848" s="153"/>
      <c r="F848" s="152"/>
      <c r="G848" s="152"/>
    </row>
    <row r="849" spans="1:7">
      <c r="A849" s="52"/>
      <c r="D849" s="52"/>
      <c r="E849" s="153"/>
      <c r="F849" s="152"/>
      <c r="G849" s="152"/>
    </row>
    <row r="850" spans="1:7">
      <c r="A850" s="52"/>
      <c r="D850" s="52"/>
      <c r="E850" s="153"/>
      <c r="F850" s="152"/>
      <c r="G850" s="152"/>
    </row>
    <row r="851" spans="1:7">
      <c r="A851" s="52"/>
      <c r="D851" s="52"/>
      <c r="E851" s="153"/>
      <c r="F851" s="152"/>
      <c r="G851" s="152"/>
    </row>
    <row r="852" spans="1:7">
      <c r="A852" s="52"/>
      <c r="D852" s="52"/>
      <c r="E852" s="153"/>
      <c r="F852" s="152"/>
      <c r="G852" s="152"/>
    </row>
    <row r="853" spans="1:7">
      <c r="A853" s="52"/>
      <c r="D853" s="52"/>
      <c r="E853" s="153"/>
      <c r="F853" s="152"/>
      <c r="G853" s="152"/>
    </row>
    <row r="854" spans="1:7">
      <c r="A854" s="52"/>
      <c r="D854" s="52"/>
      <c r="E854" s="153"/>
      <c r="F854" s="152"/>
      <c r="G854" s="152"/>
    </row>
    <row r="855" spans="1:7">
      <c r="A855" s="52"/>
      <c r="D855" s="52"/>
      <c r="E855" s="153"/>
      <c r="F855" s="152"/>
      <c r="G855" s="152"/>
    </row>
    <row r="856" spans="1:7">
      <c r="A856" s="52"/>
      <c r="D856" s="52"/>
      <c r="E856" s="153"/>
      <c r="F856" s="152"/>
      <c r="G856" s="152"/>
    </row>
    <row r="857" spans="1:7">
      <c r="A857" s="52"/>
      <c r="D857" s="52"/>
      <c r="E857" s="153"/>
      <c r="F857" s="152"/>
      <c r="G857" s="152"/>
    </row>
    <row r="858" spans="1:7">
      <c r="A858" s="52"/>
      <c r="D858" s="52"/>
      <c r="E858" s="153"/>
      <c r="F858" s="152"/>
      <c r="G858" s="152"/>
    </row>
    <row r="859" spans="1:7">
      <c r="A859" s="52"/>
      <c r="D859" s="52"/>
      <c r="E859" s="153"/>
      <c r="F859" s="152"/>
      <c r="G859" s="152"/>
    </row>
    <row r="860" spans="1:7">
      <c r="A860" s="52"/>
      <c r="D860" s="52"/>
      <c r="E860" s="153"/>
      <c r="F860" s="152"/>
      <c r="G860" s="152"/>
    </row>
    <row r="861" spans="1:7">
      <c r="A861" s="52"/>
      <c r="D861" s="52"/>
      <c r="E861" s="153"/>
      <c r="F861" s="152"/>
      <c r="G861" s="152"/>
    </row>
    <row r="862" spans="1:7">
      <c r="A862" s="52"/>
      <c r="D862" s="52"/>
      <c r="E862" s="153"/>
      <c r="F862" s="152"/>
      <c r="G862" s="152"/>
    </row>
    <row r="863" spans="1:7">
      <c r="A863" s="52"/>
      <c r="D863" s="52"/>
      <c r="E863" s="153"/>
      <c r="F863" s="152"/>
      <c r="G863" s="152"/>
    </row>
    <row r="864" spans="1:7">
      <c r="A864" s="52"/>
      <c r="D864" s="52"/>
      <c r="E864" s="153"/>
      <c r="F864" s="152"/>
      <c r="G864" s="152"/>
    </row>
    <row r="865" spans="1:8">
      <c r="A865" s="52"/>
      <c r="D865" s="52"/>
      <c r="E865" s="153"/>
      <c r="F865" s="152"/>
      <c r="G865" s="152"/>
    </row>
    <row r="866" spans="1:8">
      <c r="A866" s="52"/>
      <c r="D866" s="52"/>
      <c r="E866" s="153"/>
      <c r="F866" s="152"/>
      <c r="G866" s="152"/>
    </row>
    <row r="867" spans="1:8">
      <c r="A867" s="52"/>
      <c r="D867" s="52"/>
      <c r="E867" s="153"/>
      <c r="F867" s="152"/>
      <c r="G867" s="152"/>
    </row>
    <row r="868" spans="1:8">
      <c r="D868" s="52"/>
      <c r="E868" s="153"/>
      <c r="F868" s="152"/>
      <c r="G868" s="152"/>
    </row>
    <row r="869" spans="1:8">
      <c r="A869" s="52"/>
      <c r="D869" s="52"/>
      <c r="E869" s="153"/>
      <c r="F869" s="152"/>
      <c r="G869" s="152"/>
    </row>
    <row r="870" spans="1:8">
      <c r="A870" s="52"/>
      <c r="D870" s="52"/>
      <c r="E870" s="153"/>
      <c r="F870" s="152"/>
      <c r="G870" s="152"/>
    </row>
    <row r="871" spans="1:8">
      <c r="A871" s="52"/>
      <c r="D871" s="52"/>
      <c r="E871" s="153"/>
      <c r="F871" s="152"/>
      <c r="G871" s="152"/>
    </row>
    <row r="872" spans="1:8">
      <c r="A872" s="52"/>
      <c r="D872" s="52"/>
      <c r="E872" s="153"/>
      <c r="F872" s="152"/>
      <c r="G872" s="152"/>
    </row>
    <row r="873" spans="1:8">
      <c r="A873" s="52"/>
      <c r="D873" s="52"/>
      <c r="E873" s="153"/>
      <c r="F873" s="152"/>
      <c r="G873" s="152"/>
    </row>
    <row r="874" spans="1:8">
      <c r="A874" s="52"/>
      <c r="D874" s="52"/>
      <c r="E874" s="153"/>
      <c r="F874" s="152"/>
      <c r="G874" s="152"/>
    </row>
    <row r="875" spans="1:8">
      <c r="A875" s="52"/>
      <c r="D875" s="52"/>
      <c r="E875" s="153"/>
      <c r="F875" s="152"/>
      <c r="G875" s="152"/>
    </row>
    <row r="876" spans="1:8">
      <c r="A876" s="52"/>
      <c r="D876" s="52"/>
      <c r="E876" s="153"/>
      <c r="F876" s="152"/>
      <c r="G876" s="152"/>
    </row>
    <row r="877" spans="1:8">
      <c r="A877" s="52"/>
      <c r="D877" s="52"/>
      <c r="E877" s="153"/>
      <c r="F877" s="152"/>
      <c r="G877" s="152"/>
    </row>
    <row r="878" spans="1:8">
      <c r="A878" s="52"/>
      <c r="D878" s="52"/>
      <c r="E878" s="153"/>
      <c r="F878" s="152"/>
      <c r="G878" s="152"/>
    </row>
    <row r="879" spans="1:8">
      <c r="A879" s="52"/>
      <c r="D879" s="52"/>
      <c r="E879" s="153"/>
      <c r="F879" s="152"/>
      <c r="G879" s="152"/>
      <c r="H879" s="152"/>
    </row>
    <row r="880" spans="1:8">
      <c r="A880" s="52"/>
      <c r="D880" s="52"/>
      <c r="E880" s="153"/>
      <c r="F880" s="152"/>
      <c r="G880" s="152"/>
      <c r="H880" s="152"/>
    </row>
    <row r="881" spans="1:8">
      <c r="A881" s="52"/>
      <c r="D881" s="52"/>
      <c r="E881" s="153"/>
      <c r="F881" s="152"/>
      <c r="G881" s="152"/>
    </row>
    <row r="882" spans="1:8">
      <c r="A882" s="52"/>
      <c r="D882" s="52"/>
      <c r="E882" s="153"/>
      <c r="F882" s="152"/>
      <c r="G882" s="152"/>
    </row>
    <row r="883" spans="1:8">
      <c r="A883" s="52"/>
      <c r="D883" s="52"/>
      <c r="E883" s="153"/>
      <c r="F883" s="152"/>
      <c r="G883" s="152"/>
    </row>
    <row r="884" spans="1:8">
      <c r="A884" s="52"/>
      <c r="D884" s="52"/>
      <c r="E884" s="153"/>
      <c r="F884" s="152"/>
      <c r="G884" s="152"/>
    </row>
    <row r="885" spans="1:8">
      <c r="A885" s="52"/>
      <c r="D885" s="52"/>
      <c r="E885" s="153"/>
      <c r="F885" s="152"/>
      <c r="G885" s="152"/>
    </row>
    <row r="886" spans="1:8">
      <c r="A886" s="52"/>
      <c r="D886" s="52"/>
      <c r="E886" s="153"/>
      <c r="F886" s="152"/>
      <c r="G886" s="152"/>
    </row>
    <row r="887" spans="1:8">
      <c r="A887" s="52"/>
      <c r="D887" s="52"/>
      <c r="E887" s="153"/>
      <c r="F887" s="152"/>
      <c r="G887" s="152"/>
    </row>
    <row r="888" spans="1:8">
      <c r="A888" s="52"/>
      <c r="D888" s="52"/>
      <c r="E888" s="153"/>
      <c r="F888" s="152"/>
      <c r="G888" s="152"/>
    </row>
    <row r="889" spans="1:8">
      <c r="A889" s="52"/>
      <c r="D889" s="52"/>
      <c r="E889" s="153"/>
      <c r="F889" s="152"/>
      <c r="G889" s="152"/>
    </row>
    <row r="890" spans="1:8">
      <c r="A890" s="52"/>
      <c r="D890" s="52"/>
      <c r="E890" s="153"/>
      <c r="F890" s="152"/>
      <c r="G890" s="152"/>
    </row>
    <row r="891" spans="1:8">
      <c r="A891" s="52"/>
      <c r="D891" s="52"/>
      <c r="E891" s="153"/>
      <c r="F891" s="152"/>
      <c r="G891" s="152"/>
    </row>
    <row r="892" spans="1:8">
      <c r="A892" s="52"/>
      <c r="D892" s="52"/>
      <c r="E892" s="153"/>
      <c r="F892" s="152"/>
      <c r="G892" s="152"/>
    </row>
    <row r="893" spans="1:8">
      <c r="A893" s="52"/>
      <c r="D893" s="52"/>
      <c r="E893" s="153"/>
      <c r="F893" s="152"/>
      <c r="G893" s="152"/>
    </row>
    <row r="894" spans="1:8">
      <c r="A894" s="52"/>
      <c r="D894" s="52"/>
      <c r="E894" s="153"/>
      <c r="F894" s="152"/>
      <c r="G894" s="152"/>
    </row>
    <row r="895" spans="1:8">
      <c r="A895" s="52"/>
      <c r="D895" s="52"/>
      <c r="E895" s="153"/>
      <c r="F895" s="152"/>
      <c r="G895" s="152"/>
      <c r="H895" s="152"/>
    </row>
    <row r="896" spans="1:8">
      <c r="A896" s="52"/>
      <c r="D896" s="52"/>
      <c r="E896" s="153"/>
      <c r="F896" s="152"/>
      <c r="G896" s="152"/>
      <c r="H896" s="152"/>
    </row>
    <row r="897" spans="1:7">
      <c r="A897" s="52"/>
      <c r="D897" s="52"/>
      <c r="E897" s="153"/>
      <c r="F897" s="152"/>
      <c r="G897" s="152"/>
    </row>
    <row r="898" spans="1:7">
      <c r="A898" s="52"/>
      <c r="D898" s="52"/>
      <c r="E898" s="153"/>
      <c r="F898" s="152"/>
      <c r="G898" s="152"/>
    </row>
    <row r="899" spans="1:7">
      <c r="A899" s="52"/>
      <c r="D899" s="52"/>
      <c r="E899" s="153"/>
      <c r="F899" s="152"/>
      <c r="G899" s="152"/>
    </row>
    <row r="900" spans="1:7">
      <c r="A900" s="52"/>
      <c r="D900" s="52"/>
      <c r="E900" s="153"/>
      <c r="F900" s="152"/>
      <c r="G900" s="152"/>
    </row>
    <row r="901" spans="1:7">
      <c r="A901" s="52"/>
      <c r="D901" s="52"/>
      <c r="E901" s="153"/>
      <c r="F901" s="152"/>
      <c r="G901" s="152"/>
    </row>
    <row r="902" spans="1:7">
      <c r="A902" s="52"/>
      <c r="D902" s="52"/>
      <c r="E902" s="153"/>
      <c r="F902" s="152"/>
      <c r="G902" s="152"/>
    </row>
    <row r="903" spans="1:7">
      <c r="A903" s="52"/>
      <c r="D903" s="52"/>
      <c r="E903" s="153"/>
      <c r="F903" s="152"/>
      <c r="G903" s="152"/>
    </row>
    <row r="904" spans="1:7">
      <c r="A904" s="52"/>
      <c r="D904" s="52"/>
      <c r="E904" s="153"/>
      <c r="F904" s="152"/>
      <c r="G904" s="152"/>
    </row>
    <row r="905" spans="1:7">
      <c r="A905" s="52"/>
      <c r="D905" s="52"/>
      <c r="E905" s="153"/>
      <c r="F905" s="152"/>
      <c r="G905" s="152"/>
    </row>
    <row r="906" spans="1:7">
      <c r="A906" s="52"/>
      <c r="D906" s="52"/>
      <c r="E906" s="153"/>
      <c r="F906" s="152"/>
      <c r="G906" s="152"/>
    </row>
    <row r="907" spans="1:7">
      <c r="A907" s="52"/>
      <c r="D907" s="52"/>
      <c r="E907" s="153"/>
      <c r="F907" s="152"/>
      <c r="G907" s="152"/>
    </row>
    <row r="908" spans="1:7">
      <c r="A908" s="52"/>
      <c r="D908" s="52"/>
      <c r="E908" s="153"/>
      <c r="F908" s="152"/>
      <c r="G908" s="152"/>
    </row>
    <row r="909" spans="1:7">
      <c r="A909" s="52"/>
      <c r="D909" s="52"/>
      <c r="E909" s="153"/>
      <c r="F909" s="152"/>
      <c r="G909" s="152"/>
    </row>
    <row r="910" spans="1:7">
      <c r="A910" s="52"/>
      <c r="D910" s="52"/>
      <c r="E910" s="153"/>
      <c r="F910" s="152"/>
      <c r="G910" s="152"/>
    </row>
    <row r="911" spans="1:7">
      <c r="A911" s="52"/>
      <c r="D911" s="52"/>
      <c r="E911" s="153"/>
      <c r="F911" s="152"/>
      <c r="G911" s="152"/>
    </row>
    <row r="912" spans="1:7">
      <c r="A912" s="52"/>
      <c r="D912" s="52"/>
      <c r="E912" s="153"/>
      <c r="F912" s="152"/>
      <c r="G912" s="152"/>
    </row>
    <row r="913" spans="1:7">
      <c r="A913" s="52"/>
      <c r="D913" s="52"/>
      <c r="E913" s="153"/>
      <c r="F913" s="152"/>
      <c r="G913" s="152"/>
    </row>
    <row r="914" spans="1:7">
      <c r="A914" s="52"/>
      <c r="D914" s="52"/>
      <c r="E914" s="153"/>
      <c r="F914" s="152"/>
      <c r="G914" s="152"/>
    </row>
    <row r="915" spans="1:7">
      <c r="A915" s="52"/>
      <c r="D915" s="52"/>
      <c r="E915" s="153"/>
      <c r="F915" s="152"/>
      <c r="G915" s="152"/>
    </row>
    <row r="916" spans="1:7">
      <c r="D916" s="52"/>
      <c r="E916" s="153"/>
      <c r="F916" s="152"/>
      <c r="G916" s="152"/>
    </row>
    <row r="917" spans="1:7">
      <c r="A917" s="52"/>
      <c r="E917" s="154"/>
      <c r="F917" s="152"/>
      <c r="G917" s="152"/>
    </row>
    <row r="918" spans="1:7">
      <c r="A918" s="52"/>
      <c r="E918" s="154"/>
      <c r="F918" s="152"/>
      <c r="G918" s="152"/>
    </row>
    <row r="919" spans="1:7">
      <c r="A919" s="52"/>
      <c r="E919" s="154"/>
      <c r="F919" s="152"/>
      <c r="G919" s="152"/>
    </row>
    <row r="920" spans="1:7">
      <c r="A920" s="52"/>
      <c r="E920" s="154"/>
      <c r="F920" s="152"/>
      <c r="G920" s="152"/>
    </row>
    <row r="921" spans="1:7">
      <c r="A921" s="52"/>
      <c r="E921" s="154"/>
      <c r="F921" s="152"/>
      <c r="G921" s="152"/>
    </row>
    <row r="922" spans="1:7">
      <c r="A922" s="52"/>
      <c r="E922" s="154"/>
      <c r="F922" s="152"/>
      <c r="G922" s="152"/>
    </row>
    <row r="923" spans="1:7">
      <c r="A923" s="52"/>
      <c r="E923" s="154"/>
      <c r="F923" s="152"/>
      <c r="G923" s="152"/>
    </row>
    <row r="924" spans="1:7">
      <c r="A924" s="52"/>
      <c r="E924" s="154"/>
      <c r="F924" s="152"/>
      <c r="G924" s="152"/>
    </row>
    <row r="925" spans="1:7">
      <c r="A925" s="52"/>
      <c r="E925" s="154"/>
      <c r="F925" s="152"/>
      <c r="G925" s="152"/>
    </row>
    <row r="926" spans="1:7">
      <c r="A926" s="52"/>
      <c r="E926" s="154"/>
      <c r="F926" s="152"/>
      <c r="G926" s="152"/>
    </row>
    <row r="927" spans="1:7">
      <c r="A927" s="52"/>
      <c r="E927" s="154"/>
      <c r="F927" s="152"/>
      <c r="G927" s="152"/>
    </row>
    <row r="928" spans="1:7">
      <c r="A928" s="52"/>
      <c r="E928" s="154"/>
      <c r="F928" s="152"/>
      <c r="G928" s="152"/>
    </row>
    <row r="929" spans="1:7">
      <c r="A929" s="52"/>
      <c r="E929" s="154"/>
      <c r="F929" s="152"/>
      <c r="G929" s="152"/>
    </row>
    <row r="930" spans="1:7">
      <c r="A930" s="52"/>
      <c r="E930" s="154"/>
      <c r="F930" s="152"/>
      <c r="G930" s="152"/>
    </row>
    <row r="931" spans="1:7">
      <c r="A931" s="52"/>
      <c r="E931" s="154"/>
      <c r="F931" s="152"/>
      <c r="G931" s="152"/>
    </row>
    <row r="932" spans="1:7">
      <c r="A932" s="52"/>
      <c r="E932" s="154"/>
      <c r="F932" s="152"/>
      <c r="G932" s="152"/>
    </row>
    <row r="933" spans="1:7">
      <c r="A933" s="52"/>
      <c r="E933" s="154"/>
      <c r="F933" s="152"/>
      <c r="G933" s="152"/>
    </row>
    <row r="934" spans="1:7">
      <c r="A934" s="52"/>
      <c r="E934" s="154"/>
      <c r="F934" s="152"/>
      <c r="G934" s="152"/>
    </row>
    <row r="935" spans="1:7">
      <c r="A935" s="52"/>
      <c r="E935" s="154"/>
      <c r="F935" s="152"/>
      <c r="G935" s="152"/>
    </row>
    <row r="936" spans="1:7">
      <c r="A936" s="52"/>
      <c r="E936" s="154"/>
      <c r="F936" s="152"/>
      <c r="G936" s="152"/>
    </row>
    <row r="937" spans="1:7">
      <c r="A937" s="52"/>
      <c r="E937" s="154"/>
      <c r="F937" s="152"/>
      <c r="G937" s="152"/>
    </row>
    <row r="938" spans="1:7">
      <c r="A938" s="52"/>
      <c r="E938" s="154"/>
      <c r="F938" s="152"/>
      <c r="G938" s="152"/>
    </row>
    <row r="939" spans="1:7">
      <c r="A939" s="52"/>
      <c r="E939" s="154"/>
      <c r="F939" s="152"/>
      <c r="G939" s="152"/>
    </row>
    <row r="940" spans="1:7">
      <c r="A940" s="52"/>
      <c r="E940" s="154"/>
      <c r="F940" s="152"/>
      <c r="G940" s="152"/>
    </row>
    <row r="941" spans="1:7">
      <c r="A941" s="52"/>
      <c r="E941" s="154"/>
      <c r="F941" s="152"/>
      <c r="G941" s="152"/>
    </row>
    <row r="942" spans="1:7">
      <c r="A942" s="52"/>
      <c r="E942" s="154"/>
      <c r="F942" s="152"/>
      <c r="G942" s="152"/>
    </row>
    <row r="943" spans="1:7">
      <c r="A943" s="52"/>
      <c r="E943" s="154"/>
      <c r="F943" s="152"/>
      <c r="G943" s="152"/>
    </row>
    <row r="944" spans="1:7">
      <c r="A944" s="52"/>
      <c r="E944" s="154"/>
      <c r="F944" s="152"/>
      <c r="G944" s="152"/>
    </row>
    <row r="945" spans="1:7">
      <c r="A945" s="52"/>
      <c r="E945" s="154"/>
      <c r="F945" s="152"/>
      <c r="G945" s="152"/>
    </row>
    <row r="946" spans="1:7">
      <c r="A946" s="52"/>
      <c r="E946" s="154"/>
      <c r="F946" s="152"/>
      <c r="G946" s="152"/>
    </row>
    <row r="947" spans="1:7">
      <c r="A947" s="52"/>
      <c r="E947" s="154"/>
      <c r="F947" s="152"/>
      <c r="G947" s="152"/>
    </row>
    <row r="948" spans="1:7">
      <c r="A948" s="52"/>
      <c r="E948" s="154"/>
      <c r="F948" s="152"/>
      <c r="G948" s="152"/>
    </row>
    <row r="949" spans="1:7">
      <c r="A949" s="52"/>
      <c r="E949" s="154"/>
      <c r="F949" s="152"/>
      <c r="G949" s="152"/>
    </row>
    <row r="950" spans="1:7">
      <c r="A950" s="52"/>
      <c r="E950" s="154"/>
      <c r="F950" s="152"/>
      <c r="G950" s="152"/>
    </row>
    <row r="951" spans="1:7">
      <c r="A951" s="52"/>
      <c r="E951" s="154"/>
      <c r="F951" s="152"/>
      <c r="G951" s="152"/>
    </row>
    <row r="952" spans="1:7">
      <c r="A952" s="52"/>
      <c r="E952" s="154"/>
      <c r="F952" s="152"/>
      <c r="G952" s="152"/>
    </row>
    <row r="953" spans="1:7">
      <c r="A953" s="52"/>
      <c r="E953" s="154"/>
      <c r="F953" s="152"/>
      <c r="G953" s="152"/>
    </row>
    <row r="954" spans="1:7">
      <c r="A954" s="52"/>
      <c r="E954" s="154"/>
      <c r="F954" s="152"/>
      <c r="G954" s="152"/>
    </row>
    <row r="955" spans="1:7">
      <c r="A955" s="52"/>
      <c r="E955" s="154"/>
      <c r="F955" s="152"/>
      <c r="G955" s="152"/>
    </row>
    <row r="956" spans="1:7">
      <c r="A956" s="52"/>
      <c r="E956" s="154"/>
      <c r="F956" s="152"/>
      <c r="G956" s="152"/>
    </row>
    <row r="957" spans="1:7">
      <c r="A957" s="52"/>
      <c r="E957" s="154"/>
      <c r="F957" s="152"/>
      <c r="G957" s="152"/>
    </row>
    <row r="958" spans="1:7">
      <c r="A958" s="52"/>
      <c r="E958" s="154"/>
      <c r="F958" s="152"/>
      <c r="G958" s="152"/>
    </row>
    <row r="959" spans="1:7">
      <c r="A959" s="52"/>
      <c r="E959" s="154"/>
      <c r="F959" s="152"/>
      <c r="G959" s="152"/>
    </row>
    <row r="960" spans="1:7">
      <c r="A960" s="52"/>
      <c r="E960" s="154"/>
      <c r="F960" s="152"/>
      <c r="G960" s="152"/>
    </row>
    <row r="961" spans="1:7">
      <c r="A961" s="52"/>
      <c r="E961" s="154"/>
      <c r="F961" s="152"/>
      <c r="G961" s="152"/>
    </row>
    <row r="962" spans="1:7">
      <c r="A962" s="52"/>
      <c r="E962" s="154"/>
      <c r="F962" s="152"/>
      <c r="G962" s="152"/>
    </row>
    <row r="963" spans="1:7">
      <c r="A963" s="52"/>
      <c r="E963" s="154"/>
      <c r="F963" s="152"/>
      <c r="G963" s="152"/>
    </row>
    <row r="964" spans="1:7">
      <c r="A964" s="52"/>
      <c r="E964" s="154"/>
      <c r="F964" s="152"/>
      <c r="G964" s="152"/>
    </row>
    <row r="965" spans="1:7">
      <c r="A965" s="52"/>
      <c r="E965" s="154"/>
      <c r="F965" s="152"/>
      <c r="G965" s="152"/>
    </row>
    <row r="966" spans="1:7">
      <c r="A966" s="52"/>
      <c r="E966" s="154"/>
      <c r="F966" s="152"/>
      <c r="G966" s="152"/>
    </row>
    <row r="967" spans="1:7">
      <c r="A967" s="52"/>
      <c r="E967" s="154"/>
      <c r="F967" s="152"/>
      <c r="G967" s="152"/>
    </row>
    <row r="968" spans="1:7">
      <c r="A968" s="52"/>
      <c r="E968" s="154"/>
      <c r="F968" s="152"/>
      <c r="G968" s="152"/>
    </row>
    <row r="969" spans="1:7">
      <c r="A969" s="52"/>
      <c r="E969" s="154"/>
      <c r="F969" s="152"/>
      <c r="G969" s="152"/>
    </row>
    <row r="970" spans="1:7">
      <c r="A970" s="52"/>
      <c r="E970" s="154"/>
      <c r="F970" s="152"/>
      <c r="G970" s="152"/>
    </row>
    <row r="971" spans="1:7">
      <c r="A971" s="52"/>
      <c r="E971" s="154"/>
      <c r="F971" s="152"/>
      <c r="G971" s="152"/>
    </row>
    <row r="972" spans="1:7">
      <c r="A972" s="52"/>
      <c r="E972" s="154"/>
      <c r="F972" s="152"/>
      <c r="G972" s="152"/>
    </row>
    <row r="973" spans="1:7">
      <c r="A973" s="52"/>
      <c r="E973" s="154"/>
      <c r="F973" s="152"/>
      <c r="G973" s="152"/>
    </row>
    <row r="974" spans="1:7">
      <c r="A974" s="52"/>
      <c r="E974" s="154"/>
      <c r="F974" s="152"/>
      <c r="G974" s="152"/>
    </row>
    <row r="975" spans="1:7">
      <c r="A975" s="52"/>
      <c r="E975" s="154"/>
      <c r="F975" s="152"/>
      <c r="G975" s="152"/>
    </row>
    <row r="976" spans="1:7">
      <c r="A976" s="52"/>
      <c r="E976" s="154"/>
      <c r="F976" s="152"/>
      <c r="G976" s="152"/>
    </row>
    <row r="977" spans="1:7">
      <c r="A977" s="52"/>
      <c r="E977" s="154"/>
      <c r="F977" s="152"/>
      <c r="G977" s="152"/>
    </row>
    <row r="978" spans="1:7">
      <c r="A978" s="52"/>
      <c r="E978" s="154"/>
      <c r="F978" s="152"/>
      <c r="G978" s="152"/>
    </row>
    <row r="979" spans="1:7">
      <c r="A979" s="52"/>
      <c r="E979" s="154"/>
      <c r="F979" s="152"/>
      <c r="G979" s="152"/>
    </row>
    <row r="980" spans="1:7">
      <c r="A980" s="52"/>
      <c r="E980" s="154"/>
      <c r="F980" s="152"/>
      <c r="G980" s="152"/>
    </row>
    <row r="981" spans="1:7">
      <c r="A981" s="52"/>
      <c r="E981" s="154"/>
      <c r="F981" s="152"/>
      <c r="G981" s="152"/>
    </row>
    <row r="982" spans="1:7">
      <c r="A982" s="52"/>
      <c r="E982" s="154"/>
      <c r="F982" s="152"/>
      <c r="G982" s="152"/>
    </row>
    <row r="983" spans="1:7">
      <c r="A983" s="52"/>
      <c r="E983" s="154"/>
      <c r="F983" s="152"/>
      <c r="G983" s="152"/>
    </row>
    <row r="984" spans="1:7">
      <c r="A984" s="52"/>
      <c r="E984" s="154"/>
      <c r="F984" s="152"/>
      <c r="G984" s="152"/>
    </row>
    <row r="985" spans="1:7">
      <c r="A985" s="52"/>
      <c r="E985" s="154"/>
      <c r="F985" s="152"/>
      <c r="G985" s="152"/>
    </row>
    <row r="986" spans="1:7">
      <c r="A986" s="52"/>
      <c r="E986" s="154"/>
      <c r="F986" s="152"/>
      <c r="G986" s="152"/>
    </row>
    <row r="987" spans="1:7">
      <c r="A987" s="52"/>
      <c r="E987" s="154"/>
      <c r="F987" s="152"/>
      <c r="G987" s="152"/>
    </row>
    <row r="988" spans="1:7">
      <c r="A988" s="52"/>
      <c r="E988" s="154"/>
      <c r="F988" s="152"/>
      <c r="G988" s="152"/>
    </row>
    <row r="989" spans="1:7">
      <c r="A989" s="52"/>
      <c r="E989" s="154"/>
      <c r="F989" s="152"/>
      <c r="G989" s="152"/>
    </row>
    <row r="990" spans="1:7">
      <c r="A990" s="52"/>
      <c r="E990" s="154"/>
      <c r="F990" s="152"/>
      <c r="G990" s="152"/>
    </row>
    <row r="991" spans="1:7">
      <c r="A991" s="52"/>
      <c r="E991" s="154"/>
      <c r="F991" s="152"/>
      <c r="G991" s="152"/>
    </row>
    <row r="992" spans="1:7">
      <c r="A992" s="52"/>
      <c r="E992" s="154"/>
      <c r="F992" s="152"/>
      <c r="G992" s="152"/>
    </row>
    <row r="993" spans="1:7">
      <c r="A993" s="52"/>
      <c r="E993" s="154"/>
      <c r="F993" s="152"/>
      <c r="G993" s="152"/>
    </row>
    <row r="994" spans="1:7">
      <c r="A994" s="52"/>
      <c r="E994" s="154"/>
      <c r="F994" s="152"/>
      <c r="G994" s="152"/>
    </row>
    <row r="995" spans="1:7">
      <c r="A995" s="52"/>
      <c r="E995" s="154"/>
      <c r="F995" s="152"/>
      <c r="G995" s="152"/>
    </row>
    <row r="996" spans="1:7">
      <c r="A996" s="52"/>
      <c r="E996" s="154"/>
      <c r="F996" s="152"/>
      <c r="G996" s="152"/>
    </row>
    <row r="997" spans="1:7">
      <c r="A997" s="52"/>
      <c r="E997" s="154"/>
      <c r="F997" s="152"/>
      <c r="G997" s="152"/>
    </row>
    <row r="998" spans="1:7">
      <c r="A998" s="52"/>
      <c r="E998" s="154"/>
      <c r="F998" s="152"/>
      <c r="G998" s="152"/>
    </row>
    <row r="999" spans="1:7">
      <c r="A999" s="52"/>
      <c r="E999" s="154"/>
      <c r="F999" s="152"/>
      <c r="G999" s="152"/>
    </row>
    <row r="1000" spans="1:7">
      <c r="A1000" s="52"/>
      <c r="E1000" s="154"/>
      <c r="F1000" s="152"/>
      <c r="G1000" s="152"/>
    </row>
    <row r="1001" spans="1:7">
      <c r="A1001" s="52"/>
      <c r="E1001" s="154"/>
      <c r="F1001" s="152"/>
      <c r="G1001" s="152"/>
    </row>
    <row r="1002" spans="1:7">
      <c r="A1002" s="52"/>
      <c r="E1002" s="154"/>
      <c r="F1002" s="152"/>
      <c r="G1002" s="152"/>
    </row>
    <row r="1003" spans="1:7">
      <c r="A1003" s="52"/>
      <c r="E1003" s="154"/>
      <c r="F1003" s="152"/>
      <c r="G1003" s="152"/>
    </row>
    <row r="1004" spans="1:7">
      <c r="A1004" s="52"/>
      <c r="E1004" s="154"/>
      <c r="F1004" s="152"/>
      <c r="G1004" s="152"/>
    </row>
    <row r="1005" spans="1:7">
      <c r="A1005" s="52"/>
      <c r="E1005" s="154"/>
      <c r="F1005" s="152"/>
      <c r="G1005" s="152"/>
    </row>
    <row r="1006" spans="1:7">
      <c r="A1006" s="52"/>
      <c r="E1006" s="154"/>
      <c r="F1006" s="152"/>
      <c r="G1006" s="152"/>
    </row>
    <row r="1007" spans="1:7">
      <c r="A1007" s="52"/>
      <c r="E1007" s="154"/>
      <c r="F1007" s="152"/>
      <c r="G1007" s="152"/>
    </row>
    <row r="1008" spans="1:7">
      <c r="A1008" s="52"/>
      <c r="E1008" s="154"/>
      <c r="F1008" s="152"/>
      <c r="G1008" s="152"/>
    </row>
    <row r="1009" spans="1:7">
      <c r="A1009" s="52"/>
      <c r="E1009" s="154"/>
      <c r="F1009" s="152"/>
      <c r="G1009" s="152"/>
    </row>
    <row r="1010" spans="1:7">
      <c r="A1010" s="52"/>
      <c r="E1010" s="154"/>
      <c r="F1010" s="152"/>
      <c r="G1010" s="152"/>
    </row>
    <row r="1011" spans="1:7">
      <c r="A1011" s="52"/>
      <c r="E1011" s="154"/>
      <c r="F1011" s="152"/>
      <c r="G1011" s="152"/>
    </row>
    <row r="1012" spans="1:7">
      <c r="A1012" s="52"/>
      <c r="E1012" s="154"/>
      <c r="F1012" s="152"/>
      <c r="G1012" s="152"/>
    </row>
    <row r="1013" spans="1:7">
      <c r="A1013" s="52"/>
      <c r="E1013" s="154"/>
      <c r="F1013" s="152"/>
      <c r="G1013" s="152"/>
    </row>
    <row r="1014" spans="1:7">
      <c r="A1014" s="52"/>
      <c r="E1014" s="154"/>
      <c r="F1014" s="152"/>
      <c r="G1014" s="152"/>
    </row>
    <row r="1015" spans="1:7">
      <c r="A1015" s="52"/>
      <c r="E1015" s="154"/>
      <c r="F1015" s="152"/>
      <c r="G1015" s="152"/>
    </row>
    <row r="1016" spans="1:7">
      <c r="A1016" s="52"/>
      <c r="E1016" s="154"/>
      <c r="F1016" s="152"/>
      <c r="G1016" s="152"/>
    </row>
    <row r="1017" spans="1:7">
      <c r="A1017" s="52"/>
      <c r="E1017" s="154"/>
      <c r="F1017" s="152"/>
      <c r="G1017" s="152"/>
    </row>
    <row r="1018" spans="1:7">
      <c r="A1018" s="52"/>
      <c r="E1018" s="154"/>
      <c r="F1018" s="152"/>
      <c r="G1018" s="152"/>
    </row>
    <row r="1019" spans="1:7">
      <c r="A1019" s="52"/>
      <c r="E1019" s="154"/>
      <c r="F1019" s="152"/>
      <c r="G1019" s="152"/>
    </row>
    <row r="1020" spans="1:7">
      <c r="A1020" s="52"/>
      <c r="E1020" s="154"/>
      <c r="F1020" s="152"/>
      <c r="G1020" s="152"/>
    </row>
    <row r="1021" spans="1:7">
      <c r="A1021" s="52"/>
      <c r="E1021" s="154"/>
      <c r="F1021" s="152"/>
      <c r="G1021" s="152"/>
    </row>
    <row r="1022" spans="1:7">
      <c r="A1022" s="52"/>
      <c r="E1022" s="154"/>
      <c r="F1022" s="152"/>
      <c r="G1022" s="152"/>
    </row>
    <row r="1023" spans="1:7">
      <c r="A1023" s="52"/>
      <c r="E1023" s="154"/>
      <c r="F1023" s="152"/>
      <c r="G1023" s="152"/>
    </row>
    <row r="1024" spans="1:7">
      <c r="A1024" s="52"/>
      <c r="E1024" s="154"/>
      <c r="F1024" s="152"/>
      <c r="G1024" s="152"/>
    </row>
    <row r="1025" spans="1:7">
      <c r="A1025" s="52"/>
      <c r="E1025" s="154"/>
      <c r="F1025" s="152"/>
      <c r="G1025" s="152"/>
    </row>
    <row r="1026" spans="1:7">
      <c r="A1026" s="52"/>
      <c r="E1026" s="154"/>
      <c r="F1026" s="152"/>
      <c r="G1026" s="152"/>
    </row>
    <row r="1027" spans="1:7">
      <c r="A1027" s="52"/>
      <c r="E1027" s="154"/>
      <c r="F1027" s="152"/>
      <c r="G1027" s="152"/>
    </row>
    <row r="1028" spans="1:7">
      <c r="A1028" s="52"/>
      <c r="E1028" s="154"/>
      <c r="F1028" s="152"/>
      <c r="G1028" s="152"/>
    </row>
    <row r="1029" spans="1:7">
      <c r="A1029" s="52"/>
      <c r="E1029" s="154"/>
      <c r="F1029" s="152"/>
      <c r="G1029" s="152"/>
    </row>
    <row r="1030" spans="1:7">
      <c r="A1030" s="52"/>
      <c r="E1030" s="154"/>
      <c r="F1030" s="152"/>
      <c r="G1030" s="152"/>
    </row>
    <row r="1031" spans="1:7">
      <c r="A1031" s="52"/>
      <c r="E1031" s="154"/>
      <c r="F1031" s="152"/>
      <c r="G1031" s="152"/>
    </row>
    <row r="1032" spans="1:7">
      <c r="A1032" s="52"/>
      <c r="E1032" s="154"/>
      <c r="F1032" s="152"/>
      <c r="G1032" s="152"/>
    </row>
    <row r="1033" spans="1:7">
      <c r="A1033" s="52"/>
      <c r="E1033" s="154"/>
      <c r="F1033" s="152"/>
      <c r="G1033" s="152"/>
    </row>
    <row r="1034" spans="1:7">
      <c r="A1034" s="52"/>
      <c r="E1034" s="154"/>
      <c r="F1034" s="152"/>
      <c r="G1034" s="152"/>
    </row>
    <row r="1035" spans="1:7">
      <c r="A1035" s="52"/>
      <c r="E1035" s="154"/>
      <c r="F1035" s="152"/>
      <c r="G1035" s="152"/>
    </row>
    <row r="1036" spans="1:7">
      <c r="E1036" s="154"/>
      <c r="F1036" s="152"/>
      <c r="G1036" s="152"/>
    </row>
    <row r="1037" spans="1:7">
      <c r="A1037" s="52"/>
      <c r="E1037" s="153"/>
      <c r="F1037" s="152"/>
      <c r="G1037" s="152"/>
    </row>
    <row r="1038" spans="1:7">
      <c r="A1038" s="52"/>
      <c r="E1038" s="153"/>
      <c r="F1038" s="152"/>
      <c r="G1038" s="152"/>
    </row>
    <row r="1039" spans="1:7">
      <c r="A1039" s="52"/>
      <c r="E1039" s="153"/>
      <c r="F1039" s="152"/>
      <c r="G1039" s="152"/>
    </row>
    <row r="1040" spans="1:7">
      <c r="A1040" s="52"/>
      <c r="E1040" s="153"/>
      <c r="F1040" s="152"/>
      <c r="G1040" s="152"/>
    </row>
    <row r="1041" spans="1:7">
      <c r="A1041" s="52"/>
      <c r="E1041" s="153"/>
      <c r="F1041" s="152"/>
      <c r="G1041" s="152"/>
    </row>
    <row r="1042" spans="1:7">
      <c r="A1042" s="52"/>
      <c r="E1042" s="153"/>
      <c r="F1042" s="152"/>
      <c r="G1042" s="152"/>
    </row>
    <row r="1043" spans="1:7">
      <c r="A1043" s="52"/>
      <c r="E1043" s="153"/>
      <c r="F1043" s="152"/>
      <c r="G1043" s="152"/>
    </row>
    <row r="1044" spans="1:7">
      <c r="A1044" s="52"/>
      <c r="E1044" s="153"/>
      <c r="F1044" s="152"/>
      <c r="G1044" s="152"/>
    </row>
    <row r="1045" spans="1:7">
      <c r="A1045" s="52"/>
      <c r="E1045" s="153"/>
      <c r="F1045" s="152"/>
      <c r="G1045" s="152"/>
    </row>
    <row r="1046" spans="1:7">
      <c r="A1046" s="52"/>
      <c r="E1046" s="153"/>
      <c r="F1046" s="152"/>
      <c r="G1046" s="152"/>
    </row>
    <row r="1047" spans="1:7">
      <c r="A1047" s="52"/>
      <c r="E1047" s="153"/>
      <c r="F1047" s="152"/>
      <c r="G1047" s="152"/>
    </row>
    <row r="1048" spans="1:7">
      <c r="A1048" s="52"/>
      <c r="E1048" s="153"/>
      <c r="F1048" s="152"/>
      <c r="G1048" s="152"/>
    </row>
    <row r="1049" spans="1:7">
      <c r="A1049" s="52"/>
      <c r="E1049" s="153"/>
      <c r="F1049" s="152"/>
      <c r="G1049" s="152"/>
    </row>
    <row r="1050" spans="1:7">
      <c r="A1050" s="52"/>
      <c r="E1050" s="153"/>
      <c r="F1050" s="152"/>
      <c r="G1050" s="152"/>
    </row>
    <row r="1051" spans="1:7">
      <c r="A1051" s="52"/>
      <c r="E1051" s="153"/>
      <c r="F1051" s="152"/>
      <c r="G1051" s="152"/>
    </row>
    <row r="1052" spans="1:7">
      <c r="A1052" s="52"/>
      <c r="E1052" s="153"/>
      <c r="F1052" s="152"/>
      <c r="G1052" s="152"/>
    </row>
    <row r="1053" spans="1:7">
      <c r="A1053" s="52"/>
      <c r="E1053" s="153"/>
      <c r="F1053" s="152"/>
      <c r="G1053" s="152"/>
    </row>
    <row r="1054" spans="1:7">
      <c r="A1054" s="52"/>
      <c r="E1054" s="153"/>
      <c r="F1054" s="152"/>
      <c r="G1054" s="152"/>
    </row>
    <row r="1055" spans="1:7">
      <c r="A1055" s="52"/>
      <c r="E1055" s="153"/>
      <c r="F1055" s="152"/>
      <c r="G1055" s="152"/>
    </row>
    <row r="1056" spans="1:7">
      <c r="A1056" s="52"/>
      <c r="E1056" s="153"/>
      <c r="F1056" s="152"/>
      <c r="G1056" s="152"/>
    </row>
    <row r="1057" spans="1:7">
      <c r="A1057" s="52"/>
      <c r="E1057" s="153"/>
      <c r="F1057" s="152"/>
      <c r="G1057" s="152"/>
    </row>
    <row r="1058" spans="1:7">
      <c r="A1058" s="52"/>
      <c r="E1058" s="153"/>
      <c r="F1058" s="152"/>
      <c r="G1058" s="152"/>
    </row>
    <row r="1059" spans="1:7">
      <c r="A1059" s="52"/>
      <c r="E1059" s="153"/>
      <c r="F1059" s="152"/>
      <c r="G1059" s="152"/>
    </row>
    <row r="1060" spans="1:7">
      <c r="A1060" s="52"/>
      <c r="E1060" s="153"/>
      <c r="F1060" s="152"/>
      <c r="G1060" s="152"/>
    </row>
    <row r="1061" spans="1:7">
      <c r="A1061" s="52"/>
      <c r="E1061" s="153"/>
      <c r="F1061" s="152"/>
      <c r="G1061" s="152"/>
    </row>
    <row r="1062" spans="1:7">
      <c r="A1062" s="52"/>
      <c r="E1062" s="153"/>
      <c r="F1062" s="152"/>
      <c r="G1062" s="152"/>
    </row>
    <row r="1063" spans="1:7">
      <c r="A1063" s="52"/>
      <c r="E1063" s="153"/>
      <c r="F1063" s="152"/>
      <c r="G1063" s="152"/>
    </row>
    <row r="1064" spans="1:7">
      <c r="A1064" s="52"/>
      <c r="E1064" s="153"/>
      <c r="F1064" s="152"/>
      <c r="G1064" s="152"/>
    </row>
    <row r="1065" spans="1:7">
      <c r="A1065" s="52"/>
      <c r="E1065" s="153"/>
      <c r="F1065" s="152"/>
      <c r="G1065" s="152"/>
    </row>
    <row r="1066" spans="1:7">
      <c r="A1066" s="52"/>
      <c r="E1066" s="153"/>
      <c r="F1066" s="152"/>
      <c r="G1066" s="152"/>
    </row>
    <row r="1067" spans="1:7">
      <c r="A1067" s="52"/>
      <c r="E1067" s="153"/>
      <c r="F1067" s="152"/>
      <c r="G1067" s="152"/>
    </row>
    <row r="1068" spans="1:7">
      <c r="A1068" s="52"/>
      <c r="E1068" s="153"/>
      <c r="F1068" s="152"/>
      <c r="G1068" s="152"/>
    </row>
    <row r="1069" spans="1:7">
      <c r="A1069" s="52"/>
      <c r="E1069" s="153"/>
      <c r="F1069" s="152"/>
      <c r="G1069" s="152"/>
    </row>
    <row r="1070" spans="1:7">
      <c r="A1070" s="52"/>
      <c r="E1070" s="153"/>
      <c r="F1070" s="152"/>
      <c r="G1070" s="152"/>
    </row>
    <row r="1071" spans="1:7">
      <c r="A1071" s="52"/>
      <c r="E1071" s="153"/>
      <c r="F1071" s="152"/>
      <c r="G1071" s="152"/>
    </row>
    <row r="1072" spans="1:7">
      <c r="A1072" s="52"/>
      <c r="E1072" s="153"/>
      <c r="F1072" s="152"/>
      <c r="G1072" s="152"/>
    </row>
    <row r="1073" spans="1:7">
      <c r="A1073" s="52"/>
      <c r="E1073" s="153"/>
      <c r="F1073" s="152"/>
      <c r="G1073" s="152"/>
    </row>
    <row r="1074" spans="1:7">
      <c r="A1074" s="52"/>
      <c r="E1074" s="153"/>
      <c r="F1074" s="152"/>
      <c r="G1074" s="152"/>
    </row>
    <row r="1075" spans="1:7">
      <c r="A1075" s="52"/>
      <c r="E1075" s="153"/>
      <c r="F1075" s="152"/>
      <c r="G1075" s="152"/>
    </row>
    <row r="1076" spans="1:7">
      <c r="A1076" s="52"/>
      <c r="E1076" s="153"/>
      <c r="F1076" s="152"/>
      <c r="G1076" s="152"/>
    </row>
    <row r="1077" spans="1:7">
      <c r="A1077" s="52"/>
      <c r="E1077" s="153"/>
      <c r="F1077" s="152"/>
      <c r="G1077" s="152"/>
    </row>
    <row r="1078" spans="1:7">
      <c r="A1078" s="52"/>
      <c r="E1078" s="153"/>
      <c r="F1078" s="152"/>
      <c r="G1078" s="152"/>
    </row>
    <row r="1079" spans="1:7">
      <c r="A1079" s="52"/>
      <c r="E1079" s="153"/>
      <c r="F1079" s="152"/>
      <c r="G1079" s="152"/>
    </row>
    <row r="1080" spans="1:7">
      <c r="A1080" s="52"/>
      <c r="E1080" s="153"/>
      <c r="F1080" s="152"/>
      <c r="G1080" s="152"/>
    </row>
    <row r="1081" spans="1:7">
      <c r="A1081" s="52"/>
      <c r="E1081" s="153"/>
      <c r="F1081" s="152"/>
      <c r="G1081" s="152"/>
    </row>
    <row r="1082" spans="1:7">
      <c r="A1082" s="52"/>
      <c r="E1082" s="153"/>
      <c r="F1082" s="152"/>
      <c r="G1082" s="152"/>
    </row>
    <row r="1083" spans="1:7">
      <c r="A1083" s="52"/>
      <c r="E1083" s="153"/>
      <c r="F1083" s="152"/>
      <c r="G1083" s="152"/>
    </row>
    <row r="1084" spans="1:7">
      <c r="A1084" s="52"/>
      <c r="E1084" s="153"/>
      <c r="F1084" s="152"/>
      <c r="G1084" s="152"/>
    </row>
    <row r="1085" spans="1:7">
      <c r="A1085" s="52"/>
      <c r="E1085" s="153"/>
      <c r="F1085" s="152"/>
      <c r="G1085" s="152"/>
    </row>
    <row r="1086" spans="1:7">
      <c r="A1086" s="52"/>
      <c r="E1086" s="153"/>
      <c r="F1086" s="152"/>
      <c r="G1086" s="152"/>
    </row>
    <row r="1087" spans="1:7">
      <c r="A1087" s="52"/>
      <c r="E1087" s="153"/>
      <c r="F1087" s="152"/>
      <c r="G1087" s="152"/>
    </row>
    <row r="1088" spans="1:7">
      <c r="A1088" s="52"/>
      <c r="E1088" s="153"/>
      <c r="F1088" s="152"/>
      <c r="G1088" s="152"/>
    </row>
    <row r="1089" spans="1:7">
      <c r="A1089" s="52"/>
      <c r="E1089" s="153"/>
      <c r="F1089" s="152"/>
      <c r="G1089" s="152"/>
    </row>
    <row r="1090" spans="1:7">
      <c r="A1090" s="52"/>
      <c r="E1090" s="153"/>
      <c r="F1090" s="152"/>
      <c r="G1090" s="152"/>
    </row>
    <row r="1091" spans="1:7">
      <c r="A1091" s="52"/>
      <c r="E1091" s="153"/>
      <c r="F1091" s="152"/>
      <c r="G1091" s="152"/>
    </row>
    <row r="1092" spans="1:7">
      <c r="A1092" s="52"/>
      <c r="E1092" s="153"/>
      <c r="F1092" s="152"/>
      <c r="G1092" s="152"/>
    </row>
    <row r="1093" spans="1:7">
      <c r="A1093" s="52"/>
      <c r="E1093" s="153"/>
      <c r="F1093" s="152"/>
      <c r="G1093" s="152"/>
    </row>
    <row r="1094" spans="1:7">
      <c r="A1094" s="52"/>
      <c r="E1094" s="153"/>
      <c r="F1094" s="152"/>
      <c r="G1094" s="152"/>
    </row>
    <row r="1095" spans="1:7">
      <c r="A1095" s="52"/>
      <c r="E1095" s="153"/>
      <c r="F1095" s="152"/>
      <c r="G1095" s="152"/>
    </row>
    <row r="1096" spans="1:7">
      <c r="A1096" s="52"/>
      <c r="E1096" s="153"/>
      <c r="F1096" s="152"/>
      <c r="G1096" s="152"/>
    </row>
    <row r="1097" spans="1:7">
      <c r="A1097" s="52"/>
      <c r="E1097" s="153"/>
      <c r="F1097" s="152"/>
      <c r="G1097" s="152"/>
    </row>
    <row r="1098" spans="1:7">
      <c r="A1098" s="52"/>
      <c r="E1098" s="153"/>
      <c r="F1098" s="152"/>
      <c r="G1098" s="152"/>
    </row>
    <row r="1099" spans="1:7">
      <c r="A1099" s="52"/>
      <c r="E1099" s="153"/>
      <c r="F1099" s="152"/>
      <c r="G1099" s="152"/>
    </row>
    <row r="1100" spans="1:7">
      <c r="A1100" s="52"/>
      <c r="E1100" s="153"/>
      <c r="F1100" s="152"/>
      <c r="G1100" s="152"/>
    </row>
    <row r="1101" spans="1:7">
      <c r="A1101" s="52"/>
      <c r="E1101" s="153"/>
      <c r="F1101" s="152"/>
      <c r="G1101" s="152"/>
    </row>
    <row r="1102" spans="1:7">
      <c r="A1102" s="52"/>
      <c r="E1102" s="153"/>
      <c r="F1102" s="152"/>
      <c r="G1102" s="152"/>
    </row>
    <row r="1103" spans="1:7">
      <c r="A1103" s="52"/>
      <c r="E1103" s="153"/>
      <c r="F1103" s="152"/>
      <c r="G1103" s="152"/>
    </row>
    <row r="1104" spans="1:7">
      <c r="A1104" s="52"/>
      <c r="E1104" s="153"/>
      <c r="F1104" s="152"/>
      <c r="G1104" s="152"/>
    </row>
    <row r="1105" spans="1:7">
      <c r="A1105" s="52"/>
      <c r="E1105" s="153"/>
      <c r="F1105" s="152"/>
      <c r="G1105" s="152"/>
    </row>
    <row r="1106" spans="1:7">
      <c r="A1106" s="52"/>
      <c r="E1106" s="153"/>
      <c r="F1106" s="152"/>
      <c r="G1106" s="152"/>
    </row>
    <row r="1107" spans="1:7">
      <c r="A1107" s="52"/>
      <c r="E1107" s="153"/>
      <c r="F1107" s="152"/>
      <c r="G1107" s="152"/>
    </row>
    <row r="1108" spans="1:7">
      <c r="E1108" s="153"/>
      <c r="F1108" s="152"/>
      <c r="G1108" s="152"/>
    </row>
    <row r="1109" spans="1:7">
      <c r="E1109" s="154"/>
      <c r="F1109" s="152"/>
      <c r="G1109" s="152"/>
    </row>
    <row r="1110" spans="1:7">
      <c r="E1110" s="154"/>
      <c r="F1110" s="152"/>
      <c r="G1110" s="152"/>
    </row>
    <row r="1111" spans="1:7">
      <c r="E1111" s="154"/>
      <c r="F1111" s="152"/>
      <c r="G1111" s="152"/>
    </row>
    <row r="1112" spans="1:7">
      <c r="E1112" s="154"/>
      <c r="F1112" s="152"/>
      <c r="G1112" s="152"/>
    </row>
    <row r="1113" spans="1:7">
      <c r="E1113" s="154"/>
      <c r="F1113" s="152"/>
      <c r="G1113" s="152"/>
    </row>
    <row r="1114" spans="1:7">
      <c r="E1114" s="154"/>
      <c r="F1114" s="152"/>
      <c r="G1114" s="152"/>
    </row>
    <row r="1115" spans="1:7">
      <c r="E1115" s="154"/>
      <c r="F1115" s="152"/>
      <c r="G1115" s="152"/>
    </row>
    <row r="1116" spans="1:7">
      <c r="E1116" s="154"/>
      <c r="F1116" s="152"/>
      <c r="G1116" s="152"/>
    </row>
    <row r="1117" spans="1:7">
      <c r="E1117" s="154"/>
      <c r="F1117" s="152"/>
      <c r="G1117" s="152"/>
    </row>
    <row r="1118" spans="1:7">
      <c r="E1118" s="154"/>
      <c r="F1118" s="152"/>
      <c r="G1118" s="152"/>
    </row>
    <row r="1119" spans="1:7">
      <c r="E1119" s="154"/>
      <c r="F1119" s="152"/>
      <c r="G1119" s="152"/>
    </row>
    <row r="1120" spans="1:7">
      <c r="E1120" s="154"/>
      <c r="F1120" s="152"/>
      <c r="G1120" s="152"/>
    </row>
    <row r="1121" spans="5:7">
      <c r="E1121" s="154"/>
      <c r="F1121" s="152"/>
      <c r="G1121" s="152"/>
    </row>
    <row r="1122" spans="5:7">
      <c r="E1122" s="154"/>
      <c r="F1122" s="152"/>
      <c r="G1122" s="152"/>
    </row>
    <row r="1123" spans="5:7">
      <c r="E1123" s="154"/>
      <c r="F1123" s="152"/>
      <c r="G1123" s="152"/>
    </row>
    <row r="1124" spans="5:7">
      <c r="E1124" s="154"/>
      <c r="F1124" s="152"/>
      <c r="G1124" s="152"/>
    </row>
    <row r="1125" spans="5:7">
      <c r="E1125" s="154"/>
      <c r="F1125" s="152"/>
      <c r="G1125" s="152"/>
    </row>
    <row r="1126" spans="5:7">
      <c r="E1126" s="154"/>
      <c r="F1126" s="152"/>
      <c r="G1126" s="152"/>
    </row>
    <row r="1127" spans="5:7">
      <c r="E1127" s="154"/>
      <c r="F1127" s="152"/>
      <c r="G1127" s="152"/>
    </row>
    <row r="1128" spans="5:7">
      <c r="E1128" s="154"/>
      <c r="F1128" s="152"/>
      <c r="G1128" s="152"/>
    </row>
    <row r="1129" spans="5:7">
      <c r="E1129" s="154"/>
      <c r="F1129" s="152"/>
      <c r="G1129" s="152"/>
    </row>
    <row r="1130" spans="5:7">
      <c r="E1130" s="154"/>
      <c r="F1130" s="152"/>
      <c r="G1130" s="152"/>
    </row>
    <row r="1131" spans="5:7">
      <c r="E1131" s="154"/>
      <c r="F1131" s="152"/>
      <c r="G1131" s="152"/>
    </row>
    <row r="1132" spans="5:7">
      <c r="E1132" s="154"/>
      <c r="F1132" s="152"/>
      <c r="G1132" s="152"/>
    </row>
    <row r="1133" spans="5:7">
      <c r="E1133" s="154"/>
      <c r="F1133" s="152"/>
      <c r="G1133" s="152"/>
    </row>
    <row r="1134" spans="5:7">
      <c r="E1134" s="154"/>
      <c r="F1134" s="152"/>
      <c r="G1134" s="152"/>
    </row>
    <row r="1135" spans="5:7">
      <c r="E1135" s="154"/>
      <c r="F1135" s="152"/>
      <c r="G1135" s="152"/>
    </row>
    <row r="1136" spans="5:7">
      <c r="E1136" s="154"/>
      <c r="F1136" s="152"/>
      <c r="G1136" s="152"/>
    </row>
    <row r="1137" spans="5:7">
      <c r="E1137" s="154"/>
      <c r="F1137" s="152"/>
      <c r="G1137" s="152"/>
    </row>
    <row r="1138" spans="5:7">
      <c r="E1138" s="154"/>
      <c r="F1138" s="152"/>
      <c r="G1138" s="152"/>
    </row>
    <row r="1139" spans="5:7">
      <c r="E1139" s="154"/>
      <c r="F1139" s="152"/>
      <c r="G1139" s="152"/>
    </row>
    <row r="1140" spans="5:7">
      <c r="E1140" s="154"/>
      <c r="F1140" s="152"/>
      <c r="G1140" s="152"/>
    </row>
    <row r="1141" spans="5:7">
      <c r="E1141" s="154"/>
      <c r="F1141" s="152"/>
      <c r="G1141" s="152"/>
    </row>
    <row r="1142" spans="5:7">
      <c r="E1142" s="154"/>
      <c r="F1142" s="152"/>
      <c r="G1142" s="152"/>
    </row>
    <row r="1143" spans="5:7">
      <c r="E1143" s="154"/>
      <c r="F1143" s="152"/>
      <c r="G1143" s="152"/>
    </row>
    <row r="1144" spans="5:7">
      <c r="E1144" s="154"/>
      <c r="F1144" s="152"/>
      <c r="G1144" s="152"/>
    </row>
    <row r="1145" spans="5:7">
      <c r="E1145" s="154"/>
      <c r="F1145" s="155"/>
      <c r="G1145" s="152"/>
    </row>
    <row r="1146" spans="5:7">
      <c r="E1146" s="154"/>
      <c r="F1146" s="155"/>
      <c r="G1146" s="152"/>
    </row>
    <row r="1147" spans="5:7">
      <c r="E1147" s="154"/>
      <c r="F1147" s="158"/>
      <c r="G1147" s="152"/>
    </row>
    <row r="1148" spans="5:7">
      <c r="E1148" s="154"/>
      <c r="F1148" s="155"/>
      <c r="G1148" s="152"/>
    </row>
    <row r="1149" spans="5:7">
      <c r="E1149" s="154"/>
      <c r="F1149" s="155"/>
      <c r="G1149" s="152"/>
    </row>
    <row r="1150" spans="5:7">
      <c r="E1150" s="154"/>
      <c r="F1150" s="155"/>
      <c r="G1150" s="152"/>
    </row>
    <row r="1151" spans="5:7">
      <c r="E1151" s="154"/>
      <c r="F1151" s="155"/>
      <c r="G1151" s="152"/>
    </row>
    <row r="1152" spans="5:7">
      <c r="E1152" s="154"/>
      <c r="F1152" s="155"/>
      <c r="G1152" s="152"/>
    </row>
    <row r="1153" spans="5:7">
      <c r="E1153" s="154"/>
      <c r="F1153" s="155"/>
      <c r="G1153" s="152"/>
    </row>
    <row r="1154" spans="5:7">
      <c r="E1154" s="154"/>
      <c r="F1154" s="155"/>
      <c r="G1154" s="152"/>
    </row>
    <row r="1155" spans="5:7">
      <c r="E1155" s="154"/>
      <c r="F1155" s="155"/>
      <c r="G1155" s="152"/>
    </row>
    <row r="1156" spans="5:7">
      <c r="E1156" s="154"/>
      <c r="F1156" s="155"/>
      <c r="G1156" s="152"/>
    </row>
    <row r="1157" spans="5:7">
      <c r="E1157" s="154"/>
      <c r="F1157" s="155"/>
      <c r="G1157" s="152"/>
    </row>
    <row r="1158" spans="5:7">
      <c r="E1158" s="154"/>
      <c r="F1158" s="155"/>
      <c r="G1158" s="152"/>
    </row>
    <row r="1159" spans="5:7">
      <c r="E1159" s="154"/>
      <c r="F1159" s="155"/>
      <c r="G1159" s="152"/>
    </row>
    <row r="1160" spans="5:7">
      <c r="E1160" s="154"/>
      <c r="F1160" s="155"/>
      <c r="G1160" s="152"/>
    </row>
    <row r="1161" spans="5:7">
      <c r="E1161" s="154"/>
      <c r="F1161" s="155"/>
      <c r="G1161" s="152"/>
    </row>
    <row r="1162" spans="5:7">
      <c r="E1162" s="154"/>
      <c r="F1162" s="155"/>
      <c r="G1162" s="152"/>
    </row>
    <row r="1163" spans="5:7">
      <c r="E1163" s="154"/>
      <c r="F1163" s="157"/>
      <c r="G1163" s="152"/>
    </row>
    <row r="1164" spans="5:7">
      <c r="E1164" s="154"/>
      <c r="F1164" s="157"/>
      <c r="G1164" s="152"/>
    </row>
    <row r="1165" spans="5:7">
      <c r="E1165" s="154"/>
      <c r="F1165" s="157"/>
      <c r="G1165" s="152"/>
    </row>
    <row r="1166" spans="5:7">
      <c r="E1166" s="154"/>
      <c r="F1166" s="157"/>
      <c r="G1166" s="152"/>
    </row>
    <row r="1167" spans="5:7">
      <c r="E1167" s="154"/>
      <c r="F1167" s="157"/>
      <c r="G1167" s="152"/>
    </row>
    <row r="1168" spans="5:7">
      <c r="E1168" s="154"/>
      <c r="F1168" s="157"/>
      <c r="G1168" s="152"/>
    </row>
    <row r="1169" spans="5:7">
      <c r="E1169" s="154"/>
      <c r="F1169" s="157"/>
      <c r="G1169" s="152"/>
    </row>
    <row r="1170" spans="5:7">
      <c r="E1170" s="154"/>
      <c r="F1170" s="157"/>
      <c r="G1170" s="152"/>
    </row>
    <row r="1171" spans="5:7">
      <c r="E1171" s="154"/>
      <c r="F1171" s="157"/>
      <c r="G1171" s="152"/>
    </row>
    <row r="1172" spans="5:7">
      <c r="E1172" s="154"/>
      <c r="F1172" s="157"/>
      <c r="G1172" s="152"/>
    </row>
    <row r="1173" spans="5:7">
      <c r="E1173" s="154"/>
      <c r="F1173" s="157"/>
      <c r="G1173" s="152"/>
    </row>
    <row r="1174" spans="5:7">
      <c r="E1174" s="154"/>
      <c r="F1174" s="157"/>
      <c r="G1174" s="152"/>
    </row>
    <row r="1175" spans="5:7">
      <c r="E1175" s="154"/>
      <c r="F1175" s="157"/>
      <c r="G1175" s="152"/>
    </row>
    <row r="1176" spans="5:7">
      <c r="E1176" s="154"/>
      <c r="F1176" s="157"/>
      <c r="G1176" s="152"/>
    </row>
    <row r="1177" spans="5:7">
      <c r="E1177" s="154"/>
      <c r="F1177" s="157"/>
      <c r="G1177" s="152"/>
    </row>
    <row r="1178" spans="5:7">
      <c r="E1178" s="154"/>
      <c r="F1178" s="157"/>
      <c r="G1178" s="152"/>
    </row>
    <row r="1179" spans="5:7">
      <c r="E1179" s="154"/>
      <c r="F1179" s="157"/>
      <c r="G1179" s="152"/>
    </row>
    <row r="1180" spans="5:7">
      <c r="E1180" s="154"/>
      <c r="F1180" s="157"/>
      <c r="G1180" s="152"/>
    </row>
    <row r="1181" spans="5:7">
      <c r="E1181" s="154"/>
      <c r="F1181" s="157"/>
      <c r="G1181" s="152"/>
    </row>
    <row r="1182" spans="5:7">
      <c r="E1182" s="154"/>
      <c r="F1182" s="157"/>
      <c r="G1182" s="152"/>
    </row>
    <row r="1183" spans="5:7">
      <c r="E1183" s="154"/>
      <c r="F1183" s="157"/>
      <c r="G1183" s="152"/>
    </row>
    <row r="1184" spans="5:7">
      <c r="E1184" s="154"/>
      <c r="F1184" s="157"/>
      <c r="G1184" s="152"/>
    </row>
    <row r="1185" spans="5:7">
      <c r="E1185" s="154"/>
      <c r="F1185" s="157"/>
      <c r="G1185" s="152"/>
    </row>
    <row r="1186" spans="5:7">
      <c r="E1186" s="154"/>
      <c r="F1186" s="157"/>
      <c r="G1186" s="152"/>
    </row>
    <row r="1187" spans="5:7">
      <c r="E1187" s="154"/>
      <c r="F1187" s="157"/>
      <c r="G1187" s="152"/>
    </row>
    <row r="1188" spans="5:7">
      <c r="E1188" s="154"/>
      <c r="F1188" s="157"/>
      <c r="G1188" s="152"/>
    </row>
    <row r="1189" spans="5:7">
      <c r="E1189" s="154"/>
      <c r="F1189" s="157"/>
      <c r="G1189" s="152"/>
    </row>
    <row r="1190" spans="5:7">
      <c r="E1190" s="154"/>
      <c r="F1190" s="157"/>
      <c r="G1190" s="152"/>
    </row>
    <row r="1191" spans="5:7">
      <c r="E1191" s="154"/>
      <c r="F1191" s="157"/>
      <c r="G1191" s="152"/>
    </row>
    <row r="1192" spans="5:7">
      <c r="E1192" s="154"/>
      <c r="F1192" s="157"/>
      <c r="G1192" s="152"/>
    </row>
    <row r="1193" spans="5:7">
      <c r="E1193" s="154"/>
      <c r="F1193" s="157"/>
      <c r="G1193" s="152"/>
    </row>
    <row r="1194" spans="5:7">
      <c r="E1194" s="154"/>
      <c r="F1194" s="157"/>
      <c r="G1194" s="152"/>
    </row>
    <row r="1195" spans="5:7">
      <c r="E1195" s="154"/>
      <c r="F1195" s="157"/>
      <c r="G1195" s="152"/>
    </row>
    <row r="1196" spans="5:7">
      <c r="E1196" s="154"/>
      <c r="F1196" s="157"/>
      <c r="G1196" s="152"/>
    </row>
    <row r="1197" spans="5:7">
      <c r="E1197" s="154"/>
      <c r="F1197" s="157"/>
      <c r="G1197" s="152"/>
    </row>
    <row r="1198" spans="5:7">
      <c r="E1198" s="154"/>
      <c r="F1198" s="157"/>
      <c r="G1198" s="152"/>
    </row>
    <row r="1199" spans="5:7">
      <c r="E1199" s="154"/>
      <c r="F1199" s="157"/>
      <c r="G1199" s="152"/>
    </row>
    <row r="1200" spans="5:7">
      <c r="E1200" s="154"/>
      <c r="F1200" s="157"/>
      <c r="G1200" s="152"/>
    </row>
    <row r="1201" spans="5:7">
      <c r="E1201" s="154"/>
      <c r="F1201" s="157"/>
      <c r="G1201" s="152"/>
    </row>
    <row r="1202" spans="5:7">
      <c r="E1202" s="154"/>
      <c r="F1202" s="157"/>
      <c r="G1202" s="152"/>
    </row>
    <row r="1203" spans="5:7">
      <c r="E1203" s="154"/>
      <c r="F1203" s="157"/>
      <c r="G1203" s="152"/>
    </row>
    <row r="1204" spans="5:7">
      <c r="E1204" s="154"/>
      <c r="F1204" s="157"/>
      <c r="G1204" s="152"/>
    </row>
    <row r="1205" spans="5:7">
      <c r="E1205" s="154"/>
      <c r="F1205" s="157"/>
      <c r="G1205" s="152"/>
    </row>
    <row r="1206" spans="5:7">
      <c r="E1206" s="154"/>
      <c r="F1206" s="157"/>
      <c r="G1206" s="152"/>
    </row>
    <row r="1207" spans="5:7">
      <c r="E1207" s="154"/>
      <c r="F1207" s="157"/>
      <c r="G1207" s="152"/>
    </row>
    <row r="1208" spans="5:7">
      <c r="E1208" s="154"/>
      <c r="F1208" s="155"/>
      <c r="G1208" s="152"/>
    </row>
    <row r="1209" spans="5:7">
      <c r="E1209" s="154"/>
      <c r="F1209" s="155"/>
      <c r="G1209" s="152"/>
    </row>
    <row r="1210" spans="5:7">
      <c r="E1210" s="154"/>
      <c r="F1210" s="155"/>
      <c r="G1210" s="152"/>
    </row>
    <row r="1211" spans="5:7">
      <c r="E1211" s="154"/>
      <c r="F1211" s="155"/>
      <c r="G1211" s="152"/>
    </row>
    <row r="1212" spans="5:7">
      <c r="E1212" s="154"/>
      <c r="F1212" s="155"/>
      <c r="G1212" s="152"/>
    </row>
    <row r="1213" spans="5:7">
      <c r="E1213" s="154"/>
      <c r="F1213" s="155"/>
      <c r="G1213" s="152"/>
    </row>
    <row r="1214" spans="5:7">
      <c r="E1214" s="154"/>
      <c r="F1214" s="155"/>
      <c r="G1214" s="152"/>
    </row>
    <row r="1215" spans="5:7">
      <c r="E1215" s="154"/>
      <c r="F1215" s="155"/>
      <c r="G1215" s="152"/>
    </row>
    <row r="1216" spans="5:7">
      <c r="E1216" s="154"/>
      <c r="F1216" s="155"/>
      <c r="G1216" s="152"/>
    </row>
    <row r="1217" spans="5:7">
      <c r="E1217" s="154"/>
      <c r="F1217" s="155"/>
      <c r="G1217" s="152"/>
    </row>
    <row r="1218" spans="5:7">
      <c r="E1218" s="154"/>
      <c r="F1218" s="155"/>
      <c r="G1218" s="152"/>
    </row>
    <row r="1219" spans="5:7">
      <c r="E1219" s="154"/>
      <c r="F1219" s="155"/>
      <c r="G1219" s="152"/>
    </row>
    <row r="1220" spans="5:7">
      <c r="E1220" s="154"/>
      <c r="F1220" s="155"/>
      <c r="G1220" s="152"/>
    </row>
    <row r="1221" spans="5:7">
      <c r="E1221" s="154"/>
      <c r="F1221" s="155"/>
      <c r="G1221" s="152"/>
    </row>
    <row r="1222" spans="5:7">
      <c r="E1222" s="154"/>
      <c r="F1222" s="155"/>
      <c r="G1222" s="152"/>
    </row>
    <row r="1223" spans="5:7">
      <c r="E1223" s="154"/>
      <c r="F1223" s="155"/>
      <c r="G1223" s="152"/>
    </row>
    <row r="1224" spans="5:7">
      <c r="E1224" s="154"/>
      <c r="F1224" s="155"/>
      <c r="G1224" s="152"/>
    </row>
    <row r="1225" spans="5:7">
      <c r="E1225" s="154"/>
      <c r="F1225" s="155"/>
      <c r="G1225" s="152"/>
    </row>
    <row r="1226" spans="5:7">
      <c r="E1226" s="154"/>
      <c r="F1226" s="155"/>
      <c r="G1226" s="152"/>
    </row>
    <row r="1227" spans="5:7">
      <c r="E1227" s="154"/>
      <c r="F1227" s="155"/>
      <c r="G1227" s="152"/>
    </row>
    <row r="1228" spans="5:7">
      <c r="E1228" s="154"/>
      <c r="F1228" s="155"/>
      <c r="G1228" s="152"/>
    </row>
    <row r="1229" spans="5:7">
      <c r="E1229" s="154"/>
      <c r="F1229" s="155"/>
      <c r="G1229" s="152"/>
    </row>
    <row r="1230" spans="5:7">
      <c r="E1230" s="154"/>
      <c r="F1230" s="155"/>
      <c r="G1230" s="152"/>
    </row>
    <row r="1231" spans="5:7">
      <c r="E1231" s="154"/>
      <c r="F1231" s="155"/>
      <c r="G1231" s="152"/>
    </row>
    <row r="1232" spans="5:7">
      <c r="E1232" s="154"/>
      <c r="F1232" s="155"/>
      <c r="G1232" s="152"/>
    </row>
    <row r="1233" spans="5:7">
      <c r="E1233" s="154"/>
      <c r="F1233" s="155"/>
      <c r="G1233" s="152"/>
    </row>
    <row r="1234" spans="5:7">
      <c r="E1234" s="154"/>
      <c r="F1234" s="155"/>
      <c r="G1234" s="152"/>
    </row>
    <row r="1235" spans="5:7">
      <c r="E1235" s="154"/>
      <c r="F1235" s="155"/>
      <c r="G1235" s="152"/>
    </row>
    <row r="1236" spans="5:7">
      <c r="E1236" s="154"/>
      <c r="F1236" s="155"/>
      <c r="G1236" s="152"/>
    </row>
    <row r="1237" spans="5:7">
      <c r="E1237" s="154"/>
      <c r="F1237" s="155"/>
      <c r="G1237" s="152"/>
    </row>
    <row r="1238" spans="5:7">
      <c r="E1238" s="154"/>
      <c r="F1238" s="155"/>
      <c r="G1238" s="152"/>
    </row>
    <row r="1239" spans="5:7">
      <c r="E1239" s="154"/>
      <c r="F1239" s="155"/>
      <c r="G1239" s="152"/>
    </row>
    <row r="1240" spans="5:7">
      <c r="E1240" s="154"/>
      <c r="F1240" s="155"/>
      <c r="G1240" s="152"/>
    </row>
    <row r="1241" spans="5:7">
      <c r="E1241" s="154"/>
      <c r="F1241" s="155"/>
      <c r="G1241" s="152"/>
    </row>
    <row r="1242" spans="5:7">
      <c r="E1242" s="154"/>
      <c r="F1242" s="155"/>
      <c r="G1242" s="152"/>
    </row>
    <row r="1243" spans="5:7">
      <c r="E1243" s="154"/>
      <c r="F1243" s="155"/>
      <c r="G1243" s="152"/>
    </row>
    <row r="1244" spans="5:7">
      <c r="E1244" s="154"/>
      <c r="F1244" s="155"/>
      <c r="G1244" s="152"/>
    </row>
    <row r="1245" spans="5:7">
      <c r="E1245" s="154"/>
      <c r="F1245" s="155"/>
      <c r="G1245" s="152"/>
    </row>
    <row r="1246" spans="5:7">
      <c r="E1246" s="154"/>
      <c r="F1246" s="155"/>
      <c r="G1246" s="152"/>
    </row>
    <row r="1247" spans="5:7">
      <c r="E1247" s="154"/>
      <c r="F1247" s="155"/>
      <c r="G1247" s="152"/>
    </row>
    <row r="1248" spans="5:7">
      <c r="E1248" s="154"/>
      <c r="F1248" s="155"/>
      <c r="G1248" s="152"/>
    </row>
    <row r="1249" spans="5:8">
      <c r="E1249" s="154"/>
      <c r="F1249" s="155"/>
      <c r="G1249" s="152"/>
    </row>
    <row r="1250" spans="5:8">
      <c r="E1250" s="154"/>
      <c r="F1250" s="155"/>
      <c r="G1250" s="152"/>
    </row>
    <row r="1251" spans="5:8">
      <c r="E1251" s="154"/>
      <c r="F1251" s="155"/>
      <c r="G1251" s="152"/>
    </row>
    <row r="1252" spans="5:8">
      <c r="E1252" s="154"/>
      <c r="F1252" s="155"/>
      <c r="G1252" s="152"/>
    </row>
    <row r="1253" spans="5:8">
      <c r="E1253" s="154"/>
      <c r="F1253" s="155"/>
      <c r="G1253" s="152"/>
    </row>
    <row r="1254" spans="5:8">
      <c r="E1254" s="154"/>
      <c r="F1254" s="155"/>
      <c r="G1254" s="152"/>
    </row>
    <row r="1255" spans="5:8">
      <c r="E1255" s="154"/>
      <c r="F1255" s="155"/>
      <c r="G1255" s="152"/>
    </row>
    <row r="1256" spans="5:8">
      <c r="E1256" s="154"/>
      <c r="F1256" s="155"/>
      <c r="G1256" s="152"/>
    </row>
    <row r="1257" spans="5:8">
      <c r="E1257" s="154"/>
      <c r="F1257" s="155"/>
      <c r="G1257" s="152"/>
    </row>
    <row r="1258" spans="5:8">
      <c r="E1258" s="154"/>
      <c r="F1258" s="155"/>
      <c r="G1258" s="152"/>
    </row>
    <row r="1259" spans="5:8">
      <c r="E1259" s="154"/>
      <c r="F1259" s="155"/>
      <c r="G1259" s="152"/>
    </row>
    <row r="1260" spans="5:8">
      <c r="E1260" s="154"/>
      <c r="F1260" s="155"/>
      <c r="G1260" s="152"/>
      <c r="H1260" s="152"/>
    </row>
    <row r="1261" spans="5:8">
      <c r="E1261" s="154"/>
      <c r="F1261" s="155"/>
      <c r="G1261" s="152"/>
    </row>
    <row r="1262" spans="5:8">
      <c r="E1262" s="154"/>
      <c r="F1262" s="155"/>
      <c r="G1262" s="152"/>
    </row>
    <row r="1263" spans="5:8">
      <c r="E1263" s="154"/>
      <c r="F1263" s="155"/>
      <c r="G1263" s="152"/>
    </row>
    <row r="1264" spans="5:8">
      <c r="E1264" s="154"/>
      <c r="F1264" s="155"/>
      <c r="G1264" s="152"/>
    </row>
    <row r="1265" spans="5:7">
      <c r="E1265" s="154"/>
      <c r="F1265" s="155"/>
      <c r="G1265" s="152"/>
    </row>
    <row r="1266" spans="5:7">
      <c r="E1266" s="154"/>
      <c r="F1266" s="155"/>
      <c r="G1266" s="152"/>
    </row>
    <row r="1267" spans="5:7">
      <c r="E1267" s="154"/>
      <c r="F1267" s="155"/>
      <c r="G1267" s="152"/>
    </row>
    <row r="1268" spans="5:7">
      <c r="E1268" s="154"/>
      <c r="F1268" s="155"/>
      <c r="G1268" s="152"/>
    </row>
    <row r="1269" spans="5:7">
      <c r="E1269" s="154"/>
      <c r="F1269" s="155"/>
      <c r="G1269" s="152"/>
    </row>
    <row r="1270" spans="5:7">
      <c r="E1270" s="154"/>
      <c r="F1270" s="155"/>
      <c r="G1270" s="152"/>
    </row>
    <row r="1271" spans="5:7">
      <c r="E1271" s="154"/>
      <c r="F1271" s="155"/>
      <c r="G1271" s="152"/>
    </row>
    <row r="1272" spans="5:7">
      <c r="E1272" s="154"/>
      <c r="F1272" s="155"/>
      <c r="G1272" s="152"/>
    </row>
    <row r="1273" spans="5:7">
      <c r="E1273" s="154"/>
      <c r="F1273" s="155"/>
      <c r="G1273" s="152"/>
    </row>
    <row r="1274" spans="5:7">
      <c r="E1274" s="154"/>
      <c r="F1274" s="155"/>
      <c r="G1274" s="152"/>
    </row>
    <row r="1275" spans="5:7">
      <c r="E1275" s="154"/>
      <c r="F1275" s="155"/>
      <c r="G1275" s="152"/>
    </row>
    <row r="1276" spans="5:7">
      <c r="E1276" s="154"/>
      <c r="F1276" s="155"/>
      <c r="G1276" s="152"/>
    </row>
    <row r="1277" spans="5:7">
      <c r="E1277" s="154"/>
      <c r="F1277" s="155"/>
      <c r="G1277" s="152"/>
    </row>
    <row r="1278" spans="5:7">
      <c r="E1278" s="154"/>
      <c r="F1278" s="155"/>
      <c r="G1278" s="152"/>
    </row>
    <row r="1279" spans="5:7">
      <c r="E1279" s="154"/>
      <c r="F1279" s="155"/>
      <c r="G1279" s="152"/>
    </row>
    <row r="1280" spans="5:7">
      <c r="E1280" s="154"/>
      <c r="F1280" s="155"/>
      <c r="G1280" s="152"/>
    </row>
    <row r="1281" spans="5:7">
      <c r="E1281" s="154"/>
      <c r="F1281" s="155"/>
      <c r="G1281" s="152"/>
    </row>
    <row r="1282" spans="5:7">
      <c r="E1282" s="154"/>
      <c r="F1282" s="155"/>
      <c r="G1282" s="152"/>
    </row>
    <row r="1283" spans="5:7">
      <c r="E1283" s="154"/>
      <c r="F1283" s="155"/>
      <c r="G1283" s="152"/>
    </row>
    <row r="1284" spans="5:7">
      <c r="E1284" s="154"/>
      <c r="F1284" s="155"/>
      <c r="G1284" s="152"/>
    </row>
    <row r="1285" spans="5:7">
      <c r="E1285" s="154"/>
      <c r="F1285" s="155"/>
      <c r="G1285" s="152"/>
    </row>
    <row r="1286" spans="5:7">
      <c r="E1286" s="154"/>
      <c r="F1286" s="155"/>
      <c r="G1286" s="152"/>
    </row>
    <row r="1287" spans="5:7">
      <c r="E1287" s="154"/>
      <c r="F1287" s="155"/>
      <c r="G1287" s="152"/>
    </row>
    <row r="1288" spans="5:7">
      <c r="E1288" s="154"/>
      <c r="F1288" s="155"/>
      <c r="G1288" s="152"/>
    </row>
    <row r="1289" spans="5:7">
      <c r="E1289" s="154"/>
      <c r="F1289" s="155"/>
      <c r="G1289" s="152"/>
    </row>
    <row r="1290" spans="5:7">
      <c r="E1290" s="154"/>
      <c r="F1290" s="155"/>
      <c r="G1290" s="152"/>
    </row>
    <row r="1291" spans="5:7">
      <c r="E1291" s="154"/>
      <c r="F1291" s="155"/>
      <c r="G1291" s="152"/>
    </row>
    <row r="1292" spans="5:7">
      <c r="E1292" s="154"/>
      <c r="F1292" s="155"/>
      <c r="G1292" s="152"/>
    </row>
    <row r="1293" spans="5:7">
      <c r="E1293" s="154"/>
      <c r="F1293" s="155"/>
      <c r="G1293" s="152"/>
    </row>
    <row r="1294" spans="5:7">
      <c r="E1294" s="154"/>
      <c r="F1294" s="155"/>
      <c r="G1294" s="152"/>
    </row>
    <row r="1295" spans="5:7">
      <c r="E1295" s="154"/>
      <c r="F1295" s="155"/>
      <c r="G1295" s="152"/>
    </row>
    <row r="1296" spans="5:7">
      <c r="E1296" s="154"/>
      <c r="F1296" s="155"/>
      <c r="G1296" s="152"/>
    </row>
    <row r="1297" spans="5:7">
      <c r="E1297" s="154"/>
      <c r="F1297" s="155"/>
      <c r="G1297" s="152"/>
    </row>
    <row r="1298" spans="5:7">
      <c r="E1298" s="154"/>
      <c r="F1298" s="155"/>
      <c r="G1298" s="152"/>
    </row>
    <row r="1299" spans="5:7">
      <c r="E1299" s="154"/>
      <c r="F1299" s="155"/>
      <c r="G1299" s="152"/>
    </row>
    <row r="1300" spans="5:7">
      <c r="E1300" s="154"/>
      <c r="F1300" s="155"/>
      <c r="G1300" s="152"/>
    </row>
    <row r="1301" spans="5:7">
      <c r="E1301" s="154"/>
      <c r="F1301" s="155"/>
      <c r="G1301" s="152"/>
    </row>
    <row r="1302" spans="5:7">
      <c r="E1302" s="154"/>
      <c r="F1302" s="155"/>
      <c r="G1302" s="152"/>
    </row>
    <row r="1303" spans="5:7">
      <c r="E1303" s="154"/>
      <c r="F1303" s="155"/>
      <c r="G1303" s="152"/>
    </row>
    <row r="1304" spans="5:7">
      <c r="E1304" s="154"/>
      <c r="F1304" s="155"/>
      <c r="G1304" s="152"/>
    </row>
    <row r="1305" spans="5:7">
      <c r="E1305" s="154"/>
      <c r="F1305" s="155"/>
      <c r="G1305" s="152"/>
    </row>
    <row r="1306" spans="5:7">
      <c r="E1306" s="154"/>
      <c r="F1306" s="155"/>
      <c r="G1306" s="152"/>
    </row>
    <row r="1307" spans="5:7">
      <c r="E1307" s="154"/>
      <c r="F1307" s="155"/>
      <c r="G1307" s="152"/>
    </row>
    <row r="1308" spans="5:7">
      <c r="E1308" s="154"/>
      <c r="F1308" s="155"/>
      <c r="G1308" s="152"/>
    </row>
    <row r="1309" spans="5:7">
      <c r="E1309" s="154"/>
      <c r="F1309" s="155"/>
      <c r="G1309" s="152"/>
    </row>
    <row r="1310" spans="5:7">
      <c r="E1310" s="154"/>
      <c r="F1310" s="155"/>
      <c r="G1310" s="152"/>
    </row>
    <row r="1311" spans="5:7">
      <c r="E1311" s="154"/>
      <c r="F1311" s="155"/>
      <c r="G1311" s="152"/>
    </row>
    <row r="1312" spans="5:7">
      <c r="E1312" s="154"/>
      <c r="F1312" s="155"/>
      <c r="G1312" s="152"/>
    </row>
    <row r="1313" spans="1:7">
      <c r="E1313" s="154"/>
      <c r="F1313" s="155"/>
      <c r="G1313" s="152"/>
    </row>
    <row r="1314" spans="1:7">
      <c r="E1314" s="154"/>
      <c r="F1314" s="155"/>
      <c r="G1314" s="152"/>
    </row>
    <row r="1315" spans="1:7">
      <c r="E1315" s="154"/>
      <c r="F1315" s="155"/>
      <c r="G1315" s="152"/>
    </row>
    <row r="1316" spans="1:7">
      <c r="E1316" s="154"/>
      <c r="F1316" s="155"/>
      <c r="G1316" s="152"/>
    </row>
    <row r="1317" spans="1:7">
      <c r="E1317" s="154"/>
      <c r="F1317" s="155"/>
      <c r="G1317" s="152"/>
    </row>
    <row r="1318" spans="1:7">
      <c r="E1318" s="154"/>
      <c r="F1318" s="155"/>
      <c r="G1318" s="152"/>
    </row>
    <row r="1319" spans="1:7">
      <c r="E1319" s="154"/>
      <c r="F1319" s="155"/>
      <c r="G1319" s="152"/>
    </row>
    <row r="1320" spans="1:7">
      <c r="E1320" s="154"/>
      <c r="F1320" s="155"/>
      <c r="G1320" s="152"/>
    </row>
    <row r="1321" spans="1:7">
      <c r="E1321" s="154"/>
      <c r="F1321" s="155"/>
      <c r="G1321" s="152"/>
    </row>
    <row r="1322" spans="1:7">
      <c r="E1322" s="154"/>
      <c r="F1322" s="155"/>
      <c r="G1322" s="152"/>
    </row>
    <row r="1323" spans="1:7">
      <c r="E1323" s="154"/>
      <c r="F1323" s="155"/>
      <c r="G1323" s="152"/>
    </row>
    <row r="1324" spans="1:7">
      <c r="E1324" s="156"/>
      <c r="F1324" s="155"/>
      <c r="G1324" s="152"/>
    </row>
    <row r="1325" spans="1:7">
      <c r="A1325" s="52"/>
      <c r="E1325" s="153"/>
      <c r="F1325" s="152"/>
      <c r="G1325" s="152"/>
    </row>
    <row r="1326" spans="1:7">
      <c r="A1326" s="52"/>
      <c r="E1326" s="153"/>
      <c r="F1326" s="152"/>
      <c r="G1326" s="152"/>
    </row>
    <row r="1327" spans="1:7">
      <c r="A1327" s="52"/>
      <c r="E1327" s="153"/>
      <c r="F1327" s="152"/>
      <c r="G1327" s="152"/>
    </row>
    <row r="1328" spans="1:7">
      <c r="A1328" s="52"/>
      <c r="E1328" s="153"/>
      <c r="F1328" s="152"/>
      <c r="G1328" s="152"/>
    </row>
    <row r="1329" spans="1:7">
      <c r="A1329" s="52"/>
      <c r="E1329" s="153"/>
      <c r="F1329" s="152"/>
      <c r="G1329" s="152"/>
    </row>
    <row r="1330" spans="1:7">
      <c r="A1330" s="52"/>
      <c r="E1330" s="153"/>
      <c r="F1330" s="152"/>
      <c r="G1330" s="152"/>
    </row>
    <row r="1331" spans="1:7">
      <c r="A1331" s="52"/>
      <c r="E1331" s="153"/>
      <c r="F1331" s="152"/>
      <c r="G1331" s="152"/>
    </row>
    <row r="1332" spans="1:7">
      <c r="A1332" s="52"/>
      <c r="E1332" s="153"/>
      <c r="F1332" s="152"/>
      <c r="G1332" s="152"/>
    </row>
    <row r="1333" spans="1:7">
      <c r="A1333" s="52"/>
      <c r="E1333" s="153"/>
      <c r="F1333" s="152"/>
      <c r="G1333" s="152"/>
    </row>
    <row r="1334" spans="1:7">
      <c r="A1334" s="52"/>
      <c r="E1334" s="153"/>
      <c r="F1334" s="152"/>
      <c r="G1334" s="152"/>
    </row>
    <row r="1335" spans="1:7">
      <c r="A1335" s="52"/>
      <c r="E1335" s="153"/>
      <c r="F1335" s="152"/>
      <c r="G1335" s="152"/>
    </row>
    <row r="1336" spans="1:7">
      <c r="A1336" s="52"/>
      <c r="E1336" s="153"/>
      <c r="F1336" s="152"/>
      <c r="G1336" s="152"/>
    </row>
    <row r="1337" spans="1:7">
      <c r="A1337" s="52"/>
      <c r="E1337" s="153"/>
      <c r="F1337" s="152"/>
      <c r="G1337" s="152"/>
    </row>
    <row r="1338" spans="1:7">
      <c r="A1338" s="52"/>
      <c r="E1338" s="153"/>
      <c r="F1338" s="152"/>
      <c r="G1338" s="152"/>
    </row>
    <row r="1339" spans="1:7">
      <c r="A1339" s="52"/>
      <c r="E1339" s="153"/>
      <c r="F1339" s="152"/>
      <c r="G1339" s="152"/>
    </row>
    <row r="1340" spans="1:7">
      <c r="A1340" s="52"/>
      <c r="E1340" s="153"/>
      <c r="F1340" s="152"/>
      <c r="G1340" s="152"/>
    </row>
    <row r="1341" spans="1:7">
      <c r="A1341" s="52"/>
      <c r="E1341" s="153"/>
      <c r="F1341" s="152"/>
      <c r="G1341" s="152"/>
    </row>
    <row r="1342" spans="1:7">
      <c r="A1342" s="52"/>
      <c r="E1342" s="153"/>
      <c r="F1342" s="152"/>
      <c r="G1342" s="152"/>
    </row>
    <row r="1343" spans="1:7">
      <c r="A1343" s="52"/>
      <c r="E1343" s="153"/>
      <c r="F1343" s="152"/>
      <c r="G1343" s="152"/>
    </row>
    <row r="1344" spans="1:7">
      <c r="A1344" s="52"/>
      <c r="E1344" s="153"/>
      <c r="F1344" s="152"/>
      <c r="G1344" s="152"/>
    </row>
    <row r="1345" spans="1:7">
      <c r="A1345" s="52"/>
      <c r="E1345" s="153"/>
      <c r="F1345" s="152"/>
      <c r="G1345" s="152"/>
    </row>
    <row r="1346" spans="1:7">
      <c r="A1346" s="52"/>
      <c r="E1346" s="153"/>
      <c r="F1346" s="152"/>
      <c r="G1346" s="152"/>
    </row>
    <row r="1347" spans="1:7">
      <c r="A1347" s="52"/>
      <c r="E1347" s="153"/>
      <c r="F1347" s="152"/>
      <c r="G1347" s="152"/>
    </row>
    <row r="1348" spans="1:7">
      <c r="A1348" s="52"/>
      <c r="E1348" s="153"/>
      <c r="F1348" s="152"/>
      <c r="G1348" s="152"/>
    </row>
    <row r="1349" spans="1:7">
      <c r="A1349" s="52"/>
      <c r="E1349" s="153"/>
      <c r="F1349" s="152"/>
      <c r="G1349" s="152"/>
    </row>
    <row r="1350" spans="1:7">
      <c r="A1350" s="52"/>
      <c r="E1350" s="153"/>
      <c r="F1350" s="152"/>
      <c r="G1350" s="152"/>
    </row>
    <row r="1351" spans="1:7">
      <c r="A1351" s="52"/>
      <c r="E1351" s="153"/>
      <c r="F1351" s="152"/>
      <c r="G1351" s="152"/>
    </row>
    <row r="1352" spans="1:7">
      <c r="A1352" s="52"/>
      <c r="E1352" s="153"/>
      <c r="F1352" s="152"/>
      <c r="G1352" s="152"/>
    </row>
    <row r="1353" spans="1:7">
      <c r="A1353" s="52"/>
      <c r="E1353" s="153"/>
      <c r="F1353" s="152"/>
      <c r="G1353" s="152"/>
    </row>
    <row r="1354" spans="1:7">
      <c r="A1354" s="52"/>
      <c r="E1354" s="153"/>
      <c r="F1354" s="152"/>
      <c r="G1354" s="152"/>
    </row>
    <row r="1355" spans="1:7">
      <c r="A1355" s="52"/>
      <c r="E1355" s="153"/>
      <c r="F1355" s="152"/>
      <c r="G1355" s="152"/>
    </row>
    <row r="1356" spans="1:7">
      <c r="A1356" s="52"/>
      <c r="E1356" s="153"/>
      <c r="F1356" s="152"/>
      <c r="G1356" s="152"/>
    </row>
    <row r="1357" spans="1:7">
      <c r="A1357" s="52"/>
      <c r="E1357" s="153"/>
      <c r="F1357" s="152"/>
      <c r="G1357" s="152"/>
    </row>
    <row r="1358" spans="1:7">
      <c r="A1358" s="52"/>
      <c r="E1358" s="153"/>
      <c r="F1358" s="152"/>
      <c r="G1358" s="152"/>
    </row>
    <row r="1359" spans="1:7">
      <c r="A1359" s="52"/>
      <c r="E1359" s="153"/>
      <c r="F1359" s="152"/>
      <c r="G1359" s="152"/>
    </row>
    <row r="1360" spans="1:7">
      <c r="A1360" s="52"/>
      <c r="E1360" s="153"/>
      <c r="F1360" s="152"/>
      <c r="G1360" s="152"/>
    </row>
    <row r="1361" spans="1:7">
      <c r="A1361" s="52"/>
      <c r="E1361" s="153"/>
      <c r="F1361" s="152"/>
      <c r="G1361" s="152"/>
    </row>
    <row r="1362" spans="1:7">
      <c r="A1362" s="52"/>
      <c r="E1362" s="153"/>
      <c r="F1362" s="152"/>
      <c r="G1362" s="152"/>
    </row>
    <row r="1363" spans="1:7">
      <c r="A1363" s="52"/>
      <c r="E1363" s="153"/>
      <c r="F1363" s="152"/>
      <c r="G1363" s="152"/>
    </row>
    <row r="1364" spans="1:7">
      <c r="A1364" s="52"/>
      <c r="E1364" s="153"/>
      <c r="F1364" s="152"/>
      <c r="G1364" s="152"/>
    </row>
    <row r="1365" spans="1:7">
      <c r="A1365" s="52"/>
      <c r="E1365" s="153"/>
      <c r="F1365" s="152"/>
      <c r="G1365" s="152"/>
    </row>
    <row r="1366" spans="1:7">
      <c r="A1366" s="52"/>
      <c r="E1366" s="153"/>
      <c r="F1366" s="152"/>
      <c r="G1366" s="152"/>
    </row>
    <row r="1367" spans="1:7">
      <c r="A1367" s="52"/>
      <c r="E1367" s="153"/>
      <c r="F1367" s="152"/>
      <c r="G1367" s="152"/>
    </row>
    <row r="1368" spans="1:7">
      <c r="A1368" s="52"/>
      <c r="E1368" s="153"/>
      <c r="F1368" s="152"/>
      <c r="G1368" s="152"/>
    </row>
    <row r="1369" spans="1:7">
      <c r="A1369" s="52"/>
      <c r="E1369" s="153"/>
      <c r="F1369" s="152"/>
      <c r="G1369" s="152"/>
    </row>
    <row r="1370" spans="1:7">
      <c r="A1370" s="52"/>
      <c r="E1370" s="153"/>
      <c r="F1370" s="152"/>
      <c r="G1370" s="152"/>
    </row>
    <row r="1371" spans="1:7">
      <c r="A1371" s="52"/>
      <c r="E1371" s="153"/>
      <c r="F1371" s="152"/>
      <c r="G1371" s="152"/>
    </row>
    <row r="1372" spans="1:7">
      <c r="E1372" s="153"/>
      <c r="F1372" s="152"/>
      <c r="G1372" s="152"/>
    </row>
    <row r="1373" spans="1:7">
      <c r="A1373" s="52"/>
      <c r="D1373" s="52"/>
      <c r="E1373" s="153"/>
      <c r="F1373" s="152"/>
      <c r="G1373" s="152"/>
    </row>
    <row r="1374" spans="1:7">
      <c r="A1374" s="52"/>
      <c r="D1374" s="52"/>
      <c r="E1374" s="153"/>
      <c r="F1374" s="152"/>
      <c r="G1374" s="152"/>
    </row>
    <row r="1375" spans="1:7">
      <c r="A1375" s="52"/>
      <c r="D1375" s="52"/>
      <c r="E1375" s="153"/>
      <c r="F1375" s="152"/>
      <c r="G1375" s="152"/>
    </row>
    <row r="1376" spans="1:7">
      <c r="A1376" s="52"/>
      <c r="D1376" s="52"/>
      <c r="E1376" s="153"/>
      <c r="F1376" s="152"/>
      <c r="G1376" s="152"/>
    </row>
    <row r="1377" spans="1:7">
      <c r="A1377" s="52"/>
      <c r="D1377" s="52"/>
      <c r="E1377" s="153"/>
      <c r="F1377" s="152"/>
      <c r="G1377" s="152"/>
    </row>
    <row r="1378" spans="1:7">
      <c r="A1378" s="52"/>
      <c r="D1378" s="52"/>
      <c r="E1378" s="153"/>
      <c r="F1378" s="152"/>
      <c r="G1378" s="152"/>
    </row>
    <row r="1379" spans="1:7">
      <c r="A1379" s="52"/>
      <c r="D1379" s="52"/>
      <c r="E1379" s="153"/>
      <c r="F1379" s="152"/>
      <c r="G1379" s="152"/>
    </row>
    <row r="1380" spans="1:7">
      <c r="A1380" s="52"/>
      <c r="D1380" s="52"/>
      <c r="E1380" s="153"/>
      <c r="F1380" s="152"/>
      <c r="G1380" s="152"/>
    </row>
    <row r="1381" spans="1:7">
      <c r="A1381" s="52"/>
      <c r="D1381" s="52"/>
      <c r="E1381" s="153"/>
      <c r="F1381" s="152"/>
      <c r="G1381" s="152"/>
    </row>
    <row r="1382" spans="1:7">
      <c r="A1382" s="52"/>
      <c r="D1382" s="52"/>
      <c r="E1382" s="153"/>
      <c r="F1382" s="152"/>
      <c r="G1382" s="152"/>
    </row>
    <row r="1383" spans="1:7">
      <c r="A1383" s="52"/>
      <c r="D1383" s="52"/>
      <c r="E1383" s="153"/>
      <c r="F1383" s="152"/>
      <c r="G1383" s="152"/>
    </row>
    <row r="1384" spans="1:7">
      <c r="A1384" s="52"/>
      <c r="D1384" s="52"/>
      <c r="E1384" s="153"/>
      <c r="F1384" s="152"/>
      <c r="G1384" s="152"/>
    </row>
    <row r="1385" spans="1:7">
      <c r="A1385" s="52"/>
      <c r="D1385" s="52"/>
      <c r="E1385" s="153"/>
      <c r="F1385" s="152"/>
      <c r="G1385" s="152"/>
    </row>
    <row r="1386" spans="1:7">
      <c r="A1386" s="52"/>
      <c r="D1386" s="52"/>
      <c r="E1386" s="153"/>
      <c r="F1386" s="152"/>
      <c r="G1386" s="152"/>
    </row>
    <row r="1387" spans="1:7">
      <c r="A1387" s="52"/>
      <c r="D1387" s="52"/>
      <c r="E1387" s="153"/>
      <c r="F1387" s="152"/>
      <c r="G1387" s="152"/>
    </row>
    <row r="1388" spans="1:7">
      <c r="A1388" s="52"/>
      <c r="D1388" s="52"/>
      <c r="E1388" s="153"/>
      <c r="F1388" s="152"/>
      <c r="G1388" s="152"/>
    </row>
    <row r="1389" spans="1:7">
      <c r="A1389" s="52"/>
      <c r="D1389" s="52"/>
      <c r="E1389" s="153"/>
      <c r="F1389" s="152"/>
      <c r="G1389" s="152"/>
    </row>
    <row r="1390" spans="1:7">
      <c r="A1390" s="52"/>
      <c r="D1390" s="52"/>
      <c r="E1390" s="153"/>
      <c r="F1390" s="152"/>
      <c r="G1390" s="152"/>
    </row>
    <row r="1391" spans="1:7">
      <c r="A1391" s="52"/>
      <c r="D1391" s="52"/>
      <c r="E1391" s="153"/>
      <c r="F1391" s="152"/>
      <c r="G1391" s="152"/>
    </row>
    <row r="1392" spans="1:7">
      <c r="A1392" s="52"/>
      <c r="D1392" s="52"/>
      <c r="E1392" s="153"/>
      <c r="F1392" s="152"/>
      <c r="G1392" s="152"/>
    </row>
    <row r="1393" spans="1:7">
      <c r="A1393" s="52"/>
      <c r="D1393" s="52"/>
      <c r="E1393" s="153"/>
      <c r="F1393" s="152"/>
      <c r="G1393" s="152"/>
    </row>
    <row r="1394" spans="1:7">
      <c r="A1394" s="52"/>
      <c r="D1394" s="52"/>
      <c r="E1394" s="153"/>
      <c r="F1394" s="152"/>
      <c r="G1394" s="152"/>
    </row>
    <row r="1395" spans="1:7">
      <c r="A1395" s="52"/>
      <c r="D1395" s="52"/>
      <c r="E1395" s="153"/>
      <c r="F1395" s="152"/>
      <c r="G1395" s="152"/>
    </row>
    <row r="1396" spans="1:7">
      <c r="A1396" s="52"/>
      <c r="D1396" s="52"/>
      <c r="E1396" s="153"/>
      <c r="F1396" s="152"/>
      <c r="G1396" s="152"/>
    </row>
    <row r="1397" spans="1:7">
      <c r="A1397" s="52"/>
      <c r="D1397" s="52"/>
      <c r="E1397" s="153"/>
      <c r="F1397" s="152"/>
      <c r="G1397" s="152"/>
    </row>
    <row r="1398" spans="1:7">
      <c r="A1398" s="52"/>
      <c r="D1398" s="52"/>
      <c r="E1398" s="153"/>
      <c r="F1398" s="152"/>
      <c r="G1398" s="152"/>
    </row>
    <row r="1399" spans="1:7">
      <c r="A1399" s="52"/>
      <c r="D1399" s="52"/>
      <c r="E1399" s="153"/>
      <c r="F1399" s="152"/>
      <c r="G1399" s="152"/>
    </row>
    <row r="1400" spans="1:7">
      <c r="A1400" s="52"/>
      <c r="D1400" s="52"/>
      <c r="E1400" s="153"/>
      <c r="F1400" s="152"/>
      <c r="G1400" s="152"/>
    </row>
    <row r="1401" spans="1:7">
      <c r="A1401" s="52"/>
      <c r="D1401" s="52"/>
      <c r="E1401" s="153"/>
      <c r="F1401" s="152"/>
      <c r="G1401" s="152"/>
    </row>
    <row r="1402" spans="1:7">
      <c r="A1402" s="52"/>
      <c r="D1402" s="52"/>
      <c r="E1402" s="153"/>
      <c r="F1402" s="152"/>
      <c r="G1402" s="152"/>
    </row>
    <row r="1403" spans="1:7">
      <c r="A1403" s="52"/>
      <c r="D1403" s="52"/>
      <c r="E1403" s="153"/>
      <c r="F1403" s="152"/>
      <c r="G1403" s="152"/>
    </row>
    <row r="1404" spans="1:7">
      <c r="A1404" s="52"/>
      <c r="D1404" s="52"/>
      <c r="E1404" s="153"/>
      <c r="F1404" s="152"/>
      <c r="G1404" s="152"/>
    </row>
    <row r="1405" spans="1:7">
      <c r="A1405" s="52"/>
      <c r="D1405" s="52"/>
      <c r="E1405" s="153"/>
      <c r="F1405" s="152"/>
      <c r="G1405" s="152"/>
    </row>
    <row r="1406" spans="1:7">
      <c r="A1406" s="52"/>
      <c r="D1406" s="52"/>
      <c r="E1406" s="153"/>
      <c r="F1406" s="152"/>
      <c r="G1406" s="152"/>
    </row>
    <row r="1407" spans="1:7">
      <c r="A1407" s="52"/>
      <c r="D1407" s="52"/>
      <c r="E1407" s="153"/>
      <c r="F1407" s="152"/>
      <c r="G1407" s="152"/>
    </row>
    <row r="1408" spans="1:7">
      <c r="A1408" s="52"/>
      <c r="D1408" s="52"/>
      <c r="E1408" s="153"/>
      <c r="F1408" s="152"/>
      <c r="G1408" s="152"/>
    </row>
    <row r="1409" spans="1:7">
      <c r="A1409" s="52"/>
      <c r="D1409" s="52"/>
      <c r="E1409" s="153"/>
      <c r="F1409" s="152"/>
      <c r="G1409" s="152"/>
    </row>
    <row r="1410" spans="1:7">
      <c r="A1410" s="52"/>
      <c r="D1410" s="52"/>
      <c r="E1410" s="153"/>
      <c r="F1410" s="152"/>
      <c r="G1410" s="152"/>
    </row>
    <row r="1411" spans="1:7">
      <c r="A1411" s="52"/>
      <c r="D1411" s="52"/>
      <c r="E1411" s="153"/>
      <c r="F1411" s="152"/>
      <c r="G1411" s="152"/>
    </row>
    <row r="1412" spans="1:7">
      <c r="A1412" s="52"/>
      <c r="D1412" s="52"/>
      <c r="E1412" s="153"/>
      <c r="F1412" s="152"/>
      <c r="G1412" s="152"/>
    </row>
    <row r="1413" spans="1:7">
      <c r="A1413" s="52"/>
      <c r="D1413" s="52"/>
      <c r="E1413" s="153"/>
      <c r="F1413" s="152"/>
      <c r="G1413" s="152"/>
    </row>
    <row r="1414" spans="1:7">
      <c r="A1414" s="52"/>
      <c r="D1414" s="52"/>
      <c r="E1414" s="153"/>
      <c r="F1414" s="152"/>
      <c r="G1414" s="152"/>
    </row>
    <row r="1415" spans="1:7">
      <c r="A1415" s="52"/>
      <c r="D1415" s="52"/>
      <c r="E1415" s="153"/>
      <c r="F1415" s="152"/>
      <c r="G1415" s="152"/>
    </row>
    <row r="1416" spans="1:7">
      <c r="A1416" s="52"/>
      <c r="D1416" s="52"/>
      <c r="E1416" s="153"/>
      <c r="F1416" s="152"/>
      <c r="G1416" s="152"/>
    </row>
    <row r="1417" spans="1:7">
      <c r="A1417" s="52"/>
      <c r="D1417" s="52"/>
      <c r="E1417" s="153"/>
      <c r="F1417" s="152"/>
      <c r="G1417" s="152"/>
    </row>
    <row r="1418" spans="1:7">
      <c r="A1418" s="52"/>
      <c r="D1418" s="52"/>
      <c r="E1418" s="153"/>
      <c r="F1418" s="152"/>
      <c r="G1418" s="152"/>
    </row>
    <row r="1419" spans="1:7">
      <c r="A1419" s="52"/>
      <c r="D1419" s="52"/>
      <c r="E1419" s="153"/>
      <c r="F1419" s="152"/>
      <c r="G1419" s="152"/>
    </row>
    <row r="1420" spans="1:7">
      <c r="D1420" s="52"/>
      <c r="E1420" s="153"/>
      <c r="F1420" s="152"/>
      <c r="G1420" s="152"/>
    </row>
    <row r="1421" spans="1:7">
      <c r="A1421" s="52"/>
      <c r="D1421" s="52"/>
      <c r="E1421" s="153"/>
      <c r="F1421" s="152"/>
      <c r="G1421" s="152"/>
    </row>
    <row r="1422" spans="1:7">
      <c r="A1422" s="52"/>
      <c r="D1422" s="52"/>
      <c r="E1422" s="153"/>
      <c r="F1422" s="152"/>
      <c r="G1422" s="152"/>
    </row>
    <row r="1423" spans="1:7">
      <c r="A1423" s="52"/>
      <c r="D1423" s="52"/>
      <c r="E1423" s="153"/>
      <c r="F1423" s="152"/>
      <c r="G1423" s="152"/>
    </row>
    <row r="1424" spans="1:7">
      <c r="A1424" s="52"/>
      <c r="D1424" s="52"/>
      <c r="E1424" s="153"/>
      <c r="F1424" s="152"/>
      <c r="G1424" s="152"/>
    </row>
    <row r="1425" spans="1:8">
      <c r="A1425" s="52"/>
      <c r="D1425" s="52"/>
      <c r="E1425" s="153"/>
      <c r="F1425" s="152"/>
      <c r="G1425" s="152"/>
    </row>
    <row r="1426" spans="1:8">
      <c r="A1426" s="52"/>
      <c r="D1426" s="52"/>
      <c r="E1426" s="153"/>
      <c r="F1426" s="152"/>
      <c r="G1426" s="152"/>
    </row>
    <row r="1427" spans="1:8">
      <c r="A1427" s="52"/>
      <c r="D1427" s="52"/>
      <c r="E1427" s="153"/>
      <c r="F1427" s="152"/>
      <c r="G1427" s="152"/>
    </row>
    <row r="1428" spans="1:8">
      <c r="A1428" s="52"/>
      <c r="D1428" s="52"/>
      <c r="E1428" s="153"/>
      <c r="F1428" s="152"/>
      <c r="G1428" s="152"/>
    </row>
    <row r="1429" spans="1:8">
      <c r="A1429" s="52"/>
      <c r="D1429" s="52"/>
      <c r="E1429" s="153"/>
      <c r="F1429" s="152"/>
      <c r="G1429" s="152"/>
    </row>
    <row r="1430" spans="1:8">
      <c r="A1430" s="52"/>
      <c r="D1430" s="52"/>
      <c r="E1430" s="153"/>
      <c r="F1430" s="152"/>
      <c r="G1430" s="152"/>
    </row>
    <row r="1431" spans="1:8">
      <c r="A1431" s="52"/>
      <c r="D1431" s="52"/>
      <c r="E1431" s="153"/>
      <c r="F1431" s="152"/>
      <c r="G1431" s="152"/>
      <c r="H1431" s="152"/>
    </row>
    <row r="1432" spans="1:8">
      <c r="A1432" s="52"/>
      <c r="D1432" s="52"/>
      <c r="E1432" s="153"/>
      <c r="F1432" s="152"/>
      <c r="G1432" s="152"/>
      <c r="H1432" s="152"/>
    </row>
    <row r="1433" spans="1:8">
      <c r="A1433" s="52"/>
      <c r="D1433" s="52"/>
      <c r="E1433" s="153"/>
      <c r="F1433" s="152"/>
      <c r="G1433" s="152"/>
    </row>
    <row r="1434" spans="1:8">
      <c r="A1434" s="52"/>
      <c r="D1434" s="52"/>
      <c r="E1434" s="153"/>
      <c r="F1434" s="152"/>
      <c r="G1434" s="152"/>
    </row>
    <row r="1435" spans="1:8">
      <c r="A1435" s="52"/>
      <c r="D1435" s="52"/>
      <c r="E1435" s="153"/>
      <c r="F1435" s="152"/>
      <c r="G1435" s="152"/>
    </row>
    <row r="1436" spans="1:8">
      <c r="A1436" s="52"/>
      <c r="D1436" s="52"/>
      <c r="E1436" s="153"/>
      <c r="F1436" s="152"/>
      <c r="G1436" s="152"/>
    </row>
    <row r="1437" spans="1:8">
      <c r="A1437" s="52"/>
      <c r="D1437" s="52"/>
      <c r="E1437" s="153"/>
      <c r="F1437" s="152"/>
      <c r="G1437" s="152"/>
    </row>
    <row r="1438" spans="1:8">
      <c r="A1438" s="52"/>
      <c r="D1438" s="52"/>
      <c r="E1438" s="153"/>
      <c r="F1438" s="152"/>
      <c r="G1438" s="152"/>
    </row>
    <row r="1439" spans="1:8">
      <c r="A1439" s="52"/>
      <c r="D1439" s="52"/>
      <c r="E1439" s="153"/>
      <c r="F1439" s="152"/>
      <c r="G1439" s="152"/>
    </row>
    <row r="1440" spans="1:8">
      <c r="A1440" s="52"/>
      <c r="D1440" s="52"/>
      <c r="E1440" s="153"/>
      <c r="F1440" s="152"/>
      <c r="G1440" s="152"/>
    </row>
    <row r="1441" spans="1:8">
      <c r="A1441" s="52"/>
      <c r="D1441" s="52"/>
      <c r="E1441" s="153"/>
      <c r="F1441" s="152"/>
      <c r="G1441" s="152"/>
    </row>
    <row r="1442" spans="1:8">
      <c r="A1442" s="52"/>
      <c r="D1442" s="52"/>
      <c r="E1442" s="153"/>
      <c r="F1442" s="152"/>
      <c r="G1442" s="152"/>
    </row>
    <row r="1443" spans="1:8">
      <c r="A1443" s="52"/>
      <c r="D1443" s="52"/>
      <c r="E1443" s="153"/>
      <c r="F1443" s="152"/>
      <c r="G1443" s="152"/>
    </row>
    <row r="1444" spans="1:8">
      <c r="A1444" s="52"/>
      <c r="D1444" s="52"/>
      <c r="E1444" s="153"/>
      <c r="F1444" s="152"/>
      <c r="G1444" s="152"/>
    </row>
    <row r="1445" spans="1:8">
      <c r="A1445" s="52"/>
      <c r="D1445" s="52"/>
      <c r="E1445" s="153"/>
      <c r="F1445" s="152"/>
      <c r="G1445" s="152"/>
    </row>
    <row r="1446" spans="1:8">
      <c r="A1446" s="52"/>
      <c r="D1446" s="52"/>
      <c r="E1446" s="153"/>
      <c r="F1446" s="152"/>
      <c r="G1446" s="152"/>
    </row>
    <row r="1447" spans="1:8">
      <c r="A1447" s="52"/>
      <c r="D1447" s="52"/>
      <c r="E1447" s="153"/>
      <c r="F1447" s="152"/>
      <c r="G1447" s="152"/>
      <c r="H1447" s="152"/>
    </row>
    <row r="1448" spans="1:8">
      <c r="A1448" s="52"/>
      <c r="D1448" s="52"/>
      <c r="E1448" s="153"/>
      <c r="F1448" s="152"/>
      <c r="G1448" s="152"/>
      <c r="H1448" s="152"/>
    </row>
    <row r="1449" spans="1:8">
      <c r="A1449" s="52"/>
      <c r="D1449" s="52"/>
      <c r="E1449" s="153"/>
      <c r="F1449" s="152"/>
      <c r="G1449" s="152"/>
    </row>
    <row r="1450" spans="1:8">
      <c r="A1450" s="52"/>
      <c r="D1450" s="52"/>
      <c r="E1450" s="153"/>
      <c r="F1450" s="152"/>
      <c r="G1450" s="152"/>
    </row>
    <row r="1451" spans="1:8">
      <c r="A1451" s="52"/>
      <c r="D1451" s="52"/>
      <c r="E1451" s="153"/>
      <c r="F1451" s="152"/>
      <c r="G1451" s="152"/>
    </row>
    <row r="1452" spans="1:8">
      <c r="A1452" s="52"/>
      <c r="D1452" s="52"/>
      <c r="E1452" s="153"/>
      <c r="F1452" s="152"/>
      <c r="G1452" s="152"/>
    </row>
    <row r="1453" spans="1:8">
      <c r="A1453" s="52"/>
      <c r="D1453" s="52"/>
      <c r="E1453" s="153"/>
      <c r="F1453" s="152"/>
      <c r="G1453" s="152"/>
    </row>
    <row r="1454" spans="1:8">
      <c r="A1454" s="52"/>
      <c r="D1454" s="52"/>
      <c r="E1454" s="153"/>
      <c r="F1454" s="152"/>
      <c r="G1454" s="152"/>
    </row>
    <row r="1455" spans="1:8">
      <c r="A1455" s="52"/>
      <c r="D1455" s="52"/>
      <c r="E1455" s="153"/>
      <c r="F1455" s="152"/>
      <c r="G1455" s="152"/>
    </row>
    <row r="1456" spans="1:8">
      <c r="A1456" s="52"/>
      <c r="D1456" s="52"/>
      <c r="E1456" s="153"/>
      <c r="F1456" s="152"/>
      <c r="G1456" s="152"/>
    </row>
    <row r="1457" spans="1:7">
      <c r="A1457" s="52"/>
      <c r="D1457" s="52"/>
      <c r="E1457" s="153"/>
      <c r="F1457" s="152"/>
      <c r="G1457" s="152"/>
    </row>
    <row r="1458" spans="1:7">
      <c r="A1458" s="52"/>
      <c r="D1458" s="52"/>
      <c r="E1458" s="153"/>
      <c r="F1458" s="152"/>
      <c r="G1458" s="152"/>
    </row>
    <row r="1459" spans="1:7">
      <c r="A1459" s="52"/>
      <c r="D1459" s="52"/>
      <c r="E1459" s="153"/>
      <c r="F1459" s="152"/>
      <c r="G1459" s="152"/>
    </row>
    <row r="1460" spans="1:7">
      <c r="A1460" s="52"/>
      <c r="D1460" s="52"/>
      <c r="E1460" s="153"/>
      <c r="F1460" s="152"/>
      <c r="G1460" s="152"/>
    </row>
    <row r="1461" spans="1:7">
      <c r="A1461" s="52"/>
      <c r="D1461" s="52"/>
      <c r="E1461" s="153"/>
      <c r="F1461" s="152"/>
      <c r="G1461" s="152"/>
    </row>
    <row r="1462" spans="1:7">
      <c r="A1462" s="52"/>
      <c r="D1462" s="52"/>
      <c r="E1462" s="153"/>
      <c r="F1462" s="152"/>
      <c r="G1462" s="152"/>
    </row>
    <row r="1463" spans="1:7">
      <c r="A1463" s="52"/>
      <c r="D1463" s="52"/>
      <c r="E1463" s="153"/>
      <c r="F1463" s="152"/>
      <c r="G1463" s="152"/>
    </row>
    <row r="1464" spans="1:7">
      <c r="A1464" s="52"/>
      <c r="D1464" s="52"/>
      <c r="E1464" s="153"/>
      <c r="F1464" s="152"/>
      <c r="G1464" s="152"/>
    </row>
    <row r="1465" spans="1:7">
      <c r="A1465" s="52"/>
      <c r="D1465" s="52"/>
      <c r="E1465" s="153"/>
      <c r="F1465" s="152"/>
      <c r="G1465" s="152"/>
    </row>
    <row r="1466" spans="1:7">
      <c r="A1466" s="52"/>
      <c r="D1466" s="52"/>
      <c r="E1466" s="153"/>
      <c r="F1466" s="152"/>
      <c r="G1466" s="152"/>
    </row>
    <row r="1467" spans="1:7">
      <c r="A1467" s="52"/>
      <c r="D1467" s="52"/>
      <c r="E1467" s="153"/>
      <c r="F1467" s="152"/>
      <c r="G1467" s="152"/>
    </row>
    <row r="1468" spans="1:7">
      <c r="D1468" s="52"/>
      <c r="E1468" s="153"/>
      <c r="F1468" s="152"/>
      <c r="G1468" s="152"/>
    </row>
    <row r="1469" spans="1:7">
      <c r="A1469" s="52"/>
      <c r="E1469" s="154"/>
      <c r="F1469" s="152"/>
      <c r="G1469" s="152"/>
    </row>
    <row r="1470" spans="1:7">
      <c r="A1470" s="52"/>
      <c r="E1470" s="154"/>
      <c r="F1470" s="152"/>
      <c r="G1470" s="152"/>
    </row>
    <row r="1471" spans="1:7">
      <c r="A1471" s="52"/>
      <c r="E1471" s="154"/>
      <c r="F1471" s="152"/>
      <c r="G1471" s="152"/>
    </row>
    <row r="1472" spans="1:7">
      <c r="A1472" s="52"/>
      <c r="E1472" s="154"/>
      <c r="F1472" s="152"/>
      <c r="G1472" s="152"/>
    </row>
    <row r="1473" spans="1:7">
      <c r="A1473" s="52"/>
      <c r="E1473" s="154"/>
      <c r="F1473" s="152"/>
      <c r="G1473" s="152"/>
    </row>
    <row r="1474" spans="1:7">
      <c r="A1474" s="52"/>
      <c r="E1474" s="154"/>
      <c r="F1474" s="152"/>
      <c r="G1474" s="152"/>
    </row>
    <row r="1475" spans="1:7">
      <c r="A1475" s="52"/>
      <c r="E1475" s="154"/>
      <c r="F1475" s="152"/>
      <c r="G1475" s="152"/>
    </row>
    <row r="1476" spans="1:7">
      <c r="A1476" s="52"/>
      <c r="E1476" s="154"/>
      <c r="F1476" s="152"/>
      <c r="G1476" s="152"/>
    </row>
    <row r="1477" spans="1:7">
      <c r="A1477" s="52"/>
      <c r="E1477" s="154"/>
      <c r="F1477" s="152"/>
      <c r="G1477" s="152"/>
    </row>
    <row r="1478" spans="1:7">
      <c r="A1478" s="52"/>
      <c r="E1478" s="154"/>
      <c r="F1478" s="152"/>
      <c r="G1478" s="152"/>
    </row>
    <row r="1479" spans="1:7">
      <c r="A1479" s="52"/>
      <c r="E1479" s="154"/>
      <c r="F1479" s="152"/>
      <c r="G1479" s="152"/>
    </row>
    <row r="1480" spans="1:7">
      <c r="A1480" s="52"/>
      <c r="E1480" s="154"/>
      <c r="F1480" s="152"/>
      <c r="G1480" s="152"/>
    </row>
    <row r="1481" spans="1:7">
      <c r="A1481" s="52"/>
      <c r="E1481" s="154"/>
      <c r="F1481" s="152"/>
      <c r="G1481" s="152"/>
    </row>
    <row r="1482" spans="1:7">
      <c r="A1482" s="52"/>
      <c r="E1482" s="154"/>
      <c r="F1482" s="152"/>
      <c r="G1482" s="152"/>
    </row>
    <row r="1483" spans="1:7">
      <c r="A1483" s="52"/>
      <c r="E1483" s="154"/>
      <c r="F1483" s="152"/>
      <c r="G1483" s="152"/>
    </row>
    <row r="1484" spans="1:7">
      <c r="A1484" s="52"/>
      <c r="E1484" s="154"/>
      <c r="F1484" s="152"/>
      <c r="G1484" s="152"/>
    </row>
    <row r="1485" spans="1:7">
      <c r="A1485" s="52"/>
      <c r="E1485" s="154"/>
      <c r="F1485" s="152"/>
      <c r="G1485" s="152"/>
    </row>
    <row r="1486" spans="1:7">
      <c r="A1486" s="52"/>
      <c r="E1486" s="154"/>
      <c r="F1486" s="152"/>
      <c r="G1486" s="152"/>
    </row>
    <row r="1487" spans="1:7">
      <c r="A1487" s="52"/>
      <c r="E1487" s="154"/>
      <c r="F1487" s="152"/>
      <c r="G1487" s="152"/>
    </row>
    <row r="1488" spans="1:7">
      <c r="A1488" s="52"/>
      <c r="E1488" s="154"/>
      <c r="F1488" s="152"/>
      <c r="G1488" s="152"/>
    </row>
    <row r="1489" spans="1:7">
      <c r="A1489" s="52"/>
      <c r="E1489" s="154"/>
      <c r="F1489" s="152"/>
      <c r="G1489" s="152"/>
    </row>
    <row r="1490" spans="1:7">
      <c r="A1490" s="52"/>
      <c r="E1490" s="154"/>
      <c r="F1490" s="152"/>
      <c r="G1490" s="152"/>
    </row>
    <row r="1491" spans="1:7">
      <c r="A1491" s="52"/>
      <c r="E1491" s="154"/>
      <c r="F1491" s="152"/>
      <c r="G1491" s="152"/>
    </row>
    <row r="1492" spans="1:7">
      <c r="A1492" s="52"/>
      <c r="E1492" s="154"/>
      <c r="F1492" s="152"/>
      <c r="G1492" s="152"/>
    </row>
    <row r="1493" spans="1:7">
      <c r="A1493" s="52"/>
      <c r="E1493" s="154"/>
      <c r="F1493" s="152"/>
      <c r="G1493" s="152"/>
    </row>
    <row r="1494" spans="1:7">
      <c r="A1494" s="52"/>
      <c r="E1494" s="154"/>
      <c r="F1494" s="152"/>
      <c r="G1494" s="152"/>
    </row>
    <row r="1495" spans="1:7">
      <c r="A1495" s="52"/>
      <c r="E1495" s="154"/>
      <c r="F1495" s="152"/>
      <c r="G1495" s="152"/>
    </row>
    <row r="1496" spans="1:7">
      <c r="A1496" s="52"/>
      <c r="E1496" s="154"/>
      <c r="F1496" s="152"/>
      <c r="G1496" s="152"/>
    </row>
    <row r="1497" spans="1:7">
      <c r="A1497" s="52"/>
      <c r="E1497" s="154"/>
      <c r="F1497" s="152"/>
      <c r="G1497" s="152"/>
    </row>
    <row r="1498" spans="1:7">
      <c r="A1498" s="52"/>
      <c r="E1498" s="154"/>
      <c r="F1498" s="152"/>
      <c r="G1498" s="152"/>
    </row>
    <row r="1499" spans="1:7">
      <c r="A1499" s="52"/>
      <c r="E1499" s="154"/>
      <c r="F1499" s="152"/>
      <c r="G1499" s="152"/>
    </row>
    <row r="1500" spans="1:7">
      <c r="A1500" s="52"/>
      <c r="E1500" s="154"/>
      <c r="F1500" s="152"/>
      <c r="G1500" s="152"/>
    </row>
    <row r="1501" spans="1:7">
      <c r="A1501" s="52"/>
      <c r="E1501" s="154"/>
      <c r="F1501" s="152"/>
      <c r="G1501" s="152"/>
    </row>
    <row r="1502" spans="1:7">
      <c r="A1502" s="52"/>
      <c r="E1502" s="154"/>
      <c r="F1502" s="152"/>
      <c r="G1502" s="152"/>
    </row>
    <row r="1503" spans="1:7">
      <c r="A1503" s="52"/>
      <c r="E1503" s="154"/>
      <c r="F1503" s="152"/>
      <c r="G1503" s="152"/>
    </row>
    <row r="1504" spans="1:7">
      <c r="A1504" s="52"/>
      <c r="E1504" s="154"/>
      <c r="F1504" s="152"/>
      <c r="G1504" s="152"/>
    </row>
    <row r="1505" spans="1:7">
      <c r="A1505" s="52"/>
      <c r="E1505" s="154"/>
      <c r="F1505" s="152"/>
      <c r="G1505" s="152"/>
    </row>
    <row r="1506" spans="1:7">
      <c r="A1506" s="52"/>
      <c r="E1506" s="154"/>
      <c r="F1506" s="152"/>
      <c r="G1506" s="152"/>
    </row>
    <row r="1507" spans="1:7">
      <c r="A1507" s="52"/>
      <c r="E1507" s="154"/>
      <c r="F1507" s="152"/>
      <c r="G1507" s="152"/>
    </row>
    <row r="1508" spans="1:7">
      <c r="A1508" s="52"/>
      <c r="E1508" s="154"/>
      <c r="F1508" s="152"/>
      <c r="G1508" s="152"/>
    </row>
    <row r="1509" spans="1:7">
      <c r="A1509" s="52"/>
      <c r="E1509" s="154"/>
      <c r="F1509" s="152"/>
      <c r="G1509" s="152"/>
    </row>
    <row r="1510" spans="1:7">
      <c r="A1510" s="52"/>
      <c r="E1510" s="154"/>
      <c r="F1510" s="152"/>
      <c r="G1510" s="152"/>
    </row>
    <row r="1511" spans="1:7">
      <c r="A1511" s="52"/>
      <c r="E1511" s="154"/>
      <c r="F1511" s="152"/>
      <c r="G1511" s="152"/>
    </row>
    <row r="1512" spans="1:7">
      <c r="A1512" s="52"/>
      <c r="E1512" s="154"/>
      <c r="F1512" s="152"/>
      <c r="G1512" s="152"/>
    </row>
    <row r="1513" spans="1:7">
      <c r="A1513" s="52"/>
      <c r="E1513" s="154"/>
      <c r="F1513" s="152"/>
      <c r="G1513" s="152"/>
    </row>
    <row r="1514" spans="1:7">
      <c r="A1514" s="52"/>
      <c r="E1514" s="154"/>
      <c r="F1514" s="152"/>
      <c r="G1514" s="152"/>
    </row>
    <row r="1515" spans="1:7">
      <c r="A1515" s="52"/>
      <c r="E1515" s="154"/>
      <c r="F1515" s="152"/>
      <c r="G1515" s="152"/>
    </row>
    <row r="1516" spans="1:7">
      <c r="A1516" s="52"/>
      <c r="E1516" s="154"/>
      <c r="F1516" s="152"/>
      <c r="G1516" s="152"/>
    </row>
    <row r="1517" spans="1:7">
      <c r="A1517" s="52"/>
      <c r="E1517" s="154"/>
      <c r="F1517" s="152"/>
      <c r="G1517" s="152"/>
    </row>
    <row r="1518" spans="1:7">
      <c r="A1518" s="52"/>
      <c r="E1518" s="154"/>
      <c r="F1518" s="152"/>
      <c r="G1518" s="152"/>
    </row>
    <row r="1519" spans="1:7">
      <c r="A1519" s="52"/>
      <c r="E1519" s="154"/>
      <c r="F1519" s="152"/>
      <c r="G1519" s="152"/>
    </row>
    <row r="1520" spans="1:7">
      <c r="A1520" s="52"/>
      <c r="E1520" s="154"/>
      <c r="F1520" s="152"/>
      <c r="G1520" s="152"/>
    </row>
    <row r="1521" spans="1:7">
      <c r="A1521" s="52"/>
      <c r="E1521" s="154"/>
      <c r="F1521" s="152"/>
      <c r="G1521" s="152"/>
    </row>
    <row r="1522" spans="1:7">
      <c r="A1522" s="52"/>
      <c r="E1522" s="154"/>
      <c r="F1522" s="152"/>
      <c r="G1522" s="152"/>
    </row>
    <row r="1523" spans="1:7">
      <c r="A1523" s="52"/>
      <c r="E1523" s="154"/>
      <c r="F1523" s="152"/>
      <c r="G1523" s="152"/>
    </row>
    <row r="1524" spans="1:7">
      <c r="A1524" s="52"/>
      <c r="E1524" s="154"/>
      <c r="F1524" s="152"/>
      <c r="G1524" s="152"/>
    </row>
    <row r="1525" spans="1:7">
      <c r="A1525" s="52"/>
      <c r="E1525" s="154"/>
      <c r="F1525" s="152"/>
      <c r="G1525" s="152"/>
    </row>
    <row r="1526" spans="1:7">
      <c r="A1526" s="52"/>
      <c r="E1526" s="154"/>
      <c r="F1526" s="152"/>
      <c r="G1526" s="152"/>
    </row>
    <row r="1527" spans="1:7">
      <c r="A1527" s="52"/>
      <c r="E1527" s="154"/>
      <c r="F1527" s="152"/>
      <c r="G1527" s="152"/>
    </row>
    <row r="1528" spans="1:7">
      <c r="A1528" s="52"/>
      <c r="E1528" s="154"/>
      <c r="F1528" s="152"/>
      <c r="G1528" s="152"/>
    </row>
    <row r="1529" spans="1:7">
      <c r="A1529" s="52"/>
      <c r="E1529" s="154"/>
      <c r="F1529" s="152"/>
      <c r="G1529" s="152"/>
    </row>
    <row r="1530" spans="1:7">
      <c r="A1530" s="52"/>
      <c r="E1530" s="154"/>
      <c r="F1530" s="152"/>
      <c r="G1530" s="152"/>
    </row>
    <row r="1531" spans="1:7">
      <c r="A1531" s="52"/>
      <c r="E1531" s="154"/>
      <c r="F1531" s="152"/>
      <c r="G1531" s="152"/>
    </row>
    <row r="1532" spans="1:7">
      <c r="A1532" s="52"/>
      <c r="E1532" s="154"/>
      <c r="F1532" s="152"/>
      <c r="G1532" s="152"/>
    </row>
    <row r="1533" spans="1:7">
      <c r="A1533" s="52"/>
      <c r="E1533" s="154"/>
      <c r="F1533" s="152"/>
      <c r="G1533" s="152"/>
    </row>
    <row r="1534" spans="1:7">
      <c r="A1534" s="52"/>
      <c r="E1534" s="154"/>
      <c r="F1534" s="152"/>
      <c r="G1534" s="152"/>
    </row>
    <row r="1535" spans="1:7">
      <c r="A1535" s="52"/>
      <c r="E1535" s="154"/>
      <c r="F1535" s="152"/>
      <c r="G1535" s="152"/>
    </row>
    <row r="1536" spans="1:7">
      <c r="A1536" s="52"/>
      <c r="E1536" s="154"/>
      <c r="F1536" s="152"/>
      <c r="G1536" s="152"/>
    </row>
    <row r="1537" spans="1:7">
      <c r="A1537" s="52"/>
      <c r="E1537" s="154"/>
      <c r="F1537" s="152"/>
      <c r="G1537" s="152"/>
    </row>
    <row r="1538" spans="1:7">
      <c r="A1538" s="52"/>
      <c r="E1538" s="154"/>
      <c r="F1538" s="152"/>
      <c r="G1538" s="152"/>
    </row>
    <row r="1539" spans="1:7">
      <c r="A1539" s="52"/>
      <c r="E1539" s="154"/>
      <c r="F1539" s="152"/>
      <c r="G1539" s="152"/>
    </row>
    <row r="1540" spans="1:7">
      <c r="A1540" s="52"/>
      <c r="E1540" s="154"/>
      <c r="F1540" s="152"/>
      <c r="G1540" s="152"/>
    </row>
    <row r="1541" spans="1:7">
      <c r="A1541" s="52"/>
      <c r="E1541" s="154"/>
      <c r="F1541" s="152"/>
      <c r="G1541" s="152"/>
    </row>
    <row r="1542" spans="1:7">
      <c r="A1542" s="52"/>
      <c r="E1542" s="154"/>
      <c r="F1542" s="152"/>
      <c r="G1542" s="152"/>
    </row>
    <row r="1543" spans="1:7">
      <c r="A1543" s="52"/>
      <c r="E1543" s="154"/>
      <c r="F1543" s="152"/>
      <c r="G1543" s="152"/>
    </row>
    <row r="1544" spans="1:7">
      <c r="A1544" s="52"/>
      <c r="E1544" s="154"/>
      <c r="F1544" s="152"/>
      <c r="G1544" s="152"/>
    </row>
    <row r="1545" spans="1:7">
      <c r="A1545" s="52"/>
      <c r="E1545" s="154"/>
      <c r="F1545" s="152"/>
      <c r="G1545" s="152"/>
    </row>
    <row r="1546" spans="1:7">
      <c r="A1546" s="52"/>
      <c r="E1546" s="154"/>
      <c r="F1546" s="152"/>
      <c r="G1546" s="152"/>
    </row>
    <row r="1547" spans="1:7">
      <c r="A1547" s="52"/>
      <c r="E1547" s="154"/>
      <c r="F1547" s="152"/>
      <c r="G1547" s="152"/>
    </row>
    <row r="1548" spans="1:7">
      <c r="A1548" s="52"/>
      <c r="E1548" s="154"/>
      <c r="F1548" s="152"/>
      <c r="G1548" s="152"/>
    </row>
    <row r="1549" spans="1:7">
      <c r="A1549" s="52"/>
      <c r="E1549" s="154"/>
      <c r="F1549" s="152"/>
      <c r="G1549" s="152"/>
    </row>
    <row r="1550" spans="1:7">
      <c r="A1550" s="52"/>
      <c r="E1550" s="154"/>
      <c r="F1550" s="152"/>
      <c r="G1550" s="152"/>
    </row>
    <row r="1551" spans="1:7">
      <c r="A1551" s="52"/>
      <c r="E1551" s="154"/>
      <c r="F1551" s="152"/>
      <c r="G1551" s="152"/>
    </row>
    <row r="1552" spans="1:7">
      <c r="A1552" s="52"/>
      <c r="E1552" s="154"/>
      <c r="F1552" s="152"/>
      <c r="G1552" s="152"/>
    </row>
    <row r="1553" spans="1:7">
      <c r="A1553" s="52"/>
      <c r="E1553" s="154"/>
      <c r="F1553" s="152"/>
      <c r="G1553" s="152"/>
    </row>
    <row r="1554" spans="1:7">
      <c r="A1554" s="52"/>
      <c r="E1554" s="154"/>
      <c r="F1554" s="152"/>
      <c r="G1554" s="152"/>
    </row>
    <row r="1555" spans="1:7">
      <c r="A1555" s="52"/>
      <c r="E1555" s="154"/>
      <c r="F1555" s="152"/>
      <c r="G1555" s="152"/>
    </row>
    <row r="1556" spans="1:7">
      <c r="A1556" s="52"/>
      <c r="E1556" s="154"/>
      <c r="F1556" s="152"/>
      <c r="G1556" s="152"/>
    </row>
    <row r="1557" spans="1:7">
      <c r="A1557" s="52"/>
      <c r="E1557" s="154"/>
      <c r="F1557" s="152"/>
      <c r="G1557" s="152"/>
    </row>
    <row r="1558" spans="1:7">
      <c r="A1558" s="52"/>
      <c r="E1558" s="154"/>
      <c r="F1558" s="152"/>
      <c r="G1558" s="152"/>
    </row>
    <row r="1559" spans="1:7">
      <c r="A1559" s="52"/>
      <c r="E1559" s="154"/>
      <c r="F1559" s="152"/>
      <c r="G1559" s="152"/>
    </row>
    <row r="1560" spans="1:7">
      <c r="A1560" s="52"/>
      <c r="E1560" s="154"/>
      <c r="F1560" s="152"/>
      <c r="G1560" s="152"/>
    </row>
    <row r="1561" spans="1:7">
      <c r="A1561" s="52"/>
      <c r="E1561" s="154"/>
      <c r="F1561" s="152"/>
      <c r="G1561" s="152"/>
    </row>
    <row r="1562" spans="1:7">
      <c r="A1562" s="52"/>
      <c r="E1562" s="154"/>
      <c r="F1562" s="152"/>
      <c r="G1562" s="152"/>
    </row>
    <row r="1563" spans="1:7">
      <c r="A1563" s="52"/>
      <c r="E1563" s="154"/>
      <c r="F1563" s="152"/>
      <c r="G1563" s="152"/>
    </row>
    <row r="1564" spans="1:7">
      <c r="A1564" s="52"/>
      <c r="E1564" s="154"/>
      <c r="F1564" s="152"/>
      <c r="G1564" s="152"/>
    </row>
    <row r="1565" spans="1:7">
      <c r="A1565" s="52"/>
      <c r="E1565" s="154"/>
      <c r="F1565" s="152"/>
      <c r="G1565" s="152"/>
    </row>
    <row r="1566" spans="1:7">
      <c r="A1566" s="52"/>
      <c r="E1566" s="154"/>
      <c r="F1566" s="152"/>
      <c r="G1566" s="152"/>
    </row>
    <row r="1567" spans="1:7">
      <c r="A1567" s="52"/>
      <c r="E1567" s="154"/>
      <c r="F1567" s="152"/>
      <c r="G1567" s="152"/>
    </row>
    <row r="1568" spans="1:7">
      <c r="A1568" s="52"/>
      <c r="E1568" s="154"/>
      <c r="F1568" s="152"/>
      <c r="G1568" s="152"/>
    </row>
    <row r="1569" spans="1:7">
      <c r="A1569" s="52"/>
      <c r="E1569" s="154"/>
      <c r="F1569" s="152"/>
      <c r="G1569" s="152"/>
    </row>
    <row r="1570" spans="1:7">
      <c r="A1570" s="52"/>
      <c r="E1570" s="154"/>
      <c r="F1570" s="152"/>
      <c r="G1570" s="152"/>
    </row>
    <row r="1571" spans="1:7">
      <c r="A1571" s="52"/>
      <c r="E1571" s="154"/>
      <c r="F1571" s="152"/>
      <c r="G1571" s="152"/>
    </row>
    <row r="1572" spans="1:7">
      <c r="A1572" s="52"/>
      <c r="E1572" s="154"/>
      <c r="F1572" s="152"/>
      <c r="G1572" s="152"/>
    </row>
    <row r="1573" spans="1:7">
      <c r="A1573" s="52"/>
      <c r="E1573" s="154"/>
      <c r="F1573" s="152"/>
      <c r="G1573" s="152"/>
    </row>
    <row r="1574" spans="1:7">
      <c r="A1574" s="52"/>
      <c r="E1574" s="154"/>
      <c r="F1574" s="152"/>
      <c r="G1574" s="152"/>
    </row>
    <row r="1575" spans="1:7">
      <c r="A1575" s="52"/>
      <c r="E1575" s="154"/>
      <c r="F1575" s="152"/>
      <c r="G1575" s="152"/>
    </row>
    <row r="1576" spans="1:7">
      <c r="A1576" s="52"/>
      <c r="E1576" s="154"/>
      <c r="F1576" s="152"/>
      <c r="G1576" s="152"/>
    </row>
    <row r="1577" spans="1:7">
      <c r="A1577" s="52"/>
      <c r="E1577" s="154"/>
      <c r="F1577" s="152"/>
      <c r="G1577" s="152"/>
    </row>
    <row r="1578" spans="1:7">
      <c r="A1578" s="52"/>
      <c r="E1578" s="154"/>
      <c r="F1578" s="152"/>
      <c r="G1578" s="152"/>
    </row>
    <row r="1579" spans="1:7">
      <c r="A1579" s="52"/>
      <c r="E1579" s="154"/>
      <c r="F1579" s="152"/>
      <c r="G1579" s="152"/>
    </row>
    <row r="1580" spans="1:7">
      <c r="A1580" s="52"/>
      <c r="E1580" s="154"/>
      <c r="F1580" s="152"/>
      <c r="G1580" s="152"/>
    </row>
    <row r="1581" spans="1:7">
      <c r="A1581" s="52"/>
      <c r="E1581" s="154"/>
      <c r="F1581" s="152"/>
      <c r="G1581" s="152"/>
    </row>
    <row r="1582" spans="1:7">
      <c r="A1582" s="52"/>
      <c r="E1582" s="154"/>
      <c r="F1582" s="152"/>
      <c r="G1582" s="152"/>
    </row>
    <row r="1583" spans="1:7">
      <c r="A1583" s="52"/>
      <c r="E1583" s="154"/>
      <c r="F1583" s="152"/>
      <c r="G1583" s="152"/>
    </row>
    <row r="1584" spans="1:7">
      <c r="A1584" s="52"/>
      <c r="E1584" s="154"/>
      <c r="F1584" s="152"/>
      <c r="G1584" s="152"/>
    </row>
    <row r="1585" spans="1:7">
      <c r="A1585" s="52"/>
      <c r="E1585" s="154"/>
      <c r="F1585" s="152"/>
      <c r="G1585" s="152"/>
    </row>
    <row r="1586" spans="1:7">
      <c r="A1586" s="52"/>
      <c r="E1586" s="154"/>
      <c r="F1586" s="152"/>
      <c r="G1586" s="152"/>
    </row>
    <row r="1587" spans="1:7">
      <c r="A1587" s="52"/>
      <c r="E1587" s="154"/>
      <c r="F1587" s="152"/>
      <c r="G1587" s="152"/>
    </row>
    <row r="1588" spans="1:7">
      <c r="E1588" s="154"/>
      <c r="F1588" s="152"/>
      <c r="G1588" s="152"/>
    </row>
    <row r="1589" spans="1:7">
      <c r="A1589" s="52"/>
      <c r="E1589" s="153"/>
      <c r="F1589" s="152"/>
      <c r="G1589" s="152"/>
    </row>
    <row r="1590" spans="1:7">
      <c r="A1590" s="52"/>
      <c r="E1590" s="153"/>
      <c r="F1590" s="152"/>
      <c r="G1590" s="152"/>
    </row>
    <row r="1591" spans="1:7">
      <c r="A1591" s="52"/>
      <c r="E1591" s="153"/>
      <c r="F1591" s="152"/>
      <c r="G1591" s="152"/>
    </row>
    <row r="1592" spans="1:7">
      <c r="A1592" s="52"/>
      <c r="E1592" s="153"/>
      <c r="F1592" s="152"/>
      <c r="G1592" s="152"/>
    </row>
    <row r="1593" spans="1:7">
      <c r="A1593" s="52"/>
      <c r="E1593" s="153"/>
      <c r="F1593" s="152"/>
      <c r="G1593" s="152"/>
    </row>
    <row r="1594" spans="1:7">
      <c r="A1594" s="52"/>
      <c r="E1594" s="153"/>
      <c r="F1594" s="152"/>
      <c r="G1594" s="152"/>
    </row>
    <row r="1595" spans="1:7">
      <c r="A1595" s="52"/>
      <c r="E1595" s="153"/>
      <c r="F1595" s="152"/>
      <c r="G1595" s="152"/>
    </row>
    <row r="1596" spans="1:7">
      <c r="A1596" s="52"/>
      <c r="E1596" s="153"/>
      <c r="F1596" s="152"/>
      <c r="G1596" s="152"/>
    </row>
    <row r="1597" spans="1:7">
      <c r="A1597" s="52"/>
      <c r="E1597" s="153"/>
      <c r="F1597" s="152"/>
      <c r="G1597" s="152"/>
    </row>
    <row r="1598" spans="1:7">
      <c r="A1598" s="52"/>
      <c r="E1598" s="153"/>
      <c r="F1598" s="152"/>
      <c r="G1598" s="152"/>
    </row>
    <row r="1599" spans="1:7">
      <c r="A1599" s="52"/>
      <c r="E1599" s="153"/>
      <c r="F1599" s="152"/>
      <c r="G1599" s="152"/>
    </row>
    <row r="1600" spans="1:7">
      <c r="A1600" s="52"/>
      <c r="E1600" s="153"/>
      <c r="F1600" s="152"/>
      <c r="G1600" s="152"/>
    </row>
    <row r="1601" spans="1:7">
      <c r="A1601" s="52"/>
      <c r="E1601" s="153"/>
      <c r="F1601" s="152"/>
      <c r="G1601" s="152"/>
    </row>
    <row r="1602" spans="1:7">
      <c r="A1602" s="52"/>
      <c r="E1602" s="153"/>
      <c r="F1602" s="152"/>
      <c r="G1602" s="152"/>
    </row>
    <row r="1603" spans="1:7">
      <c r="A1603" s="52"/>
      <c r="E1603" s="153"/>
      <c r="F1603" s="152"/>
      <c r="G1603" s="152"/>
    </row>
    <row r="1604" spans="1:7">
      <c r="A1604" s="52"/>
      <c r="E1604" s="153"/>
      <c r="F1604" s="152"/>
      <c r="G1604" s="152"/>
    </row>
    <row r="1605" spans="1:7">
      <c r="A1605" s="52"/>
      <c r="E1605" s="153"/>
      <c r="F1605" s="152"/>
      <c r="G1605" s="152"/>
    </row>
    <row r="1606" spans="1:7">
      <c r="A1606" s="52"/>
      <c r="E1606" s="153"/>
      <c r="F1606" s="152"/>
      <c r="G1606" s="152"/>
    </row>
    <row r="1607" spans="1:7">
      <c r="A1607" s="52"/>
      <c r="E1607" s="153"/>
      <c r="F1607" s="152"/>
      <c r="G1607" s="152"/>
    </row>
    <row r="1608" spans="1:7">
      <c r="A1608" s="52"/>
      <c r="E1608" s="153"/>
      <c r="F1608" s="152"/>
      <c r="G1608" s="152"/>
    </row>
    <row r="1609" spans="1:7">
      <c r="A1609" s="52"/>
      <c r="E1609" s="153"/>
      <c r="F1609" s="152"/>
      <c r="G1609" s="152"/>
    </row>
    <row r="1610" spans="1:7">
      <c r="A1610" s="52"/>
      <c r="E1610" s="153"/>
      <c r="F1610" s="152"/>
      <c r="G1610" s="152"/>
    </row>
    <row r="1611" spans="1:7">
      <c r="A1611" s="52"/>
      <c r="E1611" s="153"/>
      <c r="F1611" s="152"/>
      <c r="G1611" s="152"/>
    </row>
    <row r="1612" spans="1:7">
      <c r="A1612" s="52"/>
      <c r="E1612" s="153"/>
      <c r="F1612" s="152"/>
      <c r="G1612" s="152"/>
    </row>
    <row r="1613" spans="1:7">
      <c r="A1613" s="52"/>
      <c r="E1613" s="153"/>
      <c r="F1613" s="152"/>
      <c r="G1613" s="152"/>
    </row>
    <row r="1614" spans="1:7">
      <c r="A1614" s="52"/>
      <c r="E1614" s="153"/>
      <c r="F1614" s="152"/>
      <c r="G1614" s="152"/>
    </row>
    <row r="1615" spans="1:7">
      <c r="A1615" s="52"/>
      <c r="E1615" s="153"/>
      <c r="F1615" s="152"/>
      <c r="G1615" s="152"/>
    </row>
    <row r="1616" spans="1:7">
      <c r="A1616" s="52"/>
      <c r="E1616" s="153"/>
      <c r="F1616" s="152"/>
      <c r="G1616" s="152"/>
    </row>
    <row r="1617" spans="1:7">
      <c r="A1617" s="52"/>
      <c r="E1617" s="153"/>
      <c r="F1617" s="152"/>
      <c r="G1617" s="152"/>
    </row>
    <row r="1618" spans="1:7">
      <c r="A1618" s="52"/>
      <c r="E1618" s="153"/>
      <c r="F1618" s="152"/>
      <c r="G1618" s="152"/>
    </row>
    <row r="1619" spans="1:7">
      <c r="A1619" s="52"/>
      <c r="E1619" s="153"/>
      <c r="F1619" s="152"/>
      <c r="G1619" s="152"/>
    </row>
    <row r="1620" spans="1:7">
      <c r="A1620" s="52"/>
      <c r="E1620" s="153"/>
      <c r="F1620" s="152"/>
      <c r="G1620" s="152"/>
    </row>
    <row r="1621" spans="1:7">
      <c r="A1621" s="52"/>
      <c r="E1621" s="153"/>
      <c r="F1621" s="152"/>
      <c r="G1621" s="152"/>
    </row>
    <row r="1622" spans="1:7">
      <c r="A1622" s="52"/>
      <c r="E1622" s="153"/>
      <c r="F1622" s="152"/>
      <c r="G1622" s="152"/>
    </row>
    <row r="1623" spans="1:7">
      <c r="A1623" s="52"/>
      <c r="E1623" s="153"/>
      <c r="F1623" s="152"/>
      <c r="G1623" s="152"/>
    </row>
    <row r="1624" spans="1:7">
      <c r="A1624" s="52"/>
      <c r="E1624" s="153"/>
      <c r="F1624" s="152"/>
      <c r="G1624" s="152"/>
    </row>
    <row r="1625" spans="1:7">
      <c r="A1625" s="52"/>
      <c r="E1625" s="153"/>
      <c r="F1625" s="152"/>
      <c r="G1625" s="152"/>
    </row>
    <row r="1626" spans="1:7">
      <c r="A1626" s="52"/>
      <c r="E1626" s="153"/>
      <c r="F1626" s="152"/>
      <c r="G1626" s="152"/>
    </row>
    <row r="1627" spans="1:7">
      <c r="A1627" s="52"/>
      <c r="E1627" s="153"/>
      <c r="F1627" s="152"/>
      <c r="G1627" s="152"/>
    </row>
    <row r="1628" spans="1:7">
      <c r="A1628" s="52"/>
      <c r="E1628" s="153"/>
      <c r="F1628" s="152"/>
      <c r="G1628" s="152"/>
    </row>
    <row r="1629" spans="1:7">
      <c r="A1629" s="52"/>
      <c r="E1629" s="153"/>
      <c r="F1629" s="152"/>
      <c r="G1629" s="152"/>
    </row>
    <row r="1630" spans="1:7">
      <c r="A1630" s="52"/>
      <c r="E1630" s="153"/>
      <c r="F1630" s="152"/>
      <c r="G1630" s="152"/>
    </row>
    <row r="1631" spans="1:7">
      <c r="A1631" s="52"/>
      <c r="E1631" s="153"/>
      <c r="F1631" s="152"/>
      <c r="G1631" s="152"/>
    </row>
    <row r="1632" spans="1:7">
      <c r="A1632" s="52"/>
      <c r="E1632" s="153"/>
      <c r="F1632" s="152"/>
      <c r="G1632" s="152"/>
    </row>
    <row r="1633" spans="1:8">
      <c r="A1633" s="52"/>
      <c r="E1633" s="153"/>
      <c r="F1633" s="152"/>
      <c r="G1633" s="152"/>
      <c r="H1633" s="152"/>
    </row>
    <row r="1634" spans="1:8">
      <c r="A1634" s="52"/>
      <c r="E1634" s="153"/>
      <c r="F1634" s="152"/>
      <c r="G1634" s="152"/>
    </row>
    <row r="1635" spans="1:8">
      <c r="A1635" s="52"/>
      <c r="E1635" s="153"/>
      <c r="F1635" s="152"/>
      <c r="G1635" s="152"/>
    </row>
    <row r="1636" spans="1:8">
      <c r="A1636" s="52"/>
      <c r="E1636" s="153"/>
      <c r="F1636" s="152"/>
      <c r="G1636" s="152"/>
    </row>
    <row r="1637" spans="1:8">
      <c r="A1637" s="52"/>
      <c r="E1637" s="153"/>
      <c r="F1637" s="152"/>
      <c r="G1637" s="152"/>
    </row>
    <row r="1638" spans="1:8">
      <c r="A1638" s="52"/>
      <c r="E1638" s="153"/>
      <c r="F1638" s="152"/>
      <c r="G1638" s="152"/>
    </row>
    <row r="1639" spans="1:8">
      <c r="A1639" s="52"/>
      <c r="E1639" s="153"/>
      <c r="F1639" s="152"/>
      <c r="G1639" s="152"/>
    </row>
    <row r="1640" spans="1:8">
      <c r="A1640" s="52"/>
      <c r="E1640" s="153"/>
      <c r="F1640" s="152"/>
      <c r="G1640" s="152"/>
    </row>
    <row r="1641" spans="1:8">
      <c r="A1641" s="52"/>
      <c r="E1641" s="153"/>
      <c r="F1641" s="152"/>
      <c r="G1641" s="152"/>
    </row>
    <row r="1642" spans="1:8">
      <c r="A1642" s="52"/>
      <c r="E1642" s="153"/>
      <c r="F1642" s="152"/>
      <c r="G1642" s="152"/>
    </row>
    <row r="1643" spans="1:8">
      <c r="A1643" s="52"/>
      <c r="E1643" s="153"/>
      <c r="F1643" s="152"/>
      <c r="G1643" s="152"/>
    </row>
    <row r="1644" spans="1:8">
      <c r="A1644" s="52"/>
      <c r="E1644" s="153"/>
      <c r="F1644" s="152"/>
      <c r="G1644" s="152"/>
    </row>
    <row r="1645" spans="1:8">
      <c r="A1645" s="52"/>
      <c r="E1645" s="153"/>
      <c r="F1645" s="152"/>
      <c r="G1645" s="152"/>
    </row>
    <row r="1646" spans="1:8">
      <c r="A1646" s="52"/>
      <c r="E1646" s="153"/>
      <c r="F1646" s="152"/>
      <c r="G1646" s="152"/>
    </row>
    <row r="1647" spans="1:8">
      <c r="A1647" s="52"/>
      <c r="E1647" s="153"/>
      <c r="F1647" s="152"/>
      <c r="G1647" s="152"/>
    </row>
    <row r="1648" spans="1:8">
      <c r="A1648" s="52"/>
      <c r="E1648" s="153"/>
      <c r="F1648" s="152"/>
      <c r="G1648" s="152"/>
    </row>
    <row r="1649" spans="1:7">
      <c r="A1649" s="52"/>
      <c r="E1649" s="153"/>
      <c r="F1649" s="152"/>
      <c r="G1649" s="152"/>
    </row>
    <row r="1650" spans="1:7">
      <c r="A1650" s="52"/>
      <c r="E1650" s="153"/>
      <c r="F1650" s="152"/>
      <c r="G1650" s="152"/>
    </row>
    <row r="1651" spans="1:7">
      <c r="A1651" s="52"/>
      <c r="E1651" s="153"/>
      <c r="F1651" s="152"/>
      <c r="G1651" s="152"/>
    </row>
    <row r="1652" spans="1:7">
      <c r="A1652" s="52"/>
      <c r="E1652" s="153"/>
      <c r="F1652" s="152"/>
      <c r="G1652" s="152"/>
    </row>
    <row r="1653" spans="1:7">
      <c r="A1653" s="52"/>
      <c r="E1653" s="153"/>
      <c r="F1653" s="152"/>
      <c r="G1653" s="152"/>
    </row>
    <row r="1654" spans="1:7">
      <c r="A1654" s="52"/>
      <c r="E1654" s="153"/>
      <c r="F1654" s="152"/>
      <c r="G1654" s="152"/>
    </row>
    <row r="1655" spans="1:7">
      <c r="A1655" s="52"/>
      <c r="E1655" s="153"/>
      <c r="F1655" s="152"/>
      <c r="G1655" s="152"/>
    </row>
    <row r="1656" spans="1:7">
      <c r="A1656" s="52"/>
      <c r="E1656" s="153"/>
      <c r="F1656" s="152"/>
      <c r="G1656" s="152"/>
    </row>
    <row r="1657" spans="1:7">
      <c r="A1657" s="52"/>
      <c r="E1657" s="153"/>
      <c r="F1657" s="152"/>
      <c r="G1657" s="152"/>
    </row>
    <row r="1658" spans="1:7">
      <c r="A1658" s="52"/>
      <c r="E1658" s="153"/>
      <c r="F1658" s="152"/>
      <c r="G1658" s="152"/>
    </row>
    <row r="1659" spans="1:7">
      <c r="A1659" s="52"/>
      <c r="E1659" s="153"/>
      <c r="F1659" s="152"/>
      <c r="G1659" s="152"/>
    </row>
    <row r="1660" spans="1:7">
      <c r="E1660" s="153"/>
      <c r="F1660" s="152"/>
      <c r="G1660" s="152"/>
    </row>
  </sheetData>
  <mergeCells count="2">
    <mergeCell ref="A1:D1"/>
    <mergeCell ref="A2:D2"/>
  </mergeCells>
  <pageMargins left="0.7" right="0.7" top="0.75" bottom="0.75" header="0.3" footer="0.3"/>
  <pageSetup orientation="portrait" horizontalDpi="90"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4" tint="0.79998168889431442"/>
  </sheetPr>
  <dimension ref="A1:Q1552"/>
  <sheetViews>
    <sheetView zoomScaleNormal="100" workbookViewId="0">
      <selection sqref="A1:D1"/>
    </sheetView>
  </sheetViews>
  <sheetFormatPr defaultRowHeight="15" customHeight="1"/>
  <cols>
    <col min="1" max="1" width="45.85546875" customWidth="1"/>
    <col min="2" max="2" width="51.28515625" customWidth="1"/>
    <col min="3" max="3" width="26.5703125" customWidth="1"/>
    <col min="4" max="4" width="18" customWidth="1"/>
    <col min="5" max="5" width="19.42578125" customWidth="1"/>
    <col min="6" max="6" width="13.28515625" customWidth="1"/>
    <col min="7" max="7" width="13.85546875" customWidth="1"/>
    <col min="9" max="9" width="12.28515625" customWidth="1"/>
  </cols>
  <sheetData>
    <row r="1" spans="1:8" ht="32.25" customHeight="1">
      <c r="A1" s="197" t="s">
        <v>705</v>
      </c>
      <c r="B1" s="197"/>
      <c r="C1" s="197"/>
      <c r="D1" s="197"/>
    </row>
    <row r="2" spans="1:8" ht="15" customHeight="1">
      <c r="A2" s="197" t="s">
        <v>679</v>
      </c>
      <c r="B2" s="197"/>
      <c r="C2" s="197"/>
      <c r="D2" s="197"/>
    </row>
    <row r="4" spans="1:8" ht="15" customHeight="1">
      <c r="A4" s="73" t="s">
        <v>677</v>
      </c>
      <c r="B4" s="73" t="s">
        <v>4</v>
      </c>
      <c r="C4" s="73" t="s">
        <v>5</v>
      </c>
      <c r="D4" s="73" t="s">
        <v>6</v>
      </c>
      <c r="E4" s="73" t="s">
        <v>375</v>
      </c>
      <c r="F4" s="73" t="s">
        <v>9</v>
      </c>
      <c r="G4" s="49" t="s">
        <v>92</v>
      </c>
      <c r="H4" s="73" t="s">
        <v>102</v>
      </c>
    </row>
    <row r="5" spans="1:8" ht="13.5" customHeight="1">
      <c r="A5" s="33" t="s">
        <v>703</v>
      </c>
      <c r="B5" s="33" t="s">
        <v>704</v>
      </c>
      <c r="C5" s="33" t="s">
        <v>648</v>
      </c>
      <c r="D5" s="33" t="s">
        <v>262</v>
      </c>
      <c r="E5" s="154" t="s">
        <v>197</v>
      </c>
      <c r="F5" s="33">
        <v>95.5</v>
      </c>
      <c r="G5" s="33" t="s">
        <v>96</v>
      </c>
      <c r="H5" s="33"/>
    </row>
    <row r="6" spans="1:8" ht="13.5" customHeight="1">
      <c r="A6" s="33" t="s">
        <v>703</v>
      </c>
      <c r="B6" s="33" t="s">
        <v>704</v>
      </c>
      <c r="C6" s="33" t="s">
        <v>648</v>
      </c>
      <c r="D6" s="33" t="s">
        <v>262</v>
      </c>
      <c r="E6" s="154" t="s">
        <v>196</v>
      </c>
      <c r="F6" s="33">
        <v>95.9</v>
      </c>
      <c r="G6" s="33" t="s">
        <v>96</v>
      </c>
      <c r="H6" s="33">
        <v>1</v>
      </c>
    </row>
    <row r="7" spans="1:8" ht="13.5" customHeight="1">
      <c r="A7" s="33" t="s">
        <v>703</v>
      </c>
      <c r="B7" s="33" t="s">
        <v>704</v>
      </c>
      <c r="C7" s="33" t="s">
        <v>648</v>
      </c>
      <c r="D7" s="33" t="s">
        <v>262</v>
      </c>
      <c r="E7" s="154" t="s">
        <v>195</v>
      </c>
      <c r="F7" s="33">
        <v>95.3</v>
      </c>
      <c r="G7" s="33" t="s">
        <v>96</v>
      </c>
      <c r="H7" s="33"/>
    </row>
    <row r="8" spans="1:8" ht="13.5" customHeight="1">
      <c r="A8" s="33" t="s">
        <v>703</v>
      </c>
      <c r="B8" s="33" t="s">
        <v>704</v>
      </c>
      <c r="C8" s="33" t="s">
        <v>648</v>
      </c>
      <c r="D8" s="33" t="s">
        <v>262</v>
      </c>
      <c r="E8" s="154" t="s">
        <v>194</v>
      </c>
      <c r="F8" s="33">
        <v>95.3</v>
      </c>
      <c r="G8" s="33" t="s">
        <v>96</v>
      </c>
      <c r="H8" s="33"/>
    </row>
    <row r="9" spans="1:8" ht="13.5" customHeight="1">
      <c r="A9" s="33" t="s">
        <v>703</v>
      </c>
      <c r="B9" s="33" t="s">
        <v>704</v>
      </c>
      <c r="C9" s="33" t="s">
        <v>648</v>
      </c>
      <c r="D9" s="33" t="s">
        <v>262</v>
      </c>
      <c r="E9" s="154" t="s">
        <v>193</v>
      </c>
      <c r="F9" s="33">
        <v>94.2</v>
      </c>
      <c r="G9" s="33" t="s">
        <v>96</v>
      </c>
      <c r="H9" s="33"/>
    </row>
    <row r="10" spans="1:8" ht="13.5" customHeight="1">
      <c r="A10" s="33" t="s">
        <v>703</v>
      </c>
      <c r="B10" s="33" t="s">
        <v>704</v>
      </c>
      <c r="C10" s="33" t="s">
        <v>648</v>
      </c>
      <c r="D10" s="33" t="s">
        <v>262</v>
      </c>
      <c r="E10" s="154" t="s">
        <v>192</v>
      </c>
      <c r="F10" s="33">
        <v>91.4</v>
      </c>
      <c r="G10" s="33" t="s">
        <v>96</v>
      </c>
      <c r="H10" s="33"/>
    </row>
    <row r="11" spans="1:8" ht="13.5" customHeight="1">
      <c r="A11" s="33" t="s">
        <v>703</v>
      </c>
      <c r="B11" s="33" t="s">
        <v>704</v>
      </c>
      <c r="C11" s="33" t="s">
        <v>648</v>
      </c>
      <c r="D11" s="33" t="s">
        <v>262</v>
      </c>
      <c r="E11" s="154" t="s">
        <v>355</v>
      </c>
      <c r="F11" s="33">
        <v>89.1</v>
      </c>
      <c r="G11" s="33" t="s">
        <v>96</v>
      </c>
      <c r="H11" s="33"/>
    </row>
    <row r="12" spans="1:8" ht="13.5" customHeight="1">
      <c r="A12" s="33" t="s">
        <v>703</v>
      </c>
      <c r="B12" s="33" t="s">
        <v>704</v>
      </c>
      <c r="C12" s="33" t="s">
        <v>648</v>
      </c>
      <c r="D12" s="33" t="s">
        <v>262</v>
      </c>
      <c r="E12" s="154" t="s">
        <v>663</v>
      </c>
      <c r="F12" s="33">
        <v>89.8</v>
      </c>
      <c r="G12" s="33" t="s">
        <v>96</v>
      </c>
      <c r="H12" s="33"/>
    </row>
    <row r="13" spans="1:8" ht="13.5" customHeight="1">
      <c r="A13" s="33" t="s">
        <v>703</v>
      </c>
      <c r="B13" s="33" t="s">
        <v>704</v>
      </c>
      <c r="C13" s="33" t="s">
        <v>648</v>
      </c>
      <c r="D13" s="33" t="s">
        <v>262</v>
      </c>
      <c r="E13" s="154" t="s">
        <v>250</v>
      </c>
      <c r="F13" s="33">
        <v>94.4</v>
      </c>
      <c r="G13" s="33" t="s">
        <v>96</v>
      </c>
      <c r="H13" s="33"/>
    </row>
    <row r="14" spans="1:8" ht="13.5" customHeight="1">
      <c r="A14" s="33" t="s">
        <v>703</v>
      </c>
      <c r="B14" s="33" t="s">
        <v>702</v>
      </c>
      <c r="C14" s="33" t="s">
        <v>648</v>
      </c>
      <c r="D14" s="33" t="s">
        <v>262</v>
      </c>
      <c r="E14" s="154" t="s">
        <v>197</v>
      </c>
      <c r="F14" s="33">
        <v>3.1</v>
      </c>
      <c r="G14" s="33" t="s">
        <v>96</v>
      </c>
      <c r="H14" s="33"/>
    </row>
    <row r="15" spans="1:8" ht="13.5" customHeight="1">
      <c r="A15" s="33" t="s">
        <v>703</v>
      </c>
      <c r="B15" s="33" t="s">
        <v>702</v>
      </c>
      <c r="C15" s="33" t="s">
        <v>648</v>
      </c>
      <c r="D15" s="33" t="s">
        <v>262</v>
      </c>
      <c r="E15" s="154" t="s">
        <v>196</v>
      </c>
      <c r="F15" s="33">
        <v>3.6</v>
      </c>
      <c r="G15" s="33" t="s">
        <v>96</v>
      </c>
      <c r="H15" s="33"/>
    </row>
    <row r="16" spans="1:8" ht="13.5" customHeight="1">
      <c r="A16" s="33" t="s">
        <v>703</v>
      </c>
      <c r="B16" s="33" t="s">
        <v>702</v>
      </c>
      <c r="C16" s="33" t="s">
        <v>648</v>
      </c>
      <c r="D16" s="33" t="s">
        <v>262</v>
      </c>
      <c r="E16" s="154" t="s">
        <v>195</v>
      </c>
      <c r="F16" s="33">
        <v>4.3</v>
      </c>
      <c r="G16" s="33" t="s">
        <v>96</v>
      </c>
      <c r="H16" s="33"/>
    </row>
    <row r="17" spans="1:8" ht="13.5" customHeight="1">
      <c r="A17" s="33" t="s">
        <v>703</v>
      </c>
      <c r="B17" s="33" t="s">
        <v>702</v>
      </c>
      <c r="C17" s="33" t="s">
        <v>648</v>
      </c>
      <c r="D17" s="33" t="s">
        <v>262</v>
      </c>
      <c r="E17" s="154" t="s">
        <v>194</v>
      </c>
      <c r="F17" s="33">
        <v>4.3</v>
      </c>
      <c r="G17" s="33" t="s">
        <v>96</v>
      </c>
      <c r="H17" s="33"/>
    </row>
    <row r="18" spans="1:8" ht="13.5" customHeight="1">
      <c r="A18" s="33" t="s">
        <v>703</v>
      </c>
      <c r="B18" s="33" t="s">
        <v>702</v>
      </c>
      <c r="C18" s="33" t="s">
        <v>648</v>
      </c>
      <c r="D18" s="33" t="s">
        <v>262</v>
      </c>
      <c r="E18" s="154" t="s">
        <v>193</v>
      </c>
      <c r="F18" s="33">
        <v>5.4</v>
      </c>
      <c r="G18" s="33" t="s">
        <v>96</v>
      </c>
      <c r="H18" s="33"/>
    </row>
    <row r="19" spans="1:8" ht="13.5" customHeight="1">
      <c r="A19" s="33" t="s">
        <v>703</v>
      </c>
      <c r="B19" s="33" t="s">
        <v>702</v>
      </c>
      <c r="C19" s="33" t="s">
        <v>648</v>
      </c>
      <c r="D19" s="33" t="s">
        <v>262</v>
      </c>
      <c r="E19" s="154" t="s">
        <v>192</v>
      </c>
      <c r="F19" s="33">
        <v>7.8</v>
      </c>
      <c r="G19" s="33" t="s">
        <v>96</v>
      </c>
      <c r="H19" s="33"/>
    </row>
    <row r="20" spans="1:8" ht="13.5" customHeight="1">
      <c r="A20" s="33" t="s">
        <v>703</v>
      </c>
      <c r="B20" s="33" t="s">
        <v>702</v>
      </c>
      <c r="C20" s="33" t="s">
        <v>648</v>
      </c>
      <c r="D20" s="33" t="s">
        <v>262</v>
      </c>
      <c r="E20" s="154" t="s">
        <v>355</v>
      </c>
      <c r="F20" s="33">
        <v>10.5</v>
      </c>
      <c r="G20" s="33" t="s">
        <v>96</v>
      </c>
      <c r="H20" s="33"/>
    </row>
    <row r="21" spans="1:8" ht="13.5" customHeight="1">
      <c r="A21" s="33" t="s">
        <v>703</v>
      </c>
      <c r="B21" s="33" t="s">
        <v>702</v>
      </c>
      <c r="C21" s="33" t="s">
        <v>648</v>
      </c>
      <c r="D21" s="33" t="s">
        <v>262</v>
      </c>
      <c r="E21" s="154" t="s">
        <v>663</v>
      </c>
      <c r="F21" s="33">
        <v>9.4</v>
      </c>
      <c r="G21" s="33" t="s">
        <v>96</v>
      </c>
      <c r="H21" s="33"/>
    </row>
    <row r="22" spans="1:8" ht="13.5" customHeight="1">
      <c r="A22" s="33" t="s">
        <v>703</v>
      </c>
      <c r="B22" s="33" t="s">
        <v>702</v>
      </c>
      <c r="C22" s="33" t="s">
        <v>648</v>
      </c>
      <c r="D22" s="33" t="s">
        <v>262</v>
      </c>
      <c r="E22" s="154" t="s">
        <v>250</v>
      </c>
      <c r="F22" s="33">
        <v>5</v>
      </c>
      <c r="G22" s="33" t="s">
        <v>96</v>
      </c>
      <c r="H22" s="33"/>
    </row>
    <row r="23" spans="1:8" ht="13.5" customHeight="1">
      <c r="A23" s="33" t="s">
        <v>700</v>
      </c>
      <c r="B23" s="33" t="s">
        <v>701</v>
      </c>
      <c r="C23" s="33" t="s">
        <v>648</v>
      </c>
      <c r="D23" s="33" t="s">
        <v>262</v>
      </c>
      <c r="E23" s="154" t="s">
        <v>197</v>
      </c>
      <c r="F23" s="33">
        <v>78.900000000000006</v>
      </c>
      <c r="G23" s="33" t="s">
        <v>96</v>
      </c>
      <c r="H23" s="33"/>
    </row>
    <row r="24" spans="1:8" ht="13.5" customHeight="1">
      <c r="A24" s="33" t="s">
        <v>700</v>
      </c>
      <c r="B24" s="33" t="s">
        <v>701</v>
      </c>
      <c r="C24" s="33" t="s">
        <v>648</v>
      </c>
      <c r="D24" s="33" t="s">
        <v>262</v>
      </c>
      <c r="E24" s="154" t="s">
        <v>196</v>
      </c>
      <c r="F24" s="33">
        <v>87.3</v>
      </c>
      <c r="G24" s="33" t="s">
        <v>96</v>
      </c>
      <c r="H24" s="33"/>
    </row>
    <row r="25" spans="1:8" ht="13.5" customHeight="1">
      <c r="A25" s="33" t="s">
        <v>700</v>
      </c>
      <c r="B25" s="33" t="s">
        <v>701</v>
      </c>
      <c r="C25" s="33" t="s">
        <v>648</v>
      </c>
      <c r="D25" s="33" t="s">
        <v>262</v>
      </c>
      <c r="E25" s="154" t="s">
        <v>195</v>
      </c>
      <c r="F25" s="33">
        <v>89.5</v>
      </c>
      <c r="G25" s="33" t="s">
        <v>96</v>
      </c>
      <c r="H25" s="33"/>
    </row>
    <row r="26" spans="1:8" ht="13.5" customHeight="1">
      <c r="A26" s="33" t="s">
        <v>700</v>
      </c>
      <c r="B26" s="33" t="s">
        <v>701</v>
      </c>
      <c r="C26" s="33" t="s">
        <v>648</v>
      </c>
      <c r="D26" s="33" t="s">
        <v>262</v>
      </c>
      <c r="E26" s="154" t="s">
        <v>194</v>
      </c>
      <c r="F26" s="33">
        <v>91</v>
      </c>
      <c r="G26" s="33" t="s">
        <v>96</v>
      </c>
      <c r="H26" s="33"/>
    </row>
    <row r="27" spans="1:8" ht="13.5" customHeight="1">
      <c r="A27" s="33" t="s">
        <v>700</v>
      </c>
      <c r="B27" s="33" t="s">
        <v>701</v>
      </c>
      <c r="C27" s="33" t="s">
        <v>648</v>
      </c>
      <c r="D27" s="33" t="s">
        <v>262</v>
      </c>
      <c r="E27" s="154" t="s">
        <v>193</v>
      </c>
      <c r="F27" s="33">
        <v>90.7</v>
      </c>
      <c r="G27" s="33" t="s">
        <v>96</v>
      </c>
      <c r="H27" s="33"/>
    </row>
    <row r="28" spans="1:8" ht="13.5" customHeight="1">
      <c r="A28" s="33" t="s">
        <v>700</v>
      </c>
      <c r="B28" s="33" t="s">
        <v>701</v>
      </c>
      <c r="C28" s="33" t="s">
        <v>648</v>
      </c>
      <c r="D28" s="33" t="s">
        <v>262</v>
      </c>
      <c r="E28" s="154" t="s">
        <v>192</v>
      </c>
      <c r="F28" s="33">
        <v>84.8</v>
      </c>
      <c r="G28" s="33" t="s">
        <v>96</v>
      </c>
      <c r="H28" s="33"/>
    </row>
    <row r="29" spans="1:8" ht="13.5" customHeight="1">
      <c r="A29" s="33" t="s">
        <v>700</v>
      </c>
      <c r="B29" s="33" t="s">
        <v>701</v>
      </c>
      <c r="C29" s="33" t="s">
        <v>648</v>
      </c>
      <c r="D29" s="33" t="s">
        <v>262</v>
      </c>
      <c r="E29" s="154" t="s">
        <v>355</v>
      </c>
      <c r="F29" s="33">
        <v>80.7</v>
      </c>
      <c r="G29" s="33" t="s">
        <v>96</v>
      </c>
      <c r="H29" s="33"/>
    </row>
    <row r="30" spans="1:8" ht="13.5" customHeight="1">
      <c r="A30" s="33" t="s">
        <v>700</v>
      </c>
      <c r="B30" s="33" t="s">
        <v>701</v>
      </c>
      <c r="C30" s="33" t="s">
        <v>648</v>
      </c>
      <c r="D30" s="33" t="s">
        <v>262</v>
      </c>
      <c r="E30" s="154" t="s">
        <v>663</v>
      </c>
      <c r="F30" s="33">
        <v>80</v>
      </c>
      <c r="G30" s="33" t="s">
        <v>96</v>
      </c>
      <c r="H30" s="33"/>
    </row>
    <row r="31" spans="1:8" ht="13.5" customHeight="1">
      <c r="A31" s="33" t="s">
        <v>700</v>
      </c>
      <c r="B31" s="33" t="s">
        <v>701</v>
      </c>
      <c r="C31" s="33" t="s">
        <v>648</v>
      </c>
      <c r="D31" s="33" t="s">
        <v>262</v>
      </c>
      <c r="E31" s="154" t="s">
        <v>250</v>
      </c>
      <c r="F31" s="33">
        <v>86.6</v>
      </c>
      <c r="G31" s="33" t="s">
        <v>96</v>
      </c>
      <c r="H31" s="33"/>
    </row>
    <row r="32" spans="1:8" ht="13.5" customHeight="1">
      <c r="A32" s="33" t="s">
        <v>700</v>
      </c>
      <c r="B32" s="33" t="s">
        <v>699</v>
      </c>
      <c r="C32" s="33" t="s">
        <v>648</v>
      </c>
      <c r="D32" s="33" t="s">
        <v>262</v>
      </c>
      <c r="E32" s="154" t="s">
        <v>197</v>
      </c>
      <c r="F32" s="33">
        <v>18.3</v>
      </c>
      <c r="G32" s="33" t="s">
        <v>96</v>
      </c>
      <c r="H32" s="33"/>
    </row>
    <row r="33" spans="1:8" ht="13.5" customHeight="1">
      <c r="A33" s="33" t="s">
        <v>700</v>
      </c>
      <c r="B33" s="33" t="s">
        <v>699</v>
      </c>
      <c r="C33" s="33" t="s">
        <v>648</v>
      </c>
      <c r="D33" s="33" t="s">
        <v>262</v>
      </c>
      <c r="E33" s="154" t="s">
        <v>196</v>
      </c>
      <c r="F33" s="33">
        <v>12</v>
      </c>
      <c r="G33" s="33" t="s">
        <v>96</v>
      </c>
      <c r="H33" s="33"/>
    </row>
    <row r="34" spans="1:8" ht="13.5" customHeight="1">
      <c r="A34" s="33" t="s">
        <v>700</v>
      </c>
      <c r="B34" s="33" t="s">
        <v>699</v>
      </c>
      <c r="C34" s="33" t="s">
        <v>648</v>
      </c>
      <c r="D34" s="33" t="s">
        <v>262</v>
      </c>
      <c r="E34" s="154" t="s">
        <v>195</v>
      </c>
      <c r="F34" s="33">
        <v>9.8000000000000007</v>
      </c>
      <c r="G34" s="33" t="s">
        <v>96</v>
      </c>
      <c r="H34" s="33"/>
    </row>
    <row r="35" spans="1:8" ht="13.5" customHeight="1">
      <c r="A35" s="33" t="s">
        <v>700</v>
      </c>
      <c r="B35" s="33" t="s">
        <v>699</v>
      </c>
      <c r="C35" s="33" t="s">
        <v>648</v>
      </c>
      <c r="D35" s="33" t="s">
        <v>262</v>
      </c>
      <c r="E35" s="154" t="s">
        <v>194</v>
      </c>
      <c r="F35" s="33">
        <v>8.6999999999999993</v>
      </c>
      <c r="G35" s="33" t="s">
        <v>96</v>
      </c>
      <c r="H35" s="33"/>
    </row>
    <row r="36" spans="1:8" ht="13.5" customHeight="1">
      <c r="A36" s="33" t="s">
        <v>700</v>
      </c>
      <c r="B36" s="33" t="s">
        <v>699</v>
      </c>
      <c r="C36" s="33" t="s">
        <v>648</v>
      </c>
      <c r="D36" s="33" t="s">
        <v>262</v>
      </c>
      <c r="E36" s="154" t="s">
        <v>193</v>
      </c>
      <c r="F36" s="33">
        <v>8.8000000000000007</v>
      </c>
      <c r="G36" s="33" t="s">
        <v>96</v>
      </c>
      <c r="H36" s="33"/>
    </row>
    <row r="37" spans="1:8" ht="13.5" customHeight="1">
      <c r="A37" s="33" t="s">
        <v>700</v>
      </c>
      <c r="B37" s="33" t="s">
        <v>699</v>
      </c>
      <c r="C37" s="33" t="s">
        <v>648</v>
      </c>
      <c r="D37" s="33" t="s">
        <v>262</v>
      </c>
      <c r="E37" s="154" t="s">
        <v>192</v>
      </c>
      <c r="F37" s="33">
        <v>15</v>
      </c>
      <c r="G37" s="33" t="s">
        <v>96</v>
      </c>
      <c r="H37" s="33"/>
    </row>
    <row r="38" spans="1:8" ht="13.5" customHeight="1">
      <c r="A38" s="33" t="s">
        <v>700</v>
      </c>
      <c r="B38" s="33" t="s">
        <v>699</v>
      </c>
      <c r="C38" s="33" t="s">
        <v>648</v>
      </c>
      <c r="D38" s="33" t="s">
        <v>262</v>
      </c>
      <c r="E38" s="154" t="s">
        <v>355</v>
      </c>
      <c r="F38" s="33">
        <v>19.399999999999999</v>
      </c>
      <c r="G38" s="33" t="s">
        <v>96</v>
      </c>
      <c r="H38" s="33"/>
    </row>
    <row r="39" spans="1:8" ht="13.5" customHeight="1">
      <c r="A39" s="33" t="s">
        <v>700</v>
      </c>
      <c r="B39" s="33" t="s">
        <v>699</v>
      </c>
      <c r="C39" s="33" t="s">
        <v>648</v>
      </c>
      <c r="D39" s="33" t="s">
        <v>262</v>
      </c>
      <c r="E39" s="154" t="s">
        <v>663</v>
      </c>
      <c r="F39" s="33">
        <v>20.3</v>
      </c>
      <c r="G39" s="33" t="s">
        <v>96</v>
      </c>
      <c r="H39" s="33"/>
    </row>
    <row r="40" spans="1:8" ht="13.5" customHeight="1">
      <c r="A40" s="33" t="s">
        <v>700</v>
      </c>
      <c r="B40" s="33" t="s">
        <v>699</v>
      </c>
      <c r="C40" s="33" t="s">
        <v>648</v>
      </c>
      <c r="D40" s="33" t="s">
        <v>262</v>
      </c>
      <c r="E40" s="154" t="s">
        <v>250</v>
      </c>
      <c r="F40" s="33">
        <v>12.5</v>
      </c>
      <c r="G40" s="33" t="s">
        <v>96</v>
      </c>
      <c r="H40" s="33"/>
    </row>
    <row r="41" spans="1:8" ht="13.5" customHeight="1">
      <c r="A41" s="33" t="s">
        <v>667</v>
      </c>
      <c r="B41" s="33" t="s">
        <v>670</v>
      </c>
      <c r="C41" s="33" t="s">
        <v>648</v>
      </c>
      <c r="D41" s="33" t="s">
        <v>262</v>
      </c>
      <c r="E41" s="154" t="s">
        <v>197</v>
      </c>
      <c r="F41" s="33">
        <v>43</v>
      </c>
      <c r="G41" s="33" t="s">
        <v>96</v>
      </c>
      <c r="H41" s="33"/>
    </row>
    <row r="42" spans="1:8" ht="13.5" customHeight="1">
      <c r="A42" s="33" t="s">
        <v>667</v>
      </c>
      <c r="B42" s="33" t="s">
        <v>670</v>
      </c>
      <c r="C42" s="33" t="s">
        <v>648</v>
      </c>
      <c r="D42" s="33" t="s">
        <v>262</v>
      </c>
      <c r="E42" s="154" t="s">
        <v>196</v>
      </c>
      <c r="F42" s="33">
        <v>48.5</v>
      </c>
      <c r="G42" s="33" t="s">
        <v>96</v>
      </c>
      <c r="H42" s="33"/>
    </row>
    <row r="43" spans="1:8" ht="13.5" customHeight="1">
      <c r="A43" s="33" t="s">
        <v>667</v>
      </c>
      <c r="B43" s="33" t="s">
        <v>670</v>
      </c>
      <c r="C43" s="33" t="s">
        <v>648</v>
      </c>
      <c r="D43" s="33" t="s">
        <v>262</v>
      </c>
      <c r="E43" s="154" t="s">
        <v>195</v>
      </c>
      <c r="F43" s="33">
        <v>44.9</v>
      </c>
      <c r="G43" s="33" t="s">
        <v>96</v>
      </c>
      <c r="H43" s="33"/>
    </row>
    <row r="44" spans="1:8" ht="13.5" customHeight="1">
      <c r="A44" s="33" t="s">
        <v>667</v>
      </c>
      <c r="B44" s="33" t="s">
        <v>670</v>
      </c>
      <c r="C44" s="33" t="s">
        <v>648</v>
      </c>
      <c r="D44" s="33" t="s">
        <v>262</v>
      </c>
      <c r="E44" s="154" t="s">
        <v>194</v>
      </c>
      <c r="F44" s="33">
        <v>42.1</v>
      </c>
      <c r="G44" s="33" t="s">
        <v>96</v>
      </c>
      <c r="H44" s="33"/>
    </row>
    <row r="45" spans="1:8" ht="13.5" customHeight="1">
      <c r="A45" s="33" t="s">
        <v>667</v>
      </c>
      <c r="B45" s="33" t="s">
        <v>670</v>
      </c>
      <c r="C45" s="33" t="s">
        <v>648</v>
      </c>
      <c r="D45" s="33" t="s">
        <v>262</v>
      </c>
      <c r="E45" s="154" t="s">
        <v>193</v>
      </c>
      <c r="F45" s="33">
        <v>35.799999999999997</v>
      </c>
      <c r="G45" s="33" t="s">
        <v>96</v>
      </c>
      <c r="H45" s="33"/>
    </row>
    <row r="46" spans="1:8" ht="13.5" customHeight="1">
      <c r="A46" s="33" t="s">
        <v>667</v>
      </c>
      <c r="B46" s="33" t="s">
        <v>670</v>
      </c>
      <c r="C46" s="33" t="s">
        <v>648</v>
      </c>
      <c r="D46" s="33" t="s">
        <v>262</v>
      </c>
      <c r="E46" s="154" t="s">
        <v>192</v>
      </c>
      <c r="F46" s="33">
        <v>33.299999999999997</v>
      </c>
      <c r="G46" s="33" t="s">
        <v>96</v>
      </c>
      <c r="H46" s="33"/>
    </row>
    <row r="47" spans="1:8" ht="13.5" customHeight="1">
      <c r="A47" s="33" t="s">
        <v>667</v>
      </c>
      <c r="B47" s="33" t="s">
        <v>670</v>
      </c>
      <c r="C47" s="33" t="s">
        <v>648</v>
      </c>
      <c r="D47" s="33" t="s">
        <v>262</v>
      </c>
      <c r="E47" s="154" t="s">
        <v>355</v>
      </c>
      <c r="F47" s="33">
        <v>34.9</v>
      </c>
      <c r="G47" s="33" t="s">
        <v>96</v>
      </c>
      <c r="H47" s="33"/>
    </row>
    <row r="48" spans="1:8" ht="13.5" customHeight="1">
      <c r="A48" s="33" t="s">
        <v>667</v>
      </c>
      <c r="B48" s="33" t="s">
        <v>670</v>
      </c>
      <c r="C48" s="33" t="s">
        <v>648</v>
      </c>
      <c r="D48" s="33" t="s">
        <v>262</v>
      </c>
      <c r="E48" s="154" t="s">
        <v>663</v>
      </c>
      <c r="F48" s="33">
        <v>33.1</v>
      </c>
      <c r="G48" s="33" t="s">
        <v>96</v>
      </c>
      <c r="H48" s="33"/>
    </row>
    <row r="49" spans="1:8" ht="13.5" customHeight="1">
      <c r="A49" s="33" t="s">
        <v>667</v>
      </c>
      <c r="B49" s="33" t="s">
        <v>670</v>
      </c>
      <c r="C49" s="33" t="s">
        <v>648</v>
      </c>
      <c r="D49" s="33" t="s">
        <v>262</v>
      </c>
      <c r="E49" s="154" t="s">
        <v>250</v>
      </c>
      <c r="F49" s="33">
        <v>41.1</v>
      </c>
      <c r="G49" s="33" t="s">
        <v>96</v>
      </c>
      <c r="H49" s="33"/>
    </row>
    <row r="50" spans="1:8" ht="13.5" customHeight="1">
      <c r="A50" s="33" t="s">
        <v>667</v>
      </c>
      <c r="B50" s="33" t="s">
        <v>669</v>
      </c>
      <c r="C50" s="33" t="s">
        <v>648</v>
      </c>
      <c r="D50" s="33" t="s">
        <v>262</v>
      </c>
      <c r="E50" s="154" t="s">
        <v>197</v>
      </c>
      <c r="F50" s="33">
        <v>42.6</v>
      </c>
      <c r="G50" s="33" t="s">
        <v>96</v>
      </c>
      <c r="H50" s="33"/>
    </row>
    <row r="51" spans="1:8" ht="13.5" customHeight="1">
      <c r="A51" s="33" t="s">
        <v>667</v>
      </c>
      <c r="B51" s="33" t="s">
        <v>669</v>
      </c>
      <c r="C51" s="33" t="s">
        <v>648</v>
      </c>
      <c r="D51" s="33" t="s">
        <v>262</v>
      </c>
      <c r="E51" s="154" t="s">
        <v>196</v>
      </c>
      <c r="F51" s="33">
        <v>40.700000000000003</v>
      </c>
      <c r="G51" s="33" t="s">
        <v>96</v>
      </c>
      <c r="H51" s="33"/>
    </row>
    <row r="52" spans="1:8" ht="13.5" customHeight="1">
      <c r="A52" s="33" t="s">
        <v>667</v>
      </c>
      <c r="B52" s="33" t="s">
        <v>669</v>
      </c>
      <c r="C52" s="33" t="s">
        <v>648</v>
      </c>
      <c r="D52" s="33" t="s">
        <v>262</v>
      </c>
      <c r="E52" s="154" t="s">
        <v>195</v>
      </c>
      <c r="F52" s="33">
        <v>45.5</v>
      </c>
      <c r="G52" s="33" t="s">
        <v>96</v>
      </c>
      <c r="H52" s="33"/>
    </row>
    <row r="53" spans="1:8" ht="13.5" customHeight="1">
      <c r="A53" s="33" t="s">
        <v>667</v>
      </c>
      <c r="B53" s="33" t="s">
        <v>669</v>
      </c>
      <c r="C53" s="33" t="s">
        <v>648</v>
      </c>
      <c r="D53" s="33" t="s">
        <v>262</v>
      </c>
      <c r="E53" s="154" t="s">
        <v>194</v>
      </c>
      <c r="F53" s="33">
        <v>47</v>
      </c>
      <c r="G53" s="33" t="s">
        <v>96</v>
      </c>
      <c r="H53" s="33"/>
    </row>
    <row r="54" spans="1:8" ht="13.5" customHeight="1">
      <c r="A54" s="33" t="s">
        <v>667</v>
      </c>
      <c r="B54" s="33" t="s">
        <v>669</v>
      </c>
      <c r="C54" s="33" t="s">
        <v>648</v>
      </c>
      <c r="D54" s="33" t="s">
        <v>262</v>
      </c>
      <c r="E54" s="154" t="s">
        <v>193</v>
      </c>
      <c r="F54" s="33">
        <v>50.5</v>
      </c>
      <c r="G54" s="33" t="s">
        <v>96</v>
      </c>
      <c r="H54" s="33"/>
    </row>
    <row r="55" spans="1:8" ht="13.5" customHeight="1">
      <c r="A55" s="33" t="s">
        <v>667</v>
      </c>
      <c r="B55" s="33" t="s">
        <v>669</v>
      </c>
      <c r="C55" s="33" t="s">
        <v>648</v>
      </c>
      <c r="D55" s="33" t="s">
        <v>262</v>
      </c>
      <c r="E55" s="154" t="s">
        <v>192</v>
      </c>
      <c r="F55" s="33">
        <v>50.8</v>
      </c>
      <c r="G55" s="33" t="s">
        <v>96</v>
      </c>
      <c r="H55" s="33"/>
    </row>
    <row r="56" spans="1:8" ht="13.5" customHeight="1">
      <c r="A56" s="33" t="s">
        <v>667</v>
      </c>
      <c r="B56" s="33" t="s">
        <v>669</v>
      </c>
      <c r="C56" s="33" t="s">
        <v>648</v>
      </c>
      <c r="D56" s="33" t="s">
        <v>262</v>
      </c>
      <c r="E56" s="154" t="s">
        <v>355</v>
      </c>
      <c r="F56" s="33">
        <v>50.7</v>
      </c>
      <c r="G56" s="33" t="s">
        <v>96</v>
      </c>
      <c r="H56" s="33"/>
    </row>
    <row r="57" spans="1:8" ht="13.5" customHeight="1">
      <c r="A57" s="33" t="s">
        <v>667</v>
      </c>
      <c r="B57" s="33" t="s">
        <v>669</v>
      </c>
      <c r="C57" s="33" t="s">
        <v>648</v>
      </c>
      <c r="D57" s="33" t="s">
        <v>262</v>
      </c>
      <c r="E57" s="154" t="s">
        <v>663</v>
      </c>
      <c r="F57" s="33">
        <v>53.8</v>
      </c>
      <c r="G57" s="33" t="s">
        <v>96</v>
      </c>
      <c r="H57" s="33"/>
    </row>
    <row r="58" spans="1:8" ht="13.5" customHeight="1">
      <c r="A58" s="33" t="s">
        <v>667</v>
      </c>
      <c r="B58" s="33" t="s">
        <v>669</v>
      </c>
      <c r="C58" s="33" t="s">
        <v>648</v>
      </c>
      <c r="D58" s="33" t="s">
        <v>262</v>
      </c>
      <c r="E58" s="154" t="s">
        <v>250</v>
      </c>
      <c r="F58" s="33">
        <v>46.3</v>
      </c>
      <c r="G58" s="33" t="s">
        <v>96</v>
      </c>
      <c r="H58" s="33"/>
    </row>
    <row r="59" spans="1:8" ht="13.5" customHeight="1">
      <c r="A59" s="33" t="s">
        <v>667</v>
      </c>
      <c r="B59" s="33" t="s">
        <v>666</v>
      </c>
      <c r="C59" s="33" t="s">
        <v>648</v>
      </c>
      <c r="D59" s="33" t="s">
        <v>262</v>
      </c>
      <c r="E59" s="154" t="s">
        <v>197</v>
      </c>
      <c r="F59" s="33">
        <v>14.8</v>
      </c>
      <c r="G59" s="33" t="s">
        <v>96</v>
      </c>
      <c r="H59" s="33"/>
    </row>
    <row r="60" spans="1:8" ht="13.5" customHeight="1">
      <c r="A60" s="33" t="s">
        <v>667</v>
      </c>
      <c r="B60" s="33" t="s">
        <v>666</v>
      </c>
      <c r="C60" s="33" t="s">
        <v>648</v>
      </c>
      <c r="D60" s="33" t="s">
        <v>262</v>
      </c>
      <c r="E60" s="154" t="s">
        <v>196</v>
      </c>
      <c r="F60" s="33">
        <v>11.2</v>
      </c>
      <c r="G60" s="33" t="s">
        <v>96</v>
      </c>
      <c r="H60" s="33"/>
    </row>
    <row r="61" spans="1:8" ht="13.5" customHeight="1">
      <c r="A61" s="33" t="s">
        <v>667</v>
      </c>
      <c r="B61" s="33" t="s">
        <v>666</v>
      </c>
      <c r="C61" s="33" t="s">
        <v>648</v>
      </c>
      <c r="D61" s="33" t="s">
        <v>262</v>
      </c>
      <c r="E61" s="154" t="s">
        <v>195</v>
      </c>
      <c r="F61" s="33">
        <v>9.5</v>
      </c>
      <c r="G61" s="33" t="s">
        <v>96</v>
      </c>
      <c r="H61" s="33"/>
    </row>
    <row r="62" spans="1:8" ht="13.5" customHeight="1">
      <c r="A62" s="33" t="s">
        <v>667</v>
      </c>
      <c r="B62" s="33" t="s">
        <v>666</v>
      </c>
      <c r="C62" s="33" t="s">
        <v>648</v>
      </c>
      <c r="D62" s="33" t="s">
        <v>262</v>
      </c>
      <c r="E62" s="154" t="s">
        <v>194</v>
      </c>
      <c r="F62" s="33">
        <v>10.9</v>
      </c>
      <c r="G62" s="33" t="s">
        <v>96</v>
      </c>
      <c r="H62" s="33"/>
    </row>
    <row r="63" spans="1:8" ht="13.5" customHeight="1">
      <c r="A63" s="33" t="s">
        <v>667</v>
      </c>
      <c r="B63" s="33" t="s">
        <v>666</v>
      </c>
      <c r="C63" s="33" t="s">
        <v>648</v>
      </c>
      <c r="D63" s="33" t="s">
        <v>262</v>
      </c>
      <c r="E63" s="154" t="s">
        <v>193</v>
      </c>
      <c r="F63" s="33">
        <v>13.8</v>
      </c>
      <c r="G63" s="33" t="s">
        <v>96</v>
      </c>
      <c r="H63" s="33"/>
    </row>
    <row r="64" spans="1:8" ht="13.5" customHeight="1">
      <c r="A64" s="33" t="s">
        <v>667</v>
      </c>
      <c r="B64" s="33" t="s">
        <v>666</v>
      </c>
      <c r="C64" s="33" t="s">
        <v>648</v>
      </c>
      <c r="D64" s="33" t="s">
        <v>262</v>
      </c>
      <c r="E64" s="154" t="s">
        <v>192</v>
      </c>
      <c r="F64" s="33">
        <v>15.9</v>
      </c>
      <c r="G64" s="33" t="s">
        <v>96</v>
      </c>
      <c r="H64" s="33"/>
    </row>
    <row r="65" spans="1:8" ht="13.5" customHeight="1">
      <c r="A65" s="33" t="s">
        <v>667</v>
      </c>
      <c r="B65" s="33" t="s">
        <v>666</v>
      </c>
      <c r="C65" s="33" t="s">
        <v>648</v>
      </c>
      <c r="D65" s="33" t="s">
        <v>262</v>
      </c>
      <c r="E65" s="154" t="s">
        <v>355</v>
      </c>
      <c r="F65" s="33">
        <v>14.4</v>
      </c>
      <c r="G65" s="33" t="s">
        <v>96</v>
      </c>
      <c r="H65" s="33"/>
    </row>
    <row r="66" spans="1:8" ht="13.5" customHeight="1">
      <c r="A66" s="33" t="s">
        <v>667</v>
      </c>
      <c r="B66" s="33" t="s">
        <v>666</v>
      </c>
      <c r="C66" s="33" t="s">
        <v>648</v>
      </c>
      <c r="D66" s="33" t="s">
        <v>262</v>
      </c>
      <c r="E66" s="154" t="s">
        <v>663</v>
      </c>
      <c r="F66" s="33">
        <v>13.9</v>
      </c>
      <c r="G66" s="33" t="s">
        <v>96</v>
      </c>
      <c r="H66" s="33"/>
    </row>
    <row r="67" spans="1:8" ht="13.5" customHeight="1">
      <c r="A67" s="33" t="s">
        <v>667</v>
      </c>
      <c r="B67" s="33" t="s">
        <v>666</v>
      </c>
      <c r="C67" s="33" t="s">
        <v>648</v>
      </c>
      <c r="D67" s="33" t="s">
        <v>262</v>
      </c>
      <c r="E67" s="154" t="s">
        <v>250</v>
      </c>
      <c r="F67" s="33">
        <v>12.6</v>
      </c>
      <c r="G67" s="33" t="s">
        <v>96</v>
      </c>
      <c r="H67" s="33"/>
    </row>
    <row r="68" spans="1:8" ht="13.5" customHeight="1">
      <c r="A68" s="33" t="s">
        <v>696</v>
      </c>
      <c r="B68" s="33" t="s">
        <v>698</v>
      </c>
      <c r="C68" s="33" t="s">
        <v>648</v>
      </c>
      <c r="D68" s="33" t="s">
        <v>262</v>
      </c>
      <c r="E68" s="154" t="s">
        <v>197</v>
      </c>
      <c r="F68" s="33">
        <v>84.9</v>
      </c>
      <c r="G68" s="33" t="s">
        <v>96</v>
      </c>
      <c r="H68" s="33"/>
    </row>
    <row r="69" spans="1:8" ht="13.5" customHeight="1">
      <c r="A69" s="33" t="s">
        <v>696</v>
      </c>
      <c r="B69" s="33" t="s">
        <v>698</v>
      </c>
      <c r="C69" s="33" t="s">
        <v>648</v>
      </c>
      <c r="D69" s="33" t="s">
        <v>262</v>
      </c>
      <c r="E69" s="154" t="s">
        <v>196</v>
      </c>
      <c r="F69" s="33">
        <v>81.400000000000006</v>
      </c>
      <c r="G69" s="33" t="s">
        <v>96</v>
      </c>
      <c r="H69" s="33"/>
    </row>
    <row r="70" spans="1:8" ht="13.5" customHeight="1">
      <c r="A70" s="33" t="s">
        <v>696</v>
      </c>
      <c r="B70" s="33" t="s">
        <v>698</v>
      </c>
      <c r="C70" s="33" t="s">
        <v>648</v>
      </c>
      <c r="D70" s="33" t="s">
        <v>262</v>
      </c>
      <c r="E70" s="154" t="s">
        <v>195</v>
      </c>
      <c r="F70" s="33">
        <v>83.9</v>
      </c>
      <c r="G70" s="33" t="s">
        <v>96</v>
      </c>
      <c r="H70" s="33"/>
    </row>
    <row r="71" spans="1:8" ht="13.5" customHeight="1">
      <c r="A71" s="33" t="s">
        <v>696</v>
      </c>
      <c r="B71" s="33" t="s">
        <v>698</v>
      </c>
      <c r="C71" s="33" t="s">
        <v>648</v>
      </c>
      <c r="D71" s="33" t="s">
        <v>262</v>
      </c>
      <c r="E71" s="154" t="s">
        <v>194</v>
      </c>
      <c r="F71" s="33">
        <v>86.4</v>
      </c>
      <c r="G71" s="33" t="s">
        <v>96</v>
      </c>
      <c r="H71" s="33"/>
    </row>
    <row r="72" spans="1:8" ht="13.5" customHeight="1">
      <c r="A72" s="33" t="s">
        <v>696</v>
      </c>
      <c r="B72" s="33" t="s">
        <v>698</v>
      </c>
      <c r="C72" s="33" t="s">
        <v>648</v>
      </c>
      <c r="D72" s="33" t="s">
        <v>262</v>
      </c>
      <c r="E72" s="154" t="s">
        <v>193</v>
      </c>
      <c r="F72" s="33">
        <v>86.2</v>
      </c>
      <c r="G72" s="33" t="s">
        <v>96</v>
      </c>
      <c r="H72" s="33"/>
    </row>
    <row r="73" spans="1:8" ht="13.5" customHeight="1">
      <c r="A73" s="33" t="s">
        <v>696</v>
      </c>
      <c r="B73" s="33" t="s">
        <v>698</v>
      </c>
      <c r="C73" s="33" t="s">
        <v>648</v>
      </c>
      <c r="D73" s="33" t="s">
        <v>262</v>
      </c>
      <c r="E73" s="154" t="s">
        <v>192</v>
      </c>
      <c r="F73" s="33">
        <v>89.1</v>
      </c>
      <c r="G73" s="33" t="s">
        <v>96</v>
      </c>
      <c r="H73" s="33"/>
    </row>
    <row r="74" spans="1:8" ht="13.5" customHeight="1">
      <c r="A74" s="33" t="s">
        <v>696</v>
      </c>
      <c r="B74" s="33" t="s">
        <v>698</v>
      </c>
      <c r="C74" s="33" t="s">
        <v>648</v>
      </c>
      <c r="D74" s="33" t="s">
        <v>262</v>
      </c>
      <c r="E74" s="154" t="s">
        <v>355</v>
      </c>
      <c r="F74" s="33">
        <v>87.3</v>
      </c>
      <c r="G74" s="33" t="s">
        <v>96</v>
      </c>
      <c r="H74" s="33"/>
    </row>
    <row r="75" spans="1:8" ht="13.5" customHeight="1">
      <c r="A75" s="33" t="s">
        <v>696</v>
      </c>
      <c r="B75" s="33" t="s">
        <v>698</v>
      </c>
      <c r="C75" s="33" t="s">
        <v>648</v>
      </c>
      <c r="D75" s="33" t="s">
        <v>262</v>
      </c>
      <c r="E75" s="154" t="s">
        <v>663</v>
      </c>
      <c r="F75" s="33">
        <v>83.5</v>
      </c>
      <c r="G75" s="33" t="s">
        <v>96</v>
      </c>
      <c r="H75" s="33"/>
    </row>
    <row r="76" spans="1:8" ht="13.5" customHeight="1">
      <c r="A76" s="33" t="s">
        <v>696</v>
      </c>
      <c r="B76" s="33" t="s">
        <v>698</v>
      </c>
      <c r="C76" s="33" t="s">
        <v>648</v>
      </c>
      <c r="D76" s="33" t="s">
        <v>262</v>
      </c>
      <c r="E76" s="154" t="s">
        <v>250</v>
      </c>
      <c r="F76" s="33">
        <v>85.4</v>
      </c>
      <c r="G76" s="33" t="s">
        <v>96</v>
      </c>
      <c r="H76" s="33"/>
    </row>
    <row r="77" spans="1:8" ht="13.5" customHeight="1">
      <c r="A77" s="33" t="s">
        <v>696</v>
      </c>
      <c r="B77" s="33" t="s">
        <v>697</v>
      </c>
      <c r="C77" s="33" t="s">
        <v>648</v>
      </c>
      <c r="D77" s="33" t="s">
        <v>262</v>
      </c>
      <c r="E77" s="154" t="s">
        <v>197</v>
      </c>
      <c r="F77" s="33">
        <v>12</v>
      </c>
      <c r="G77" s="33" t="s">
        <v>96</v>
      </c>
      <c r="H77" s="33"/>
    </row>
    <row r="78" spans="1:8" ht="13.5" customHeight="1">
      <c r="A78" s="33" t="s">
        <v>696</v>
      </c>
      <c r="B78" s="33" t="s">
        <v>697</v>
      </c>
      <c r="C78" s="33" t="s">
        <v>648</v>
      </c>
      <c r="D78" s="33" t="s">
        <v>262</v>
      </c>
      <c r="E78" s="154" t="s">
        <v>196</v>
      </c>
      <c r="F78" s="33">
        <v>13.5</v>
      </c>
      <c r="G78" s="33" t="s">
        <v>96</v>
      </c>
      <c r="H78" s="33"/>
    </row>
    <row r="79" spans="1:8" ht="13.5" customHeight="1">
      <c r="A79" s="33" t="s">
        <v>696</v>
      </c>
      <c r="B79" s="33" t="s">
        <v>697</v>
      </c>
      <c r="C79" s="33" t="s">
        <v>648</v>
      </c>
      <c r="D79" s="33" t="s">
        <v>262</v>
      </c>
      <c r="E79" s="154" t="s">
        <v>195</v>
      </c>
      <c r="F79" s="33">
        <v>11.6</v>
      </c>
      <c r="G79" s="33" t="s">
        <v>96</v>
      </c>
      <c r="H79" s="33"/>
    </row>
    <row r="80" spans="1:8" ht="13.5" customHeight="1">
      <c r="A80" s="33" t="s">
        <v>696</v>
      </c>
      <c r="B80" s="33" t="s">
        <v>697</v>
      </c>
      <c r="C80" s="33" t="s">
        <v>648</v>
      </c>
      <c r="D80" s="33" t="s">
        <v>262</v>
      </c>
      <c r="E80" s="154" t="s">
        <v>194</v>
      </c>
      <c r="F80" s="33">
        <v>8.8000000000000007</v>
      </c>
      <c r="G80" s="33" t="s">
        <v>96</v>
      </c>
      <c r="H80" s="33"/>
    </row>
    <row r="81" spans="1:8" ht="13.5" customHeight="1">
      <c r="A81" s="33" t="s">
        <v>696</v>
      </c>
      <c r="B81" s="33" t="s">
        <v>697</v>
      </c>
      <c r="C81" s="33" t="s">
        <v>648</v>
      </c>
      <c r="D81" s="33" t="s">
        <v>262</v>
      </c>
      <c r="E81" s="154" t="s">
        <v>193</v>
      </c>
      <c r="F81" s="33">
        <v>10</v>
      </c>
      <c r="G81" s="33" t="s">
        <v>96</v>
      </c>
      <c r="H81" s="33"/>
    </row>
    <row r="82" spans="1:8" ht="13.5" customHeight="1">
      <c r="A82" s="33" t="s">
        <v>696</v>
      </c>
      <c r="B82" s="33" t="s">
        <v>697</v>
      </c>
      <c r="C82" s="33" t="s">
        <v>648</v>
      </c>
      <c r="D82" s="33" t="s">
        <v>262</v>
      </c>
      <c r="E82" s="154" t="s">
        <v>192</v>
      </c>
      <c r="F82" s="33">
        <v>7.4</v>
      </c>
      <c r="G82" s="33" t="s">
        <v>96</v>
      </c>
      <c r="H82" s="33"/>
    </row>
    <row r="83" spans="1:8" ht="13.5" customHeight="1">
      <c r="A83" s="33" t="s">
        <v>696</v>
      </c>
      <c r="B83" s="33" t="s">
        <v>697</v>
      </c>
      <c r="C83" s="33" t="s">
        <v>648</v>
      </c>
      <c r="D83" s="33" t="s">
        <v>262</v>
      </c>
      <c r="E83" s="154" t="s">
        <v>355</v>
      </c>
      <c r="F83" s="33">
        <v>10.1</v>
      </c>
      <c r="G83" s="33" t="s">
        <v>96</v>
      </c>
      <c r="H83" s="33"/>
    </row>
    <row r="84" spans="1:8" ht="13.5" customHeight="1">
      <c r="A84" s="33" t="s">
        <v>696</v>
      </c>
      <c r="B84" s="33" t="s">
        <v>697</v>
      </c>
      <c r="C84" s="33" t="s">
        <v>648</v>
      </c>
      <c r="D84" s="33" t="s">
        <v>262</v>
      </c>
      <c r="E84" s="154" t="s">
        <v>663</v>
      </c>
      <c r="F84" s="33">
        <v>12</v>
      </c>
      <c r="G84" s="33" t="s">
        <v>96</v>
      </c>
      <c r="H84" s="33"/>
    </row>
    <row r="85" spans="1:8" ht="13.5" customHeight="1">
      <c r="A85" s="33" t="s">
        <v>696</v>
      </c>
      <c r="B85" s="33" t="s">
        <v>697</v>
      </c>
      <c r="C85" s="33" t="s">
        <v>648</v>
      </c>
      <c r="D85" s="33" t="s">
        <v>262</v>
      </c>
      <c r="E85" s="154" t="s">
        <v>250</v>
      </c>
      <c r="F85" s="33">
        <v>10.6</v>
      </c>
      <c r="G85" s="33" t="s">
        <v>96</v>
      </c>
      <c r="H85" s="33"/>
    </row>
    <row r="86" spans="1:8" ht="13.5" customHeight="1">
      <c r="A86" s="33" t="s">
        <v>696</v>
      </c>
      <c r="B86" s="33" t="s">
        <v>695</v>
      </c>
      <c r="C86" s="33" t="s">
        <v>648</v>
      </c>
      <c r="D86" s="33" t="s">
        <v>262</v>
      </c>
      <c r="E86" s="154" t="s">
        <v>197</v>
      </c>
      <c r="F86" s="33">
        <v>3.1</v>
      </c>
      <c r="G86" s="33" t="s">
        <v>96</v>
      </c>
      <c r="H86" s="33"/>
    </row>
    <row r="87" spans="1:8" ht="13.5" customHeight="1">
      <c r="A87" s="33" t="s">
        <v>696</v>
      </c>
      <c r="B87" s="33" t="s">
        <v>695</v>
      </c>
      <c r="C87" s="33" t="s">
        <v>648</v>
      </c>
      <c r="D87" s="33" t="s">
        <v>262</v>
      </c>
      <c r="E87" s="154" t="s">
        <v>196</v>
      </c>
      <c r="F87" s="33">
        <v>5</v>
      </c>
      <c r="G87" s="33" t="s">
        <v>96</v>
      </c>
      <c r="H87" s="33"/>
    </row>
    <row r="88" spans="1:8" ht="13.5" customHeight="1">
      <c r="A88" s="33" t="s">
        <v>696</v>
      </c>
      <c r="B88" s="33" t="s">
        <v>695</v>
      </c>
      <c r="C88" s="33" t="s">
        <v>648</v>
      </c>
      <c r="D88" s="33" t="s">
        <v>262</v>
      </c>
      <c r="E88" s="154" t="s">
        <v>195</v>
      </c>
      <c r="F88" s="33">
        <v>4.4000000000000004</v>
      </c>
      <c r="G88" s="33" t="s">
        <v>96</v>
      </c>
      <c r="H88" s="33"/>
    </row>
    <row r="89" spans="1:8" ht="13.5" customHeight="1">
      <c r="A89" s="33" t="s">
        <v>696</v>
      </c>
      <c r="B89" s="33" t="s">
        <v>695</v>
      </c>
      <c r="C89" s="33" t="s">
        <v>648</v>
      </c>
      <c r="D89" s="33" t="s">
        <v>262</v>
      </c>
      <c r="E89" s="154" t="s">
        <v>194</v>
      </c>
      <c r="F89" s="33">
        <v>4.8</v>
      </c>
      <c r="G89" s="33" t="s">
        <v>96</v>
      </c>
      <c r="H89" s="33"/>
    </row>
    <row r="90" spans="1:8" ht="13.5" customHeight="1">
      <c r="A90" s="33" t="s">
        <v>696</v>
      </c>
      <c r="B90" s="33" t="s">
        <v>695</v>
      </c>
      <c r="C90" s="33" t="s">
        <v>648</v>
      </c>
      <c r="D90" s="33" t="s">
        <v>262</v>
      </c>
      <c r="E90" s="154" t="s">
        <v>193</v>
      </c>
      <c r="F90" s="33">
        <v>3.7</v>
      </c>
      <c r="G90" s="33" t="s">
        <v>96</v>
      </c>
      <c r="H90" s="33"/>
    </row>
    <row r="91" spans="1:8" ht="13.5" customHeight="1">
      <c r="A91" s="33" t="s">
        <v>696</v>
      </c>
      <c r="B91" s="33" t="s">
        <v>695</v>
      </c>
      <c r="C91" s="33" t="s">
        <v>648</v>
      </c>
      <c r="D91" s="33" t="s">
        <v>262</v>
      </c>
      <c r="E91" s="154" t="s">
        <v>192</v>
      </c>
      <c r="F91" s="33">
        <v>3.2</v>
      </c>
      <c r="G91" s="33" t="s">
        <v>96</v>
      </c>
      <c r="H91" s="33"/>
    </row>
    <row r="92" spans="1:8" ht="13.5" customHeight="1">
      <c r="A92" s="33" t="s">
        <v>696</v>
      </c>
      <c r="B92" s="33" t="s">
        <v>695</v>
      </c>
      <c r="C92" s="33" t="s">
        <v>648</v>
      </c>
      <c r="D92" s="33" t="s">
        <v>262</v>
      </c>
      <c r="E92" s="154" t="s">
        <v>355</v>
      </c>
      <c r="F92" s="33">
        <v>2.8</v>
      </c>
      <c r="G92" s="33" t="s">
        <v>96</v>
      </c>
      <c r="H92" s="33"/>
    </row>
    <row r="93" spans="1:8" ht="13.5" customHeight="1">
      <c r="A93" s="33" t="s">
        <v>696</v>
      </c>
      <c r="B93" s="33" t="s">
        <v>695</v>
      </c>
      <c r="C93" s="33" t="s">
        <v>648</v>
      </c>
      <c r="D93" s="33" t="s">
        <v>262</v>
      </c>
      <c r="E93" s="154" t="s">
        <v>663</v>
      </c>
      <c r="F93" s="33">
        <v>5.5</v>
      </c>
      <c r="G93" s="33" t="s">
        <v>96</v>
      </c>
      <c r="H93" s="33">
        <v>1</v>
      </c>
    </row>
    <row r="94" spans="1:8" ht="13.5" customHeight="1">
      <c r="A94" s="33" t="s">
        <v>696</v>
      </c>
      <c r="B94" s="33" t="s">
        <v>695</v>
      </c>
      <c r="C94" s="33" t="s">
        <v>648</v>
      </c>
      <c r="D94" s="33" t="s">
        <v>262</v>
      </c>
      <c r="E94" s="154" t="s">
        <v>250</v>
      </c>
      <c r="F94" s="33">
        <v>4</v>
      </c>
      <c r="G94" s="33" t="s">
        <v>96</v>
      </c>
      <c r="H94" s="33"/>
    </row>
    <row r="95" spans="1:8" ht="13.5" customHeight="1">
      <c r="A95" s="33" t="s">
        <v>692</v>
      </c>
      <c r="B95" s="33" t="s">
        <v>694</v>
      </c>
      <c r="C95" s="33" t="s">
        <v>648</v>
      </c>
      <c r="D95" s="33" t="s">
        <v>262</v>
      </c>
      <c r="E95" s="154" t="s">
        <v>197</v>
      </c>
      <c r="F95" s="33">
        <v>87.9</v>
      </c>
      <c r="G95" s="33" t="s">
        <v>96</v>
      </c>
      <c r="H95" s="33"/>
    </row>
    <row r="96" spans="1:8" ht="13.5" customHeight="1">
      <c r="A96" s="33" t="s">
        <v>692</v>
      </c>
      <c r="B96" s="33" t="s">
        <v>694</v>
      </c>
      <c r="C96" s="33" t="s">
        <v>648</v>
      </c>
      <c r="D96" s="33" t="s">
        <v>262</v>
      </c>
      <c r="E96" s="154" t="s">
        <v>196</v>
      </c>
      <c r="F96" s="33">
        <v>84.7</v>
      </c>
      <c r="G96" s="33" t="s">
        <v>96</v>
      </c>
      <c r="H96" s="33"/>
    </row>
    <row r="97" spans="1:8" ht="13.5" customHeight="1">
      <c r="A97" s="33" t="s">
        <v>692</v>
      </c>
      <c r="B97" s="33" t="s">
        <v>694</v>
      </c>
      <c r="C97" s="33" t="s">
        <v>648</v>
      </c>
      <c r="D97" s="33" t="s">
        <v>262</v>
      </c>
      <c r="E97" s="154" t="s">
        <v>195</v>
      </c>
      <c r="F97" s="33">
        <v>87</v>
      </c>
      <c r="G97" s="33" t="s">
        <v>96</v>
      </c>
      <c r="H97" s="33"/>
    </row>
    <row r="98" spans="1:8" ht="13.5" customHeight="1">
      <c r="A98" s="33" t="s">
        <v>692</v>
      </c>
      <c r="B98" s="33" t="s">
        <v>694</v>
      </c>
      <c r="C98" s="33" t="s">
        <v>648</v>
      </c>
      <c r="D98" s="33" t="s">
        <v>262</v>
      </c>
      <c r="E98" s="154" t="s">
        <v>194</v>
      </c>
      <c r="F98" s="33">
        <v>88.9</v>
      </c>
      <c r="G98" s="33" t="s">
        <v>96</v>
      </c>
      <c r="H98" s="33"/>
    </row>
    <row r="99" spans="1:8" ht="13.5" customHeight="1">
      <c r="A99" s="33" t="s">
        <v>692</v>
      </c>
      <c r="B99" s="33" t="s">
        <v>694</v>
      </c>
      <c r="C99" s="33" t="s">
        <v>648</v>
      </c>
      <c r="D99" s="33" t="s">
        <v>262</v>
      </c>
      <c r="E99" s="154" t="s">
        <v>193</v>
      </c>
      <c r="F99" s="33">
        <v>88.5</v>
      </c>
      <c r="G99" s="33" t="s">
        <v>96</v>
      </c>
      <c r="H99" s="33"/>
    </row>
    <row r="100" spans="1:8" ht="13.5" customHeight="1">
      <c r="A100" s="33" t="s">
        <v>692</v>
      </c>
      <c r="B100" s="33" t="s">
        <v>694</v>
      </c>
      <c r="C100" s="33" t="s">
        <v>648</v>
      </c>
      <c r="D100" s="33" t="s">
        <v>262</v>
      </c>
      <c r="E100" s="154" t="s">
        <v>192</v>
      </c>
      <c r="F100" s="33">
        <v>90.4</v>
      </c>
      <c r="G100" s="33" t="s">
        <v>96</v>
      </c>
      <c r="H100" s="33"/>
    </row>
    <row r="101" spans="1:8" ht="13.5" customHeight="1">
      <c r="A101" s="33" t="s">
        <v>692</v>
      </c>
      <c r="B101" s="33" t="s">
        <v>694</v>
      </c>
      <c r="C101" s="33" t="s">
        <v>648</v>
      </c>
      <c r="D101" s="33" t="s">
        <v>262</v>
      </c>
      <c r="E101" s="154" t="s">
        <v>355</v>
      </c>
      <c r="F101" s="33">
        <v>89.2</v>
      </c>
      <c r="G101" s="33" t="s">
        <v>96</v>
      </c>
      <c r="H101" s="33"/>
    </row>
    <row r="102" spans="1:8" ht="13.5" customHeight="1">
      <c r="A102" s="33" t="s">
        <v>692</v>
      </c>
      <c r="B102" s="33" t="s">
        <v>694</v>
      </c>
      <c r="C102" s="33" t="s">
        <v>648</v>
      </c>
      <c r="D102" s="33" t="s">
        <v>262</v>
      </c>
      <c r="E102" s="154" t="s">
        <v>663</v>
      </c>
      <c r="F102" s="33">
        <v>88.9</v>
      </c>
      <c r="G102" s="33" t="s">
        <v>96</v>
      </c>
      <c r="H102" s="33"/>
    </row>
    <row r="103" spans="1:8" ht="13.5" customHeight="1">
      <c r="A103" s="33" t="s">
        <v>692</v>
      </c>
      <c r="B103" s="33" t="s">
        <v>694</v>
      </c>
      <c r="C103" s="33" t="s">
        <v>648</v>
      </c>
      <c r="D103" s="33" t="s">
        <v>262</v>
      </c>
      <c r="E103" s="154" t="s">
        <v>250</v>
      </c>
      <c r="F103" s="33">
        <v>87.9</v>
      </c>
      <c r="G103" s="33" t="s">
        <v>96</v>
      </c>
      <c r="H103" s="33"/>
    </row>
    <row r="104" spans="1:8" ht="13.5" customHeight="1">
      <c r="A104" s="33" t="s">
        <v>692</v>
      </c>
      <c r="B104" s="33" t="s">
        <v>693</v>
      </c>
      <c r="C104" s="33" t="s">
        <v>648</v>
      </c>
      <c r="D104" s="33" t="s">
        <v>262</v>
      </c>
      <c r="E104" s="154" t="s">
        <v>197</v>
      </c>
      <c r="F104" s="33">
        <v>9.5</v>
      </c>
      <c r="G104" s="33" t="s">
        <v>96</v>
      </c>
      <c r="H104" s="33"/>
    </row>
    <row r="105" spans="1:8" ht="13.5" customHeight="1">
      <c r="A105" s="33" t="s">
        <v>692</v>
      </c>
      <c r="B105" s="33" t="s">
        <v>693</v>
      </c>
      <c r="C105" s="33" t="s">
        <v>648</v>
      </c>
      <c r="D105" s="33" t="s">
        <v>262</v>
      </c>
      <c r="E105" s="154" t="s">
        <v>196</v>
      </c>
      <c r="F105" s="33">
        <v>11.8</v>
      </c>
      <c r="G105" s="33" t="s">
        <v>96</v>
      </c>
      <c r="H105" s="33"/>
    </row>
    <row r="106" spans="1:8" ht="13.5" customHeight="1">
      <c r="A106" s="33" t="s">
        <v>692</v>
      </c>
      <c r="B106" s="33" t="s">
        <v>693</v>
      </c>
      <c r="C106" s="33" t="s">
        <v>648</v>
      </c>
      <c r="D106" s="33" t="s">
        <v>262</v>
      </c>
      <c r="E106" s="154" t="s">
        <v>195</v>
      </c>
      <c r="F106" s="33">
        <v>9.3000000000000007</v>
      </c>
      <c r="G106" s="33" t="s">
        <v>96</v>
      </c>
      <c r="H106" s="33"/>
    </row>
    <row r="107" spans="1:8" ht="13.5" customHeight="1">
      <c r="A107" s="33" t="s">
        <v>692</v>
      </c>
      <c r="B107" s="33" t="s">
        <v>693</v>
      </c>
      <c r="C107" s="33" t="s">
        <v>648</v>
      </c>
      <c r="D107" s="33" t="s">
        <v>262</v>
      </c>
      <c r="E107" s="154" t="s">
        <v>194</v>
      </c>
      <c r="F107" s="33">
        <v>8.1</v>
      </c>
      <c r="G107" s="33" t="s">
        <v>96</v>
      </c>
      <c r="H107" s="33"/>
    </row>
    <row r="108" spans="1:8" ht="13.5" customHeight="1">
      <c r="A108" s="33" t="s">
        <v>692</v>
      </c>
      <c r="B108" s="33" t="s">
        <v>693</v>
      </c>
      <c r="C108" s="33" t="s">
        <v>648</v>
      </c>
      <c r="D108" s="33" t="s">
        <v>262</v>
      </c>
      <c r="E108" s="154" t="s">
        <v>193</v>
      </c>
      <c r="F108" s="33">
        <v>9.1</v>
      </c>
      <c r="G108" s="33" t="s">
        <v>96</v>
      </c>
      <c r="H108" s="33"/>
    </row>
    <row r="109" spans="1:8" ht="13.5" customHeight="1">
      <c r="A109" s="33" t="s">
        <v>692</v>
      </c>
      <c r="B109" s="33" t="s">
        <v>693</v>
      </c>
      <c r="C109" s="33" t="s">
        <v>648</v>
      </c>
      <c r="D109" s="33" t="s">
        <v>262</v>
      </c>
      <c r="E109" s="154" t="s">
        <v>192</v>
      </c>
      <c r="F109" s="33">
        <v>6.9</v>
      </c>
      <c r="G109" s="33" t="s">
        <v>96</v>
      </c>
      <c r="H109" s="33"/>
    </row>
    <row r="110" spans="1:8" ht="13.5" customHeight="1">
      <c r="A110" s="33" t="s">
        <v>692</v>
      </c>
      <c r="B110" s="33" t="s">
        <v>693</v>
      </c>
      <c r="C110" s="33" t="s">
        <v>648</v>
      </c>
      <c r="D110" s="33" t="s">
        <v>262</v>
      </c>
      <c r="E110" s="154" t="s">
        <v>355</v>
      </c>
      <c r="F110" s="33">
        <v>8.1</v>
      </c>
      <c r="G110" s="33" t="s">
        <v>96</v>
      </c>
      <c r="H110" s="33"/>
    </row>
    <row r="111" spans="1:8" ht="13.5" customHeight="1">
      <c r="A111" s="33" t="s">
        <v>692</v>
      </c>
      <c r="B111" s="33" t="s">
        <v>693</v>
      </c>
      <c r="C111" s="33" t="s">
        <v>648</v>
      </c>
      <c r="D111" s="33" t="s">
        <v>262</v>
      </c>
      <c r="E111" s="154" t="s">
        <v>663</v>
      </c>
      <c r="F111" s="33">
        <v>8.5</v>
      </c>
      <c r="G111" s="33" t="s">
        <v>96</v>
      </c>
      <c r="H111" s="33"/>
    </row>
    <row r="112" spans="1:8" ht="13.5" customHeight="1">
      <c r="A112" s="33" t="s">
        <v>692</v>
      </c>
      <c r="B112" s="33" t="s">
        <v>693</v>
      </c>
      <c r="C112" s="33" t="s">
        <v>648</v>
      </c>
      <c r="D112" s="33" t="s">
        <v>262</v>
      </c>
      <c r="E112" s="154" t="s">
        <v>250</v>
      </c>
      <c r="F112" s="33">
        <v>9.1</v>
      </c>
      <c r="G112" s="33" t="s">
        <v>96</v>
      </c>
      <c r="H112" s="33"/>
    </row>
    <row r="113" spans="1:8" ht="13.5" customHeight="1">
      <c r="A113" s="33" t="s">
        <v>692</v>
      </c>
      <c r="B113" s="33" t="s">
        <v>691</v>
      </c>
      <c r="C113" s="33" t="s">
        <v>648</v>
      </c>
      <c r="D113" s="33" t="s">
        <v>262</v>
      </c>
      <c r="E113" s="154" t="s">
        <v>197</v>
      </c>
      <c r="F113" s="33">
        <v>2.4</v>
      </c>
      <c r="G113" s="33" t="s">
        <v>96</v>
      </c>
      <c r="H113" s="33"/>
    </row>
    <row r="114" spans="1:8" ht="13.5" customHeight="1">
      <c r="A114" s="33" t="s">
        <v>692</v>
      </c>
      <c r="B114" s="33" t="s">
        <v>691</v>
      </c>
      <c r="C114" s="33" t="s">
        <v>648</v>
      </c>
      <c r="D114" s="33" t="s">
        <v>262</v>
      </c>
      <c r="E114" s="154" t="s">
        <v>196</v>
      </c>
      <c r="F114" s="33">
        <v>3.7</v>
      </c>
      <c r="G114" s="33" t="s">
        <v>96</v>
      </c>
      <c r="H114" s="33"/>
    </row>
    <row r="115" spans="1:8" ht="13.5" customHeight="1">
      <c r="A115" s="33" t="s">
        <v>692</v>
      </c>
      <c r="B115" s="33" t="s">
        <v>691</v>
      </c>
      <c r="C115" s="33" t="s">
        <v>648</v>
      </c>
      <c r="D115" s="33" t="s">
        <v>262</v>
      </c>
      <c r="E115" s="154" t="s">
        <v>195</v>
      </c>
      <c r="F115" s="33">
        <v>3.7</v>
      </c>
      <c r="G115" s="33" t="s">
        <v>96</v>
      </c>
      <c r="H115" s="33"/>
    </row>
    <row r="116" spans="1:8" ht="13.5" customHeight="1">
      <c r="A116" s="33" t="s">
        <v>692</v>
      </c>
      <c r="B116" s="33" t="s">
        <v>691</v>
      </c>
      <c r="C116" s="33" t="s">
        <v>648</v>
      </c>
      <c r="D116" s="33" t="s">
        <v>262</v>
      </c>
      <c r="E116" s="154" t="s">
        <v>194</v>
      </c>
      <c r="F116" s="33">
        <v>3.3</v>
      </c>
      <c r="G116" s="33" t="s">
        <v>96</v>
      </c>
      <c r="H116" s="33"/>
    </row>
    <row r="117" spans="1:8" ht="13.5" customHeight="1">
      <c r="A117" s="33" t="s">
        <v>692</v>
      </c>
      <c r="B117" s="33" t="s">
        <v>691</v>
      </c>
      <c r="C117" s="33" t="s">
        <v>648</v>
      </c>
      <c r="D117" s="33" t="s">
        <v>262</v>
      </c>
      <c r="E117" s="154" t="s">
        <v>193</v>
      </c>
      <c r="F117" s="33">
        <v>2.6</v>
      </c>
      <c r="G117" s="33" t="s">
        <v>96</v>
      </c>
      <c r="H117" s="33"/>
    </row>
    <row r="118" spans="1:8" ht="13.5" customHeight="1">
      <c r="A118" s="33" t="s">
        <v>692</v>
      </c>
      <c r="B118" s="33" t="s">
        <v>691</v>
      </c>
      <c r="C118" s="33" t="s">
        <v>648</v>
      </c>
      <c r="D118" s="33" t="s">
        <v>262</v>
      </c>
      <c r="E118" s="154" t="s">
        <v>192</v>
      </c>
      <c r="F118" s="33">
        <v>2.5</v>
      </c>
      <c r="G118" s="33" t="s">
        <v>96</v>
      </c>
      <c r="H118" s="33"/>
    </row>
    <row r="119" spans="1:8" ht="13.5" customHeight="1">
      <c r="A119" s="33" t="s">
        <v>692</v>
      </c>
      <c r="B119" s="33" t="s">
        <v>691</v>
      </c>
      <c r="C119" s="33" t="s">
        <v>648</v>
      </c>
      <c r="D119" s="33" t="s">
        <v>262</v>
      </c>
      <c r="E119" s="154" t="s">
        <v>355</v>
      </c>
      <c r="F119" s="33">
        <v>3.1</v>
      </c>
      <c r="G119" s="33" t="s">
        <v>96</v>
      </c>
      <c r="H119" s="33"/>
    </row>
    <row r="120" spans="1:8" ht="13.5" customHeight="1">
      <c r="A120" s="33" t="s">
        <v>692</v>
      </c>
      <c r="B120" s="33" t="s">
        <v>691</v>
      </c>
      <c r="C120" s="33" t="s">
        <v>648</v>
      </c>
      <c r="D120" s="33" t="s">
        <v>262</v>
      </c>
      <c r="E120" s="154" t="s">
        <v>663</v>
      </c>
      <c r="F120" s="33">
        <v>4.4000000000000004</v>
      </c>
      <c r="G120" s="33" t="s">
        <v>96</v>
      </c>
      <c r="H120" s="33"/>
    </row>
    <row r="121" spans="1:8" ht="13.5" customHeight="1">
      <c r="A121" s="33" t="s">
        <v>692</v>
      </c>
      <c r="B121" s="33" t="s">
        <v>691</v>
      </c>
      <c r="C121" s="33" t="s">
        <v>648</v>
      </c>
      <c r="D121" s="33" t="s">
        <v>262</v>
      </c>
      <c r="E121" s="154" t="s">
        <v>250</v>
      </c>
      <c r="F121" s="33">
        <v>3</v>
      </c>
      <c r="G121" s="33" t="s">
        <v>96</v>
      </c>
      <c r="H121" s="33"/>
    </row>
    <row r="122" spans="1:8" ht="13.5" customHeight="1">
      <c r="A122" s="33" t="s">
        <v>362</v>
      </c>
      <c r="B122" s="33" t="s">
        <v>690</v>
      </c>
      <c r="C122" s="33" t="s">
        <v>648</v>
      </c>
      <c r="D122" s="33" t="s">
        <v>262</v>
      </c>
      <c r="E122" s="154" t="s">
        <v>197</v>
      </c>
      <c r="F122" s="33">
        <v>85.7</v>
      </c>
      <c r="G122" s="33" t="s">
        <v>96</v>
      </c>
      <c r="H122" s="33"/>
    </row>
    <row r="123" spans="1:8" ht="13.5" customHeight="1">
      <c r="A123" s="33" t="s">
        <v>362</v>
      </c>
      <c r="B123" s="33" t="s">
        <v>690</v>
      </c>
      <c r="C123" s="33" t="s">
        <v>648</v>
      </c>
      <c r="D123" s="33" t="s">
        <v>262</v>
      </c>
      <c r="E123" s="154" t="s">
        <v>196</v>
      </c>
      <c r="F123" s="33">
        <v>83.9</v>
      </c>
      <c r="G123" s="33" t="s">
        <v>96</v>
      </c>
      <c r="H123" s="33"/>
    </row>
    <row r="124" spans="1:8" ht="13.5" customHeight="1">
      <c r="A124" s="33" t="s">
        <v>362</v>
      </c>
      <c r="B124" s="33" t="s">
        <v>690</v>
      </c>
      <c r="C124" s="33" t="s">
        <v>648</v>
      </c>
      <c r="D124" s="33" t="s">
        <v>262</v>
      </c>
      <c r="E124" s="154" t="s">
        <v>195</v>
      </c>
      <c r="F124" s="33">
        <v>87.6</v>
      </c>
      <c r="G124" s="33" t="s">
        <v>96</v>
      </c>
      <c r="H124" s="33"/>
    </row>
    <row r="125" spans="1:8" ht="13.5" customHeight="1">
      <c r="A125" s="33" t="s">
        <v>362</v>
      </c>
      <c r="B125" s="33" t="s">
        <v>690</v>
      </c>
      <c r="C125" s="33" t="s">
        <v>648</v>
      </c>
      <c r="D125" s="33" t="s">
        <v>262</v>
      </c>
      <c r="E125" s="154" t="s">
        <v>194</v>
      </c>
      <c r="F125" s="33">
        <v>88.3</v>
      </c>
      <c r="G125" s="33" t="s">
        <v>96</v>
      </c>
      <c r="H125" s="33"/>
    </row>
    <row r="126" spans="1:8" ht="13.5" customHeight="1">
      <c r="A126" s="33" t="s">
        <v>362</v>
      </c>
      <c r="B126" s="33" t="s">
        <v>690</v>
      </c>
      <c r="C126" s="33" t="s">
        <v>648</v>
      </c>
      <c r="D126" s="33" t="s">
        <v>262</v>
      </c>
      <c r="E126" s="154" t="s">
        <v>193</v>
      </c>
      <c r="F126" s="33">
        <v>89.6</v>
      </c>
      <c r="G126" s="33" t="s">
        <v>96</v>
      </c>
      <c r="H126" s="33"/>
    </row>
    <row r="127" spans="1:8" ht="13.5" customHeight="1">
      <c r="A127" s="33" t="s">
        <v>362</v>
      </c>
      <c r="B127" s="33" t="s">
        <v>690</v>
      </c>
      <c r="C127" s="33" t="s">
        <v>648</v>
      </c>
      <c r="D127" s="33" t="s">
        <v>262</v>
      </c>
      <c r="E127" s="154" t="s">
        <v>192</v>
      </c>
      <c r="F127" s="33">
        <v>81.7</v>
      </c>
      <c r="G127" s="33" t="s">
        <v>96</v>
      </c>
      <c r="H127" s="33"/>
    </row>
    <row r="128" spans="1:8" ht="13.5" customHeight="1">
      <c r="A128" s="33" t="s">
        <v>362</v>
      </c>
      <c r="B128" s="33" t="s">
        <v>690</v>
      </c>
      <c r="C128" s="33" t="s">
        <v>648</v>
      </c>
      <c r="D128" s="33" t="s">
        <v>262</v>
      </c>
      <c r="E128" s="154" t="s">
        <v>355</v>
      </c>
      <c r="F128" s="33">
        <v>91.4</v>
      </c>
      <c r="G128" s="33" t="s">
        <v>96</v>
      </c>
      <c r="H128" s="33"/>
    </row>
    <row r="129" spans="1:8" ht="13.5" customHeight="1">
      <c r="A129" s="33" t="s">
        <v>362</v>
      </c>
      <c r="B129" s="33" t="s">
        <v>690</v>
      </c>
      <c r="C129" s="33" t="s">
        <v>648</v>
      </c>
      <c r="D129" s="33" t="s">
        <v>262</v>
      </c>
      <c r="E129" s="154" t="s">
        <v>663</v>
      </c>
      <c r="F129" s="33">
        <v>88.8</v>
      </c>
      <c r="G129" s="33" t="s">
        <v>96</v>
      </c>
      <c r="H129" s="33"/>
    </row>
    <row r="130" spans="1:8" ht="13.5" customHeight="1">
      <c r="A130" s="33" t="s">
        <v>362</v>
      </c>
      <c r="B130" s="33" t="s">
        <v>690</v>
      </c>
      <c r="C130" s="33" t="s">
        <v>648</v>
      </c>
      <c r="D130" s="33" t="s">
        <v>262</v>
      </c>
      <c r="E130" s="154" t="s">
        <v>250</v>
      </c>
      <c r="F130" s="33">
        <v>87.9</v>
      </c>
      <c r="G130" s="33" t="s">
        <v>96</v>
      </c>
      <c r="H130" s="33"/>
    </row>
    <row r="131" spans="1:8" ht="13.5" customHeight="1">
      <c r="A131" s="33" t="s">
        <v>362</v>
      </c>
      <c r="B131" s="33" t="s">
        <v>689</v>
      </c>
      <c r="C131" s="33" t="s">
        <v>648</v>
      </c>
      <c r="D131" s="33" t="s">
        <v>262</v>
      </c>
      <c r="E131" s="154" t="s">
        <v>197</v>
      </c>
      <c r="F131" s="33">
        <v>12</v>
      </c>
      <c r="G131" s="33" t="s">
        <v>96</v>
      </c>
      <c r="H131" s="33"/>
    </row>
    <row r="132" spans="1:8" ht="13.5" customHeight="1">
      <c r="A132" s="33" t="s">
        <v>362</v>
      </c>
      <c r="B132" s="33" t="s">
        <v>689</v>
      </c>
      <c r="C132" s="33" t="s">
        <v>648</v>
      </c>
      <c r="D132" s="33" t="s">
        <v>262</v>
      </c>
      <c r="E132" s="154" t="s">
        <v>196</v>
      </c>
      <c r="F132" s="33">
        <v>12.1</v>
      </c>
      <c r="G132" s="33" t="s">
        <v>96</v>
      </c>
      <c r="H132" s="33"/>
    </row>
    <row r="133" spans="1:8" ht="13.5" customHeight="1">
      <c r="A133" s="33" t="s">
        <v>362</v>
      </c>
      <c r="B133" s="33" t="s">
        <v>689</v>
      </c>
      <c r="C133" s="33" t="s">
        <v>648</v>
      </c>
      <c r="D133" s="33" t="s">
        <v>262</v>
      </c>
      <c r="E133" s="154" t="s">
        <v>195</v>
      </c>
      <c r="F133" s="33">
        <v>9</v>
      </c>
      <c r="G133" s="33" t="s">
        <v>96</v>
      </c>
      <c r="H133" s="33"/>
    </row>
    <row r="134" spans="1:8" ht="13.5" customHeight="1">
      <c r="A134" s="33" t="s">
        <v>362</v>
      </c>
      <c r="B134" s="33" t="s">
        <v>689</v>
      </c>
      <c r="C134" s="33" t="s">
        <v>648</v>
      </c>
      <c r="D134" s="33" t="s">
        <v>262</v>
      </c>
      <c r="E134" s="154" t="s">
        <v>194</v>
      </c>
      <c r="F134" s="33">
        <v>8.3000000000000007</v>
      </c>
      <c r="G134" s="33" t="s">
        <v>96</v>
      </c>
      <c r="H134" s="33"/>
    </row>
    <row r="135" spans="1:8" ht="13.5" customHeight="1">
      <c r="A135" s="33" t="s">
        <v>362</v>
      </c>
      <c r="B135" s="33" t="s">
        <v>689</v>
      </c>
      <c r="C135" s="33" t="s">
        <v>648</v>
      </c>
      <c r="D135" s="33" t="s">
        <v>262</v>
      </c>
      <c r="E135" s="154" t="s">
        <v>193</v>
      </c>
      <c r="F135" s="33">
        <v>8.1</v>
      </c>
      <c r="G135" s="33" t="s">
        <v>96</v>
      </c>
      <c r="H135" s="33"/>
    </row>
    <row r="136" spans="1:8" ht="13.5" customHeight="1">
      <c r="A136" s="33" t="s">
        <v>362</v>
      </c>
      <c r="B136" s="33" t="s">
        <v>689</v>
      </c>
      <c r="C136" s="33" t="s">
        <v>648</v>
      </c>
      <c r="D136" s="33" t="s">
        <v>262</v>
      </c>
      <c r="E136" s="154" t="s">
        <v>192</v>
      </c>
      <c r="F136" s="33">
        <v>6.1</v>
      </c>
      <c r="G136" s="33" t="s">
        <v>96</v>
      </c>
      <c r="H136" s="33"/>
    </row>
    <row r="137" spans="1:8" ht="13.5" customHeight="1">
      <c r="A137" s="33" t="s">
        <v>362</v>
      </c>
      <c r="B137" s="33" t="s">
        <v>689</v>
      </c>
      <c r="C137" s="33" t="s">
        <v>648</v>
      </c>
      <c r="D137" s="33" t="s">
        <v>262</v>
      </c>
      <c r="E137" s="154" t="s">
        <v>355</v>
      </c>
      <c r="F137" s="33">
        <v>6.2</v>
      </c>
      <c r="G137" s="33" t="s">
        <v>96</v>
      </c>
      <c r="H137" s="33"/>
    </row>
    <row r="138" spans="1:8" ht="13.5" customHeight="1">
      <c r="A138" s="33" t="s">
        <v>362</v>
      </c>
      <c r="B138" s="33" t="s">
        <v>689</v>
      </c>
      <c r="C138" s="33" t="s">
        <v>648</v>
      </c>
      <c r="D138" s="33" t="s">
        <v>262</v>
      </c>
      <c r="E138" s="154" t="s">
        <v>663</v>
      </c>
      <c r="F138" s="33">
        <v>11</v>
      </c>
      <c r="G138" s="33" t="s">
        <v>96</v>
      </c>
      <c r="H138" s="33"/>
    </row>
    <row r="139" spans="1:8" ht="13.5" customHeight="1">
      <c r="A139" s="33" t="s">
        <v>362</v>
      </c>
      <c r="B139" s="33" t="s">
        <v>689</v>
      </c>
      <c r="C139" s="33" t="s">
        <v>648</v>
      </c>
      <c r="D139" s="33" t="s">
        <v>262</v>
      </c>
      <c r="E139" s="154" t="s">
        <v>250</v>
      </c>
      <c r="F139" s="33">
        <v>9.1</v>
      </c>
      <c r="G139" s="33" t="s">
        <v>96</v>
      </c>
      <c r="H139" s="33"/>
    </row>
    <row r="140" spans="1:8" ht="13.5" customHeight="1">
      <c r="A140" s="33" t="s">
        <v>362</v>
      </c>
      <c r="B140" s="33" t="s">
        <v>688</v>
      </c>
      <c r="C140" s="33" t="s">
        <v>648</v>
      </c>
      <c r="D140" s="33" t="s">
        <v>262</v>
      </c>
      <c r="E140" s="154" t="s">
        <v>197</v>
      </c>
      <c r="F140" s="33">
        <v>2.1</v>
      </c>
      <c r="G140" s="33" t="s">
        <v>96</v>
      </c>
      <c r="H140" s="33"/>
    </row>
    <row r="141" spans="1:8" ht="13.5" customHeight="1">
      <c r="A141" s="33" t="s">
        <v>362</v>
      </c>
      <c r="B141" s="33" t="s">
        <v>688</v>
      </c>
      <c r="C141" s="33" t="s">
        <v>648</v>
      </c>
      <c r="D141" s="33" t="s">
        <v>262</v>
      </c>
      <c r="E141" s="154" t="s">
        <v>196</v>
      </c>
      <c r="F141" s="33">
        <v>3.9</v>
      </c>
      <c r="G141" s="33" t="s">
        <v>96</v>
      </c>
      <c r="H141" s="33"/>
    </row>
    <row r="142" spans="1:8" ht="13.5" customHeight="1">
      <c r="A142" s="33" t="s">
        <v>362</v>
      </c>
      <c r="B142" s="33" t="s">
        <v>688</v>
      </c>
      <c r="C142" s="33" t="s">
        <v>648</v>
      </c>
      <c r="D142" s="33" t="s">
        <v>262</v>
      </c>
      <c r="E142" s="154" t="s">
        <v>195</v>
      </c>
      <c r="F142" s="33">
        <v>3.5</v>
      </c>
      <c r="G142" s="33" t="s">
        <v>96</v>
      </c>
      <c r="H142" s="33"/>
    </row>
    <row r="143" spans="1:8" ht="13.5" customHeight="1">
      <c r="A143" s="33" t="s">
        <v>362</v>
      </c>
      <c r="B143" s="33" t="s">
        <v>688</v>
      </c>
      <c r="C143" s="33" t="s">
        <v>648</v>
      </c>
      <c r="D143" s="33" t="s">
        <v>262</v>
      </c>
      <c r="E143" s="154" t="s">
        <v>194</v>
      </c>
      <c r="F143" s="33">
        <v>3.4</v>
      </c>
      <c r="G143" s="33" t="s">
        <v>96</v>
      </c>
      <c r="H143" s="33"/>
    </row>
    <row r="144" spans="1:8" ht="13.5" customHeight="1">
      <c r="A144" s="33" t="s">
        <v>362</v>
      </c>
      <c r="B144" s="33" t="s">
        <v>688</v>
      </c>
      <c r="C144" s="33" t="s">
        <v>648</v>
      </c>
      <c r="D144" s="33" t="s">
        <v>262</v>
      </c>
      <c r="E144" s="154" t="s">
        <v>193</v>
      </c>
      <c r="F144" s="33">
        <v>2.1</v>
      </c>
      <c r="G144" s="33" t="s">
        <v>96</v>
      </c>
      <c r="H144" s="33"/>
    </row>
    <row r="145" spans="1:8" ht="13.5" customHeight="1">
      <c r="A145" s="33" t="s">
        <v>362</v>
      </c>
      <c r="B145" s="33" t="s">
        <v>688</v>
      </c>
      <c r="C145" s="33" t="s">
        <v>648</v>
      </c>
      <c r="D145" s="33" t="s">
        <v>262</v>
      </c>
      <c r="E145" s="154" t="s">
        <v>192</v>
      </c>
      <c r="F145" s="33">
        <v>2.5</v>
      </c>
      <c r="G145" s="33" t="s">
        <v>96</v>
      </c>
      <c r="H145" s="33"/>
    </row>
    <row r="146" spans="1:8" ht="13.5" customHeight="1">
      <c r="A146" s="33" t="s">
        <v>362</v>
      </c>
      <c r="B146" s="33" t="s">
        <v>688</v>
      </c>
      <c r="C146" s="33" t="s">
        <v>648</v>
      </c>
      <c r="D146" s="33" t="s">
        <v>262</v>
      </c>
      <c r="E146" s="154" t="s">
        <v>355</v>
      </c>
      <c r="F146" s="33">
        <v>2.8</v>
      </c>
      <c r="G146" s="33" t="s">
        <v>96</v>
      </c>
      <c r="H146" s="33"/>
    </row>
    <row r="147" spans="1:8" ht="13.5" customHeight="1">
      <c r="A147" s="33" t="s">
        <v>362</v>
      </c>
      <c r="B147" s="33" t="s">
        <v>688</v>
      </c>
      <c r="C147" s="33" t="s">
        <v>648</v>
      </c>
      <c r="D147" s="33" t="s">
        <v>262</v>
      </c>
      <c r="E147" s="154" t="s">
        <v>663</v>
      </c>
      <c r="F147" s="33">
        <v>3</v>
      </c>
      <c r="G147" s="33" t="s">
        <v>96</v>
      </c>
      <c r="H147" s="33">
        <v>1</v>
      </c>
    </row>
    <row r="148" spans="1:8" ht="13.5" customHeight="1">
      <c r="A148" s="33" t="s">
        <v>362</v>
      </c>
      <c r="B148" s="33" t="s">
        <v>688</v>
      </c>
      <c r="C148" s="33" t="s">
        <v>648</v>
      </c>
      <c r="D148" s="33" t="s">
        <v>262</v>
      </c>
      <c r="E148" s="154" t="s">
        <v>250</v>
      </c>
      <c r="F148" s="33">
        <v>3</v>
      </c>
      <c r="G148" s="33" t="s">
        <v>96</v>
      </c>
      <c r="H148" s="33"/>
    </row>
    <row r="149" spans="1:8" ht="13.5" customHeight="1">
      <c r="A149" s="33" t="s">
        <v>686</v>
      </c>
      <c r="B149" s="33" t="s">
        <v>687</v>
      </c>
      <c r="C149" s="33" t="s">
        <v>648</v>
      </c>
      <c r="D149" s="33" t="s">
        <v>262</v>
      </c>
      <c r="E149" s="154" t="s">
        <v>197</v>
      </c>
      <c r="F149" s="33">
        <v>70.8</v>
      </c>
      <c r="G149" s="33" t="s">
        <v>96</v>
      </c>
      <c r="H149" s="33"/>
    </row>
    <row r="150" spans="1:8" ht="13.5" customHeight="1">
      <c r="A150" s="33" t="s">
        <v>686</v>
      </c>
      <c r="B150" s="33" t="s">
        <v>687</v>
      </c>
      <c r="C150" s="33" t="s">
        <v>648</v>
      </c>
      <c r="D150" s="33" t="s">
        <v>262</v>
      </c>
      <c r="E150" s="154" t="s">
        <v>196</v>
      </c>
      <c r="F150" s="33">
        <v>60.3</v>
      </c>
      <c r="G150" s="33" t="s">
        <v>96</v>
      </c>
      <c r="H150" s="33"/>
    </row>
    <row r="151" spans="1:8" ht="13.5" customHeight="1">
      <c r="A151" s="33" t="s">
        <v>686</v>
      </c>
      <c r="B151" s="33" t="s">
        <v>687</v>
      </c>
      <c r="C151" s="33" t="s">
        <v>648</v>
      </c>
      <c r="D151" s="33" t="s">
        <v>262</v>
      </c>
      <c r="E151" s="154" t="s">
        <v>195</v>
      </c>
      <c r="F151" s="33">
        <v>66.2</v>
      </c>
      <c r="G151" s="33" t="s">
        <v>96</v>
      </c>
      <c r="H151" s="33"/>
    </row>
    <row r="152" spans="1:8" ht="13.5" customHeight="1">
      <c r="A152" s="33" t="s">
        <v>686</v>
      </c>
      <c r="B152" s="33" t="s">
        <v>687</v>
      </c>
      <c r="C152" s="33" t="s">
        <v>648</v>
      </c>
      <c r="D152" s="33" t="s">
        <v>262</v>
      </c>
      <c r="E152" s="154" t="s">
        <v>194</v>
      </c>
      <c r="F152" s="33">
        <v>68.3</v>
      </c>
      <c r="G152" s="33" t="s">
        <v>96</v>
      </c>
      <c r="H152" s="33"/>
    </row>
    <row r="153" spans="1:8" ht="13.5" customHeight="1">
      <c r="A153" s="33" t="s">
        <v>686</v>
      </c>
      <c r="B153" s="33" t="s">
        <v>687</v>
      </c>
      <c r="C153" s="33" t="s">
        <v>648</v>
      </c>
      <c r="D153" s="33" t="s">
        <v>262</v>
      </c>
      <c r="E153" s="154" t="s">
        <v>193</v>
      </c>
      <c r="F153" s="33">
        <v>71.599999999999994</v>
      </c>
      <c r="G153" s="33" t="s">
        <v>96</v>
      </c>
      <c r="H153" s="33"/>
    </row>
    <row r="154" spans="1:8" ht="13.5" customHeight="1">
      <c r="A154" s="33" t="s">
        <v>686</v>
      </c>
      <c r="B154" s="33" t="s">
        <v>687</v>
      </c>
      <c r="C154" s="33" t="s">
        <v>648</v>
      </c>
      <c r="D154" s="33" t="s">
        <v>262</v>
      </c>
      <c r="E154" s="154" t="s">
        <v>192</v>
      </c>
      <c r="F154" s="33">
        <v>78.8</v>
      </c>
      <c r="G154" s="33" t="s">
        <v>96</v>
      </c>
      <c r="H154" s="33"/>
    </row>
    <row r="155" spans="1:8" ht="13.5" customHeight="1">
      <c r="A155" s="33" t="s">
        <v>686</v>
      </c>
      <c r="B155" s="33" t="s">
        <v>687</v>
      </c>
      <c r="C155" s="33" t="s">
        <v>648</v>
      </c>
      <c r="D155" s="33" t="s">
        <v>262</v>
      </c>
      <c r="E155" s="154" t="s">
        <v>355</v>
      </c>
      <c r="F155" s="33">
        <v>82.7</v>
      </c>
      <c r="G155" s="33" t="s">
        <v>96</v>
      </c>
      <c r="H155" s="33"/>
    </row>
    <row r="156" spans="1:8" ht="13.5" customHeight="1">
      <c r="A156" s="33" t="s">
        <v>686</v>
      </c>
      <c r="B156" s="33" t="s">
        <v>687</v>
      </c>
      <c r="C156" s="33" t="s">
        <v>648</v>
      </c>
      <c r="D156" s="33" t="s">
        <v>262</v>
      </c>
      <c r="E156" s="154" t="s">
        <v>663</v>
      </c>
      <c r="F156" s="33">
        <v>85</v>
      </c>
      <c r="G156" s="33" t="s">
        <v>96</v>
      </c>
      <c r="H156" s="33"/>
    </row>
    <row r="157" spans="1:8" ht="13.5" customHeight="1">
      <c r="A157" s="33" t="s">
        <v>686</v>
      </c>
      <c r="B157" s="33" t="s">
        <v>687</v>
      </c>
      <c r="C157" s="33" t="s">
        <v>648</v>
      </c>
      <c r="D157" s="33" t="s">
        <v>262</v>
      </c>
      <c r="E157" s="154" t="s">
        <v>250</v>
      </c>
      <c r="F157" s="33">
        <v>69.599999999999994</v>
      </c>
      <c r="G157" s="33" t="s">
        <v>96</v>
      </c>
      <c r="H157" s="33"/>
    </row>
    <row r="158" spans="1:8" ht="13.5" customHeight="1">
      <c r="A158" s="33" t="s">
        <v>686</v>
      </c>
      <c r="B158" s="33" t="s">
        <v>685</v>
      </c>
      <c r="C158" s="33" t="s">
        <v>648</v>
      </c>
      <c r="D158" s="33" t="s">
        <v>262</v>
      </c>
      <c r="E158" s="154" t="s">
        <v>197</v>
      </c>
      <c r="F158" s="33">
        <v>29.5</v>
      </c>
      <c r="G158" s="33" t="s">
        <v>96</v>
      </c>
      <c r="H158" s="33"/>
    </row>
    <row r="159" spans="1:8" ht="13.5" customHeight="1">
      <c r="A159" s="33" t="s">
        <v>686</v>
      </c>
      <c r="B159" s="33" t="s">
        <v>685</v>
      </c>
      <c r="C159" s="33" t="s">
        <v>648</v>
      </c>
      <c r="D159" s="33" t="s">
        <v>262</v>
      </c>
      <c r="E159" s="154" t="s">
        <v>196</v>
      </c>
      <c r="F159" s="33">
        <v>39.9</v>
      </c>
      <c r="G159" s="33" t="s">
        <v>96</v>
      </c>
      <c r="H159" s="33"/>
    </row>
    <row r="160" spans="1:8" ht="13.5" customHeight="1">
      <c r="A160" s="33" t="s">
        <v>686</v>
      </c>
      <c r="B160" s="33" t="s">
        <v>685</v>
      </c>
      <c r="C160" s="33" t="s">
        <v>648</v>
      </c>
      <c r="D160" s="33" t="s">
        <v>262</v>
      </c>
      <c r="E160" s="154" t="s">
        <v>195</v>
      </c>
      <c r="F160" s="33">
        <v>33.799999999999997</v>
      </c>
      <c r="G160" s="33" t="s">
        <v>96</v>
      </c>
      <c r="H160" s="33"/>
    </row>
    <row r="161" spans="1:8" ht="13.5" customHeight="1">
      <c r="A161" s="33" t="s">
        <v>686</v>
      </c>
      <c r="B161" s="33" t="s">
        <v>685</v>
      </c>
      <c r="C161" s="33" t="s">
        <v>648</v>
      </c>
      <c r="D161" s="33" t="s">
        <v>262</v>
      </c>
      <c r="E161" s="154" t="s">
        <v>194</v>
      </c>
      <c r="F161" s="33">
        <v>31.8</v>
      </c>
      <c r="G161" s="33" t="s">
        <v>96</v>
      </c>
      <c r="H161" s="33"/>
    </row>
    <row r="162" spans="1:8" ht="13.5" customHeight="1">
      <c r="A162" s="33" t="s">
        <v>686</v>
      </c>
      <c r="B162" s="33" t="s">
        <v>685</v>
      </c>
      <c r="C162" s="33" t="s">
        <v>648</v>
      </c>
      <c r="D162" s="33" t="s">
        <v>262</v>
      </c>
      <c r="E162" s="154" t="s">
        <v>193</v>
      </c>
      <c r="F162" s="33">
        <v>28.4</v>
      </c>
      <c r="G162" s="33" t="s">
        <v>96</v>
      </c>
      <c r="H162" s="33"/>
    </row>
    <row r="163" spans="1:8" ht="13.5" customHeight="1">
      <c r="A163" s="33" t="s">
        <v>686</v>
      </c>
      <c r="B163" s="33" t="s">
        <v>685</v>
      </c>
      <c r="C163" s="33" t="s">
        <v>648</v>
      </c>
      <c r="D163" s="33" t="s">
        <v>262</v>
      </c>
      <c r="E163" s="154" t="s">
        <v>192</v>
      </c>
      <c r="F163" s="33">
        <v>20.8</v>
      </c>
      <c r="G163" s="33" t="s">
        <v>96</v>
      </c>
      <c r="H163" s="33"/>
    </row>
    <row r="164" spans="1:8" ht="13.5" customHeight="1">
      <c r="A164" s="33" t="s">
        <v>686</v>
      </c>
      <c r="B164" s="33" t="s">
        <v>685</v>
      </c>
      <c r="C164" s="33" t="s">
        <v>648</v>
      </c>
      <c r="D164" s="33" t="s">
        <v>262</v>
      </c>
      <c r="E164" s="154" t="s">
        <v>355</v>
      </c>
      <c r="F164" s="33">
        <v>17.399999999999999</v>
      </c>
      <c r="G164" s="33" t="s">
        <v>96</v>
      </c>
      <c r="H164" s="33"/>
    </row>
    <row r="165" spans="1:8" ht="13.5" customHeight="1">
      <c r="A165" s="33" t="s">
        <v>686</v>
      </c>
      <c r="B165" s="33" t="s">
        <v>685</v>
      </c>
      <c r="C165" s="33" t="s">
        <v>648</v>
      </c>
      <c r="D165" s="33" t="s">
        <v>262</v>
      </c>
      <c r="E165" s="154" t="s">
        <v>663</v>
      </c>
      <c r="F165" s="33">
        <v>15.5</v>
      </c>
      <c r="G165" s="33" t="s">
        <v>96</v>
      </c>
      <c r="H165" s="33"/>
    </row>
    <row r="166" spans="1:8" ht="13.5" customHeight="1">
      <c r="A166" s="33" t="s">
        <v>686</v>
      </c>
      <c r="B166" s="33" t="s">
        <v>685</v>
      </c>
      <c r="C166" s="33" t="s">
        <v>648</v>
      </c>
      <c r="D166" s="33" t="s">
        <v>262</v>
      </c>
      <c r="E166" s="154" t="s">
        <v>250</v>
      </c>
      <c r="F166" s="33">
        <v>30.4</v>
      </c>
      <c r="G166" s="33" t="s">
        <v>96</v>
      </c>
      <c r="H166" s="33"/>
    </row>
    <row r="167" spans="1:8" ht="13.5" customHeight="1">
      <c r="A167" s="33" t="s">
        <v>683</v>
      </c>
      <c r="B167" s="33" t="s">
        <v>684</v>
      </c>
      <c r="C167" s="33" t="s">
        <v>648</v>
      </c>
      <c r="D167" s="33" t="s">
        <v>262</v>
      </c>
      <c r="E167" s="154" t="s">
        <v>197</v>
      </c>
      <c r="F167" s="33">
        <v>16.399999999999999</v>
      </c>
      <c r="G167" s="33" t="s">
        <v>96</v>
      </c>
      <c r="H167" s="33"/>
    </row>
    <row r="168" spans="1:8" ht="13.5" customHeight="1">
      <c r="A168" s="33" t="s">
        <v>683</v>
      </c>
      <c r="B168" s="33" t="s">
        <v>684</v>
      </c>
      <c r="C168" s="33" t="s">
        <v>648</v>
      </c>
      <c r="D168" s="33" t="s">
        <v>262</v>
      </c>
      <c r="E168" s="154" t="s">
        <v>196</v>
      </c>
      <c r="F168" s="33">
        <v>25.9</v>
      </c>
      <c r="G168" s="33" t="s">
        <v>96</v>
      </c>
      <c r="H168" s="33"/>
    </row>
    <row r="169" spans="1:8" ht="13.5" customHeight="1">
      <c r="A169" s="33" t="s">
        <v>683</v>
      </c>
      <c r="B169" s="33" t="s">
        <v>684</v>
      </c>
      <c r="C169" s="33" t="s">
        <v>648</v>
      </c>
      <c r="D169" s="33" t="s">
        <v>262</v>
      </c>
      <c r="E169" s="154" t="s">
        <v>195</v>
      </c>
      <c r="F169" s="33">
        <v>20.7</v>
      </c>
      <c r="G169" s="33" t="s">
        <v>96</v>
      </c>
      <c r="H169" s="33"/>
    </row>
    <row r="170" spans="1:8" ht="13.5" customHeight="1">
      <c r="A170" s="33" t="s">
        <v>683</v>
      </c>
      <c r="B170" s="33" t="s">
        <v>684</v>
      </c>
      <c r="C170" s="33" t="s">
        <v>648</v>
      </c>
      <c r="D170" s="33" t="s">
        <v>262</v>
      </c>
      <c r="E170" s="154" t="s">
        <v>194</v>
      </c>
      <c r="F170" s="33">
        <v>19.7</v>
      </c>
      <c r="G170" s="33" t="s">
        <v>96</v>
      </c>
      <c r="H170" s="33"/>
    </row>
    <row r="171" spans="1:8" ht="13.5" customHeight="1">
      <c r="A171" s="33" t="s">
        <v>683</v>
      </c>
      <c r="B171" s="33" t="s">
        <v>684</v>
      </c>
      <c r="C171" s="33" t="s">
        <v>648</v>
      </c>
      <c r="D171" s="33" t="s">
        <v>262</v>
      </c>
      <c r="E171" s="154" t="s">
        <v>193</v>
      </c>
      <c r="F171" s="33">
        <v>16.399999999999999</v>
      </c>
      <c r="G171" s="33" t="s">
        <v>96</v>
      </c>
      <c r="H171" s="33"/>
    </row>
    <row r="172" spans="1:8" ht="13.5" customHeight="1">
      <c r="A172" s="33" t="s">
        <v>683</v>
      </c>
      <c r="B172" s="33" t="s">
        <v>684</v>
      </c>
      <c r="C172" s="33" t="s">
        <v>648</v>
      </c>
      <c r="D172" s="33" t="s">
        <v>262</v>
      </c>
      <c r="E172" s="154" t="s">
        <v>192</v>
      </c>
      <c r="F172" s="33">
        <v>10.6</v>
      </c>
      <c r="G172" s="33" t="s">
        <v>96</v>
      </c>
      <c r="H172" s="33"/>
    </row>
    <row r="173" spans="1:8" ht="13.5" customHeight="1">
      <c r="A173" s="33" t="s">
        <v>683</v>
      </c>
      <c r="B173" s="33" t="s">
        <v>684</v>
      </c>
      <c r="C173" s="33" t="s">
        <v>648</v>
      </c>
      <c r="D173" s="33" t="s">
        <v>262</v>
      </c>
      <c r="E173" s="154" t="s">
        <v>355</v>
      </c>
      <c r="F173" s="33">
        <v>7.4</v>
      </c>
      <c r="G173" s="33" t="s">
        <v>96</v>
      </c>
      <c r="H173" s="33"/>
    </row>
    <row r="174" spans="1:8" ht="13.5" customHeight="1">
      <c r="A174" s="33" t="s">
        <v>683</v>
      </c>
      <c r="B174" s="33" t="s">
        <v>684</v>
      </c>
      <c r="C174" s="33" t="s">
        <v>648</v>
      </c>
      <c r="D174" s="33" t="s">
        <v>262</v>
      </c>
      <c r="E174" s="154" t="s">
        <v>663</v>
      </c>
      <c r="F174" s="33">
        <v>3.6</v>
      </c>
      <c r="G174" s="33" t="s">
        <v>96</v>
      </c>
      <c r="H174" s="33"/>
    </row>
    <row r="175" spans="1:8" ht="13.5" customHeight="1">
      <c r="A175" s="33" t="s">
        <v>683</v>
      </c>
      <c r="B175" s="33" t="s">
        <v>684</v>
      </c>
      <c r="C175" s="33" t="s">
        <v>648</v>
      </c>
      <c r="D175" s="33" t="s">
        <v>262</v>
      </c>
      <c r="E175" s="154" t="s">
        <v>250</v>
      </c>
      <c r="F175" s="33">
        <v>18.100000000000001</v>
      </c>
      <c r="G175" s="33" t="s">
        <v>96</v>
      </c>
      <c r="H175" s="33"/>
    </row>
    <row r="176" spans="1:8" ht="13.5" customHeight="1">
      <c r="A176" s="33" t="s">
        <v>683</v>
      </c>
      <c r="B176" s="33" t="s">
        <v>682</v>
      </c>
      <c r="C176" s="33" t="s">
        <v>648</v>
      </c>
      <c r="D176" s="33" t="s">
        <v>262</v>
      </c>
      <c r="E176" s="154" t="s">
        <v>197</v>
      </c>
      <c r="F176" s="33">
        <v>13</v>
      </c>
      <c r="G176" s="33" t="s">
        <v>96</v>
      </c>
      <c r="H176" s="33"/>
    </row>
    <row r="177" spans="1:8" ht="13.5" customHeight="1">
      <c r="A177" s="33" t="s">
        <v>683</v>
      </c>
      <c r="B177" s="33" t="s">
        <v>682</v>
      </c>
      <c r="C177" s="33" t="s">
        <v>648</v>
      </c>
      <c r="D177" s="33" t="s">
        <v>262</v>
      </c>
      <c r="E177" s="154" t="s">
        <v>196</v>
      </c>
      <c r="F177" s="33">
        <v>13.7</v>
      </c>
      <c r="G177" s="33" t="s">
        <v>96</v>
      </c>
      <c r="H177" s="33"/>
    </row>
    <row r="178" spans="1:8" ht="13.5" customHeight="1">
      <c r="A178" s="33" t="s">
        <v>683</v>
      </c>
      <c r="B178" s="33" t="s">
        <v>682</v>
      </c>
      <c r="C178" s="33" t="s">
        <v>648</v>
      </c>
      <c r="D178" s="33" t="s">
        <v>262</v>
      </c>
      <c r="E178" s="154" t="s">
        <v>195</v>
      </c>
      <c r="F178" s="33">
        <v>13.1</v>
      </c>
      <c r="G178" s="33" t="s">
        <v>96</v>
      </c>
      <c r="H178" s="33"/>
    </row>
    <row r="179" spans="1:8" ht="13.5" customHeight="1">
      <c r="A179" s="33" t="s">
        <v>683</v>
      </c>
      <c r="B179" s="33" t="s">
        <v>682</v>
      </c>
      <c r="C179" s="33" t="s">
        <v>648</v>
      </c>
      <c r="D179" s="33" t="s">
        <v>262</v>
      </c>
      <c r="E179" s="154" t="s">
        <v>194</v>
      </c>
      <c r="F179" s="33">
        <v>12.2</v>
      </c>
      <c r="G179" s="33" t="s">
        <v>96</v>
      </c>
      <c r="H179" s="33"/>
    </row>
    <row r="180" spans="1:8" ht="13.5" customHeight="1">
      <c r="A180" s="33" t="s">
        <v>683</v>
      </c>
      <c r="B180" s="33" t="s">
        <v>682</v>
      </c>
      <c r="C180" s="33" t="s">
        <v>648</v>
      </c>
      <c r="D180" s="33" t="s">
        <v>262</v>
      </c>
      <c r="E180" s="154" t="s">
        <v>193</v>
      </c>
      <c r="F180" s="33">
        <v>11.9</v>
      </c>
      <c r="G180" s="33" t="s">
        <v>96</v>
      </c>
      <c r="H180" s="33"/>
    </row>
    <row r="181" spans="1:8" ht="13.5" customHeight="1">
      <c r="A181" s="33" t="s">
        <v>683</v>
      </c>
      <c r="B181" s="33" t="s">
        <v>682</v>
      </c>
      <c r="C181" s="33" t="s">
        <v>648</v>
      </c>
      <c r="D181" s="33" t="s">
        <v>262</v>
      </c>
      <c r="E181" s="154" t="s">
        <v>192</v>
      </c>
      <c r="F181" s="33">
        <v>10.3</v>
      </c>
      <c r="G181" s="33" t="s">
        <v>96</v>
      </c>
      <c r="H181" s="33"/>
    </row>
    <row r="182" spans="1:8" ht="13.5" customHeight="1">
      <c r="A182" s="33" t="s">
        <v>683</v>
      </c>
      <c r="B182" s="33" t="s">
        <v>682</v>
      </c>
      <c r="C182" s="33" t="s">
        <v>648</v>
      </c>
      <c r="D182" s="33" t="s">
        <v>262</v>
      </c>
      <c r="E182" s="154" t="s">
        <v>355</v>
      </c>
      <c r="F182" s="33">
        <v>10</v>
      </c>
      <c r="G182" s="33" t="s">
        <v>96</v>
      </c>
      <c r="H182" s="33"/>
    </row>
    <row r="183" spans="1:8" ht="13.5" customHeight="1">
      <c r="A183" s="33" t="s">
        <v>683</v>
      </c>
      <c r="B183" s="33" t="s">
        <v>682</v>
      </c>
      <c r="C183" s="33" t="s">
        <v>648</v>
      </c>
      <c r="D183" s="33" t="s">
        <v>262</v>
      </c>
      <c r="E183" s="154" t="s">
        <v>663</v>
      </c>
      <c r="F183" s="33">
        <v>10.4</v>
      </c>
      <c r="G183" s="33" t="s">
        <v>96</v>
      </c>
      <c r="H183" s="33"/>
    </row>
    <row r="184" spans="1:8" ht="13.5" customHeight="1">
      <c r="A184" s="33" t="s">
        <v>683</v>
      </c>
      <c r="B184" s="33" t="s">
        <v>682</v>
      </c>
      <c r="C184" s="33" t="s">
        <v>648</v>
      </c>
      <c r="D184" s="33" t="s">
        <v>262</v>
      </c>
      <c r="E184" s="33" t="s">
        <v>250</v>
      </c>
      <c r="F184" s="33">
        <v>12.3</v>
      </c>
      <c r="G184" s="33" t="s">
        <v>96</v>
      </c>
      <c r="H184" s="33"/>
    </row>
    <row r="185" spans="1:8" ht="13.5" customHeight="1">
      <c r="A185" s="159" t="s">
        <v>703</v>
      </c>
      <c r="B185" s="33" t="s">
        <v>704</v>
      </c>
      <c r="C185" s="33" t="s">
        <v>648</v>
      </c>
      <c r="D185" s="33" t="s">
        <v>18</v>
      </c>
      <c r="E185" s="153" t="s">
        <v>19</v>
      </c>
      <c r="F185" s="33">
        <v>95.2</v>
      </c>
      <c r="G185" s="33" t="s">
        <v>96</v>
      </c>
      <c r="H185" s="33"/>
    </row>
    <row r="186" spans="1:8" ht="13.5" customHeight="1">
      <c r="A186" s="159" t="s">
        <v>703</v>
      </c>
      <c r="B186" s="33" t="s">
        <v>704</v>
      </c>
      <c r="C186" s="33" t="s">
        <v>648</v>
      </c>
      <c r="D186" s="33" t="s">
        <v>18</v>
      </c>
      <c r="E186" s="153" t="s">
        <v>20</v>
      </c>
      <c r="F186" s="33">
        <v>93.7</v>
      </c>
      <c r="G186" s="33" t="s">
        <v>96</v>
      </c>
      <c r="H186" s="33"/>
    </row>
    <row r="187" spans="1:8" ht="13.5" customHeight="1">
      <c r="A187" s="159" t="s">
        <v>703</v>
      </c>
      <c r="B187" s="33" t="s">
        <v>702</v>
      </c>
      <c r="C187" s="33" t="s">
        <v>648</v>
      </c>
      <c r="D187" s="33" t="s">
        <v>18</v>
      </c>
      <c r="E187" s="153" t="s">
        <v>19</v>
      </c>
      <c r="F187" s="33">
        <v>4.0999999999999996</v>
      </c>
      <c r="G187" s="33" t="s">
        <v>96</v>
      </c>
      <c r="H187" s="33"/>
    </row>
    <row r="188" spans="1:8" ht="13.5" customHeight="1">
      <c r="A188" s="159" t="s">
        <v>703</v>
      </c>
      <c r="B188" s="33" t="s">
        <v>702</v>
      </c>
      <c r="C188" s="33" t="s">
        <v>648</v>
      </c>
      <c r="D188" s="33" t="s">
        <v>18</v>
      </c>
      <c r="E188" s="153" t="s">
        <v>20</v>
      </c>
      <c r="F188" s="33">
        <v>5.7</v>
      </c>
      <c r="G188" s="33" t="s">
        <v>96</v>
      </c>
      <c r="H188" s="33"/>
    </row>
    <row r="189" spans="1:8" ht="13.5" customHeight="1">
      <c r="A189" s="159" t="s">
        <v>700</v>
      </c>
      <c r="B189" s="33" t="s">
        <v>701</v>
      </c>
      <c r="C189" s="33" t="s">
        <v>648</v>
      </c>
      <c r="D189" s="33" t="s">
        <v>18</v>
      </c>
      <c r="E189" s="153" t="s">
        <v>19</v>
      </c>
      <c r="F189" s="33">
        <v>87.1</v>
      </c>
      <c r="G189" s="33" t="s">
        <v>96</v>
      </c>
      <c r="H189" s="33"/>
    </row>
    <row r="190" spans="1:8" ht="13.5" customHeight="1">
      <c r="A190" s="159" t="s">
        <v>700</v>
      </c>
      <c r="B190" s="33" t="s">
        <v>701</v>
      </c>
      <c r="C190" s="33" t="s">
        <v>648</v>
      </c>
      <c r="D190" s="33" t="s">
        <v>18</v>
      </c>
      <c r="E190" s="153" t="s">
        <v>20</v>
      </c>
      <c r="F190" s="33">
        <v>86.2</v>
      </c>
      <c r="G190" s="33" t="s">
        <v>96</v>
      </c>
      <c r="H190" s="33"/>
    </row>
    <row r="191" spans="1:8" ht="13.5" customHeight="1">
      <c r="A191" s="159" t="s">
        <v>700</v>
      </c>
      <c r="B191" s="33" t="s">
        <v>699</v>
      </c>
      <c r="C191" s="33" t="s">
        <v>648</v>
      </c>
      <c r="D191" s="33" t="s">
        <v>18</v>
      </c>
      <c r="E191" s="153" t="s">
        <v>19</v>
      </c>
      <c r="F191" s="33">
        <v>11.9</v>
      </c>
      <c r="G191" s="33" t="s">
        <v>96</v>
      </c>
      <c r="H191" s="33"/>
    </row>
    <row r="192" spans="1:8" ht="13.5" customHeight="1">
      <c r="A192" s="159" t="s">
        <v>700</v>
      </c>
      <c r="B192" s="33" t="s">
        <v>699</v>
      </c>
      <c r="C192" s="33" t="s">
        <v>648</v>
      </c>
      <c r="D192" s="33" t="s">
        <v>18</v>
      </c>
      <c r="E192" s="153" t="s">
        <v>20</v>
      </c>
      <c r="F192" s="33">
        <v>13</v>
      </c>
      <c r="G192" s="33" t="s">
        <v>96</v>
      </c>
      <c r="H192" s="33"/>
    </row>
    <row r="193" spans="1:8" ht="13.5" customHeight="1">
      <c r="A193" s="159" t="s">
        <v>667</v>
      </c>
      <c r="B193" s="33" t="s">
        <v>670</v>
      </c>
      <c r="C193" s="33" t="s">
        <v>648</v>
      </c>
      <c r="D193" s="33" t="s">
        <v>18</v>
      </c>
      <c r="E193" s="153" t="s">
        <v>19</v>
      </c>
      <c r="F193" s="33">
        <v>43.4</v>
      </c>
      <c r="G193" s="33" t="s">
        <v>96</v>
      </c>
      <c r="H193" s="33"/>
    </row>
    <row r="194" spans="1:8" ht="13.5" customHeight="1">
      <c r="A194" s="159" t="s">
        <v>667</v>
      </c>
      <c r="B194" s="33" t="s">
        <v>670</v>
      </c>
      <c r="C194" s="33" t="s">
        <v>648</v>
      </c>
      <c r="D194" s="33" t="s">
        <v>18</v>
      </c>
      <c r="E194" s="153" t="s">
        <v>20</v>
      </c>
      <c r="F194" s="33">
        <v>39.200000000000003</v>
      </c>
      <c r="G194" s="33" t="s">
        <v>96</v>
      </c>
      <c r="H194" s="33"/>
    </row>
    <row r="195" spans="1:8" ht="13.5" customHeight="1">
      <c r="A195" s="159" t="s">
        <v>667</v>
      </c>
      <c r="B195" s="33" t="s">
        <v>669</v>
      </c>
      <c r="C195" s="33" t="s">
        <v>648</v>
      </c>
      <c r="D195" s="33" t="s">
        <v>18</v>
      </c>
      <c r="E195" s="153" t="s">
        <v>19</v>
      </c>
      <c r="F195" s="33">
        <v>45</v>
      </c>
      <c r="G195" s="33" t="s">
        <v>96</v>
      </c>
      <c r="H195" s="33"/>
    </row>
    <row r="196" spans="1:8" ht="13.5" customHeight="1">
      <c r="A196" s="159" t="s">
        <v>667</v>
      </c>
      <c r="B196" s="33" t="s">
        <v>669</v>
      </c>
      <c r="C196" s="33" t="s">
        <v>648</v>
      </c>
      <c r="D196" s="33" t="s">
        <v>18</v>
      </c>
      <c r="E196" s="153" t="s">
        <v>20</v>
      </c>
      <c r="F196" s="33">
        <v>47.5</v>
      </c>
      <c r="G196" s="33" t="s">
        <v>96</v>
      </c>
      <c r="H196" s="33"/>
    </row>
    <row r="197" spans="1:8" ht="13.5" customHeight="1">
      <c r="A197" s="159" t="s">
        <v>667</v>
      </c>
      <c r="B197" s="33" t="s">
        <v>666</v>
      </c>
      <c r="C197" s="33" t="s">
        <v>648</v>
      </c>
      <c r="D197" s="33" t="s">
        <v>18</v>
      </c>
      <c r="E197" s="153" t="s">
        <v>19</v>
      </c>
      <c r="F197" s="33">
        <v>11.6</v>
      </c>
      <c r="G197" s="33" t="s">
        <v>96</v>
      </c>
      <c r="H197" s="33"/>
    </row>
    <row r="198" spans="1:8" ht="13.5" customHeight="1">
      <c r="A198" s="159" t="s">
        <v>667</v>
      </c>
      <c r="B198" s="33" t="s">
        <v>666</v>
      </c>
      <c r="C198" s="33" t="s">
        <v>648</v>
      </c>
      <c r="D198" s="33" t="s">
        <v>18</v>
      </c>
      <c r="E198" s="153" t="s">
        <v>20</v>
      </c>
      <c r="F198" s="33">
        <v>13.4</v>
      </c>
      <c r="G198" s="33" t="s">
        <v>96</v>
      </c>
      <c r="H198" s="33"/>
    </row>
    <row r="199" spans="1:8" ht="13.5" customHeight="1">
      <c r="A199" s="159" t="s">
        <v>696</v>
      </c>
      <c r="B199" s="33" t="s">
        <v>698</v>
      </c>
      <c r="C199" s="33" t="s">
        <v>648</v>
      </c>
      <c r="D199" s="33" t="s">
        <v>18</v>
      </c>
      <c r="E199" s="153" t="s">
        <v>19</v>
      </c>
      <c r="F199" s="33">
        <v>85.8</v>
      </c>
      <c r="G199" s="33" t="s">
        <v>96</v>
      </c>
      <c r="H199" s="33"/>
    </row>
    <row r="200" spans="1:8" ht="13.5" customHeight="1">
      <c r="A200" s="159" t="s">
        <v>696</v>
      </c>
      <c r="B200" s="33" t="s">
        <v>698</v>
      </c>
      <c r="C200" s="33" t="s">
        <v>648</v>
      </c>
      <c r="D200" s="33" t="s">
        <v>18</v>
      </c>
      <c r="E200" s="153" t="s">
        <v>20</v>
      </c>
      <c r="F200" s="33">
        <v>84.9</v>
      </c>
      <c r="G200" s="33" t="s">
        <v>96</v>
      </c>
      <c r="H200" s="33"/>
    </row>
    <row r="201" spans="1:8" ht="13.5" customHeight="1">
      <c r="A201" s="159" t="s">
        <v>696</v>
      </c>
      <c r="B201" s="33" t="s">
        <v>697</v>
      </c>
      <c r="C201" s="33" t="s">
        <v>648</v>
      </c>
      <c r="D201" s="33" t="s">
        <v>18</v>
      </c>
      <c r="E201" s="153" t="s">
        <v>19</v>
      </c>
      <c r="F201" s="33">
        <v>10.5</v>
      </c>
      <c r="G201" s="33" t="s">
        <v>96</v>
      </c>
      <c r="H201" s="33"/>
    </row>
    <row r="202" spans="1:8" ht="13.5" customHeight="1">
      <c r="A202" s="159" t="s">
        <v>696</v>
      </c>
      <c r="B202" s="33" t="s">
        <v>697</v>
      </c>
      <c r="C202" s="33" t="s">
        <v>648</v>
      </c>
      <c r="D202" s="33" t="s">
        <v>18</v>
      </c>
      <c r="E202" s="153" t="s">
        <v>20</v>
      </c>
      <c r="F202" s="33">
        <v>10.8</v>
      </c>
      <c r="G202" s="33" t="s">
        <v>96</v>
      </c>
      <c r="H202" s="33"/>
    </row>
    <row r="203" spans="1:8" ht="13.5" customHeight="1">
      <c r="A203" s="159" t="s">
        <v>696</v>
      </c>
      <c r="B203" s="33" t="s">
        <v>695</v>
      </c>
      <c r="C203" s="33" t="s">
        <v>648</v>
      </c>
      <c r="D203" s="33" t="s">
        <v>18</v>
      </c>
      <c r="E203" s="153" t="s">
        <v>19</v>
      </c>
      <c r="F203" s="33">
        <v>3.7</v>
      </c>
      <c r="G203" s="33" t="s">
        <v>96</v>
      </c>
      <c r="H203" s="33"/>
    </row>
    <row r="204" spans="1:8" ht="13.5" customHeight="1">
      <c r="A204" s="159" t="s">
        <v>696</v>
      </c>
      <c r="B204" s="33" t="s">
        <v>695</v>
      </c>
      <c r="C204" s="33" t="s">
        <v>648</v>
      </c>
      <c r="D204" s="33" t="s">
        <v>18</v>
      </c>
      <c r="E204" s="153" t="s">
        <v>20</v>
      </c>
      <c r="F204" s="33">
        <v>4.3</v>
      </c>
      <c r="G204" s="33" t="s">
        <v>96</v>
      </c>
      <c r="H204" s="33"/>
    </row>
    <row r="205" spans="1:8" ht="13.5" customHeight="1">
      <c r="A205" s="159" t="s">
        <v>692</v>
      </c>
      <c r="B205" s="33" t="s">
        <v>694</v>
      </c>
      <c r="C205" s="33" t="s">
        <v>648</v>
      </c>
      <c r="D205" s="33" t="s">
        <v>18</v>
      </c>
      <c r="E205" s="153" t="s">
        <v>19</v>
      </c>
      <c r="F205" s="33">
        <v>88.4</v>
      </c>
      <c r="G205" s="33" t="s">
        <v>96</v>
      </c>
      <c r="H205" s="33"/>
    </row>
    <row r="206" spans="1:8" ht="13.5" customHeight="1">
      <c r="A206" s="159" t="s">
        <v>692</v>
      </c>
      <c r="B206" s="33" t="s">
        <v>694</v>
      </c>
      <c r="C206" s="33" t="s">
        <v>648</v>
      </c>
      <c r="D206" s="33" t="s">
        <v>18</v>
      </c>
      <c r="E206" s="153" t="s">
        <v>20</v>
      </c>
      <c r="F206" s="33">
        <v>87.3</v>
      </c>
      <c r="G206" s="33" t="s">
        <v>96</v>
      </c>
      <c r="H206" s="33"/>
    </row>
    <row r="207" spans="1:8" ht="13.5" customHeight="1">
      <c r="A207" s="159" t="s">
        <v>692</v>
      </c>
      <c r="B207" s="33" t="s">
        <v>693</v>
      </c>
      <c r="C207" s="33" t="s">
        <v>648</v>
      </c>
      <c r="D207" s="33" t="s">
        <v>18</v>
      </c>
      <c r="E207" s="153" t="s">
        <v>19</v>
      </c>
      <c r="F207" s="33">
        <v>8.8000000000000007</v>
      </c>
      <c r="G207" s="33" t="s">
        <v>96</v>
      </c>
      <c r="H207" s="33"/>
    </row>
    <row r="208" spans="1:8" ht="13.5" customHeight="1">
      <c r="A208" s="159" t="s">
        <v>692</v>
      </c>
      <c r="B208" s="33" t="s">
        <v>693</v>
      </c>
      <c r="C208" s="33" t="s">
        <v>648</v>
      </c>
      <c r="D208" s="33" t="s">
        <v>18</v>
      </c>
      <c r="E208" s="153" t="s">
        <v>20</v>
      </c>
      <c r="F208" s="33">
        <v>9.4</v>
      </c>
      <c r="G208" s="33" t="s">
        <v>96</v>
      </c>
      <c r="H208" s="33"/>
    </row>
    <row r="209" spans="1:8" ht="13.5" customHeight="1">
      <c r="A209" s="159" t="s">
        <v>692</v>
      </c>
      <c r="B209" s="33" t="s">
        <v>691</v>
      </c>
      <c r="C209" s="33" t="s">
        <v>648</v>
      </c>
      <c r="D209" s="33" t="s">
        <v>18</v>
      </c>
      <c r="E209" s="153" t="s">
        <v>19</v>
      </c>
      <c r="F209" s="33">
        <v>2.8</v>
      </c>
      <c r="G209" s="33" t="s">
        <v>96</v>
      </c>
      <c r="H209" s="33"/>
    </row>
    <row r="210" spans="1:8" ht="13.5" customHeight="1">
      <c r="A210" s="159" t="s">
        <v>692</v>
      </c>
      <c r="B210" s="33" t="s">
        <v>691</v>
      </c>
      <c r="C210" s="33" t="s">
        <v>648</v>
      </c>
      <c r="D210" s="33" t="s">
        <v>18</v>
      </c>
      <c r="E210" s="153" t="s">
        <v>20</v>
      </c>
      <c r="F210" s="33">
        <v>3.3</v>
      </c>
      <c r="G210" s="33" t="s">
        <v>96</v>
      </c>
      <c r="H210" s="33"/>
    </row>
    <row r="211" spans="1:8" ht="13.5" customHeight="1">
      <c r="A211" s="159" t="s">
        <v>362</v>
      </c>
      <c r="B211" s="33" t="s">
        <v>690</v>
      </c>
      <c r="C211" s="33" t="s">
        <v>648</v>
      </c>
      <c r="D211" s="33" t="s">
        <v>18</v>
      </c>
      <c r="E211" s="153" t="s">
        <v>19</v>
      </c>
      <c r="F211" s="33">
        <v>88.5</v>
      </c>
      <c r="G211" s="33" t="s">
        <v>96</v>
      </c>
      <c r="H211" s="33"/>
    </row>
    <row r="212" spans="1:8" ht="13.5" customHeight="1">
      <c r="A212" s="159" t="s">
        <v>362</v>
      </c>
      <c r="B212" s="33" t="s">
        <v>690</v>
      </c>
      <c r="C212" s="33" t="s">
        <v>648</v>
      </c>
      <c r="D212" s="33" t="s">
        <v>18</v>
      </c>
      <c r="E212" s="153" t="s">
        <v>20</v>
      </c>
      <c r="F212" s="33">
        <v>87.5</v>
      </c>
      <c r="G212" s="33" t="s">
        <v>96</v>
      </c>
      <c r="H212" s="33"/>
    </row>
    <row r="213" spans="1:8" ht="13.5" customHeight="1">
      <c r="A213" s="159" t="s">
        <v>362</v>
      </c>
      <c r="B213" s="33" t="s">
        <v>689</v>
      </c>
      <c r="C213" s="33" t="s">
        <v>648</v>
      </c>
      <c r="D213" s="33" t="s">
        <v>18</v>
      </c>
      <c r="E213" s="153" t="s">
        <v>19</v>
      </c>
      <c r="F213" s="33">
        <v>8.9</v>
      </c>
      <c r="G213" s="33" t="s">
        <v>96</v>
      </c>
      <c r="H213" s="33"/>
    </row>
    <row r="214" spans="1:8" ht="13.5" customHeight="1">
      <c r="A214" s="159" t="s">
        <v>362</v>
      </c>
      <c r="B214" s="33" t="s">
        <v>689</v>
      </c>
      <c r="C214" s="33" t="s">
        <v>648</v>
      </c>
      <c r="D214" s="33" t="s">
        <v>18</v>
      </c>
      <c r="E214" s="153" t="s">
        <v>20</v>
      </c>
      <c r="F214" s="33">
        <v>9.1999999999999993</v>
      </c>
      <c r="G214" s="33" t="s">
        <v>96</v>
      </c>
      <c r="H214" s="33"/>
    </row>
    <row r="215" spans="1:8" ht="13.5" customHeight="1">
      <c r="A215" s="159" t="s">
        <v>362</v>
      </c>
      <c r="B215" s="33" t="s">
        <v>688</v>
      </c>
      <c r="C215" s="33" t="s">
        <v>648</v>
      </c>
      <c r="D215" s="33" t="s">
        <v>18</v>
      </c>
      <c r="E215" s="153" t="s">
        <v>19</v>
      </c>
      <c r="F215" s="33">
        <v>2.7</v>
      </c>
      <c r="G215" s="33" t="s">
        <v>96</v>
      </c>
      <c r="H215" s="33"/>
    </row>
    <row r="216" spans="1:8" ht="13.5" customHeight="1">
      <c r="A216" s="159" t="s">
        <v>362</v>
      </c>
      <c r="B216" s="33" t="s">
        <v>688</v>
      </c>
      <c r="C216" s="33" t="s">
        <v>648</v>
      </c>
      <c r="D216" s="33" t="s">
        <v>18</v>
      </c>
      <c r="E216" s="153" t="s">
        <v>20</v>
      </c>
      <c r="F216" s="33">
        <v>3.3</v>
      </c>
      <c r="G216" s="33" t="s">
        <v>96</v>
      </c>
      <c r="H216" s="33"/>
    </row>
    <row r="217" spans="1:8" ht="13.5" customHeight="1">
      <c r="A217" s="159" t="s">
        <v>686</v>
      </c>
      <c r="B217" s="33" t="s">
        <v>687</v>
      </c>
      <c r="C217" s="33" t="s">
        <v>648</v>
      </c>
      <c r="D217" s="33" t="s">
        <v>18</v>
      </c>
      <c r="E217" s="153" t="s">
        <v>19</v>
      </c>
      <c r="F217" s="33">
        <v>71.5</v>
      </c>
      <c r="G217" s="33" t="s">
        <v>96</v>
      </c>
      <c r="H217" s="33"/>
    </row>
    <row r="218" spans="1:8" ht="13.5" customHeight="1">
      <c r="A218" s="159" t="s">
        <v>686</v>
      </c>
      <c r="B218" s="33" t="s">
        <v>687</v>
      </c>
      <c r="C218" s="33" t="s">
        <v>648</v>
      </c>
      <c r="D218" s="33" t="s">
        <v>18</v>
      </c>
      <c r="E218" s="153" t="s">
        <v>20</v>
      </c>
      <c r="F218" s="33">
        <v>68</v>
      </c>
      <c r="G218" s="33" t="s">
        <v>96</v>
      </c>
      <c r="H218" s="33"/>
    </row>
    <row r="219" spans="1:8" ht="13.5" customHeight="1">
      <c r="A219" s="159" t="s">
        <v>686</v>
      </c>
      <c r="B219" s="33" t="s">
        <v>685</v>
      </c>
      <c r="C219" s="33" t="s">
        <v>648</v>
      </c>
      <c r="D219" s="33" t="s">
        <v>18</v>
      </c>
      <c r="E219" s="153" t="s">
        <v>19</v>
      </c>
      <c r="F219" s="33">
        <v>28.4</v>
      </c>
      <c r="G219" s="33" t="s">
        <v>96</v>
      </c>
      <c r="H219" s="33"/>
    </row>
    <row r="220" spans="1:8" ht="13.5" customHeight="1">
      <c r="A220" s="159" t="s">
        <v>686</v>
      </c>
      <c r="B220" s="33" t="s">
        <v>685</v>
      </c>
      <c r="C220" s="33" t="s">
        <v>648</v>
      </c>
      <c r="D220" s="33" t="s">
        <v>18</v>
      </c>
      <c r="E220" s="153" t="s">
        <v>20</v>
      </c>
      <c r="F220" s="33">
        <v>32</v>
      </c>
      <c r="G220" s="33" t="s">
        <v>96</v>
      </c>
      <c r="H220" s="33"/>
    </row>
    <row r="221" spans="1:8" ht="13.5" customHeight="1">
      <c r="A221" s="159" t="s">
        <v>683</v>
      </c>
      <c r="B221" s="33" t="s">
        <v>684</v>
      </c>
      <c r="C221" s="33" t="s">
        <v>648</v>
      </c>
      <c r="D221" s="33" t="s">
        <v>18</v>
      </c>
      <c r="E221" s="153" t="s">
        <v>19</v>
      </c>
      <c r="F221" s="33">
        <v>15.4</v>
      </c>
      <c r="G221" s="33" t="s">
        <v>96</v>
      </c>
      <c r="H221" s="33"/>
    </row>
    <row r="222" spans="1:8" ht="13.5" customHeight="1">
      <c r="A222" s="159" t="s">
        <v>683</v>
      </c>
      <c r="B222" s="33" t="s">
        <v>684</v>
      </c>
      <c r="C222" s="33" t="s">
        <v>648</v>
      </c>
      <c r="D222" s="33" t="s">
        <v>18</v>
      </c>
      <c r="E222" s="153" t="s">
        <v>20</v>
      </c>
      <c r="F222" s="33">
        <v>20.3</v>
      </c>
      <c r="G222" s="33" t="s">
        <v>96</v>
      </c>
      <c r="H222" s="33"/>
    </row>
    <row r="223" spans="1:8" ht="13.5" customHeight="1">
      <c r="A223" s="159" t="s">
        <v>683</v>
      </c>
      <c r="B223" s="33" t="s">
        <v>682</v>
      </c>
      <c r="C223" s="33" t="s">
        <v>648</v>
      </c>
      <c r="D223" s="33" t="s">
        <v>18</v>
      </c>
      <c r="E223" s="153" t="s">
        <v>19</v>
      </c>
      <c r="F223" s="33">
        <v>13</v>
      </c>
      <c r="G223" s="33" t="s">
        <v>96</v>
      </c>
      <c r="H223" s="33"/>
    </row>
    <row r="224" spans="1:8" ht="13.5" customHeight="1">
      <c r="A224" s="33" t="s">
        <v>683</v>
      </c>
      <c r="B224" s="33" t="s">
        <v>682</v>
      </c>
      <c r="C224" s="33" t="s">
        <v>648</v>
      </c>
      <c r="D224" s="33" t="s">
        <v>18</v>
      </c>
      <c r="E224" s="153" t="s">
        <v>20</v>
      </c>
      <c r="F224" s="33">
        <v>11.7</v>
      </c>
      <c r="G224" s="33" t="s">
        <v>96</v>
      </c>
      <c r="H224" s="33"/>
    </row>
    <row r="225" spans="1:8" ht="13.5" customHeight="1">
      <c r="A225" s="159" t="s">
        <v>703</v>
      </c>
      <c r="B225" s="33" t="s">
        <v>704</v>
      </c>
      <c r="C225" s="33" t="s">
        <v>648</v>
      </c>
      <c r="D225" s="159" t="s">
        <v>660</v>
      </c>
      <c r="E225" s="153" t="s">
        <v>661</v>
      </c>
      <c r="F225" s="33">
        <v>95.9</v>
      </c>
      <c r="G225" s="33" t="s">
        <v>96</v>
      </c>
      <c r="H225" s="33"/>
    </row>
    <row r="226" spans="1:8" ht="13.5" customHeight="1">
      <c r="A226" s="159" t="s">
        <v>703</v>
      </c>
      <c r="B226" s="33" t="s">
        <v>704</v>
      </c>
      <c r="C226" s="33" t="s">
        <v>648</v>
      </c>
      <c r="D226" s="159" t="s">
        <v>660</v>
      </c>
      <c r="E226" s="153" t="s">
        <v>659</v>
      </c>
      <c r="F226" s="33">
        <v>83.9</v>
      </c>
      <c r="G226" s="33" t="s">
        <v>96</v>
      </c>
      <c r="H226" s="33"/>
    </row>
    <row r="227" spans="1:8" ht="13.5" customHeight="1">
      <c r="A227" s="159" t="s">
        <v>703</v>
      </c>
      <c r="B227" s="33" t="s">
        <v>702</v>
      </c>
      <c r="C227" s="33" t="s">
        <v>648</v>
      </c>
      <c r="D227" s="159" t="s">
        <v>660</v>
      </c>
      <c r="E227" s="153" t="s">
        <v>661</v>
      </c>
      <c r="F227" s="33">
        <v>3.7</v>
      </c>
      <c r="G227" s="33" t="s">
        <v>96</v>
      </c>
      <c r="H227" s="33"/>
    </row>
    <row r="228" spans="1:8" ht="13.5" customHeight="1">
      <c r="A228" s="159" t="s">
        <v>703</v>
      </c>
      <c r="B228" s="33" t="s">
        <v>702</v>
      </c>
      <c r="C228" s="33" t="s">
        <v>648</v>
      </c>
      <c r="D228" s="159" t="s">
        <v>660</v>
      </c>
      <c r="E228" s="153" t="s">
        <v>659</v>
      </c>
      <c r="F228" s="33">
        <v>14.2</v>
      </c>
      <c r="G228" s="33" t="s">
        <v>96</v>
      </c>
      <c r="H228" s="33"/>
    </row>
    <row r="229" spans="1:8" ht="13.5" customHeight="1">
      <c r="A229" s="159" t="s">
        <v>700</v>
      </c>
      <c r="B229" s="33" t="s">
        <v>701</v>
      </c>
      <c r="C229" s="33" t="s">
        <v>648</v>
      </c>
      <c r="D229" s="159" t="s">
        <v>660</v>
      </c>
      <c r="E229" s="153" t="s">
        <v>661</v>
      </c>
      <c r="F229" s="33">
        <v>89.1</v>
      </c>
      <c r="G229" s="33" t="s">
        <v>96</v>
      </c>
      <c r="H229" s="33"/>
    </row>
    <row r="230" spans="1:8" ht="13.5" customHeight="1">
      <c r="A230" s="159" t="s">
        <v>700</v>
      </c>
      <c r="B230" s="33" t="s">
        <v>701</v>
      </c>
      <c r="C230" s="33" t="s">
        <v>648</v>
      </c>
      <c r="D230" s="159" t="s">
        <v>660</v>
      </c>
      <c r="E230" s="153" t="s">
        <v>659</v>
      </c>
      <c r="F230" s="33">
        <v>71.599999999999994</v>
      </c>
      <c r="G230" s="33" t="s">
        <v>96</v>
      </c>
      <c r="H230" s="33"/>
    </row>
    <row r="231" spans="1:8" ht="13.5" customHeight="1">
      <c r="A231" s="159" t="s">
        <v>700</v>
      </c>
      <c r="B231" s="33" t="s">
        <v>699</v>
      </c>
      <c r="C231" s="33" t="s">
        <v>648</v>
      </c>
      <c r="D231" s="159" t="s">
        <v>660</v>
      </c>
      <c r="E231" s="153" t="s">
        <v>661</v>
      </c>
      <c r="F231" s="33">
        <v>10</v>
      </c>
      <c r="G231" s="33" t="s">
        <v>96</v>
      </c>
      <c r="H231" s="33"/>
    </row>
    <row r="232" spans="1:8" ht="13.5" customHeight="1">
      <c r="A232" s="159" t="s">
        <v>700</v>
      </c>
      <c r="B232" s="33" t="s">
        <v>699</v>
      </c>
      <c r="C232" s="33" t="s">
        <v>648</v>
      </c>
      <c r="D232" s="159" t="s">
        <v>660</v>
      </c>
      <c r="E232" s="153" t="s">
        <v>659</v>
      </c>
      <c r="F232" s="33">
        <v>27.9</v>
      </c>
      <c r="G232" s="33" t="s">
        <v>96</v>
      </c>
      <c r="H232" s="33"/>
    </row>
    <row r="233" spans="1:8" ht="13.5" customHeight="1">
      <c r="A233" s="159" t="s">
        <v>667</v>
      </c>
      <c r="B233" s="33" t="s">
        <v>670</v>
      </c>
      <c r="C233" s="33" t="s">
        <v>648</v>
      </c>
      <c r="D233" s="159" t="s">
        <v>660</v>
      </c>
      <c r="E233" s="153" t="s">
        <v>661</v>
      </c>
      <c r="F233" s="33">
        <v>41.7</v>
      </c>
      <c r="G233" s="33" t="s">
        <v>96</v>
      </c>
      <c r="H233" s="33"/>
    </row>
    <row r="234" spans="1:8" ht="13.5" customHeight="1">
      <c r="A234" s="159" t="s">
        <v>667</v>
      </c>
      <c r="B234" s="33" t="s">
        <v>670</v>
      </c>
      <c r="C234" s="33" t="s">
        <v>648</v>
      </c>
      <c r="D234" s="159" t="s">
        <v>660</v>
      </c>
      <c r="E234" s="153" t="s">
        <v>659</v>
      </c>
      <c r="F234" s="33">
        <v>36.700000000000003</v>
      </c>
      <c r="G234" s="33" t="s">
        <v>96</v>
      </c>
      <c r="H234" s="33"/>
    </row>
    <row r="235" spans="1:8" ht="13.5" customHeight="1">
      <c r="A235" s="159" t="s">
        <v>667</v>
      </c>
      <c r="B235" s="33" t="s">
        <v>669</v>
      </c>
      <c r="C235" s="33" t="s">
        <v>648</v>
      </c>
      <c r="D235" s="159" t="s">
        <v>660</v>
      </c>
      <c r="E235" s="153" t="s">
        <v>661</v>
      </c>
      <c r="F235" s="33">
        <v>46.6</v>
      </c>
      <c r="G235" s="33" t="s">
        <v>96</v>
      </c>
      <c r="H235" s="33"/>
    </row>
    <row r="236" spans="1:8" ht="13.5" customHeight="1">
      <c r="A236" s="159" t="s">
        <v>667</v>
      </c>
      <c r="B236" s="33" t="s">
        <v>669</v>
      </c>
      <c r="C236" s="33" t="s">
        <v>648</v>
      </c>
      <c r="D236" s="159" t="s">
        <v>660</v>
      </c>
      <c r="E236" s="153" t="s">
        <v>659</v>
      </c>
      <c r="F236" s="33">
        <v>46.4</v>
      </c>
      <c r="G236" s="33" t="s">
        <v>96</v>
      </c>
      <c r="H236" s="33"/>
    </row>
    <row r="237" spans="1:8" ht="13.5" customHeight="1">
      <c r="A237" s="159" t="s">
        <v>667</v>
      </c>
      <c r="B237" s="33" t="s">
        <v>666</v>
      </c>
      <c r="C237" s="33" t="s">
        <v>648</v>
      </c>
      <c r="D237" s="159" t="s">
        <v>660</v>
      </c>
      <c r="E237" s="153" t="s">
        <v>661</v>
      </c>
      <c r="F237" s="33">
        <v>11.6</v>
      </c>
      <c r="G237" s="33" t="s">
        <v>96</v>
      </c>
      <c r="H237" s="33"/>
    </row>
    <row r="238" spans="1:8" ht="13.5" customHeight="1">
      <c r="A238" s="159" t="s">
        <v>667</v>
      </c>
      <c r="B238" s="33" t="s">
        <v>666</v>
      </c>
      <c r="C238" s="33" t="s">
        <v>648</v>
      </c>
      <c r="D238" s="159" t="s">
        <v>660</v>
      </c>
      <c r="E238" s="153" t="s">
        <v>659</v>
      </c>
      <c r="F238" s="33">
        <v>17.3</v>
      </c>
      <c r="G238" s="33" t="s">
        <v>96</v>
      </c>
      <c r="H238" s="33"/>
    </row>
    <row r="239" spans="1:8" ht="13.5" customHeight="1">
      <c r="A239" s="159" t="s">
        <v>696</v>
      </c>
      <c r="B239" s="33" t="s">
        <v>698</v>
      </c>
      <c r="C239" s="33" t="s">
        <v>648</v>
      </c>
      <c r="D239" s="159" t="s">
        <v>660</v>
      </c>
      <c r="E239" s="153" t="s">
        <v>661</v>
      </c>
      <c r="F239" s="33">
        <v>85.9</v>
      </c>
      <c r="G239" s="33" t="s">
        <v>96</v>
      </c>
      <c r="H239" s="33"/>
    </row>
    <row r="240" spans="1:8" ht="13.5" customHeight="1">
      <c r="A240" s="159" t="s">
        <v>696</v>
      </c>
      <c r="B240" s="33" t="s">
        <v>698</v>
      </c>
      <c r="C240" s="33" t="s">
        <v>648</v>
      </c>
      <c r="D240" s="159" t="s">
        <v>660</v>
      </c>
      <c r="E240" s="153" t="s">
        <v>659</v>
      </c>
      <c r="F240" s="33">
        <v>81.099999999999994</v>
      </c>
      <c r="G240" s="33" t="s">
        <v>96</v>
      </c>
      <c r="H240" s="33"/>
    </row>
    <row r="241" spans="1:8" ht="13.5" customHeight="1">
      <c r="A241" s="159" t="s">
        <v>696</v>
      </c>
      <c r="B241" s="33" t="s">
        <v>697</v>
      </c>
      <c r="C241" s="33" t="s">
        <v>648</v>
      </c>
      <c r="D241" s="159" t="s">
        <v>660</v>
      </c>
      <c r="E241" s="153" t="s">
        <v>661</v>
      </c>
      <c r="F241" s="33">
        <v>10.4</v>
      </c>
      <c r="G241" s="33" t="s">
        <v>96</v>
      </c>
      <c r="H241" s="33"/>
    </row>
    <row r="242" spans="1:8" ht="13.5" customHeight="1">
      <c r="A242" s="159" t="s">
        <v>696</v>
      </c>
      <c r="B242" s="33" t="s">
        <v>697</v>
      </c>
      <c r="C242" s="33" t="s">
        <v>648</v>
      </c>
      <c r="D242" s="159" t="s">
        <v>660</v>
      </c>
      <c r="E242" s="153" t="s">
        <v>659</v>
      </c>
      <c r="F242" s="33">
        <v>12.3</v>
      </c>
      <c r="G242" s="33" t="s">
        <v>96</v>
      </c>
      <c r="H242" s="33"/>
    </row>
    <row r="243" spans="1:8" ht="13.5" customHeight="1">
      <c r="A243" s="159" t="s">
        <v>696</v>
      </c>
      <c r="B243" s="33" t="s">
        <v>695</v>
      </c>
      <c r="C243" s="33" t="s">
        <v>648</v>
      </c>
      <c r="D243" s="159" t="s">
        <v>660</v>
      </c>
      <c r="E243" s="153" t="s">
        <v>661</v>
      </c>
      <c r="F243" s="33">
        <v>3.7</v>
      </c>
      <c r="G243" s="33" t="s">
        <v>96</v>
      </c>
      <c r="H243" s="33"/>
    </row>
    <row r="244" spans="1:8" ht="13.5" customHeight="1">
      <c r="A244" s="159" t="s">
        <v>696</v>
      </c>
      <c r="B244" s="33" t="s">
        <v>695</v>
      </c>
      <c r="C244" s="33" t="s">
        <v>648</v>
      </c>
      <c r="D244" s="159" t="s">
        <v>660</v>
      </c>
      <c r="E244" s="153" t="s">
        <v>659</v>
      </c>
      <c r="F244" s="33">
        <v>6.8</v>
      </c>
      <c r="G244" s="33" t="s">
        <v>96</v>
      </c>
      <c r="H244" s="33"/>
    </row>
    <row r="245" spans="1:8" ht="13.5" customHeight="1">
      <c r="A245" s="159" t="s">
        <v>692</v>
      </c>
      <c r="B245" s="33" t="s">
        <v>694</v>
      </c>
      <c r="C245" s="33" t="s">
        <v>648</v>
      </c>
      <c r="D245" s="159" t="s">
        <v>660</v>
      </c>
      <c r="E245" s="153" t="s">
        <v>661</v>
      </c>
      <c r="F245" s="33">
        <v>88.6</v>
      </c>
      <c r="G245" s="33" t="s">
        <v>96</v>
      </c>
      <c r="H245" s="33"/>
    </row>
    <row r="246" spans="1:8" ht="13.5" customHeight="1">
      <c r="A246" s="159" t="s">
        <v>692</v>
      </c>
      <c r="B246" s="33" t="s">
        <v>694</v>
      </c>
      <c r="C246" s="33" t="s">
        <v>648</v>
      </c>
      <c r="D246" s="159" t="s">
        <v>660</v>
      </c>
      <c r="E246" s="153" t="s">
        <v>659</v>
      </c>
      <c r="F246" s="33">
        <v>82.8</v>
      </c>
      <c r="G246" s="33" t="s">
        <v>96</v>
      </c>
      <c r="H246" s="33"/>
    </row>
    <row r="247" spans="1:8" ht="13.5" customHeight="1">
      <c r="A247" s="159" t="s">
        <v>692</v>
      </c>
      <c r="B247" s="33" t="s">
        <v>693</v>
      </c>
      <c r="C247" s="33" t="s">
        <v>648</v>
      </c>
      <c r="D247" s="159" t="s">
        <v>660</v>
      </c>
      <c r="E247" s="153" t="s">
        <v>661</v>
      </c>
      <c r="F247" s="33">
        <v>8.8000000000000007</v>
      </c>
      <c r="G247" s="33" t="s">
        <v>96</v>
      </c>
      <c r="H247" s="33"/>
    </row>
    <row r="248" spans="1:8" ht="13.5" customHeight="1">
      <c r="A248" s="159" t="s">
        <v>692</v>
      </c>
      <c r="B248" s="33" t="s">
        <v>693</v>
      </c>
      <c r="C248" s="33" t="s">
        <v>648</v>
      </c>
      <c r="D248" s="159" t="s">
        <v>660</v>
      </c>
      <c r="E248" s="153" t="s">
        <v>659</v>
      </c>
      <c r="F248" s="33">
        <v>11.4</v>
      </c>
      <c r="G248" s="33" t="s">
        <v>96</v>
      </c>
      <c r="H248" s="33"/>
    </row>
    <row r="249" spans="1:8" ht="13.5" customHeight="1">
      <c r="A249" s="159" t="s">
        <v>692</v>
      </c>
      <c r="B249" s="33" t="s">
        <v>691</v>
      </c>
      <c r="C249" s="33" t="s">
        <v>648</v>
      </c>
      <c r="D249" s="159" t="s">
        <v>660</v>
      </c>
      <c r="E249" s="153" t="s">
        <v>661</v>
      </c>
      <c r="F249" s="33">
        <v>2.6</v>
      </c>
      <c r="G249" s="33" t="s">
        <v>96</v>
      </c>
      <c r="H249" s="33"/>
    </row>
    <row r="250" spans="1:8" ht="13.5" customHeight="1">
      <c r="A250" s="159" t="s">
        <v>692</v>
      </c>
      <c r="B250" s="33" t="s">
        <v>691</v>
      </c>
      <c r="C250" s="33" t="s">
        <v>648</v>
      </c>
      <c r="D250" s="159" t="s">
        <v>660</v>
      </c>
      <c r="E250" s="153" t="s">
        <v>659</v>
      </c>
      <c r="F250" s="33">
        <v>5.8</v>
      </c>
      <c r="G250" s="33" t="s">
        <v>96</v>
      </c>
      <c r="H250" s="33"/>
    </row>
    <row r="251" spans="1:8" ht="13.5" customHeight="1">
      <c r="A251" s="159" t="s">
        <v>362</v>
      </c>
      <c r="B251" s="33" t="s">
        <v>690</v>
      </c>
      <c r="C251" s="33" t="s">
        <v>648</v>
      </c>
      <c r="D251" s="159" t="s">
        <v>660</v>
      </c>
      <c r="E251" s="153" t="s">
        <v>661</v>
      </c>
      <c r="F251" s="33">
        <v>88.5</v>
      </c>
      <c r="G251" s="33" t="s">
        <v>96</v>
      </c>
      <c r="H251" s="33"/>
    </row>
    <row r="252" spans="1:8" ht="13.5" customHeight="1">
      <c r="A252" s="159" t="s">
        <v>362</v>
      </c>
      <c r="B252" s="33" t="s">
        <v>690</v>
      </c>
      <c r="C252" s="33" t="s">
        <v>648</v>
      </c>
      <c r="D252" s="159" t="s">
        <v>660</v>
      </c>
      <c r="E252" s="153" t="s">
        <v>659</v>
      </c>
      <c r="F252" s="33">
        <v>83.8</v>
      </c>
      <c r="G252" s="33" t="s">
        <v>96</v>
      </c>
      <c r="H252" s="33"/>
    </row>
    <row r="253" spans="1:8" ht="13.5" customHeight="1">
      <c r="A253" s="159" t="s">
        <v>362</v>
      </c>
      <c r="B253" s="33" t="s">
        <v>689</v>
      </c>
      <c r="C253" s="33" t="s">
        <v>648</v>
      </c>
      <c r="D253" s="159" t="s">
        <v>660</v>
      </c>
      <c r="E253" s="153" t="s">
        <v>661</v>
      </c>
      <c r="F253" s="33">
        <v>8.9</v>
      </c>
      <c r="G253" s="33" t="s">
        <v>96</v>
      </c>
      <c r="H253" s="33"/>
    </row>
    <row r="254" spans="1:8" ht="13.5" customHeight="1">
      <c r="A254" s="159" t="s">
        <v>362</v>
      </c>
      <c r="B254" s="33" t="s">
        <v>689</v>
      </c>
      <c r="C254" s="33" t="s">
        <v>648</v>
      </c>
      <c r="D254" s="159" t="s">
        <v>660</v>
      </c>
      <c r="E254" s="153" t="s">
        <v>659</v>
      </c>
      <c r="F254" s="33">
        <v>10.4</v>
      </c>
      <c r="G254" s="33" t="s">
        <v>96</v>
      </c>
      <c r="H254" s="33"/>
    </row>
    <row r="255" spans="1:8" ht="13.5" customHeight="1">
      <c r="A255" s="159" t="s">
        <v>362</v>
      </c>
      <c r="B255" s="33" t="s">
        <v>688</v>
      </c>
      <c r="C255" s="33" t="s">
        <v>648</v>
      </c>
      <c r="D255" s="159" t="s">
        <v>660</v>
      </c>
      <c r="E255" s="153" t="s">
        <v>661</v>
      </c>
      <c r="F255" s="33">
        <v>2.6</v>
      </c>
      <c r="G255" s="33" t="s">
        <v>96</v>
      </c>
      <c r="H255" s="33"/>
    </row>
    <row r="256" spans="1:8" ht="13.5" customHeight="1">
      <c r="A256" s="159" t="s">
        <v>362</v>
      </c>
      <c r="B256" s="33" t="s">
        <v>688</v>
      </c>
      <c r="C256" s="33" t="s">
        <v>648</v>
      </c>
      <c r="D256" s="159" t="s">
        <v>660</v>
      </c>
      <c r="E256" s="153" t="s">
        <v>659</v>
      </c>
      <c r="F256" s="33">
        <v>6</v>
      </c>
      <c r="G256" s="33" t="s">
        <v>96</v>
      </c>
      <c r="H256" s="33"/>
    </row>
    <row r="257" spans="1:8" ht="13.5" customHeight="1">
      <c r="A257" s="159" t="s">
        <v>686</v>
      </c>
      <c r="B257" s="33" t="s">
        <v>687</v>
      </c>
      <c r="C257" s="33" t="s">
        <v>648</v>
      </c>
      <c r="D257" s="159" t="s">
        <v>660</v>
      </c>
      <c r="E257" s="153" t="s">
        <v>661</v>
      </c>
      <c r="F257" s="33">
        <v>70.900000000000006</v>
      </c>
      <c r="G257" s="33" t="s">
        <v>96</v>
      </c>
      <c r="H257" s="33"/>
    </row>
    <row r="258" spans="1:8" ht="13.5" customHeight="1">
      <c r="A258" s="159" t="s">
        <v>686</v>
      </c>
      <c r="B258" s="33" t="s">
        <v>687</v>
      </c>
      <c r="C258" s="33" t="s">
        <v>648</v>
      </c>
      <c r="D258" s="159" t="s">
        <v>660</v>
      </c>
      <c r="E258" s="153" t="s">
        <v>659</v>
      </c>
      <c r="F258" s="33">
        <v>55.9</v>
      </c>
      <c r="G258" s="33" t="s">
        <v>96</v>
      </c>
      <c r="H258" s="33"/>
    </row>
    <row r="259" spans="1:8" ht="13.5" customHeight="1">
      <c r="A259" s="159" t="s">
        <v>686</v>
      </c>
      <c r="B259" s="33" t="s">
        <v>685</v>
      </c>
      <c r="C259" s="33" t="s">
        <v>648</v>
      </c>
      <c r="D259" s="159" t="s">
        <v>660</v>
      </c>
      <c r="E259" s="153" t="s">
        <v>661</v>
      </c>
      <c r="F259" s="33">
        <v>29</v>
      </c>
      <c r="G259" s="33" t="s">
        <v>96</v>
      </c>
      <c r="H259" s="33"/>
    </row>
    <row r="260" spans="1:8" ht="13.5" customHeight="1">
      <c r="A260" s="159" t="s">
        <v>686</v>
      </c>
      <c r="B260" s="33" t="s">
        <v>685</v>
      </c>
      <c r="C260" s="33" t="s">
        <v>648</v>
      </c>
      <c r="D260" s="159" t="s">
        <v>660</v>
      </c>
      <c r="E260" s="153" t="s">
        <v>659</v>
      </c>
      <c r="F260" s="33">
        <v>43.8</v>
      </c>
      <c r="G260" s="33" t="s">
        <v>96</v>
      </c>
      <c r="H260" s="33"/>
    </row>
    <row r="261" spans="1:8" ht="13.5" customHeight="1">
      <c r="A261" s="159" t="s">
        <v>683</v>
      </c>
      <c r="B261" s="33" t="s">
        <v>684</v>
      </c>
      <c r="C261" s="33" t="s">
        <v>648</v>
      </c>
      <c r="D261" s="159" t="s">
        <v>660</v>
      </c>
      <c r="E261" s="153" t="s">
        <v>661</v>
      </c>
      <c r="F261" s="33">
        <v>16.7</v>
      </c>
      <c r="G261" s="33" t="s">
        <v>96</v>
      </c>
      <c r="H261" s="33"/>
    </row>
    <row r="262" spans="1:8" ht="13.5" customHeight="1">
      <c r="A262" s="159" t="s">
        <v>683</v>
      </c>
      <c r="B262" s="33" t="s">
        <v>684</v>
      </c>
      <c r="C262" s="33" t="s">
        <v>648</v>
      </c>
      <c r="D262" s="159" t="s">
        <v>660</v>
      </c>
      <c r="E262" s="153" t="s">
        <v>659</v>
      </c>
      <c r="F262" s="33">
        <v>30.4</v>
      </c>
      <c r="G262" s="33" t="s">
        <v>96</v>
      </c>
      <c r="H262" s="33"/>
    </row>
    <row r="263" spans="1:8" ht="13.5" customHeight="1">
      <c r="A263" s="159" t="s">
        <v>683</v>
      </c>
      <c r="B263" s="33" t="s">
        <v>682</v>
      </c>
      <c r="C263" s="33" t="s">
        <v>648</v>
      </c>
      <c r="D263" s="159" t="s">
        <v>660</v>
      </c>
      <c r="E263" s="153" t="s">
        <v>661</v>
      </c>
      <c r="F263" s="33">
        <v>12.3</v>
      </c>
      <c r="G263" s="33" t="s">
        <v>96</v>
      </c>
      <c r="H263" s="33"/>
    </row>
    <row r="264" spans="1:8" ht="13.5" customHeight="1">
      <c r="A264" s="33" t="s">
        <v>683</v>
      </c>
      <c r="B264" s="33" t="s">
        <v>682</v>
      </c>
      <c r="C264" s="33" t="s">
        <v>648</v>
      </c>
      <c r="D264" s="159" t="s">
        <v>660</v>
      </c>
      <c r="E264" s="153" t="s">
        <v>659</v>
      </c>
      <c r="F264" s="33">
        <v>13.6</v>
      </c>
      <c r="G264" s="33" t="s">
        <v>96</v>
      </c>
      <c r="H264" s="33"/>
    </row>
    <row r="265" spans="1:8" ht="13.5" customHeight="1">
      <c r="A265" s="159" t="s">
        <v>703</v>
      </c>
      <c r="B265" s="33" t="s">
        <v>704</v>
      </c>
      <c r="C265" s="33" t="s">
        <v>648</v>
      </c>
      <c r="D265" s="159" t="s">
        <v>657</v>
      </c>
      <c r="E265" s="153" t="s">
        <v>658</v>
      </c>
      <c r="F265" s="33">
        <v>91.9</v>
      </c>
      <c r="G265" s="33" t="s">
        <v>96</v>
      </c>
      <c r="H265" s="33"/>
    </row>
    <row r="266" spans="1:8" ht="13.5" customHeight="1">
      <c r="A266" s="159" t="s">
        <v>703</v>
      </c>
      <c r="B266" s="33" t="s">
        <v>704</v>
      </c>
      <c r="C266" s="33" t="s">
        <v>648</v>
      </c>
      <c r="D266" s="159" t="s">
        <v>657</v>
      </c>
      <c r="E266" s="153" t="s">
        <v>656</v>
      </c>
      <c r="F266" s="33">
        <v>97.2</v>
      </c>
      <c r="G266" s="33" t="s">
        <v>96</v>
      </c>
      <c r="H266" s="33"/>
    </row>
    <row r="267" spans="1:8" ht="13.5" customHeight="1">
      <c r="A267" s="159" t="s">
        <v>703</v>
      </c>
      <c r="B267" s="33" t="s">
        <v>702</v>
      </c>
      <c r="C267" s="33" t="s">
        <v>648</v>
      </c>
      <c r="D267" s="159" t="s">
        <v>657</v>
      </c>
      <c r="E267" s="153" t="s">
        <v>658</v>
      </c>
      <c r="F267" s="33">
        <v>7.4</v>
      </c>
      <c r="G267" s="33" t="s">
        <v>96</v>
      </c>
      <c r="H267" s="33"/>
    </row>
    <row r="268" spans="1:8" ht="13.5" customHeight="1">
      <c r="A268" s="159" t="s">
        <v>703</v>
      </c>
      <c r="B268" s="33" t="s">
        <v>702</v>
      </c>
      <c r="C268" s="33" t="s">
        <v>648</v>
      </c>
      <c r="D268" s="159" t="s">
        <v>657</v>
      </c>
      <c r="E268" s="153" t="s">
        <v>656</v>
      </c>
      <c r="F268" s="33">
        <v>2.4</v>
      </c>
      <c r="G268" s="33" t="s">
        <v>96</v>
      </c>
      <c r="H268" s="33"/>
    </row>
    <row r="269" spans="1:8" ht="13.5" customHeight="1">
      <c r="A269" s="159" t="s">
        <v>700</v>
      </c>
      <c r="B269" s="33" t="s">
        <v>701</v>
      </c>
      <c r="C269" s="33" t="s">
        <v>648</v>
      </c>
      <c r="D269" s="159" t="s">
        <v>657</v>
      </c>
      <c r="E269" s="153" t="s">
        <v>658</v>
      </c>
      <c r="F269" s="33">
        <v>83.6</v>
      </c>
      <c r="G269" s="33" t="s">
        <v>96</v>
      </c>
      <c r="H269" s="33"/>
    </row>
    <row r="270" spans="1:8" ht="13.5" customHeight="1">
      <c r="A270" s="159" t="s">
        <v>700</v>
      </c>
      <c r="B270" s="33" t="s">
        <v>701</v>
      </c>
      <c r="C270" s="33" t="s">
        <v>648</v>
      </c>
      <c r="D270" s="159" t="s">
        <v>657</v>
      </c>
      <c r="E270" s="153" t="s">
        <v>656</v>
      </c>
      <c r="F270" s="33">
        <v>89.8</v>
      </c>
      <c r="G270" s="33" t="s">
        <v>96</v>
      </c>
      <c r="H270" s="33"/>
    </row>
    <row r="271" spans="1:8" ht="13.5" customHeight="1">
      <c r="A271" s="159" t="s">
        <v>700</v>
      </c>
      <c r="B271" s="33" t="s">
        <v>699</v>
      </c>
      <c r="C271" s="33" t="s">
        <v>648</v>
      </c>
      <c r="D271" s="159" t="s">
        <v>657</v>
      </c>
      <c r="E271" s="153" t="s">
        <v>658</v>
      </c>
      <c r="F271" s="33">
        <v>15.5</v>
      </c>
      <c r="G271" s="33" t="s">
        <v>96</v>
      </c>
      <c r="H271" s="33"/>
    </row>
    <row r="272" spans="1:8" ht="13.5" customHeight="1">
      <c r="A272" s="159" t="s">
        <v>700</v>
      </c>
      <c r="B272" s="33" t="s">
        <v>699</v>
      </c>
      <c r="C272" s="33" t="s">
        <v>648</v>
      </c>
      <c r="D272" s="159" t="s">
        <v>657</v>
      </c>
      <c r="E272" s="153" t="s">
        <v>656</v>
      </c>
      <c r="F272" s="33">
        <v>9.3000000000000007</v>
      </c>
      <c r="G272" s="33" t="s">
        <v>96</v>
      </c>
      <c r="H272" s="33"/>
    </row>
    <row r="273" spans="1:8" ht="13.5" customHeight="1">
      <c r="A273" s="159" t="s">
        <v>667</v>
      </c>
      <c r="B273" s="33" t="s">
        <v>670</v>
      </c>
      <c r="C273" s="33" t="s">
        <v>648</v>
      </c>
      <c r="D273" s="159" t="s">
        <v>657</v>
      </c>
      <c r="E273" s="153" t="s">
        <v>658</v>
      </c>
      <c r="F273" s="33">
        <v>37.1</v>
      </c>
      <c r="G273" s="33" t="s">
        <v>96</v>
      </c>
      <c r="H273" s="33"/>
    </row>
    <row r="274" spans="1:8" ht="13.5" customHeight="1">
      <c r="A274" s="159" t="s">
        <v>667</v>
      </c>
      <c r="B274" s="33" t="s">
        <v>670</v>
      </c>
      <c r="C274" s="33" t="s">
        <v>648</v>
      </c>
      <c r="D274" s="159" t="s">
        <v>657</v>
      </c>
      <c r="E274" s="153" t="s">
        <v>656</v>
      </c>
      <c r="F274" s="33">
        <v>45.1</v>
      </c>
      <c r="G274" s="33" t="s">
        <v>96</v>
      </c>
      <c r="H274" s="33"/>
    </row>
    <row r="275" spans="1:8" ht="13.5" customHeight="1">
      <c r="A275" s="159" t="s">
        <v>667</v>
      </c>
      <c r="B275" s="33" t="s">
        <v>669</v>
      </c>
      <c r="C275" s="33" t="s">
        <v>648</v>
      </c>
      <c r="D275" s="159" t="s">
        <v>657</v>
      </c>
      <c r="E275" s="153" t="s">
        <v>658</v>
      </c>
      <c r="F275" s="33">
        <v>48.3</v>
      </c>
      <c r="G275" s="33" t="s">
        <v>96</v>
      </c>
      <c r="H275" s="33"/>
    </row>
    <row r="276" spans="1:8" ht="13.5" customHeight="1">
      <c r="A276" s="159" t="s">
        <v>667</v>
      </c>
      <c r="B276" s="33" t="s">
        <v>669</v>
      </c>
      <c r="C276" s="33" t="s">
        <v>648</v>
      </c>
      <c r="D276" s="159" t="s">
        <v>657</v>
      </c>
      <c r="E276" s="153" t="s">
        <v>656</v>
      </c>
      <c r="F276" s="33">
        <v>44.2</v>
      </c>
      <c r="G276" s="33" t="s">
        <v>96</v>
      </c>
      <c r="H276" s="33"/>
    </row>
    <row r="277" spans="1:8" ht="13.5" customHeight="1">
      <c r="A277" s="159" t="s">
        <v>667</v>
      </c>
      <c r="B277" s="33" t="s">
        <v>666</v>
      </c>
      <c r="C277" s="33" t="s">
        <v>648</v>
      </c>
      <c r="D277" s="159" t="s">
        <v>657</v>
      </c>
      <c r="E277" s="153" t="s">
        <v>658</v>
      </c>
      <c r="F277" s="33">
        <v>14.6</v>
      </c>
      <c r="G277" s="33" t="s">
        <v>96</v>
      </c>
      <c r="H277" s="33"/>
    </row>
    <row r="278" spans="1:8" ht="13.5" customHeight="1">
      <c r="A278" s="159" t="s">
        <v>667</v>
      </c>
      <c r="B278" s="33" t="s">
        <v>666</v>
      </c>
      <c r="C278" s="33" t="s">
        <v>648</v>
      </c>
      <c r="D278" s="159" t="s">
        <v>657</v>
      </c>
      <c r="E278" s="153" t="s">
        <v>656</v>
      </c>
      <c r="F278" s="33">
        <v>10.5</v>
      </c>
      <c r="G278" s="33" t="s">
        <v>96</v>
      </c>
      <c r="H278" s="33"/>
    </row>
    <row r="279" spans="1:8" ht="13.5" customHeight="1">
      <c r="A279" s="159" t="s">
        <v>696</v>
      </c>
      <c r="B279" s="33" t="s">
        <v>698</v>
      </c>
      <c r="C279" s="33" t="s">
        <v>648</v>
      </c>
      <c r="D279" s="159" t="s">
        <v>657</v>
      </c>
      <c r="E279" s="153" t="s">
        <v>658</v>
      </c>
      <c r="F279" s="33">
        <v>84</v>
      </c>
      <c r="G279" s="33" t="s">
        <v>96</v>
      </c>
      <c r="H279" s="33"/>
    </row>
    <row r="280" spans="1:8" ht="13.5" customHeight="1">
      <c r="A280" s="159" t="s">
        <v>696</v>
      </c>
      <c r="B280" s="33" t="s">
        <v>698</v>
      </c>
      <c r="C280" s="33" t="s">
        <v>648</v>
      </c>
      <c r="D280" s="159" t="s">
        <v>657</v>
      </c>
      <c r="E280" s="153" t="s">
        <v>656</v>
      </c>
      <c r="F280" s="33">
        <v>86.7</v>
      </c>
      <c r="G280" s="33" t="s">
        <v>96</v>
      </c>
      <c r="H280" s="33"/>
    </row>
    <row r="281" spans="1:8" ht="13.5" customHeight="1">
      <c r="A281" s="159" t="s">
        <v>696</v>
      </c>
      <c r="B281" s="33" t="s">
        <v>697</v>
      </c>
      <c r="C281" s="33" t="s">
        <v>648</v>
      </c>
      <c r="D281" s="159" t="s">
        <v>657</v>
      </c>
      <c r="E281" s="153" t="s">
        <v>658</v>
      </c>
      <c r="F281" s="33">
        <v>11</v>
      </c>
      <c r="G281" s="33" t="s">
        <v>96</v>
      </c>
      <c r="H281" s="33"/>
    </row>
    <row r="282" spans="1:8" ht="13.5" customHeight="1">
      <c r="A282" s="159" t="s">
        <v>696</v>
      </c>
      <c r="B282" s="33" t="s">
        <v>697</v>
      </c>
      <c r="C282" s="33" t="s">
        <v>648</v>
      </c>
      <c r="D282" s="159" t="s">
        <v>657</v>
      </c>
      <c r="E282" s="153" t="s">
        <v>656</v>
      </c>
      <c r="F282" s="33">
        <v>10.199999999999999</v>
      </c>
      <c r="G282" s="33" t="s">
        <v>96</v>
      </c>
      <c r="H282" s="33"/>
    </row>
    <row r="283" spans="1:8" ht="13.5" customHeight="1">
      <c r="A283" s="159" t="s">
        <v>696</v>
      </c>
      <c r="B283" s="33" t="s">
        <v>695</v>
      </c>
      <c r="C283" s="33" t="s">
        <v>648</v>
      </c>
      <c r="D283" s="159" t="s">
        <v>657</v>
      </c>
      <c r="E283" s="153" t="s">
        <v>658</v>
      </c>
      <c r="F283" s="33">
        <v>4.9000000000000004</v>
      </c>
      <c r="G283" s="33" t="s">
        <v>96</v>
      </c>
      <c r="H283" s="33"/>
    </row>
    <row r="284" spans="1:8" ht="13.5" customHeight="1">
      <c r="A284" s="159" t="s">
        <v>696</v>
      </c>
      <c r="B284" s="33" t="s">
        <v>695</v>
      </c>
      <c r="C284" s="33" t="s">
        <v>648</v>
      </c>
      <c r="D284" s="159" t="s">
        <v>657</v>
      </c>
      <c r="E284" s="153" t="s">
        <v>656</v>
      </c>
      <c r="F284" s="33">
        <v>3.1</v>
      </c>
      <c r="G284" s="33" t="s">
        <v>96</v>
      </c>
      <c r="H284" s="33"/>
    </row>
    <row r="285" spans="1:8" ht="13.5" customHeight="1">
      <c r="A285" s="159" t="s">
        <v>692</v>
      </c>
      <c r="B285" s="33" t="s">
        <v>694</v>
      </c>
      <c r="C285" s="33" t="s">
        <v>648</v>
      </c>
      <c r="D285" s="159" t="s">
        <v>657</v>
      </c>
      <c r="E285" s="153" t="s">
        <v>658</v>
      </c>
      <c r="F285" s="33">
        <v>86.6</v>
      </c>
      <c r="G285" s="33" t="s">
        <v>96</v>
      </c>
      <c r="H285" s="33"/>
    </row>
    <row r="286" spans="1:8" ht="13.5" customHeight="1">
      <c r="A286" s="159" t="s">
        <v>692</v>
      </c>
      <c r="B286" s="33" t="s">
        <v>694</v>
      </c>
      <c r="C286" s="33" t="s">
        <v>648</v>
      </c>
      <c r="D286" s="159" t="s">
        <v>657</v>
      </c>
      <c r="E286" s="153" t="s">
        <v>656</v>
      </c>
      <c r="F286" s="33">
        <v>89.2</v>
      </c>
      <c r="G286" s="33" t="s">
        <v>96</v>
      </c>
      <c r="H286" s="33"/>
    </row>
    <row r="287" spans="1:8" ht="13.5" customHeight="1">
      <c r="A287" s="159" t="s">
        <v>692</v>
      </c>
      <c r="B287" s="33" t="s">
        <v>693</v>
      </c>
      <c r="C287" s="33" t="s">
        <v>648</v>
      </c>
      <c r="D287" s="159" t="s">
        <v>657</v>
      </c>
      <c r="E287" s="153" t="s">
        <v>658</v>
      </c>
      <c r="F287" s="33">
        <v>9.8000000000000007</v>
      </c>
      <c r="G287" s="33" t="s">
        <v>96</v>
      </c>
      <c r="H287" s="33"/>
    </row>
    <row r="288" spans="1:8" ht="13.5" customHeight="1">
      <c r="A288" s="159" t="s">
        <v>692</v>
      </c>
      <c r="B288" s="33" t="s">
        <v>693</v>
      </c>
      <c r="C288" s="33" t="s">
        <v>648</v>
      </c>
      <c r="D288" s="159" t="s">
        <v>657</v>
      </c>
      <c r="E288" s="153" t="s">
        <v>656</v>
      </c>
      <c r="F288" s="33">
        <v>8.4</v>
      </c>
      <c r="G288" s="33" t="s">
        <v>96</v>
      </c>
      <c r="H288" s="33"/>
    </row>
    <row r="289" spans="1:8" ht="13.5" customHeight="1">
      <c r="A289" s="159" t="s">
        <v>692</v>
      </c>
      <c r="B289" s="33" t="s">
        <v>691</v>
      </c>
      <c r="C289" s="33" t="s">
        <v>648</v>
      </c>
      <c r="D289" s="159" t="s">
        <v>657</v>
      </c>
      <c r="E289" s="153" t="s">
        <v>658</v>
      </c>
      <c r="F289" s="33">
        <v>3.6</v>
      </c>
      <c r="G289" s="33" t="s">
        <v>96</v>
      </c>
      <c r="H289" s="33"/>
    </row>
    <row r="290" spans="1:8" ht="13.5" customHeight="1">
      <c r="A290" s="159" t="s">
        <v>692</v>
      </c>
      <c r="B290" s="33" t="s">
        <v>691</v>
      </c>
      <c r="C290" s="33" t="s">
        <v>648</v>
      </c>
      <c r="D290" s="159" t="s">
        <v>657</v>
      </c>
      <c r="E290" s="153" t="s">
        <v>656</v>
      </c>
      <c r="F290" s="33">
        <v>2.4</v>
      </c>
      <c r="G290" s="33" t="s">
        <v>96</v>
      </c>
      <c r="H290" s="33"/>
    </row>
    <row r="291" spans="1:8" ht="13.5" customHeight="1">
      <c r="A291" s="159" t="s">
        <v>362</v>
      </c>
      <c r="B291" s="33" t="s">
        <v>690</v>
      </c>
      <c r="C291" s="33" t="s">
        <v>648</v>
      </c>
      <c r="D291" s="159" t="s">
        <v>657</v>
      </c>
      <c r="E291" s="153" t="s">
        <v>658</v>
      </c>
      <c r="F291" s="33">
        <v>87.5</v>
      </c>
      <c r="G291" s="33" t="s">
        <v>96</v>
      </c>
      <c r="H291" s="33"/>
    </row>
    <row r="292" spans="1:8" ht="13.5" customHeight="1">
      <c r="A292" s="159" t="s">
        <v>362</v>
      </c>
      <c r="B292" s="33" t="s">
        <v>690</v>
      </c>
      <c r="C292" s="33" t="s">
        <v>648</v>
      </c>
      <c r="D292" s="159" t="s">
        <v>657</v>
      </c>
      <c r="E292" s="153" t="s">
        <v>656</v>
      </c>
      <c r="F292" s="33">
        <v>88.3</v>
      </c>
      <c r="G292" s="33" t="s">
        <v>96</v>
      </c>
      <c r="H292" s="33"/>
    </row>
    <row r="293" spans="1:8" ht="13.5" customHeight="1">
      <c r="A293" s="159" t="s">
        <v>362</v>
      </c>
      <c r="B293" s="33" t="s">
        <v>689</v>
      </c>
      <c r="C293" s="33" t="s">
        <v>648</v>
      </c>
      <c r="D293" s="159" t="s">
        <v>657</v>
      </c>
      <c r="E293" s="153" t="s">
        <v>658</v>
      </c>
      <c r="F293" s="33">
        <v>8.6999999999999993</v>
      </c>
      <c r="G293" s="33" t="s">
        <v>96</v>
      </c>
      <c r="H293" s="33"/>
    </row>
    <row r="294" spans="1:8" ht="13.5" customHeight="1">
      <c r="A294" s="159" t="s">
        <v>362</v>
      </c>
      <c r="B294" s="33" t="s">
        <v>689</v>
      </c>
      <c r="C294" s="33" t="s">
        <v>648</v>
      </c>
      <c r="D294" s="159" t="s">
        <v>657</v>
      </c>
      <c r="E294" s="153" t="s">
        <v>656</v>
      </c>
      <c r="F294" s="33">
        <v>9.4</v>
      </c>
      <c r="G294" s="33" t="s">
        <v>96</v>
      </c>
      <c r="H294" s="33"/>
    </row>
    <row r="295" spans="1:8" ht="13.5" customHeight="1">
      <c r="A295" s="159" t="s">
        <v>362</v>
      </c>
      <c r="B295" s="33" t="s">
        <v>688</v>
      </c>
      <c r="C295" s="33" t="s">
        <v>648</v>
      </c>
      <c r="D295" s="159" t="s">
        <v>657</v>
      </c>
      <c r="E295" s="153" t="s">
        <v>658</v>
      </c>
      <c r="F295" s="33">
        <v>3.7</v>
      </c>
      <c r="G295" s="33" t="s">
        <v>96</v>
      </c>
      <c r="H295" s="33"/>
    </row>
    <row r="296" spans="1:8" ht="13.5" customHeight="1">
      <c r="A296" s="159" t="s">
        <v>362</v>
      </c>
      <c r="B296" s="33" t="s">
        <v>688</v>
      </c>
      <c r="C296" s="33" t="s">
        <v>648</v>
      </c>
      <c r="D296" s="159" t="s">
        <v>657</v>
      </c>
      <c r="E296" s="153" t="s">
        <v>656</v>
      </c>
      <c r="F296" s="33">
        <v>2.2000000000000002</v>
      </c>
      <c r="G296" s="33" t="s">
        <v>96</v>
      </c>
      <c r="H296" s="33"/>
    </row>
    <row r="297" spans="1:8" ht="13.5" customHeight="1">
      <c r="A297" s="159" t="s">
        <v>686</v>
      </c>
      <c r="B297" s="33" t="s">
        <v>687</v>
      </c>
      <c r="C297" s="33" t="s">
        <v>648</v>
      </c>
      <c r="D297" s="159" t="s">
        <v>657</v>
      </c>
      <c r="E297" s="153" t="s">
        <v>658</v>
      </c>
      <c r="F297" s="33">
        <v>64.900000000000006</v>
      </c>
      <c r="G297" s="33" t="s">
        <v>96</v>
      </c>
      <c r="H297" s="33"/>
    </row>
    <row r="298" spans="1:8" ht="13.5" customHeight="1">
      <c r="A298" s="159" t="s">
        <v>686</v>
      </c>
      <c r="B298" s="33" t="s">
        <v>687</v>
      </c>
      <c r="C298" s="33" t="s">
        <v>648</v>
      </c>
      <c r="D298" s="159" t="s">
        <v>657</v>
      </c>
      <c r="E298" s="153" t="s">
        <v>656</v>
      </c>
      <c r="F298" s="33">
        <v>75</v>
      </c>
      <c r="G298" s="33" t="s">
        <v>96</v>
      </c>
      <c r="H298" s="33"/>
    </row>
    <row r="299" spans="1:8" ht="13.5" customHeight="1">
      <c r="A299" s="159" t="s">
        <v>686</v>
      </c>
      <c r="B299" s="33" t="s">
        <v>685</v>
      </c>
      <c r="C299" s="33" t="s">
        <v>648</v>
      </c>
      <c r="D299" s="159" t="s">
        <v>657</v>
      </c>
      <c r="E299" s="153" t="s">
        <v>658</v>
      </c>
      <c r="F299" s="33">
        <v>35.200000000000003</v>
      </c>
      <c r="G299" s="33" t="s">
        <v>96</v>
      </c>
      <c r="H299" s="33"/>
    </row>
    <row r="300" spans="1:8" ht="13.5" customHeight="1">
      <c r="A300" s="159" t="s">
        <v>686</v>
      </c>
      <c r="B300" s="33" t="s">
        <v>685</v>
      </c>
      <c r="C300" s="33" t="s">
        <v>648</v>
      </c>
      <c r="D300" s="159" t="s">
        <v>657</v>
      </c>
      <c r="E300" s="153" t="s">
        <v>656</v>
      </c>
      <c r="F300" s="33">
        <v>25.1</v>
      </c>
      <c r="G300" s="33" t="s">
        <v>96</v>
      </c>
      <c r="H300" s="33"/>
    </row>
    <row r="301" spans="1:8" ht="13.5" customHeight="1">
      <c r="A301" s="159" t="s">
        <v>683</v>
      </c>
      <c r="B301" s="33" t="s">
        <v>684</v>
      </c>
      <c r="C301" s="33" t="s">
        <v>648</v>
      </c>
      <c r="D301" s="159" t="s">
        <v>657</v>
      </c>
      <c r="E301" s="153" t="s">
        <v>658</v>
      </c>
      <c r="F301" s="33">
        <v>21.8</v>
      </c>
      <c r="G301" s="33" t="s">
        <v>96</v>
      </c>
      <c r="H301" s="33"/>
    </row>
    <row r="302" spans="1:8" ht="13.5" customHeight="1">
      <c r="A302" s="159" t="s">
        <v>683</v>
      </c>
      <c r="B302" s="33" t="s">
        <v>684</v>
      </c>
      <c r="C302" s="33" t="s">
        <v>648</v>
      </c>
      <c r="D302" s="159" t="s">
        <v>657</v>
      </c>
      <c r="E302" s="153" t="s">
        <v>656</v>
      </c>
      <c r="F302" s="33">
        <v>13.8</v>
      </c>
      <c r="G302" s="33" t="s">
        <v>96</v>
      </c>
      <c r="H302" s="33"/>
    </row>
    <row r="303" spans="1:8" ht="13.5" customHeight="1">
      <c r="A303" s="159" t="s">
        <v>683</v>
      </c>
      <c r="B303" s="33" t="s">
        <v>682</v>
      </c>
      <c r="C303" s="33" t="s">
        <v>648</v>
      </c>
      <c r="D303" s="159" t="s">
        <v>657</v>
      </c>
      <c r="E303" s="153" t="s">
        <v>658</v>
      </c>
      <c r="F303" s="33">
        <v>13.3</v>
      </c>
      <c r="G303" s="33" t="s">
        <v>96</v>
      </c>
      <c r="H303" s="33"/>
    </row>
    <row r="304" spans="1:8" ht="13.5" customHeight="1">
      <c r="A304" s="33" t="s">
        <v>683</v>
      </c>
      <c r="B304" s="33" t="s">
        <v>682</v>
      </c>
      <c r="C304" s="33" t="s">
        <v>648</v>
      </c>
      <c r="D304" s="159" t="s">
        <v>657</v>
      </c>
      <c r="E304" s="153" t="s">
        <v>656</v>
      </c>
      <c r="F304" s="33">
        <v>11.3</v>
      </c>
      <c r="G304" s="33" t="s">
        <v>96</v>
      </c>
      <c r="H304" s="33"/>
    </row>
    <row r="305" spans="1:8" ht="13.5" customHeight="1">
      <c r="A305" s="159" t="s">
        <v>703</v>
      </c>
      <c r="B305" s="33" t="s">
        <v>704</v>
      </c>
      <c r="C305" s="33" t="s">
        <v>648</v>
      </c>
      <c r="D305" s="33" t="s">
        <v>651</v>
      </c>
      <c r="E305" s="154" t="s">
        <v>655</v>
      </c>
      <c r="F305" s="33">
        <v>86.4</v>
      </c>
      <c r="G305" s="33" t="s">
        <v>96</v>
      </c>
      <c r="H305" s="33"/>
    </row>
    <row r="306" spans="1:8" ht="13.5" customHeight="1">
      <c r="A306" s="159" t="s">
        <v>703</v>
      </c>
      <c r="B306" s="33" t="s">
        <v>704</v>
      </c>
      <c r="C306" s="33" t="s">
        <v>648</v>
      </c>
      <c r="D306" s="33" t="s">
        <v>651</v>
      </c>
      <c r="E306" s="154" t="s">
        <v>654</v>
      </c>
      <c r="F306" s="33">
        <v>92.4</v>
      </c>
      <c r="G306" s="33" t="s">
        <v>96</v>
      </c>
      <c r="H306" s="33"/>
    </row>
    <row r="307" spans="1:8" ht="13.5" customHeight="1">
      <c r="A307" s="159" t="s">
        <v>703</v>
      </c>
      <c r="B307" s="33" t="s">
        <v>704</v>
      </c>
      <c r="C307" s="33" t="s">
        <v>648</v>
      </c>
      <c r="D307" s="33" t="s">
        <v>651</v>
      </c>
      <c r="E307" s="154" t="s">
        <v>653</v>
      </c>
      <c r="F307" s="33">
        <v>94.5</v>
      </c>
      <c r="G307" s="33" t="s">
        <v>96</v>
      </c>
      <c r="H307" s="33"/>
    </row>
    <row r="308" spans="1:8" ht="13.5" customHeight="1">
      <c r="A308" s="159" t="s">
        <v>703</v>
      </c>
      <c r="B308" s="33" t="s">
        <v>704</v>
      </c>
      <c r="C308" s="33" t="s">
        <v>648</v>
      </c>
      <c r="D308" s="33" t="s">
        <v>651</v>
      </c>
      <c r="E308" s="154" t="s">
        <v>652</v>
      </c>
      <c r="F308" s="33">
        <v>96.6</v>
      </c>
      <c r="G308" s="33" t="s">
        <v>96</v>
      </c>
      <c r="H308" s="33"/>
    </row>
    <row r="309" spans="1:8" ht="13.5" customHeight="1">
      <c r="A309" s="159" t="s">
        <v>703</v>
      </c>
      <c r="B309" s="33" t="s">
        <v>704</v>
      </c>
      <c r="C309" s="33" t="s">
        <v>648</v>
      </c>
      <c r="D309" s="33" t="s">
        <v>651</v>
      </c>
      <c r="E309" s="154" t="s">
        <v>650</v>
      </c>
      <c r="F309" s="33">
        <v>98.8</v>
      </c>
      <c r="G309" s="33" t="s">
        <v>96</v>
      </c>
      <c r="H309" s="33"/>
    </row>
    <row r="310" spans="1:8" ht="13.5" customHeight="1">
      <c r="A310" s="159" t="s">
        <v>703</v>
      </c>
      <c r="B310" s="33" t="s">
        <v>702</v>
      </c>
      <c r="C310" s="33" t="s">
        <v>648</v>
      </c>
      <c r="D310" s="33" t="s">
        <v>651</v>
      </c>
      <c r="E310" s="154" t="s">
        <v>655</v>
      </c>
      <c r="F310" s="33">
        <v>12.3</v>
      </c>
      <c r="G310" s="33" t="s">
        <v>96</v>
      </c>
      <c r="H310" s="33"/>
    </row>
    <row r="311" spans="1:8" ht="13.5" customHeight="1">
      <c r="A311" s="159" t="s">
        <v>703</v>
      </c>
      <c r="B311" s="33" t="s">
        <v>702</v>
      </c>
      <c r="C311" s="33" t="s">
        <v>648</v>
      </c>
      <c r="D311" s="33" t="s">
        <v>651</v>
      </c>
      <c r="E311" s="154" t="s">
        <v>654</v>
      </c>
      <c r="F311" s="33">
        <v>6.9</v>
      </c>
      <c r="G311" s="33" t="s">
        <v>96</v>
      </c>
      <c r="H311" s="33"/>
    </row>
    <row r="312" spans="1:8" ht="13.5" customHeight="1">
      <c r="A312" s="159" t="s">
        <v>703</v>
      </c>
      <c r="B312" s="33" t="s">
        <v>702</v>
      </c>
      <c r="C312" s="33" t="s">
        <v>648</v>
      </c>
      <c r="D312" s="33" t="s">
        <v>651</v>
      </c>
      <c r="E312" s="154" t="s">
        <v>653</v>
      </c>
      <c r="F312" s="33">
        <v>4.5999999999999996</v>
      </c>
      <c r="G312" s="33" t="s">
        <v>96</v>
      </c>
      <c r="H312" s="33"/>
    </row>
    <row r="313" spans="1:8" ht="13.5" customHeight="1">
      <c r="A313" s="159" t="s">
        <v>703</v>
      </c>
      <c r="B313" s="33" t="s">
        <v>702</v>
      </c>
      <c r="C313" s="33" t="s">
        <v>648</v>
      </c>
      <c r="D313" s="33" t="s">
        <v>651</v>
      </c>
      <c r="E313" s="154" t="s">
        <v>652</v>
      </c>
      <c r="F313" s="33">
        <v>3.2</v>
      </c>
      <c r="G313" s="33" t="s">
        <v>96</v>
      </c>
      <c r="H313" s="33"/>
    </row>
    <row r="314" spans="1:8" ht="13.5" customHeight="1">
      <c r="A314" s="159" t="s">
        <v>703</v>
      </c>
      <c r="B314" s="33" t="s">
        <v>702</v>
      </c>
      <c r="C314" s="33" t="s">
        <v>648</v>
      </c>
      <c r="D314" s="33" t="s">
        <v>651</v>
      </c>
      <c r="E314" s="154" t="s">
        <v>650</v>
      </c>
      <c r="F314" s="33">
        <v>1</v>
      </c>
      <c r="G314" s="33" t="s">
        <v>96</v>
      </c>
      <c r="H314" s="33"/>
    </row>
    <row r="315" spans="1:8" ht="13.5" customHeight="1">
      <c r="A315" s="159" t="s">
        <v>700</v>
      </c>
      <c r="B315" s="33" t="s">
        <v>701</v>
      </c>
      <c r="C315" s="33" t="s">
        <v>648</v>
      </c>
      <c r="D315" s="33" t="s">
        <v>651</v>
      </c>
      <c r="E315" s="154" t="s">
        <v>655</v>
      </c>
      <c r="F315" s="33">
        <v>72.5</v>
      </c>
      <c r="G315" s="33" t="s">
        <v>96</v>
      </c>
      <c r="H315" s="33"/>
    </row>
    <row r="316" spans="1:8" ht="13.5" customHeight="1">
      <c r="A316" s="159" t="s">
        <v>700</v>
      </c>
      <c r="B316" s="33" t="s">
        <v>701</v>
      </c>
      <c r="C316" s="33" t="s">
        <v>648</v>
      </c>
      <c r="D316" s="33" t="s">
        <v>651</v>
      </c>
      <c r="E316" s="154" t="s">
        <v>654</v>
      </c>
      <c r="F316" s="33">
        <v>84</v>
      </c>
      <c r="G316" s="33" t="s">
        <v>96</v>
      </c>
      <c r="H316" s="33"/>
    </row>
    <row r="317" spans="1:8" ht="13.5" customHeight="1">
      <c r="A317" s="159" t="s">
        <v>700</v>
      </c>
      <c r="B317" s="33" t="s">
        <v>701</v>
      </c>
      <c r="C317" s="33" t="s">
        <v>648</v>
      </c>
      <c r="D317" s="33" t="s">
        <v>651</v>
      </c>
      <c r="E317" s="154" t="s">
        <v>653</v>
      </c>
      <c r="F317" s="33">
        <v>86.3</v>
      </c>
      <c r="G317" s="33" t="s">
        <v>96</v>
      </c>
      <c r="H317" s="33"/>
    </row>
    <row r="318" spans="1:8" ht="13.5" customHeight="1">
      <c r="A318" s="159" t="s">
        <v>700</v>
      </c>
      <c r="B318" s="33" t="s">
        <v>701</v>
      </c>
      <c r="C318" s="33" t="s">
        <v>648</v>
      </c>
      <c r="D318" s="33" t="s">
        <v>651</v>
      </c>
      <c r="E318" s="154" t="s">
        <v>652</v>
      </c>
      <c r="F318" s="33">
        <v>90</v>
      </c>
      <c r="G318" s="33" t="s">
        <v>96</v>
      </c>
      <c r="H318" s="33"/>
    </row>
    <row r="319" spans="1:8" ht="13.5" customHeight="1">
      <c r="A319" s="159" t="s">
        <v>700</v>
      </c>
      <c r="B319" s="33" t="s">
        <v>701</v>
      </c>
      <c r="C319" s="33" t="s">
        <v>648</v>
      </c>
      <c r="D319" s="33" t="s">
        <v>651</v>
      </c>
      <c r="E319" s="154" t="s">
        <v>650</v>
      </c>
      <c r="F319" s="33">
        <v>93.1</v>
      </c>
      <c r="G319" s="33" t="s">
        <v>96</v>
      </c>
      <c r="H319" s="33"/>
    </row>
    <row r="320" spans="1:8" ht="13.5" customHeight="1">
      <c r="A320" s="159" t="s">
        <v>700</v>
      </c>
      <c r="B320" s="33" t="s">
        <v>699</v>
      </c>
      <c r="C320" s="33" t="s">
        <v>648</v>
      </c>
      <c r="D320" s="33" t="s">
        <v>651</v>
      </c>
      <c r="E320" s="154" t="s">
        <v>655</v>
      </c>
      <c r="F320" s="33">
        <v>26.3</v>
      </c>
      <c r="G320" s="33" t="s">
        <v>96</v>
      </c>
      <c r="H320" s="33"/>
    </row>
    <row r="321" spans="1:8" ht="13.5" customHeight="1">
      <c r="A321" s="159" t="s">
        <v>700</v>
      </c>
      <c r="B321" s="33" t="s">
        <v>699</v>
      </c>
      <c r="C321" s="33" t="s">
        <v>648</v>
      </c>
      <c r="D321" s="33" t="s">
        <v>651</v>
      </c>
      <c r="E321" s="154" t="s">
        <v>654</v>
      </c>
      <c r="F321" s="33">
        <v>15.2</v>
      </c>
      <c r="G321" s="33" t="s">
        <v>96</v>
      </c>
      <c r="H321" s="33"/>
    </row>
    <row r="322" spans="1:8" ht="13.5" customHeight="1">
      <c r="A322" s="159" t="s">
        <v>700</v>
      </c>
      <c r="B322" s="33" t="s">
        <v>699</v>
      </c>
      <c r="C322" s="33" t="s">
        <v>648</v>
      </c>
      <c r="D322" s="33" t="s">
        <v>651</v>
      </c>
      <c r="E322" s="154" t="s">
        <v>653</v>
      </c>
      <c r="F322" s="33">
        <v>12.9</v>
      </c>
      <c r="G322" s="33" t="s">
        <v>96</v>
      </c>
      <c r="H322" s="33"/>
    </row>
    <row r="323" spans="1:8" ht="13.5" customHeight="1">
      <c r="A323" s="159" t="s">
        <v>700</v>
      </c>
      <c r="B323" s="33" t="s">
        <v>699</v>
      </c>
      <c r="C323" s="33" t="s">
        <v>648</v>
      </c>
      <c r="D323" s="33" t="s">
        <v>651</v>
      </c>
      <c r="E323" s="154" t="s">
        <v>652</v>
      </c>
      <c r="F323" s="33">
        <v>9.5</v>
      </c>
      <c r="G323" s="33" t="s">
        <v>96</v>
      </c>
      <c r="H323" s="33"/>
    </row>
    <row r="324" spans="1:8" ht="13.5" customHeight="1">
      <c r="A324" s="159" t="s">
        <v>700</v>
      </c>
      <c r="B324" s="33" t="s">
        <v>699</v>
      </c>
      <c r="C324" s="33" t="s">
        <v>648</v>
      </c>
      <c r="D324" s="33" t="s">
        <v>651</v>
      </c>
      <c r="E324" s="154" t="s">
        <v>650</v>
      </c>
      <c r="F324" s="33">
        <v>5.8</v>
      </c>
      <c r="G324" s="33" t="s">
        <v>96</v>
      </c>
      <c r="H324" s="33"/>
    </row>
    <row r="325" spans="1:8" ht="13.5" customHeight="1">
      <c r="A325" s="159" t="s">
        <v>667</v>
      </c>
      <c r="B325" s="33" t="s">
        <v>670</v>
      </c>
      <c r="C325" s="33" t="s">
        <v>648</v>
      </c>
      <c r="D325" s="33" t="s">
        <v>651</v>
      </c>
      <c r="E325" s="154" t="s">
        <v>655</v>
      </c>
      <c r="F325" s="33">
        <v>41.1</v>
      </c>
      <c r="G325" s="33" t="s">
        <v>96</v>
      </c>
      <c r="H325" s="33"/>
    </row>
    <row r="326" spans="1:8" ht="13.5" customHeight="1">
      <c r="A326" s="159" t="s">
        <v>667</v>
      </c>
      <c r="B326" s="33" t="s">
        <v>670</v>
      </c>
      <c r="C326" s="33" t="s">
        <v>648</v>
      </c>
      <c r="D326" s="33" t="s">
        <v>651</v>
      </c>
      <c r="E326" s="154" t="s">
        <v>654</v>
      </c>
      <c r="F326" s="33">
        <v>42.4</v>
      </c>
      <c r="G326" s="33" t="s">
        <v>96</v>
      </c>
      <c r="H326" s="33"/>
    </row>
    <row r="327" spans="1:8" ht="13.5" customHeight="1">
      <c r="A327" s="159" t="s">
        <v>667</v>
      </c>
      <c r="B327" s="33" t="s">
        <v>670</v>
      </c>
      <c r="C327" s="33" t="s">
        <v>648</v>
      </c>
      <c r="D327" s="33" t="s">
        <v>651</v>
      </c>
      <c r="E327" s="154" t="s">
        <v>653</v>
      </c>
      <c r="F327" s="33">
        <v>43.2</v>
      </c>
      <c r="G327" s="33" t="s">
        <v>96</v>
      </c>
      <c r="H327" s="33"/>
    </row>
    <row r="328" spans="1:8" ht="13.5" customHeight="1">
      <c r="A328" s="159" t="s">
        <v>667</v>
      </c>
      <c r="B328" s="33" t="s">
        <v>670</v>
      </c>
      <c r="C328" s="33" t="s">
        <v>648</v>
      </c>
      <c r="D328" s="33" t="s">
        <v>651</v>
      </c>
      <c r="E328" s="154" t="s">
        <v>652</v>
      </c>
      <c r="F328" s="33">
        <v>39.799999999999997</v>
      </c>
      <c r="G328" s="33" t="s">
        <v>96</v>
      </c>
      <c r="H328" s="33"/>
    </row>
    <row r="329" spans="1:8" ht="13.5" customHeight="1">
      <c r="A329" s="159" t="s">
        <v>667</v>
      </c>
      <c r="B329" s="33" t="s">
        <v>670</v>
      </c>
      <c r="C329" s="33" t="s">
        <v>648</v>
      </c>
      <c r="D329" s="33" t="s">
        <v>651</v>
      </c>
      <c r="E329" s="154" t="s">
        <v>650</v>
      </c>
      <c r="F329" s="33">
        <v>39.799999999999997</v>
      </c>
      <c r="G329" s="33" t="s">
        <v>96</v>
      </c>
      <c r="H329" s="33"/>
    </row>
    <row r="330" spans="1:8" ht="13.5" customHeight="1">
      <c r="A330" s="159" t="s">
        <v>667</v>
      </c>
      <c r="B330" s="33" t="s">
        <v>669</v>
      </c>
      <c r="C330" s="33" t="s">
        <v>648</v>
      </c>
      <c r="D330" s="33" t="s">
        <v>651</v>
      </c>
      <c r="E330" s="154" t="s">
        <v>655</v>
      </c>
      <c r="F330" s="33">
        <v>44.4</v>
      </c>
      <c r="G330" s="33" t="s">
        <v>96</v>
      </c>
      <c r="H330" s="33"/>
    </row>
    <row r="331" spans="1:8" ht="13.5" customHeight="1">
      <c r="A331" s="159" t="s">
        <v>667</v>
      </c>
      <c r="B331" s="33" t="s">
        <v>669</v>
      </c>
      <c r="C331" s="33" t="s">
        <v>648</v>
      </c>
      <c r="D331" s="33" t="s">
        <v>651</v>
      </c>
      <c r="E331" s="154" t="s">
        <v>654</v>
      </c>
      <c r="F331" s="33">
        <v>44.3</v>
      </c>
      <c r="G331" s="33" t="s">
        <v>96</v>
      </c>
      <c r="H331" s="33"/>
    </row>
    <row r="332" spans="1:8" ht="13.5" customHeight="1">
      <c r="A332" s="159" t="s">
        <v>667</v>
      </c>
      <c r="B332" s="33" t="s">
        <v>669</v>
      </c>
      <c r="C332" s="33" t="s">
        <v>648</v>
      </c>
      <c r="D332" s="33" t="s">
        <v>651</v>
      </c>
      <c r="E332" s="154" t="s">
        <v>653</v>
      </c>
      <c r="F332" s="33">
        <v>45</v>
      </c>
      <c r="G332" s="33" t="s">
        <v>96</v>
      </c>
      <c r="H332" s="33"/>
    </row>
    <row r="333" spans="1:8" ht="13.5" customHeight="1">
      <c r="A333" s="159" t="s">
        <v>667</v>
      </c>
      <c r="B333" s="33" t="s">
        <v>669</v>
      </c>
      <c r="C333" s="33" t="s">
        <v>648</v>
      </c>
      <c r="D333" s="33" t="s">
        <v>651</v>
      </c>
      <c r="E333" s="154" t="s">
        <v>652</v>
      </c>
      <c r="F333" s="33">
        <v>47.1</v>
      </c>
      <c r="G333" s="33" t="s">
        <v>96</v>
      </c>
      <c r="H333" s="33"/>
    </row>
    <row r="334" spans="1:8" ht="13.5" customHeight="1">
      <c r="A334" s="159" t="s">
        <v>667</v>
      </c>
      <c r="B334" s="33" t="s">
        <v>669</v>
      </c>
      <c r="C334" s="33" t="s">
        <v>648</v>
      </c>
      <c r="D334" s="33" t="s">
        <v>651</v>
      </c>
      <c r="E334" s="154" t="s">
        <v>650</v>
      </c>
      <c r="F334" s="33">
        <v>49</v>
      </c>
      <c r="G334" s="33" t="s">
        <v>96</v>
      </c>
      <c r="H334" s="33"/>
    </row>
    <row r="335" spans="1:8" ht="13.5" customHeight="1">
      <c r="A335" s="159" t="s">
        <v>667</v>
      </c>
      <c r="B335" s="33" t="s">
        <v>666</v>
      </c>
      <c r="C335" s="33" t="s">
        <v>648</v>
      </c>
      <c r="D335" s="33" t="s">
        <v>651</v>
      </c>
      <c r="E335" s="154" t="s">
        <v>655</v>
      </c>
      <c r="F335" s="33">
        <v>14.5</v>
      </c>
      <c r="G335" s="33" t="s">
        <v>96</v>
      </c>
      <c r="H335" s="33"/>
    </row>
    <row r="336" spans="1:8" ht="13.5" customHeight="1">
      <c r="A336" s="159" t="s">
        <v>667</v>
      </c>
      <c r="B336" s="33" t="s">
        <v>666</v>
      </c>
      <c r="C336" s="33" t="s">
        <v>648</v>
      </c>
      <c r="D336" s="33" t="s">
        <v>651</v>
      </c>
      <c r="E336" s="154" t="s">
        <v>654</v>
      </c>
      <c r="F336" s="33">
        <v>13.3</v>
      </c>
      <c r="G336" s="33" t="s">
        <v>96</v>
      </c>
      <c r="H336" s="33"/>
    </row>
    <row r="337" spans="1:8" ht="13.5" customHeight="1">
      <c r="A337" s="159" t="s">
        <v>667</v>
      </c>
      <c r="B337" s="33" t="s">
        <v>666</v>
      </c>
      <c r="C337" s="33" t="s">
        <v>648</v>
      </c>
      <c r="D337" s="33" t="s">
        <v>651</v>
      </c>
      <c r="E337" s="154" t="s">
        <v>653</v>
      </c>
      <c r="F337" s="33">
        <v>11.7</v>
      </c>
      <c r="G337" s="33" t="s">
        <v>96</v>
      </c>
      <c r="H337" s="33"/>
    </row>
    <row r="338" spans="1:8" ht="13.5" customHeight="1">
      <c r="A338" s="159" t="s">
        <v>667</v>
      </c>
      <c r="B338" s="33" t="s">
        <v>666</v>
      </c>
      <c r="C338" s="33" t="s">
        <v>648</v>
      </c>
      <c r="D338" s="33" t="s">
        <v>651</v>
      </c>
      <c r="E338" s="154" t="s">
        <v>652</v>
      </c>
      <c r="F338" s="33">
        <v>13.3</v>
      </c>
      <c r="G338" s="33" t="s">
        <v>96</v>
      </c>
      <c r="H338" s="33"/>
    </row>
    <row r="339" spans="1:8" ht="13.5" customHeight="1">
      <c r="A339" s="159" t="s">
        <v>667</v>
      </c>
      <c r="B339" s="33" t="s">
        <v>666</v>
      </c>
      <c r="C339" s="33" t="s">
        <v>648</v>
      </c>
      <c r="D339" s="33" t="s">
        <v>651</v>
      </c>
      <c r="E339" s="154" t="s">
        <v>650</v>
      </c>
      <c r="F339" s="33">
        <v>11.1</v>
      </c>
      <c r="G339" s="33" t="s">
        <v>96</v>
      </c>
      <c r="H339" s="33"/>
    </row>
    <row r="340" spans="1:8" ht="13.5" customHeight="1">
      <c r="A340" s="159" t="s">
        <v>696</v>
      </c>
      <c r="B340" s="33" t="s">
        <v>698</v>
      </c>
      <c r="C340" s="33" t="s">
        <v>648</v>
      </c>
      <c r="D340" s="33" t="s">
        <v>651</v>
      </c>
      <c r="E340" s="154" t="s">
        <v>655</v>
      </c>
      <c r="F340" s="33">
        <v>81.8</v>
      </c>
      <c r="G340" s="33" t="s">
        <v>96</v>
      </c>
      <c r="H340" s="33"/>
    </row>
    <row r="341" spans="1:8" ht="13.5" customHeight="1">
      <c r="A341" s="159" t="s">
        <v>696</v>
      </c>
      <c r="B341" s="33" t="s">
        <v>698</v>
      </c>
      <c r="C341" s="33" t="s">
        <v>648</v>
      </c>
      <c r="D341" s="33" t="s">
        <v>651</v>
      </c>
      <c r="E341" s="154" t="s">
        <v>654</v>
      </c>
      <c r="F341" s="33">
        <v>83.7</v>
      </c>
      <c r="G341" s="33" t="s">
        <v>96</v>
      </c>
      <c r="H341" s="33"/>
    </row>
    <row r="342" spans="1:8" ht="13.5" customHeight="1">
      <c r="A342" s="159" t="s">
        <v>696</v>
      </c>
      <c r="B342" s="33" t="s">
        <v>698</v>
      </c>
      <c r="C342" s="33" t="s">
        <v>648</v>
      </c>
      <c r="D342" s="33" t="s">
        <v>651</v>
      </c>
      <c r="E342" s="154" t="s">
        <v>653</v>
      </c>
      <c r="F342" s="33">
        <v>86</v>
      </c>
      <c r="G342" s="33" t="s">
        <v>96</v>
      </c>
      <c r="H342" s="33"/>
    </row>
    <row r="343" spans="1:8" ht="13.5" customHeight="1">
      <c r="A343" s="159" t="s">
        <v>696</v>
      </c>
      <c r="B343" s="33" t="s">
        <v>698</v>
      </c>
      <c r="C343" s="33" t="s">
        <v>648</v>
      </c>
      <c r="D343" s="33" t="s">
        <v>651</v>
      </c>
      <c r="E343" s="154" t="s">
        <v>652</v>
      </c>
      <c r="F343" s="33">
        <v>86.1</v>
      </c>
      <c r="G343" s="33" t="s">
        <v>96</v>
      </c>
      <c r="H343" s="33"/>
    </row>
    <row r="344" spans="1:8" ht="13.5" customHeight="1">
      <c r="A344" s="159" t="s">
        <v>696</v>
      </c>
      <c r="B344" s="33" t="s">
        <v>698</v>
      </c>
      <c r="C344" s="33" t="s">
        <v>648</v>
      </c>
      <c r="D344" s="33" t="s">
        <v>651</v>
      </c>
      <c r="E344" s="154" t="s">
        <v>650</v>
      </c>
      <c r="F344" s="33">
        <v>87</v>
      </c>
      <c r="G344" s="33" t="s">
        <v>96</v>
      </c>
      <c r="H344" s="33"/>
    </row>
    <row r="345" spans="1:8" ht="13.5" customHeight="1">
      <c r="A345" s="159" t="s">
        <v>696</v>
      </c>
      <c r="B345" s="33" t="s">
        <v>697</v>
      </c>
      <c r="C345" s="33" t="s">
        <v>648</v>
      </c>
      <c r="D345" s="33" t="s">
        <v>651</v>
      </c>
      <c r="E345" s="154" t="s">
        <v>655</v>
      </c>
      <c r="F345" s="33">
        <v>11.6</v>
      </c>
      <c r="G345" s="33" t="s">
        <v>96</v>
      </c>
      <c r="H345" s="33"/>
    </row>
    <row r="346" spans="1:8" ht="13.5" customHeight="1">
      <c r="A346" s="159" t="s">
        <v>696</v>
      </c>
      <c r="B346" s="33" t="s">
        <v>697</v>
      </c>
      <c r="C346" s="33" t="s">
        <v>648</v>
      </c>
      <c r="D346" s="33" t="s">
        <v>651</v>
      </c>
      <c r="E346" s="154" t="s">
        <v>654</v>
      </c>
      <c r="F346" s="33">
        <v>12.2</v>
      </c>
      <c r="G346" s="33" t="s">
        <v>96</v>
      </c>
      <c r="H346" s="33"/>
    </row>
    <row r="347" spans="1:8" ht="13.5" customHeight="1">
      <c r="A347" s="159" t="s">
        <v>696</v>
      </c>
      <c r="B347" s="33" t="s">
        <v>697</v>
      </c>
      <c r="C347" s="33" t="s">
        <v>648</v>
      </c>
      <c r="D347" s="33" t="s">
        <v>651</v>
      </c>
      <c r="E347" s="154" t="s">
        <v>653</v>
      </c>
      <c r="F347" s="33">
        <v>9.9</v>
      </c>
      <c r="G347" s="33" t="s">
        <v>96</v>
      </c>
      <c r="H347" s="33"/>
    </row>
    <row r="348" spans="1:8" ht="13.5" customHeight="1">
      <c r="A348" s="159" t="s">
        <v>696</v>
      </c>
      <c r="B348" s="33" t="s">
        <v>697</v>
      </c>
      <c r="C348" s="33" t="s">
        <v>648</v>
      </c>
      <c r="D348" s="33" t="s">
        <v>651</v>
      </c>
      <c r="E348" s="154" t="s">
        <v>652</v>
      </c>
      <c r="F348" s="33">
        <v>10.5</v>
      </c>
      <c r="G348" s="33" t="s">
        <v>96</v>
      </c>
      <c r="H348" s="33"/>
    </row>
    <row r="349" spans="1:8" ht="13.5" customHeight="1">
      <c r="A349" s="159" t="s">
        <v>696</v>
      </c>
      <c r="B349" s="33" t="s">
        <v>697</v>
      </c>
      <c r="C349" s="33" t="s">
        <v>648</v>
      </c>
      <c r="D349" s="33" t="s">
        <v>651</v>
      </c>
      <c r="E349" s="154" t="s">
        <v>650</v>
      </c>
      <c r="F349" s="33">
        <v>9.6</v>
      </c>
      <c r="G349" s="33" t="s">
        <v>96</v>
      </c>
      <c r="H349" s="33"/>
    </row>
    <row r="350" spans="1:8" ht="13.5" customHeight="1">
      <c r="A350" s="159" t="s">
        <v>696</v>
      </c>
      <c r="B350" s="33" t="s">
        <v>695</v>
      </c>
      <c r="C350" s="33" t="s">
        <v>648</v>
      </c>
      <c r="D350" s="33" t="s">
        <v>651</v>
      </c>
      <c r="E350" s="154" t="s">
        <v>655</v>
      </c>
      <c r="F350" s="33">
        <v>6.4</v>
      </c>
      <c r="G350" s="33" t="s">
        <v>96</v>
      </c>
      <c r="H350" s="33"/>
    </row>
    <row r="351" spans="1:8" ht="13.5" customHeight="1">
      <c r="A351" s="159" t="s">
        <v>696</v>
      </c>
      <c r="B351" s="33" t="s">
        <v>695</v>
      </c>
      <c r="C351" s="33" t="s">
        <v>648</v>
      </c>
      <c r="D351" s="33" t="s">
        <v>651</v>
      </c>
      <c r="E351" s="154" t="s">
        <v>654</v>
      </c>
      <c r="F351" s="33">
        <v>4</v>
      </c>
      <c r="G351" s="33" t="s">
        <v>96</v>
      </c>
      <c r="H351" s="33"/>
    </row>
    <row r="352" spans="1:8" ht="13.5" customHeight="1">
      <c r="A352" s="159" t="s">
        <v>696</v>
      </c>
      <c r="B352" s="33" t="s">
        <v>695</v>
      </c>
      <c r="C352" s="33" t="s">
        <v>648</v>
      </c>
      <c r="D352" s="33" t="s">
        <v>651</v>
      </c>
      <c r="E352" s="154" t="s">
        <v>653</v>
      </c>
      <c r="F352" s="33">
        <v>4.2</v>
      </c>
      <c r="G352" s="33" t="s">
        <v>96</v>
      </c>
      <c r="H352" s="33"/>
    </row>
    <row r="353" spans="1:8" ht="13.5" customHeight="1">
      <c r="A353" s="159" t="s">
        <v>696</v>
      </c>
      <c r="B353" s="33" t="s">
        <v>695</v>
      </c>
      <c r="C353" s="33" t="s">
        <v>648</v>
      </c>
      <c r="D353" s="33" t="s">
        <v>651</v>
      </c>
      <c r="E353" s="154" t="s">
        <v>652</v>
      </c>
      <c r="F353" s="33">
        <v>3.5</v>
      </c>
      <c r="G353" s="33" t="s">
        <v>96</v>
      </c>
      <c r="H353" s="33"/>
    </row>
    <row r="354" spans="1:8" ht="13.5" customHeight="1">
      <c r="A354" s="159" t="s">
        <v>696</v>
      </c>
      <c r="B354" s="33" t="s">
        <v>695</v>
      </c>
      <c r="C354" s="33" t="s">
        <v>648</v>
      </c>
      <c r="D354" s="33" t="s">
        <v>651</v>
      </c>
      <c r="E354" s="154" t="s">
        <v>650</v>
      </c>
      <c r="F354" s="33">
        <v>3.2</v>
      </c>
      <c r="G354" s="33" t="s">
        <v>96</v>
      </c>
      <c r="H354" s="33"/>
    </row>
    <row r="355" spans="1:8" ht="13.5" customHeight="1">
      <c r="A355" s="159" t="s">
        <v>692</v>
      </c>
      <c r="B355" s="33" t="s">
        <v>694</v>
      </c>
      <c r="C355" s="33" t="s">
        <v>648</v>
      </c>
      <c r="D355" s="33" t="s">
        <v>651</v>
      </c>
      <c r="E355" s="154" t="s">
        <v>655</v>
      </c>
      <c r="F355" s="33">
        <v>84.5</v>
      </c>
      <c r="G355" s="33" t="s">
        <v>96</v>
      </c>
      <c r="H355" s="33"/>
    </row>
    <row r="356" spans="1:8" ht="13.5" customHeight="1">
      <c r="A356" s="159" t="s">
        <v>692</v>
      </c>
      <c r="B356" s="33" t="s">
        <v>694</v>
      </c>
      <c r="C356" s="33" t="s">
        <v>648</v>
      </c>
      <c r="D356" s="33" t="s">
        <v>651</v>
      </c>
      <c r="E356" s="154" t="s">
        <v>654</v>
      </c>
      <c r="F356" s="33">
        <v>85.9</v>
      </c>
      <c r="G356" s="33" t="s">
        <v>96</v>
      </c>
      <c r="H356" s="33"/>
    </row>
    <row r="357" spans="1:8" ht="13.5" customHeight="1">
      <c r="A357" s="159" t="s">
        <v>692</v>
      </c>
      <c r="B357" s="33" t="s">
        <v>694</v>
      </c>
      <c r="C357" s="33" t="s">
        <v>648</v>
      </c>
      <c r="D357" s="33" t="s">
        <v>651</v>
      </c>
      <c r="E357" s="154" t="s">
        <v>653</v>
      </c>
      <c r="F357" s="33">
        <v>88.3</v>
      </c>
      <c r="G357" s="33" t="s">
        <v>96</v>
      </c>
      <c r="H357" s="33"/>
    </row>
    <row r="358" spans="1:8" ht="13.5" customHeight="1">
      <c r="A358" s="159" t="s">
        <v>692</v>
      </c>
      <c r="B358" s="33" t="s">
        <v>694</v>
      </c>
      <c r="C358" s="33" t="s">
        <v>648</v>
      </c>
      <c r="D358" s="33" t="s">
        <v>651</v>
      </c>
      <c r="E358" s="154" t="s">
        <v>652</v>
      </c>
      <c r="F358" s="33">
        <v>88.9</v>
      </c>
      <c r="G358" s="33" t="s">
        <v>96</v>
      </c>
      <c r="H358" s="33"/>
    </row>
    <row r="359" spans="1:8" ht="13.5" customHeight="1">
      <c r="A359" s="159" t="s">
        <v>692</v>
      </c>
      <c r="B359" s="33" t="s">
        <v>694</v>
      </c>
      <c r="C359" s="33" t="s">
        <v>648</v>
      </c>
      <c r="D359" s="33" t="s">
        <v>651</v>
      </c>
      <c r="E359" s="154" t="s">
        <v>650</v>
      </c>
      <c r="F359" s="33">
        <v>89.7</v>
      </c>
      <c r="G359" s="33" t="s">
        <v>96</v>
      </c>
      <c r="H359" s="33"/>
    </row>
    <row r="360" spans="1:8" ht="13.5" customHeight="1">
      <c r="A360" s="159" t="s">
        <v>692</v>
      </c>
      <c r="B360" s="33" t="s">
        <v>693</v>
      </c>
      <c r="C360" s="33" t="s">
        <v>648</v>
      </c>
      <c r="D360" s="33" t="s">
        <v>651</v>
      </c>
      <c r="E360" s="154" t="s">
        <v>655</v>
      </c>
      <c r="F360" s="33">
        <v>10.8</v>
      </c>
      <c r="G360" s="33" t="s">
        <v>96</v>
      </c>
      <c r="H360" s="33"/>
    </row>
    <row r="361" spans="1:8" ht="13.5" customHeight="1">
      <c r="A361" s="159" t="s">
        <v>692</v>
      </c>
      <c r="B361" s="33" t="s">
        <v>693</v>
      </c>
      <c r="C361" s="33" t="s">
        <v>648</v>
      </c>
      <c r="D361" s="33" t="s">
        <v>651</v>
      </c>
      <c r="E361" s="154" t="s">
        <v>654</v>
      </c>
      <c r="F361" s="33">
        <v>10.6</v>
      </c>
      <c r="G361" s="33" t="s">
        <v>96</v>
      </c>
      <c r="H361" s="33"/>
    </row>
    <row r="362" spans="1:8" ht="13.5" customHeight="1">
      <c r="A362" s="159" t="s">
        <v>692</v>
      </c>
      <c r="B362" s="33" t="s">
        <v>693</v>
      </c>
      <c r="C362" s="33" t="s">
        <v>648</v>
      </c>
      <c r="D362" s="33" t="s">
        <v>651</v>
      </c>
      <c r="E362" s="154" t="s">
        <v>653</v>
      </c>
      <c r="F362" s="33">
        <v>7.8</v>
      </c>
      <c r="G362" s="33" t="s">
        <v>96</v>
      </c>
      <c r="H362" s="33"/>
    </row>
    <row r="363" spans="1:8" ht="13.5" customHeight="1">
      <c r="A363" s="159" t="s">
        <v>692</v>
      </c>
      <c r="B363" s="33" t="s">
        <v>693</v>
      </c>
      <c r="C363" s="33" t="s">
        <v>648</v>
      </c>
      <c r="D363" s="33" t="s">
        <v>651</v>
      </c>
      <c r="E363" s="154" t="s">
        <v>652</v>
      </c>
      <c r="F363" s="33">
        <v>9.4</v>
      </c>
      <c r="G363" s="33" t="s">
        <v>96</v>
      </c>
      <c r="H363" s="33"/>
    </row>
    <row r="364" spans="1:8" ht="13.5" customHeight="1">
      <c r="A364" s="159" t="s">
        <v>692</v>
      </c>
      <c r="B364" s="33" t="s">
        <v>693</v>
      </c>
      <c r="C364" s="33" t="s">
        <v>648</v>
      </c>
      <c r="D364" s="33" t="s">
        <v>651</v>
      </c>
      <c r="E364" s="154" t="s">
        <v>650</v>
      </c>
      <c r="F364" s="33">
        <v>8.1</v>
      </c>
      <c r="G364" s="33" t="s">
        <v>96</v>
      </c>
      <c r="H364" s="33"/>
    </row>
    <row r="365" spans="1:8" ht="13.5" customHeight="1">
      <c r="A365" s="159" t="s">
        <v>692</v>
      </c>
      <c r="B365" s="33" t="s">
        <v>691</v>
      </c>
      <c r="C365" s="33" t="s">
        <v>648</v>
      </c>
      <c r="D365" s="33" t="s">
        <v>651</v>
      </c>
      <c r="E365" s="154" t="s">
        <v>655</v>
      </c>
      <c r="F365" s="33">
        <v>5</v>
      </c>
      <c r="G365" s="33" t="s">
        <v>96</v>
      </c>
      <c r="H365" s="33"/>
    </row>
    <row r="366" spans="1:8" ht="13.5" customHeight="1">
      <c r="A366" s="159" t="s">
        <v>692</v>
      </c>
      <c r="B366" s="33" t="s">
        <v>691</v>
      </c>
      <c r="C366" s="33" t="s">
        <v>648</v>
      </c>
      <c r="D366" s="33" t="s">
        <v>651</v>
      </c>
      <c r="E366" s="154" t="s">
        <v>654</v>
      </c>
      <c r="F366" s="33">
        <v>3.5</v>
      </c>
      <c r="G366" s="33" t="s">
        <v>96</v>
      </c>
      <c r="H366" s="33"/>
    </row>
    <row r="367" spans="1:8" ht="13.5" customHeight="1">
      <c r="A367" s="159" t="s">
        <v>692</v>
      </c>
      <c r="B367" s="33" t="s">
        <v>691</v>
      </c>
      <c r="C367" s="33" t="s">
        <v>648</v>
      </c>
      <c r="D367" s="33" t="s">
        <v>651</v>
      </c>
      <c r="E367" s="154" t="s">
        <v>653</v>
      </c>
      <c r="F367" s="33">
        <v>3.9</v>
      </c>
      <c r="G367" s="33" t="s">
        <v>96</v>
      </c>
      <c r="H367" s="33"/>
    </row>
    <row r="368" spans="1:8" ht="13.5" customHeight="1">
      <c r="A368" s="159" t="s">
        <v>692</v>
      </c>
      <c r="B368" s="33" t="s">
        <v>691</v>
      </c>
      <c r="C368" s="33" t="s">
        <v>648</v>
      </c>
      <c r="D368" s="33" t="s">
        <v>651</v>
      </c>
      <c r="E368" s="154" t="s">
        <v>652</v>
      </c>
      <c r="F368" s="33">
        <v>1.9</v>
      </c>
      <c r="G368" s="33" t="s">
        <v>96</v>
      </c>
      <c r="H368" s="33"/>
    </row>
    <row r="369" spans="1:8" ht="13.5" customHeight="1">
      <c r="A369" s="159" t="s">
        <v>692</v>
      </c>
      <c r="B369" s="33" t="s">
        <v>691</v>
      </c>
      <c r="C369" s="33" t="s">
        <v>648</v>
      </c>
      <c r="D369" s="33" t="s">
        <v>651</v>
      </c>
      <c r="E369" s="154" t="s">
        <v>650</v>
      </c>
      <c r="F369" s="33">
        <v>2</v>
      </c>
      <c r="G369" s="33" t="s">
        <v>96</v>
      </c>
      <c r="H369" s="33"/>
    </row>
    <row r="370" spans="1:8" ht="13.5" customHeight="1">
      <c r="A370" s="159" t="s">
        <v>362</v>
      </c>
      <c r="B370" s="33" t="s">
        <v>690</v>
      </c>
      <c r="C370" s="33" t="s">
        <v>648</v>
      </c>
      <c r="D370" s="33" t="s">
        <v>651</v>
      </c>
      <c r="E370" s="154" t="s">
        <v>655</v>
      </c>
      <c r="F370" s="33">
        <v>84.9</v>
      </c>
      <c r="G370" s="33" t="s">
        <v>96</v>
      </c>
      <c r="H370" s="33"/>
    </row>
    <row r="371" spans="1:8" ht="13.5" customHeight="1">
      <c r="A371" s="159" t="s">
        <v>362</v>
      </c>
      <c r="B371" s="33" t="s">
        <v>690</v>
      </c>
      <c r="C371" s="33" t="s">
        <v>648</v>
      </c>
      <c r="D371" s="33" t="s">
        <v>651</v>
      </c>
      <c r="E371" s="154" t="s">
        <v>654</v>
      </c>
      <c r="F371" s="33">
        <v>86.3</v>
      </c>
      <c r="G371" s="33" t="s">
        <v>96</v>
      </c>
      <c r="H371" s="33"/>
    </row>
    <row r="372" spans="1:8" ht="13.5" customHeight="1">
      <c r="A372" s="159" t="s">
        <v>362</v>
      </c>
      <c r="B372" s="33" t="s">
        <v>690</v>
      </c>
      <c r="C372" s="33" t="s">
        <v>648</v>
      </c>
      <c r="D372" s="33" t="s">
        <v>651</v>
      </c>
      <c r="E372" s="154" t="s">
        <v>653</v>
      </c>
      <c r="F372" s="33">
        <v>88.5</v>
      </c>
      <c r="G372" s="33" t="s">
        <v>96</v>
      </c>
      <c r="H372" s="33"/>
    </row>
    <row r="373" spans="1:8" ht="13.5" customHeight="1">
      <c r="A373" s="159" t="s">
        <v>362</v>
      </c>
      <c r="B373" s="33" t="s">
        <v>690</v>
      </c>
      <c r="C373" s="33" t="s">
        <v>648</v>
      </c>
      <c r="D373" s="33" t="s">
        <v>651</v>
      </c>
      <c r="E373" s="154" t="s">
        <v>652</v>
      </c>
      <c r="F373" s="33">
        <v>88.5</v>
      </c>
      <c r="G373" s="33" t="s">
        <v>96</v>
      </c>
      <c r="H373" s="33"/>
    </row>
    <row r="374" spans="1:8" ht="13.5" customHeight="1">
      <c r="A374" s="159" t="s">
        <v>362</v>
      </c>
      <c r="B374" s="33" t="s">
        <v>690</v>
      </c>
      <c r="C374" s="33" t="s">
        <v>648</v>
      </c>
      <c r="D374" s="33" t="s">
        <v>651</v>
      </c>
      <c r="E374" s="154" t="s">
        <v>650</v>
      </c>
      <c r="F374" s="33">
        <v>89.7</v>
      </c>
      <c r="G374" s="33" t="s">
        <v>96</v>
      </c>
      <c r="H374" s="33"/>
    </row>
    <row r="375" spans="1:8" ht="13.5" customHeight="1">
      <c r="A375" s="159" t="s">
        <v>362</v>
      </c>
      <c r="B375" s="33" t="s">
        <v>689</v>
      </c>
      <c r="C375" s="33" t="s">
        <v>648</v>
      </c>
      <c r="D375" s="33" t="s">
        <v>651</v>
      </c>
      <c r="E375" s="154" t="s">
        <v>655</v>
      </c>
      <c r="F375" s="33">
        <v>10.3</v>
      </c>
      <c r="G375" s="33" t="s">
        <v>96</v>
      </c>
      <c r="H375" s="33"/>
    </row>
    <row r="376" spans="1:8" ht="13.5" customHeight="1">
      <c r="A376" s="159" t="s">
        <v>362</v>
      </c>
      <c r="B376" s="33" t="s">
        <v>689</v>
      </c>
      <c r="C376" s="33" t="s">
        <v>648</v>
      </c>
      <c r="D376" s="33" t="s">
        <v>651</v>
      </c>
      <c r="E376" s="154" t="s">
        <v>654</v>
      </c>
      <c r="F376" s="33">
        <v>10.9</v>
      </c>
      <c r="G376" s="33" t="s">
        <v>96</v>
      </c>
      <c r="H376" s="33"/>
    </row>
    <row r="377" spans="1:8" ht="13.5" customHeight="1">
      <c r="A377" s="159" t="s">
        <v>362</v>
      </c>
      <c r="B377" s="33" t="s">
        <v>689</v>
      </c>
      <c r="C377" s="33" t="s">
        <v>648</v>
      </c>
      <c r="D377" s="33" t="s">
        <v>651</v>
      </c>
      <c r="E377" s="154" t="s">
        <v>653</v>
      </c>
      <c r="F377" s="33">
        <v>7.9</v>
      </c>
      <c r="G377" s="33" t="s">
        <v>96</v>
      </c>
      <c r="H377" s="33"/>
    </row>
    <row r="378" spans="1:8" ht="13.5" customHeight="1">
      <c r="A378" s="159" t="s">
        <v>362</v>
      </c>
      <c r="B378" s="33" t="s">
        <v>689</v>
      </c>
      <c r="C378" s="33" t="s">
        <v>648</v>
      </c>
      <c r="D378" s="33" t="s">
        <v>651</v>
      </c>
      <c r="E378" s="154" t="s">
        <v>652</v>
      </c>
      <c r="F378" s="33">
        <v>9.4</v>
      </c>
      <c r="G378" s="33" t="s">
        <v>96</v>
      </c>
      <c r="H378" s="33"/>
    </row>
    <row r="379" spans="1:8" ht="13.5" customHeight="1">
      <c r="A379" s="159" t="s">
        <v>362</v>
      </c>
      <c r="B379" s="33" t="s">
        <v>689</v>
      </c>
      <c r="C379" s="33" t="s">
        <v>648</v>
      </c>
      <c r="D379" s="33" t="s">
        <v>651</v>
      </c>
      <c r="E379" s="154" t="s">
        <v>650</v>
      </c>
      <c r="F379" s="33">
        <v>8</v>
      </c>
      <c r="G379" s="33" t="s">
        <v>96</v>
      </c>
      <c r="H379" s="33"/>
    </row>
    <row r="380" spans="1:8" ht="13.5" customHeight="1">
      <c r="A380" s="159" t="s">
        <v>362</v>
      </c>
      <c r="B380" s="33" t="s">
        <v>688</v>
      </c>
      <c r="C380" s="33" t="s">
        <v>648</v>
      </c>
      <c r="D380" s="33" t="s">
        <v>651</v>
      </c>
      <c r="E380" s="154" t="s">
        <v>655</v>
      </c>
      <c r="F380" s="33">
        <v>4.7</v>
      </c>
      <c r="G380" s="33" t="s">
        <v>96</v>
      </c>
      <c r="H380" s="33"/>
    </row>
    <row r="381" spans="1:8" ht="13.5" customHeight="1">
      <c r="A381" s="159" t="s">
        <v>362</v>
      </c>
      <c r="B381" s="33" t="s">
        <v>688</v>
      </c>
      <c r="C381" s="33" t="s">
        <v>648</v>
      </c>
      <c r="D381" s="33" t="s">
        <v>651</v>
      </c>
      <c r="E381" s="154" t="s">
        <v>654</v>
      </c>
      <c r="F381" s="33">
        <v>3.1</v>
      </c>
      <c r="G381" s="33" t="s">
        <v>96</v>
      </c>
      <c r="H381" s="33"/>
    </row>
    <row r="382" spans="1:8" ht="13.5" customHeight="1">
      <c r="A382" s="159" t="s">
        <v>362</v>
      </c>
      <c r="B382" s="33" t="s">
        <v>688</v>
      </c>
      <c r="C382" s="33" t="s">
        <v>648</v>
      </c>
      <c r="D382" s="33" t="s">
        <v>651</v>
      </c>
      <c r="E382" s="154" t="s">
        <v>653</v>
      </c>
      <c r="F382" s="33">
        <v>3.7</v>
      </c>
      <c r="G382" s="33" t="s">
        <v>96</v>
      </c>
      <c r="H382" s="33"/>
    </row>
    <row r="383" spans="1:8" ht="13.5" customHeight="1">
      <c r="A383" s="159" t="s">
        <v>362</v>
      </c>
      <c r="B383" s="33" t="s">
        <v>688</v>
      </c>
      <c r="C383" s="33" t="s">
        <v>648</v>
      </c>
      <c r="D383" s="33" t="s">
        <v>651</v>
      </c>
      <c r="E383" s="154" t="s">
        <v>652</v>
      </c>
      <c r="F383" s="33">
        <v>2.2000000000000002</v>
      </c>
      <c r="G383" s="33" t="s">
        <v>96</v>
      </c>
      <c r="H383" s="33"/>
    </row>
    <row r="384" spans="1:8" ht="13.5" customHeight="1">
      <c r="A384" s="159" t="s">
        <v>362</v>
      </c>
      <c r="B384" s="33" t="s">
        <v>688</v>
      </c>
      <c r="C384" s="33" t="s">
        <v>648</v>
      </c>
      <c r="D384" s="33" t="s">
        <v>651</v>
      </c>
      <c r="E384" s="154" t="s">
        <v>650</v>
      </c>
      <c r="F384" s="33">
        <v>2.2999999999999998</v>
      </c>
      <c r="G384" s="33" t="s">
        <v>96</v>
      </c>
      <c r="H384" s="33"/>
    </row>
    <row r="385" spans="1:8" ht="13.5" customHeight="1">
      <c r="A385" s="159" t="s">
        <v>686</v>
      </c>
      <c r="B385" s="33" t="s">
        <v>687</v>
      </c>
      <c r="C385" s="33" t="s">
        <v>648</v>
      </c>
      <c r="D385" s="33" t="s">
        <v>651</v>
      </c>
      <c r="E385" s="154" t="s">
        <v>655</v>
      </c>
      <c r="F385" s="33">
        <v>60.4</v>
      </c>
      <c r="G385" s="33" t="s">
        <v>96</v>
      </c>
      <c r="H385" s="33"/>
    </row>
    <row r="386" spans="1:8" ht="13.5" customHeight="1">
      <c r="A386" s="159" t="s">
        <v>686</v>
      </c>
      <c r="B386" s="33" t="s">
        <v>687</v>
      </c>
      <c r="C386" s="33" t="s">
        <v>648</v>
      </c>
      <c r="D386" s="33" t="s">
        <v>651</v>
      </c>
      <c r="E386" s="154" t="s">
        <v>654</v>
      </c>
      <c r="F386" s="33">
        <v>64.3</v>
      </c>
      <c r="G386" s="33" t="s">
        <v>96</v>
      </c>
      <c r="H386" s="33"/>
    </row>
    <row r="387" spans="1:8" ht="13.5" customHeight="1">
      <c r="A387" s="159" t="s">
        <v>686</v>
      </c>
      <c r="B387" s="33" t="s">
        <v>687</v>
      </c>
      <c r="C387" s="33" t="s">
        <v>648</v>
      </c>
      <c r="D387" s="33" t="s">
        <v>651</v>
      </c>
      <c r="E387" s="154" t="s">
        <v>653</v>
      </c>
      <c r="F387" s="33">
        <v>69.400000000000006</v>
      </c>
      <c r="G387" s="33" t="s">
        <v>96</v>
      </c>
      <c r="H387" s="33"/>
    </row>
    <row r="388" spans="1:8" ht="13.5" customHeight="1">
      <c r="A388" s="159" t="s">
        <v>686</v>
      </c>
      <c r="B388" s="33" t="s">
        <v>687</v>
      </c>
      <c r="C388" s="33" t="s">
        <v>648</v>
      </c>
      <c r="D388" s="33" t="s">
        <v>651</v>
      </c>
      <c r="E388" s="154" t="s">
        <v>652</v>
      </c>
      <c r="F388" s="33">
        <v>71.8</v>
      </c>
      <c r="G388" s="33" t="s">
        <v>96</v>
      </c>
      <c r="H388" s="33"/>
    </row>
    <row r="389" spans="1:8" ht="13.5" customHeight="1">
      <c r="A389" s="159" t="s">
        <v>686</v>
      </c>
      <c r="B389" s="33" t="s">
        <v>687</v>
      </c>
      <c r="C389" s="33" t="s">
        <v>648</v>
      </c>
      <c r="D389" s="33" t="s">
        <v>651</v>
      </c>
      <c r="E389" s="154" t="s">
        <v>650</v>
      </c>
      <c r="F389" s="33">
        <v>77.400000000000006</v>
      </c>
      <c r="G389" s="33" t="s">
        <v>96</v>
      </c>
      <c r="H389" s="33"/>
    </row>
    <row r="390" spans="1:8" ht="13.5" customHeight="1">
      <c r="A390" s="159" t="s">
        <v>686</v>
      </c>
      <c r="B390" s="33" t="s">
        <v>685</v>
      </c>
      <c r="C390" s="33" t="s">
        <v>648</v>
      </c>
      <c r="D390" s="33" t="s">
        <v>651</v>
      </c>
      <c r="E390" s="154" t="s">
        <v>655</v>
      </c>
      <c r="F390" s="33">
        <v>39.799999999999997</v>
      </c>
      <c r="G390" s="33" t="s">
        <v>96</v>
      </c>
      <c r="H390" s="33"/>
    </row>
    <row r="391" spans="1:8" ht="13.5" customHeight="1">
      <c r="A391" s="159" t="s">
        <v>686</v>
      </c>
      <c r="B391" s="33" t="s">
        <v>685</v>
      </c>
      <c r="C391" s="33" t="s">
        <v>648</v>
      </c>
      <c r="D391" s="33" t="s">
        <v>651</v>
      </c>
      <c r="E391" s="154" t="s">
        <v>654</v>
      </c>
      <c r="F391" s="33">
        <v>35.9</v>
      </c>
      <c r="G391" s="33" t="s">
        <v>96</v>
      </c>
      <c r="H391" s="33"/>
    </row>
    <row r="392" spans="1:8" ht="13.5" customHeight="1">
      <c r="A392" s="159" t="s">
        <v>686</v>
      </c>
      <c r="B392" s="33" t="s">
        <v>685</v>
      </c>
      <c r="C392" s="33" t="s">
        <v>648</v>
      </c>
      <c r="D392" s="33" t="s">
        <v>651</v>
      </c>
      <c r="E392" s="154" t="s">
        <v>653</v>
      </c>
      <c r="F392" s="33">
        <v>30.5</v>
      </c>
      <c r="G392" s="33" t="s">
        <v>96</v>
      </c>
      <c r="H392" s="33"/>
    </row>
    <row r="393" spans="1:8" ht="13.5" customHeight="1">
      <c r="A393" s="159" t="s">
        <v>686</v>
      </c>
      <c r="B393" s="33" t="s">
        <v>685</v>
      </c>
      <c r="C393" s="33" t="s">
        <v>648</v>
      </c>
      <c r="D393" s="33" t="s">
        <v>651</v>
      </c>
      <c r="E393" s="154" t="s">
        <v>652</v>
      </c>
      <c r="F393" s="33">
        <v>28.1</v>
      </c>
      <c r="G393" s="33" t="s">
        <v>96</v>
      </c>
      <c r="H393" s="33"/>
    </row>
    <row r="394" spans="1:8" ht="13.5" customHeight="1">
      <c r="A394" s="159" t="s">
        <v>686</v>
      </c>
      <c r="B394" s="33" t="s">
        <v>685</v>
      </c>
      <c r="C394" s="33" t="s">
        <v>648</v>
      </c>
      <c r="D394" s="33" t="s">
        <v>651</v>
      </c>
      <c r="E394" s="154" t="s">
        <v>650</v>
      </c>
      <c r="F394" s="33">
        <v>22.5</v>
      </c>
      <c r="G394" s="33" t="s">
        <v>96</v>
      </c>
      <c r="H394" s="33"/>
    </row>
    <row r="395" spans="1:8" ht="13.5" customHeight="1">
      <c r="A395" s="159" t="s">
        <v>683</v>
      </c>
      <c r="B395" s="33" t="s">
        <v>684</v>
      </c>
      <c r="C395" s="33" t="s">
        <v>648</v>
      </c>
      <c r="D395" s="33" t="s">
        <v>651</v>
      </c>
      <c r="E395" s="154" t="s">
        <v>655</v>
      </c>
      <c r="F395" s="33">
        <v>25.6</v>
      </c>
      <c r="G395" s="33" t="s">
        <v>96</v>
      </c>
      <c r="H395" s="33"/>
    </row>
    <row r="396" spans="1:8" ht="13.5" customHeight="1">
      <c r="A396" s="159" t="s">
        <v>683</v>
      </c>
      <c r="B396" s="33" t="s">
        <v>684</v>
      </c>
      <c r="C396" s="33" t="s">
        <v>648</v>
      </c>
      <c r="D396" s="33" t="s">
        <v>651</v>
      </c>
      <c r="E396" s="154" t="s">
        <v>654</v>
      </c>
      <c r="F396" s="33">
        <v>22.6</v>
      </c>
      <c r="G396" s="33" t="s">
        <v>96</v>
      </c>
      <c r="H396" s="33"/>
    </row>
    <row r="397" spans="1:8" ht="13.5" customHeight="1">
      <c r="A397" s="159" t="s">
        <v>683</v>
      </c>
      <c r="B397" s="33" t="s">
        <v>684</v>
      </c>
      <c r="C397" s="33" t="s">
        <v>648</v>
      </c>
      <c r="D397" s="33" t="s">
        <v>651</v>
      </c>
      <c r="E397" s="154" t="s">
        <v>653</v>
      </c>
      <c r="F397" s="33">
        <v>17.7</v>
      </c>
      <c r="G397" s="33" t="s">
        <v>96</v>
      </c>
      <c r="H397" s="33"/>
    </row>
    <row r="398" spans="1:8" ht="13.5" customHeight="1">
      <c r="A398" s="159" t="s">
        <v>683</v>
      </c>
      <c r="B398" s="33" t="s">
        <v>684</v>
      </c>
      <c r="C398" s="33" t="s">
        <v>648</v>
      </c>
      <c r="D398" s="33" t="s">
        <v>651</v>
      </c>
      <c r="E398" s="154" t="s">
        <v>652</v>
      </c>
      <c r="F398" s="33">
        <v>16.3</v>
      </c>
      <c r="G398" s="33" t="s">
        <v>96</v>
      </c>
      <c r="H398" s="33"/>
    </row>
    <row r="399" spans="1:8" ht="13.5" customHeight="1">
      <c r="A399" s="159" t="s">
        <v>683</v>
      </c>
      <c r="B399" s="33" t="s">
        <v>684</v>
      </c>
      <c r="C399" s="33" t="s">
        <v>648</v>
      </c>
      <c r="D399" s="33" t="s">
        <v>651</v>
      </c>
      <c r="E399" s="154" t="s">
        <v>650</v>
      </c>
      <c r="F399" s="33">
        <v>11.9</v>
      </c>
      <c r="G399" s="33" t="s">
        <v>96</v>
      </c>
      <c r="H399" s="33"/>
    </row>
    <row r="400" spans="1:8" ht="13.5" customHeight="1">
      <c r="A400" s="159" t="s">
        <v>683</v>
      </c>
      <c r="B400" s="33" t="s">
        <v>682</v>
      </c>
      <c r="C400" s="33" t="s">
        <v>648</v>
      </c>
      <c r="D400" s="33" t="s">
        <v>651</v>
      </c>
      <c r="E400" s="154" t="s">
        <v>655</v>
      </c>
      <c r="F400" s="33">
        <v>14.2</v>
      </c>
      <c r="G400" s="33" t="s">
        <v>96</v>
      </c>
      <c r="H400" s="33"/>
    </row>
    <row r="401" spans="1:8" ht="13.5" customHeight="1">
      <c r="A401" s="159" t="s">
        <v>683</v>
      </c>
      <c r="B401" s="33" t="s">
        <v>682</v>
      </c>
      <c r="C401" s="33" t="s">
        <v>648</v>
      </c>
      <c r="D401" s="33" t="s">
        <v>651</v>
      </c>
      <c r="E401" s="154" t="s">
        <v>654</v>
      </c>
      <c r="F401" s="33">
        <v>13.3</v>
      </c>
      <c r="G401" s="33" t="s">
        <v>96</v>
      </c>
      <c r="H401" s="33"/>
    </row>
    <row r="402" spans="1:8" ht="13.5" customHeight="1">
      <c r="A402" s="159" t="s">
        <v>683</v>
      </c>
      <c r="B402" s="33" t="s">
        <v>682</v>
      </c>
      <c r="C402" s="33" t="s">
        <v>648</v>
      </c>
      <c r="D402" s="33" t="s">
        <v>651</v>
      </c>
      <c r="E402" s="154" t="s">
        <v>653</v>
      </c>
      <c r="F402" s="33">
        <v>12.9</v>
      </c>
      <c r="G402" s="33" t="s">
        <v>96</v>
      </c>
      <c r="H402" s="33"/>
    </row>
    <row r="403" spans="1:8" ht="13.5" customHeight="1">
      <c r="A403" s="159" t="s">
        <v>683</v>
      </c>
      <c r="B403" s="33" t="s">
        <v>682</v>
      </c>
      <c r="C403" s="33" t="s">
        <v>648</v>
      </c>
      <c r="D403" s="33" t="s">
        <v>651</v>
      </c>
      <c r="E403" s="154" t="s">
        <v>652</v>
      </c>
      <c r="F403" s="33">
        <v>11.7</v>
      </c>
      <c r="G403" s="33" t="s">
        <v>96</v>
      </c>
      <c r="H403" s="33"/>
    </row>
    <row r="404" spans="1:8" ht="13.5" customHeight="1">
      <c r="A404" s="33" t="s">
        <v>683</v>
      </c>
      <c r="B404" s="33" t="s">
        <v>682</v>
      </c>
      <c r="C404" s="33" t="s">
        <v>648</v>
      </c>
      <c r="D404" s="33" t="s">
        <v>651</v>
      </c>
      <c r="E404" s="154" t="s">
        <v>650</v>
      </c>
      <c r="F404" s="33">
        <v>10.6</v>
      </c>
      <c r="G404" s="33" t="s">
        <v>96</v>
      </c>
      <c r="H404" s="33"/>
    </row>
    <row r="405" spans="1:8" ht="15" customHeight="1">
      <c r="A405" s="159" t="s">
        <v>703</v>
      </c>
      <c r="B405" s="33" t="s">
        <v>704</v>
      </c>
      <c r="C405" s="33" t="s">
        <v>648</v>
      </c>
      <c r="D405" s="33" t="s">
        <v>334</v>
      </c>
      <c r="E405" s="153" t="s">
        <v>392</v>
      </c>
      <c r="F405" s="33">
        <v>95.6</v>
      </c>
      <c r="G405" s="33" t="s">
        <v>96</v>
      </c>
      <c r="H405" s="33"/>
    </row>
    <row r="406" spans="1:8" ht="15" customHeight="1">
      <c r="A406" s="159" t="s">
        <v>703</v>
      </c>
      <c r="B406" s="33" t="s">
        <v>704</v>
      </c>
      <c r="C406" s="33" t="s">
        <v>648</v>
      </c>
      <c r="D406" s="33" t="s">
        <v>334</v>
      </c>
      <c r="E406" s="153" t="s">
        <v>65</v>
      </c>
      <c r="F406" s="33">
        <v>91.6</v>
      </c>
      <c r="G406" s="33" t="s">
        <v>96</v>
      </c>
      <c r="H406" s="33"/>
    </row>
    <row r="407" spans="1:8" ht="15" customHeight="1">
      <c r="A407" s="159" t="s">
        <v>703</v>
      </c>
      <c r="B407" s="33" t="s">
        <v>704</v>
      </c>
      <c r="C407" s="33" t="s">
        <v>648</v>
      </c>
      <c r="D407" s="33" t="s">
        <v>334</v>
      </c>
      <c r="E407" s="153" t="s">
        <v>647</v>
      </c>
      <c r="F407" s="33">
        <v>90.4</v>
      </c>
      <c r="G407" s="33" t="s">
        <v>96</v>
      </c>
      <c r="H407" s="33"/>
    </row>
    <row r="408" spans="1:8" ht="15" customHeight="1">
      <c r="A408" s="159" t="s">
        <v>703</v>
      </c>
      <c r="B408" s="33" t="s">
        <v>702</v>
      </c>
      <c r="C408" s="33" t="s">
        <v>648</v>
      </c>
      <c r="D408" s="33" t="s">
        <v>334</v>
      </c>
      <c r="E408" s="153" t="s">
        <v>392</v>
      </c>
      <c r="F408" s="33">
        <v>3.9</v>
      </c>
      <c r="G408" s="33" t="s">
        <v>96</v>
      </c>
      <c r="H408" s="33"/>
    </row>
    <row r="409" spans="1:8" ht="15" customHeight="1">
      <c r="A409" s="159" t="s">
        <v>703</v>
      </c>
      <c r="B409" s="33" t="s">
        <v>702</v>
      </c>
      <c r="C409" s="33" t="s">
        <v>648</v>
      </c>
      <c r="D409" s="33" t="s">
        <v>334</v>
      </c>
      <c r="E409" s="153" t="s">
        <v>65</v>
      </c>
      <c r="F409" s="33">
        <v>7.5</v>
      </c>
      <c r="G409" s="33" t="s">
        <v>96</v>
      </c>
      <c r="H409" s="33"/>
    </row>
    <row r="410" spans="1:8" ht="15" customHeight="1">
      <c r="A410" s="159" t="s">
        <v>703</v>
      </c>
      <c r="B410" s="33" t="s">
        <v>702</v>
      </c>
      <c r="C410" s="33" t="s">
        <v>648</v>
      </c>
      <c r="D410" s="33" t="s">
        <v>334</v>
      </c>
      <c r="E410" s="153" t="s">
        <v>647</v>
      </c>
      <c r="F410" s="33">
        <v>9.1999999999999993</v>
      </c>
      <c r="G410" s="33" t="s">
        <v>96</v>
      </c>
      <c r="H410" s="33"/>
    </row>
    <row r="411" spans="1:8" ht="15" customHeight="1">
      <c r="A411" s="159" t="s">
        <v>700</v>
      </c>
      <c r="B411" s="33" t="s">
        <v>701</v>
      </c>
      <c r="C411" s="33" t="s">
        <v>648</v>
      </c>
      <c r="D411" s="33" t="s">
        <v>334</v>
      </c>
      <c r="E411" s="153" t="s">
        <v>392</v>
      </c>
      <c r="F411" s="33">
        <v>88.4</v>
      </c>
      <c r="G411" s="33" t="s">
        <v>96</v>
      </c>
      <c r="H411" s="33"/>
    </row>
    <row r="412" spans="1:8" ht="15" customHeight="1">
      <c r="A412" s="159" t="s">
        <v>700</v>
      </c>
      <c r="B412" s="33" t="s">
        <v>701</v>
      </c>
      <c r="C412" s="33" t="s">
        <v>648</v>
      </c>
      <c r="D412" s="33" t="s">
        <v>334</v>
      </c>
      <c r="E412" s="153" t="s">
        <v>65</v>
      </c>
      <c r="F412" s="33">
        <v>82.7</v>
      </c>
      <c r="G412" s="33" t="s">
        <v>96</v>
      </c>
      <c r="H412" s="33"/>
    </row>
    <row r="413" spans="1:8" ht="15" customHeight="1">
      <c r="A413" s="159" t="s">
        <v>700</v>
      </c>
      <c r="B413" s="33" t="s">
        <v>701</v>
      </c>
      <c r="C413" s="33" t="s">
        <v>648</v>
      </c>
      <c r="D413" s="33" t="s">
        <v>334</v>
      </c>
      <c r="E413" s="153" t="s">
        <v>647</v>
      </c>
      <c r="F413" s="33">
        <v>79.3</v>
      </c>
      <c r="G413" s="33" t="s">
        <v>96</v>
      </c>
      <c r="H413" s="33"/>
    </row>
    <row r="414" spans="1:8" ht="15" customHeight="1">
      <c r="A414" s="159" t="s">
        <v>700</v>
      </c>
      <c r="B414" s="33" t="s">
        <v>699</v>
      </c>
      <c r="C414" s="33" t="s">
        <v>648</v>
      </c>
      <c r="D414" s="33" t="s">
        <v>334</v>
      </c>
      <c r="E414" s="153" t="s">
        <v>392</v>
      </c>
      <c r="F414" s="33">
        <v>10.7</v>
      </c>
      <c r="G414" s="33" t="s">
        <v>96</v>
      </c>
      <c r="H414" s="33"/>
    </row>
    <row r="415" spans="1:8" ht="15" customHeight="1">
      <c r="A415" s="159" t="s">
        <v>700</v>
      </c>
      <c r="B415" s="33" t="s">
        <v>699</v>
      </c>
      <c r="C415" s="33" t="s">
        <v>648</v>
      </c>
      <c r="D415" s="33" t="s">
        <v>334</v>
      </c>
      <c r="E415" s="153" t="s">
        <v>65</v>
      </c>
      <c r="F415" s="33">
        <v>16.5</v>
      </c>
      <c r="G415" s="33" t="s">
        <v>96</v>
      </c>
      <c r="H415" s="33"/>
    </row>
    <row r="416" spans="1:8" ht="15" customHeight="1">
      <c r="A416" s="159" t="s">
        <v>700</v>
      </c>
      <c r="B416" s="33" t="s">
        <v>699</v>
      </c>
      <c r="C416" s="33" t="s">
        <v>648</v>
      </c>
      <c r="D416" s="33" t="s">
        <v>334</v>
      </c>
      <c r="E416" s="153" t="s">
        <v>647</v>
      </c>
      <c r="F416" s="33">
        <v>19.899999999999999</v>
      </c>
      <c r="G416" s="33" t="s">
        <v>96</v>
      </c>
      <c r="H416" s="33"/>
    </row>
    <row r="417" spans="1:8" ht="15" customHeight="1">
      <c r="A417" s="159" t="s">
        <v>667</v>
      </c>
      <c r="B417" s="33" t="s">
        <v>670</v>
      </c>
      <c r="C417" s="33" t="s">
        <v>648</v>
      </c>
      <c r="D417" s="33" t="s">
        <v>334</v>
      </c>
      <c r="E417" s="153" t="s">
        <v>392</v>
      </c>
      <c r="F417" s="33">
        <v>40</v>
      </c>
      <c r="G417" s="33" t="s">
        <v>96</v>
      </c>
      <c r="H417" s="33"/>
    </row>
    <row r="418" spans="1:8" ht="15" customHeight="1">
      <c r="A418" s="159" t="s">
        <v>667</v>
      </c>
      <c r="B418" s="33" t="s">
        <v>670</v>
      </c>
      <c r="C418" s="33" t="s">
        <v>648</v>
      </c>
      <c r="D418" s="33" t="s">
        <v>334</v>
      </c>
      <c r="E418" s="153" t="s">
        <v>65</v>
      </c>
      <c r="F418" s="33">
        <v>42.2</v>
      </c>
      <c r="G418" s="33" t="s">
        <v>96</v>
      </c>
      <c r="H418" s="33"/>
    </row>
    <row r="419" spans="1:8" ht="15" customHeight="1">
      <c r="A419" s="159" t="s">
        <v>667</v>
      </c>
      <c r="B419" s="33" t="s">
        <v>670</v>
      </c>
      <c r="C419" s="33" t="s">
        <v>648</v>
      </c>
      <c r="D419" s="33" t="s">
        <v>334</v>
      </c>
      <c r="E419" s="153" t="s">
        <v>647</v>
      </c>
      <c r="F419" s="33">
        <v>47.8</v>
      </c>
      <c r="G419" s="33" t="s">
        <v>96</v>
      </c>
      <c r="H419" s="33"/>
    </row>
    <row r="420" spans="1:8" ht="15" customHeight="1">
      <c r="A420" s="159" t="s">
        <v>667</v>
      </c>
      <c r="B420" s="33" t="s">
        <v>669</v>
      </c>
      <c r="C420" s="33" t="s">
        <v>648</v>
      </c>
      <c r="D420" s="33" t="s">
        <v>334</v>
      </c>
      <c r="E420" s="153" t="s">
        <v>392</v>
      </c>
      <c r="F420" s="33">
        <v>47.4</v>
      </c>
      <c r="G420" s="33" t="s">
        <v>96</v>
      </c>
      <c r="H420" s="33"/>
    </row>
    <row r="421" spans="1:8" ht="15" customHeight="1">
      <c r="A421" s="159" t="s">
        <v>667</v>
      </c>
      <c r="B421" s="33" t="s">
        <v>669</v>
      </c>
      <c r="C421" s="33" t="s">
        <v>648</v>
      </c>
      <c r="D421" s="33" t="s">
        <v>334</v>
      </c>
      <c r="E421" s="153" t="s">
        <v>65</v>
      </c>
      <c r="F421" s="33">
        <v>44.9</v>
      </c>
      <c r="G421" s="33" t="s">
        <v>96</v>
      </c>
      <c r="H421" s="33"/>
    </row>
    <row r="422" spans="1:8" ht="15" customHeight="1">
      <c r="A422" s="159" t="s">
        <v>667</v>
      </c>
      <c r="B422" s="33" t="s">
        <v>669</v>
      </c>
      <c r="C422" s="33" t="s">
        <v>648</v>
      </c>
      <c r="D422" s="33" t="s">
        <v>334</v>
      </c>
      <c r="E422" s="153" t="s">
        <v>647</v>
      </c>
      <c r="F422" s="33">
        <v>40.5</v>
      </c>
      <c r="G422" s="33" t="s">
        <v>96</v>
      </c>
      <c r="H422" s="33"/>
    </row>
    <row r="423" spans="1:8" ht="15" customHeight="1">
      <c r="A423" s="159" t="s">
        <v>667</v>
      </c>
      <c r="B423" s="33" t="s">
        <v>666</v>
      </c>
      <c r="C423" s="33" t="s">
        <v>648</v>
      </c>
      <c r="D423" s="33" t="s">
        <v>334</v>
      </c>
      <c r="E423" s="153" t="s">
        <v>392</v>
      </c>
      <c r="F423" s="33">
        <v>12.6</v>
      </c>
      <c r="G423" s="33" t="s">
        <v>96</v>
      </c>
      <c r="H423" s="33"/>
    </row>
    <row r="424" spans="1:8" ht="15" customHeight="1">
      <c r="A424" s="159" t="s">
        <v>667</v>
      </c>
      <c r="B424" s="33" t="s">
        <v>666</v>
      </c>
      <c r="C424" s="33" t="s">
        <v>648</v>
      </c>
      <c r="D424" s="33" t="s">
        <v>334</v>
      </c>
      <c r="E424" s="153" t="s">
        <v>65</v>
      </c>
      <c r="F424" s="33">
        <v>12.9</v>
      </c>
      <c r="G424" s="33" t="s">
        <v>96</v>
      </c>
      <c r="H424" s="33"/>
    </row>
    <row r="425" spans="1:8" ht="15" customHeight="1">
      <c r="A425" s="159" t="s">
        <v>667</v>
      </c>
      <c r="B425" s="33" t="s">
        <v>666</v>
      </c>
      <c r="C425" s="33" t="s">
        <v>648</v>
      </c>
      <c r="D425" s="33" t="s">
        <v>334</v>
      </c>
      <c r="E425" s="153" t="s">
        <v>647</v>
      </c>
      <c r="F425" s="33">
        <v>12</v>
      </c>
      <c r="G425" s="33" t="s">
        <v>96</v>
      </c>
      <c r="H425" s="33"/>
    </row>
    <row r="426" spans="1:8" ht="15" customHeight="1">
      <c r="A426" s="159" t="s">
        <v>696</v>
      </c>
      <c r="B426" s="33" t="s">
        <v>698</v>
      </c>
      <c r="C426" s="33" t="s">
        <v>648</v>
      </c>
      <c r="D426" s="33" t="s">
        <v>334</v>
      </c>
      <c r="E426" s="153" t="s">
        <v>392</v>
      </c>
      <c r="F426" s="33">
        <v>85.4</v>
      </c>
      <c r="G426" s="33" t="s">
        <v>96</v>
      </c>
      <c r="H426" s="33"/>
    </row>
    <row r="427" spans="1:8" ht="15" customHeight="1">
      <c r="A427" s="159" t="s">
        <v>696</v>
      </c>
      <c r="B427" s="33" t="s">
        <v>698</v>
      </c>
      <c r="C427" s="33" t="s">
        <v>648</v>
      </c>
      <c r="D427" s="33" t="s">
        <v>334</v>
      </c>
      <c r="E427" s="153" t="s">
        <v>65</v>
      </c>
      <c r="F427" s="33">
        <v>85.9</v>
      </c>
      <c r="G427" s="33" t="s">
        <v>96</v>
      </c>
      <c r="H427" s="33"/>
    </row>
    <row r="428" spans="1:8" ht="15" customHeight="1">
      <c r="A428" s="159" t="s">
        <v>696</v>
      </c>
      <c r="B428" s="33" t="s">
        <v>698</v>
      </c>
      <c r="C428" s="33" t="s">
        <v>648</v>
      </c>
      <c r="D428" s="33" t="s">
        <v>334</v>
      </c>
      <c r="E428" s="153" t="s">
        <v>647</v>
      </c>
      <c r="F428" s="33">
        <v>83.5</v>
      </c>
      <c r="G428" s="33" t="s">
        <v>96</v>
      </c>
      <c r="H428" s="33"/>
    </row>
    <row r="429" spans="1:8" ht="15" customHeight="1">
      <c r="A429" s="159" t="s">
        <v>696</v>
      </c>
      <c r="B429" s="33" t="s">
        <v>697</v>
      </c>
      <c r="C429" s="33" t="s">
        <v>648</v>
      </c>
      <c r="D429" s="33" t="s">
        <v>334</v>
      </c>
      <c r="E429" s="153" t="s">
        <v>392</v>
      </c>
      <c r="F429" s="33">
        <v>10.7</v>
      </c>
      <c r="G429" s="33" t="s">
        <v>96</v>
      </c>
      <c r="H429" s="33"/>
    </row>
    <row r="430" spans="1:8" ht="15" customHeight="1">
      <c r="A430" s="159" t="s">
        <v>696</v>
      </c>
      <c r="B430" s="33" t="s">
        <v>697</v>
      </c>
      <c r="C430" s="33" t="s">
        <v>648</v>
      </c>
      <c r="D430" s="33" t="s">
        <v>334</v>
      </c>
      <c r="E430" s="153" t="s">
        <v>65</v>
      </c>
      <c r="F430" s="33">
        <v>9.6</v>
      </c>
      <c r="G430" s="33" t="s">
        <v>96</v>
      </c>
      <c r="H430" s="33"/>
    </row>
    <row r="431" spans="1:8" ht="15" customHeight="1">
      <c r="A431" s="159" t="s">
        <v>696</v>
      </c>
      <c r="B431" s="33" t="s">
        <v>697</v>
      </c>
      <c r="C431" s="33" t="s">
        <v>648</v>
      </c>
      <c r="D431" s="33" t="s">
        <v>334</v>
      </c>
      <c r="E431" s="153" t="s">
        <v>647</v>
      </c>
      <c r="F431" s="33">
        <v>11.5</v>
      </c>
      <c r="G431" s="33" t="s">
        <v>96</v>
      </c>
      <c r="H431" s="33"/>
    </row>
    <row r="432" spans="1:8" ht="15" customHeight="1">
      <c r="A432" s="159" t="s">
        <v>696</v>
      </c>
      <c r="B432" s="33" t="s">
        <v>695</v>
      </c>
      <c r="C432" s="33" t="s">
        <v>648</v>
      </c>
      <c r="D432" s="33" t="s">
        <v>334</v>
      </c>
      <c r="E432" s="153" t="s">
        <v>392</v>
      </c>
      <c r="F432" s="33">
        <v>3.8</v>
      </c>
      <c r="G432" s="33" t="s">
        <v>96</v>
      </c>
      <c r="H432" s="33"/>
    </row>
    <row r="433" spans="1:8" ht="15" customHeight="1">
      <c r="A433" s="159" t="s">
        <v>696</v>
      </c>
      <c r="B433" s="33" t="s">
        <v>695</v>
      </c>
      <c r="C433" s="33" t="s">
        <v>648</v>
      </c>
      <c r="D433" s="33" t="s">
        <v>334</v>
      </c>
      <c r="E433" s="153" t="s">
        <v>65</v>
      </c>
      <c r="F433" s="33">
        <v>4.2</v>
      </c>
      <c r="G433" s="33" t="s">
        <v>96</v>
      </c>
      <c r="H433" s="33"/>
    </row>
    <row r="434" spans="1:8" ht="15" customHeight="1">
      <c r="A434" s="159" t="s">
        <v>696</v>
      </c>
      <c r="B434" s="33" t="s">
        <v>695</v>
      </c>
      <c r="C434" s="33" t="s">
        <v>648</v>
      </c>
      <c r="D434" s="33" t="s">
        <v>334</v>
      </c>
      <c r="E434" s="153" t="s">
        <v>647</v>
      </c>
      <c r="F434" s="33">
        <v>4.8</v>
      </c>
      <c r="G434" s="33" t="s">
        <v>96</v>
      </c>
      <c r="H434" s="33"/>
    </row>
    <row r="435" spans="1:8" ht="15" customHeight="1">
      <c r="A435" s="159" t="s">
        <v>692</v>
      </c>
      <c r="B435" s="33" t="s">
        <v>694</v>
      </c>
      <c r="C435" s="33" t="s">
        <v>648</v>
      </c>
      <c r="D435" s="33" t="s">
        <v>334</v>
      </c>
      <c r="E435" s="153" t="s">
        <v>392</v>
      </c>
      <c r="F435" s="33">
        <v>88</v>
      </c>
      <c r="G435" s="33" t="s">
        <v>96</v>
      </c>
      <c r="H435" s="33"/>
    </row>
    <row r="436" spans="1:8" ht="15" customHeight="1">
      <c r="A436" s="159" t="s">
        <v>692</v>
      </c>
      <c r="B436" s="33" t="s">
        <v>694</v>
      </c>
      <c r="C436" s="33" t="s">
        <v>648</v>
      </c>
      <c r="D436" s="33" t="s">
        <v>334</v>
      </c>
      <c r="E436" s="153" t="s">
        <v>65</v>
      </c>
      <c r="F436" s="33">
        <v>88</v>
      </c>
      <c r="G436" s="33" t="s">
        <v>96</v>
      </c>
      <c r="H436" s="33"/>
    </row>
    <row r="437" spans="1:8" ht="15" customHeight="1">
      <c r="A437" s="159" t="s">
        <v>692</v>
      </c>
      <c r="B437" s="33" t="s">
        <v>694</v>
      </c>
      <c r="C437" s="33" t="s">
        <v>648</v>
      </c>
      <c r="D437" s="33" t="s">
        <v>334</v>
      </c>
      <c r="E437" s="153" t="s">
        <v>647</v>
      </c>
      <c r="F437" s="33">
        <v>86.4</v>
      </c>
      <c r="G437" s="33" t="s">
        <v>96</v>
      </c>
      <c r="H437" s="33"/>
    </row>
    <row r="438" spans="1:8" ht="15" customHeight="1">
      <c r="A438" s="159" t="s">
        <v>692</v>
      </c>
      <c r="B438" s="33" t="s">
        <v>693</v>
      </c>
      <c r="C438" s="33" t="s">
        <v>648</v>
      </c>
      <c r="D438" s="33" t="s">
        <v>334</v>
      </c>
      <c r="E438" s="153" t="s">
        <v>392</v>
      </c>
      <c r="F438" s="33">
        <v>9.1</v>
      </c>
      <c r="G438" s="33" t="s">
        <v>96</v>
      </c>
      <c r="H438" s="33"/>
    </row>
    <row r="439" spans="1:8" ht="15" customHeight="1">
      <c r="A439" s="159" t="s">
        <v>692</v>
      </c>
      <c r="B439" s="33" t="s">
        <v>693</v>
      </c>
      <c r="C439" s="33" t="s">
        <v>648</v>
      </c>
      <c r="D439" s="33" t="s">
        <v>334</v>
      </c>
      <c r="E439" s="153" t="s">
        <v>65</v>
      </c>
      <c r="F439" s="33">
        <v>8.6999999999999993</v>
      </c>
      <c r="G439" s="33" t="s">
        <v>96</v>
      </c>
      <c r="H439" s="33"/>
    </row>
    <row r="440" spans="1:8" ht="15" customHeight="1">
      <c r="A440" s="159" t="s">
        <v>692</v>
      </c>
      <c r="B440" s="33" t="s">
        <v>693</v>
      </c>
      <c r="C440" s="33" t="s">
        <v>648</v>
      </c>
      <c r="D440" s="33" t="s">
        <v>334</v>
      </c>
      <c r="E440" s="153" t="s">
        <v>647</v>
      </c>
      <c r="F440" s="33">
        <v>9.8000000000000007</v>
      </c>
      <c r="G440" s="33" t="s">
        <v>96</v>
      </c>
      <c r="H440" s="33"/>
    </row>
    <row r="441" spans="1:8" ht="15" customHeight="1">
      <c r="A441" s="159" t="s">
        <v>692</v>
      </c>
      <c r="B441" s="33" t="s">
        <v>691</v>
      </c>
      <c r="C441" s="33" t="s">
        <v>648</v>
      </c>
      <c r="D441" s="33" t="s">
        <v>334</v>
      </c>
      <c r="E441" s="153" t="s">
        <v>392</v>
      </c>
      <c r="F441" s="33">
        <v>2.9</v>
      </c>
      <c r="G441" s="33" t="s">
        <v>96</v>
      </c>
      <c r="H441" s="33"/>
    </row>
    <row r="442" spans="1:8" ht="15" customHeight="1">
      <c r="A442" s="159" t="s">
        <v>692</v>
      </c>
      <c r="B442" s="33" t="s">
        <v>691</v>
      </c>
      <c r="C442" s="33" t="s">
        <v>648</v>
      </c>
      <c r="D442" s="33" t="s">
        <v>334</v>
      </c>
      <c r="E442" s="153" t="s">
        <v>65</v>
      </c>
      <c r="F442" s="33">
        <v>3.4</v>
      </c>
      <c r="G442" s="33" t="s">
        <v>96</v>
      </c>
      <c r="H442" s="33"/>
    </row>
    <row r="443" spans="1:8" ht="15" customHeight="1">
      <c r="A443" s="159" t="s">
        <v>692</v>
      </c>
      <c r="B443" s="33" t="s">
        <v>691</v>
      </c>
      <c r="C443" s="33" t="s">
        <v>648</v>
      </c>
      <c r="D443" s="33" t="s">
        <v>334</v>
      </c>
      <c r="E443" s="153" t="s">
        <v>647</v>
      </c>
      <c r="F443" s="33">
        <v>3.6</v>
      </c>
      <c r="G443" s="33" t="s">
        <v>96</v>
      </c>
      <c r="H443" s="33"/>
    </row>
    <row r="444" spans="1:8" ht="15" customHeight="1">
      <c r="A444" s="159" t="s">
        <v>362</v>
      </c>
      <c r="B444" s="33" t="s">
        <v>690</v>
      </c>
      <c r="C444" s="33" t="s">
        <v>648</v>
      </c>
      <c r="D444" s="33" t="s">
        <v>334</v>
      </c>
      <c r="E444" s="153" t="s">
        <v>392</v>
      </c>
      <c r="F444" s="33">
        <v>87.9</v>
      </c>
      <c r="G444" s="33" t="s">
        <v>96</v>
      </c>
      <c r="H444" s="33"/>
    </row>
    <row r="445" spans="1:8" ht="15" customHeight="1">
      <c r="A445" s="159" t="s">
        <v>362</v>
      </c>
      <c r="B445" s="33" t="s">
        <v>690</v>
      </c>
      <c r="C445" s="33" t="s">
        <v>648</v>
      </c>
      <c r="D445" s="33" t="s">
        <v>334</v>
      </c>
      <c r="E445" s="153" t="s">
        <v>65</v>
      </c>
      <c r="F445" s="33">
        <v>88.3</v>
      </c>
      <c r="G445" s="33" t="s">
        <v>96</v>
      </c>
      <c r="H445" s="33"/>
    </row>
    <row r="446" spans="1:8" ht="15" customHeight="1">
      <c r="A446" s="159" t="s">
        <v>362</v>
      </c>
      <c r="B446" s="33" t="s">
        <v>690</v>
      </c>
      <c r="C446" s="33" t="s">
        <v>648</v>
      </c>
      <c r="D446" s="33" t="s">
        <v>334</v>
      </c>
      <c r="E446" s="153" t="s">
        <v>647</v>
      </c>
      <c r="F446" s="33">
        <v>86.8</v>
      </c>
      <c r="G446" s="33" t="s">
        <v>96</v>
      </c>
      <c r="H446" s="33"/>
    </row>
    <row r="447" spans="1:8" ht="15" customHeight="1">
      <c r="A447" s="159" t="s">
        <v>362</v>
      </c>
      <c r="B447" s="33" t="s">
        <v>689</v>
      </c>
      <c r="C447" s="33" t="s">
        <v>648</v>
      </c>
      <c r="D447" s="33" t="s">
        <v>334</v>
      </c>
      <c r="E447" s="153" t="s">
        <v>392</v>
      </c>
      <c r="F447" s="33">
        <v>9.1</v>
      </c>
      <c r="G447" s="33" t="s">
        <v>96</v>
      </c>
      <c r="H447" s="33"/>
    </row>
    <row r="448" spans="1:8" ht="15" customHeight="1">
      <c r="A448" s="159" t="s">
        <v>362</v>
      </c>
      <c r="B448" s="33" t="s">
        <v>689</v>
      </c>
      <c r="C448" s="33" t="s">
        <v>648</v>
      </c>
      <c r="D448" s="33" t="s">
        <v>334</v>
      </c>
      <c r="E448" s="153" t="s">
        <v>65</v>
      </c>
      <c r="F448" s="33">
        <v>8.5</v>
      </c>
      <c r="G448" s="33" t="s">
        <v>96</v>
      </c>
      <c r="H448" s="33"/>
    </row>
    <row r="449" spans="1:8" ht="15" customHeight="1">
      <c r="A449" s="159" t="s">
        <v>362</v>
      </c>
      <c r="B449" s="33" t="s">
        <v>689</v>
      </c>
      <c r="C449" s="33" t="s">
        <v>648</v>
      </c>
      <c r="D449" s="33" t="s">
        <v>334</v>
      </c>
      <c r="E449" s="153" t="s">
        <v>647</v>
      </c>
      <c r="F449" s="33">
        <v>9.6999999999999993</v>
      </c>
      <c r="G449" s="33" t="s">
        <v>96</v>
      </c>
      <c r="H449" s="33"/>
    </row>
    <row r="450" spans="1:8" ht="15" customHeight="1">
      <c r="A450" s="159" t="s">
        <v>362</v>
      </c>
      <c r="B450" s="33" t="s">
        <v>688</v>
      </c>
      <c r="C450" s="33" t="s">
        <v>648</v>
      </c>
      <c r="D450" s="33" t="s">
        <v>334</v>
      </c>
      <c r="E450" s="153" t="s">
        <v>392</v>
      </c>
      <c r="F450" s="33">
        <v>2.8</v>
      </c>
      <c r="G450" s="33" t="s">
        <v>96</v>
      </c>
      <c r="H450" s="33"/>
    </row>
    <row r="451" spans="1:8" ht="15" customHeight="1">
      <c r="A451" s="159" t="s">
        <v>362</v>
      </c>
      <c r="B451" s="33" t="s">
        <v>688</v>
      </c>
      <c r="C451" s="33" t="s">
        <v>648</v>
      </c>
      <c r="D451" s="33" t="s">
        <v>334</v>
      </c>
      <c r="E451" s="153" t="s">
        <v>65</v>
      </c>
      <c r="F451" s="33">
        <v>3.3</v>
      </c>
      <c r="G451" s="33" t="s">
        <v>96</v>
      </c>
      <c r="H451" s="33"/>
    </row>
    <row r="452" spans="1:8" ht="15" customHeight="1">
      <c r="A452" s="159" t="s">
        <v>362</v>
      </c>
      <c r="B452" s="33" t="s">
        <v>688</v>
      </c>
      <c r="C452" s="33" t="s">
        <v>648</v>
      </c>
      <c r="D452" s="33" t="s">
        <v>334</v>
      </c>
      <c r="E452" s="153" t="s">
        <v>647</v>
      </c>
      <c r="F452" s="33">
        <v>3.5</v>
      </c>
      <c r="G452" s="33" t="s">
        <v>96</v>
      </c>
      <c r="H452" s="33"/>
    </row>
    <row r="453" spans="1:8" ht="15" customHeight="1">
      <c r="A453" s="159" t="s">
        <v>686</v>
      </c>
      <c r="B453" s="33" t="s">
        <v>687</v>
      </c>
      <c r="C453" s="33" t="s">
        <v>648</v>
      </c>
      <c r="D453" s="33" t="s">
        <v>334</v>
      </c>
      <c r="E453" s="153" t="s">
        <v>392</v>
      </c>
      <c r="F453" s="33">
        <v>71.7</v>
      </c>
      <c r="G453" s="33" t="s">
        <v>96</v>
      </c>
      <c r="H453" s="33"/>
    </row>
    <row r="454" spans="1:8" ht="15" customHeight="1">
      <c r="A454" s="159" t="s">
        <v>686</v>
      </c>
      <c r="B454" s="33" t="s">
        <v>687</v>
      </c>
      <c r="C454" s="33" t="s">
        <v>648</v>
      </c>
      <c r="D454" s="33" t="s">
        <v>334</v>
      </c>
      <c r="E454" s="153" t="s">
        <v>65</v>
      </c>
      <c r="F454" s="33">
        <v>63.3</v>
      </c>
      <c r="G454" s="33" t="s">
        <v>96</v>
      </c>
      <c r="H454" s="33"/>
    </row>
    <row r="455" spans="1:8" ht="15" customHeight="1">
      <c r="A455" s="159" t="s">
        <v>686</v>
      </c>
      <c r="B455" s="33" t="s">
        <v>687</v>
      </c>
      <c r="C455" s="33" t="s">
        <v>648</v>
      </c>
      <c r="D455" s="33" t="s">
        <v>334</v>
      </c>
      <c r="E455" s="153" t="s">
        <v>647</v>
      </c>
      <c r="F455" s="33">
        <v>64</v>
      </c>
      <c r="G455" s="33" t="s">
        <v>96</v>
      </c>
      <c r="H455" s="33"/>
    </row>
    <row r="456" spans="1:8" ht="15" customHeight="1">
      <c r="A456" s="159" t="s">
        <v>686</v>
      </c>
      <c r="B456" s="33" t="s">
        <v>685</v>
      </c>
      <c r="C456" s="33" t="s">
        <v>648</v>
      </c>
      <c r="D456" s="33" t="s">
        <v>334</v>
      </c>
      <c r="E456" s="153" t="s">
        <v>392</v>
      </c>
      <c r="F456" s="33">
        <v>28.3</v>
      </c>
      <c r="G456" s="33" t="s">
        <v>96</v>
      </c>
      <c r="H456" s="33"/>
    </row>
    <row r="457" spans="1:8" ht="15" customHeight="1">
      <c r="A457" s="159" t="s">
        <v>686</v>
      </c>
      <c r="B457" s="33" t="s">
        <v>685</v>
      </c>
      <c r="C457" s="33" t="s">
        <v>648</v>
      </c>
      <c r="D457" s="33" t="s">
        <v>334</v>
      </c>
      <c r="E457" s="153" t="s">
        <v>65</v>
      </c>
      <c r="F457" s="33">
        <v>36.799999999999997</v>
      </c>
      <c r="G457" s="33" t="s">
        <v>96</v>
      </c>
      <c r="H457" s="33"/>
    </row>
    <row r="458" spans="1:8" ht="15" customHeight="1">
      <c r="A458" s="159" t="s">
        <v>686</v>
      </c>
      <c r="B458" s="33" t="s">
        <v>685</v>
      </c>
      <c r="C458" s="33" t="s">
        <v>648</v>
      </c>
      <c r="D458" s="33" t="s">
        <v>334</v>
      </c>
      <c r="E458" s="153" t="s">
        <v>647</v>
      </c>
      <c r="F458" s="33">
        <v>36.200000000000003</v>
      </c>
      <c r="G458" s="33" t="s">
        <v>96</v>
      </c>
      <c r="H458" s="33"/>
    </row>
    <row r="459" spans="1:8" ht="15" customHeight="1">
      <c r="A459" s="159" t="s">
        <v>683</v>
      </c>
      <c r="B459" s="33" t="s">
        <v>684</v>
      </c>
      <c r="C459" s="33" t="s">
        <v>648</v>
      </c>
      <c r="D459" s="33" t="s">
        <v>334</v>
      </c>
      <c r="E459" s="153" t="s">
        <v>392</v>
      </c>
      <c r="F459" s="33">
        <v>16.899999999999999</v>
      </c>
      <c r="G459" s="33" t="s">
        <v>96</v>
      </c>
      <c r="H459" s="33"/>
    </row>
    <row r="460" spans="1:8" ht="15" customHeight="1">
      <c r="A460" s="159" t="s">
        <v>683</v>
      </c>
      <c r="B460" s="33" t="s">
        <v>684</v>
      </c>
      <c r="C460" s="33" t="s">
        <v>648</v>
      </c>
      <c r="D460" s="33" t="s">
        <v>334</v>
      </c>
      <c r="E460" s="153" t="s">
        <v>65</v>
      </c>
      <c r="F460" s="33">
        <v>21.2</v>
      </c>
      <c r="G460" s="33" t="s">
        <v>96</v>
      </c>
      <c r="H460" s="33"/>
    </row>
    <row r="461" spans="1:8" ht="15" customHeight="1">
      <c r="A461" s="159" t="s">
        <v>683</v>
      </c>
      <c r="B461" s="33" t="s">
        <v>684</v>
      </c>
      <c r="C461" s="33" t="s">
        <v>648</v>
      </c>
      <c r="D461" s="33" t="s">
        <v>334</v>
      </c>
      <c r="E461" s="153" t="s">
        <v>647</v>
      </c>
      <c r="F461" s="33">
        <v>21.9</v>
      </c>
      <c r="G461" s="33" t="s">
        <v>96</v>
      </c>
      <c r="H461" s="33"/>
    </row>
    <row r="462" spans="1:8" ht="15" customHeight="1">
      <c r="A462" s="159" t="s">
        <v>683</v>
      </c>
      <c r="B462" s="33" t="s">
        <v>682</v>
      </c>
      <c r="C462" s="33" t="s">
        <v>648</v>
      </c>
      <c r="D462" s="33" t="s">
        <v>334</v>
      </c>
      <c r="E462" s="153" t="s">
        <v>392</v>
      </c>
      <c r="F462" s="33">
        <v>11.4</v>
      </c>
      <c r="G462" s="33" t="s">
        <v>96</v>
      </c>
      <c r="H462" s="33"/>
    </row>
    <row r="463" spans="1:8" ht="15" customHeight="1">
      <c r="A463" s="159" t="s">
        <v>683</v>
      </c>
      <c r="B463" s="33" t="s">
        <v>682</v>
      </c>
      <c r="C463" s="33" t="s">
        <v>648</v>
      </c>
      <c r="D463" s="33" t="s">
        <v>334</v>
      </c>
      <c r="E463" s="153" t="s">
        <v>65</v>
      </c>
      <c r="F463" s="33">
        <v>15.4</v>
      </c>
      <c r="G463" s="33" t="s">
        <v>96</v>
      </c>
      <c r="H463" s="33"/>
    </row>
    <row r="464" spans="1:8" ht="15" customHeight="1">
      <c r="A464" s="33" t="s">
        <v>683</v>
      </c>
      <c r="B464" s="33" t="s">
        <v>682</v>
      </c>
      <c r="C464" s="33" t="s">
        <v>648</v>
      </c>
      <c r="D464" s="33" t="s">
        <v>334</v>
      </c>
      <c r="E464" s="153" t="s">
        <v>647</v>
      </c>
      <c r="F464" s="33">
        <v>14.2</v>
      </c>
      <c r="G464" s="33" t="s">
        <v>96</v>
      </c>
      <c r="H464" s="33"/>
    </row>
    <row r="465" spans="1:8" ht="15" customHeight="1">
      <c r="A465" s="33" t="s">
        <v>703</v>
      </c>
      <c r="B465" s="33" t="s">
        <v>704</v>
      </c>
      <c r="C465" s="33" t="s">
        <v>648</v>
      </c>
      <c r="D465" s="33" t="s">
        <v>262</v>
      </c>
      <c r="E465" s="154" t="s">
        <v>197</v>
      </c>
      <c r="F465" s="159">
        <v>94</v>
      </c>
      <c r="G465" s="159" t="s">
        <v>482</v>
      </c>
      <c r="H465" s="33"/>
    </row>
    <row r="466" spans="1:8" ht="15" customHeight="1">
      <c r="A466" s="33" t="s">
        <v>703</v>
      </c>
      <c r="B466" s="33" t="s">
        <v>704</v>
      </c>
      <c r="C466" s="33" t="s">
        <v>648</v>
      </c>
      <c r="D466" s="33" t="s">
        <v>262</v>
      </c>
      <c r="E466" s="154" t="s">
        <v>196</v>
      </c>
      <c r="F466" s="159">
        <v>94.9</v>
      </c>
      <c r="G466" s="159" t="s">
        <v>482</v>
      </c>
      <c r="H466" s="33"/>
    </row>
    <row r="467" spans="1:8" ht="15" customHeight="1">
      <c r="A467" s="33" t="s">
        <v>703</v>
      </c>
      <c r="B467" s="33" t="s">
        <v>704</v>
      </c>
      <c r="C467" s="33" t="s">
        <v>648</v>
      </c>
      <c r="D467" s="33" t="s">
        <v>262</v>
      </c>
      <c r="E467" s="154" t="s">
        <v>195</v>
      </c>
      <c r="F467" s="159">
        <v>95.7</v>
      </c>
      <c r="G467" s="159" t="s">
        <v>482</v>
      </c>
      <c r="H467" s="33"/>
    </row>
    <row r="468" spans="1:8" ht="15" customHeight="1">
      <c r="A468" s="33" t="s">
        <v>703</v>
      </c>
      <c r="B468" s="33" t="s">
        <v>704</v>
      </c>
      <c r="C468" s="33" t="s">
        <v>648</v>
      </c>
      <c r="D468" s="33" t="s">
        <v>262</v>
      </c>
      <c r="E468" s="154" t="s">
        <v>194</v>
      </c>
      <c r="F468" s="159">
        <v>95.9</v>
      </c>
      <c r="G468" s="159" t="s">
        <v>482</v>
      </c>
      <c r="H468" s="33"/>
    </row>
    <row r="469" spans="1:8" ht="15" customHeight="1">
      <c r="A469" s="33" t="s">
        <v>703</v>
      </c>
      <c r="B469" s="33" t="s">
        <v>704</v>
      </c>
      <c r="C469" s="33" t="s">
        <v>648</v>
      </c>
      <c r="D469" s="33" t="s">
        <v>262</v>
      </c>
      <c r="E469" s="154" t="s">
        <v>193</v>
      </c>
      <c r="F469" s="159">
        <v>93.8</v>
      </c>
      <c r="G469" s="159" t="s">
        <v>482</v>
      </c>
      <c r="H469" s="33"/>
    </row>
    <row r="470" spans="1:8" ht="15" customHeight="1">
      <c r="A470" s="33" t="s">
        <v>703</v>
      </c>
      <c r="B470" s="33" t="s">
        <v>704</v>
      </c>
      <c r="C470" s="33" t="s">
        <v>648</v>
      </c>
      <c r="D470" s="33" t="s">
        <v>262</v>
      </c>
      <c r="E470" s="154" t="s">
        <v>192</v>
      </c>
      <c r="F470" s="159">
        <v>92</v>
      </c>
      <c r="G470" s="159" t="s">
        <v>482</v>
      </c>
      <c r="H470" s="33"/>
    </row>
    <row r="471" spans="1:8" ht="15" customHeight="1">
      <c r="A471" s="33" t="s">
        <v>703</v>
      </c>
      <c r="B471" s="33" t="s">
        <v>704</v>
      </c>
      <c r="C471" s="33" t="s">
        <v>648</v>
      </c>
      <c r="D471" s="33" t="s">
        <v>262</v>
      </c>
      <c r="E471" s="154" t="s">
        <v>355</v>
      </c>
      <c r="F471" s="159">
        <v>87.2</v>
      </c>
      <c r="G471" s="159" t="s">
        <v>482</v>
      </c>
      <c r="H471" s="33"/>
    </row>
    <row r="472" spans="1:8" ht="15" customHeight="1">
      <c r="A472" s="33" t="s">
        <v>703</v>
      </c>
      <c r="B472" s="33" t="s">
        <v>704</v>
      </c>
      <c r="C472" s="33" t="s">
        <v>648</v>
      </c>
      <c r="D472" s="33" t="s">
        <v>262</v>
      </c>
      <c r="E472" s="154" t="s">
        <v>663</v>
      </c>
      <c r="F472" s="159">
        <v>89.1</v>
      </c>
      <c r="G472" s="159" t="s">
        <v>482</v>
      </c>
      <c r="H472" s="33"/>
    </row>
    <row r="473" spans="1:8" ht="15" customHeight="1">
      <c r="A473" s="33" t="s">
        <v>703</v>
      </c>
      <c r="B473" s="33" t="s">
        <v>704</v>
      </c>
      <c r="C473" s="33" t="s">
        <v>648</v>
      </c>
      <c r="D473" s="33" t="s">
        <v>262</v>
      </c>
      <c r="E473" s="154" t="s">
        <v>250</v>
      </c>
      <c r="F473" s="159">
        <v>94</v>
      </c>
      <c r="G473" s="159" t="s">
        <v>482</v>
      </c>
      <c r="H473" s="33"/>
    </row>
    <row r="474" spans="1:8" ht="15" customHeight="1">
      <c r="A474" s="33" t="s">
        <v>703</v>
      </c>
      <c r="B474" s="33" t="s">
        <v>702</v>
      </c>
      <c r="C474" s="33" t="s">
        <v>648</v>
      </c>
      <c r="D474" s="33" t="s">
        <v>262</v>
      </c>
      <c r="E474" s="154" t="s">
        <v>197</v>
      </c>
      <c r="F474" s="159">
        <v>4.9000000000000004</v>
      </c>
      <c r="G474" s="159" t="s">
        <v>482</v>
      </c>
      <c r="H474" s="33"/>
    </row>
    <row r="475" spans="1:8" ht="15" customHeight="1">
      <c r="A475" s="33" t="s">
        <v>703</v>
      </c>
      <c r="B475" s="33" t="s">
        <v>702</v>
      </c>
      <c r="C475" s="33" t="s">
        <v>648</v>
      </c>
      <c r="D475" s="33" t="s">
        <v>262</v>
      </c>
      <c r="E475" s="154" t="s">
        <v>196</v>
      </c>
      <c r="F475" s="159">
        <v>4.7</v>
      </c>
      <c r="G475" s="159" t="s">
        <v>482</v>
      </c>
      <c r="H475" s="33"/>
    </row>
    <row r="476" spans="1:8" ht="15" customHeight="1">
      <c r="A476" s="33" t="s">
        <v>703</v>
      </c>
      <c r="B476" s="33" t="s">
        <v>702</v>
      </c>
      <c r="C476" s="33" t="s">
        <v>648</v>
      </c>
      <c r="D476" s="33" t="s">
        <v>262</v>
      </c>
      <c r="E476" s="154" t="s">
        <v>195</v>
      </c>
      <c r="F476" s="159">
        <v>4</v>
      </c>
      <c r="G476" s="159" t="s">
        <v>482</v>
      </c>
      <c r="H476" s="33"/>
    </row>
    <row r="477" spans="1:8" ht="15" customHeight="1">
      <c r="A477" s="33" t="s">
        <v>703</v>
      </c>
      <c r="B477" s="33" t="s">
        <v>702</v>
      </c>
      <c r="C477" s="33" t="s">
        <v>648</v>
      </c>
      <c r="D477" s="33" t="s">
        <v>262</v>
      </c>
      <c r="E477" s="154" t="s">
        <v>194</v>
      </c>
      <c r="F477" s="159">
        <v>3.7</v>
      </c>
      <c r="G477" s="159" t="s">
        <v>482</v>
      </c>
      <c r="H477" s="33"/>
    </row>
    <row r="478" spans="1:8" ht="15" customHeight="1">
      <c r="A478" s="33" t="s">
        <v>703</v>
      </c>
      <c r="B478" s="33" t="s">
        <v>702</v>
      </c>
      <c r="C478" s="33" t="s">
        <v>648</v>
      </c>
      <c r="D478" s="33" t="s">
        <v>262</v>
      </c>
      <c r="E478" s="154" t="s">
        <v>193</v>
      </c>
      <c r="F478" s="159">
        <v>5.9</v>
      </c>
      <c r="G478" s="159" t="s">
        <v>482</v>
      </c>
      <c r="H478" s="33"/>
    </row>
    <row r="479" spans="1:8" ht="15" customHeight="1">
      <c r="A479" s="33" t="s">
        <v>703</v>
      </c>
      <c r="B479" s="33" t="s">
        <v>702</v>
      </c>
      <c r="C479" s="33" t="s">
        <v>648</v>
      </c>
      <c r="D479" s="33" t="s">
        <v>262</v>
      </c>
      <c r="E479" s="154" t="s">
        <v>192</v>
      </c>
      <c r="F479" s="159">
        <v>7.6</v>
      </c>
      <c r="G479" s="159" t="s">
        <v>482</v>
      </c>
      <c r="H479" s="33"/>
    </row>
    <row r="480" spans="1:8" ht="15" customHeight="1">
      <c r="A480" s="33" t="s">
        <v>703</v>
      </c>
      <c r="B480" s="33" t="s">
        <v>702</v>
      </c>
      <c r="C480" s="33" t="s">
        <v>648</v>
      </c>
      <c r="D480" s="33" t="s">
        <v>262</v>
      </c>
      <c r="E480" s="154" t="s">
        <v>355</v>
      </c>
      <c r="F480" s="159">
        <v>11.9</v>
      </c>
      <c r="G480" s="159" t="s">
        <v>482</v>
      </c>
      <c r="H480" s="33"/>
    </row>
    <row r="481" spans="1:8" ht="15" customHeight="1">
      <c r="A481" s="33" t="s">
        <v>703</v>
      </c>
      <c r="B481" s="33" t="s">
        <v>702</v>
      </c>
      <c r="C481" s="33" t="s">
        <v>648</v>
      </c>
      <c r="D481" s="33" t="s">
        <v>262</v>
      </c>
      <c r="E481" s="154" t="s">
        <v>663</v>
      </c>
      <c r="F481" s="159">
        <v>8.5</v>
      </c>
      <c r="G481" s="159" t="s">
        <v>482</v>
      </c>
      <c r="H481" s="33"/>
    </row>
    <row r="482" spans="1:8" ht="15" customHeight="1">
      <c r="A482" s="33" t="s">
        <v>703</v>
      </c>
      <c r="B482" s="33" t="s">
        <v>702</v>
      </c>
      <c r="C482" s="33" t="s">
        <v>648</v>
      </c>
      <c r="D482" s="33" t="s">
        <v>262</v>
      </c>
      <c r="E482" s="154" t="s">
        <v>250</v>
      </c>
      <c r="F482" s="159">
        <v>5.4</v>
      </c>
      <c r="G482" s="159" t="s">
        <v>482</v>
      </c>
      <c r="H482" s="33"/>
    </row>
    <row r="483" spans="1:8" ht="15" customHeight="1">
      <c r="A483" s="33" t="s">
        <v>700</v>
      </c>
      <c r="B483" s="33" t="s">
        <v>701</v>
      </c>
      <c r="C483" s="33" t="s">
        <v>648</v>
      </c>
      <c r="D483" s="33" t="s">
        <v>262</v>
      </c>
      <c r="E483" s="154" t="s">
        <v>197</v>
      </c>
      <c r="F483" s="159">
        <v>76.5</v>
      </c>
      <c r="G483" s="159" t="s">
        <v>482</v>
      </c>
      <c r="H483" s="33"/>
    </row>
    <row r="484" spans="1:8" ht="15" customHeight="1">
      <c r="A484" s="33" t="s">
        <v>700</v>
      </c>
      <c r="B484" s="33" t="s">
        <v>701</v>
      </c>
      <c r="C484" s="33" t="s">
        <v>648</v>
      </c>
      <c r="D484" s="33" t="s">
        <v>262</v>
      </c>
      <c r="E484" s="154" t="s">
        <v>196</v>
      </c>
      <c r="F484" s="159">
        <v>87.1</v>
      </c>
      <c r="G484" s="159" t="s">
        <v>482</v>
      </c>
      <c r="H484" s="33"/>
    </row>
    <row r="485" spans="1:8" ht="15" customHeight="1">
      <c r="A485" s="33" t="s">
        <v>700</v>
      </c>
      <c r="B485" s="33" t="s">
        <v>701</v>
      </c>
      <c r="C485" s="33" t="s">
        <v>648</v>
      </c>
      <c r="D485" s="33" t="s">
        <v>262</v>
      </c>
      <c r="E485" s="154" t="s">
        <v>195</v>
      </c>
      <c r="F485" s="159">
        <v>91.1</v>
      </c>
      <c r="G485" s="159" t="s">
        <v>482</v>
      </c>
      <c r="H485" s="33"/>
    </row>
    <row r="486" spans="1:8" ht="15" customHeight="1">
      <c r="A486" s="33" t="s">
        <v>700</v>
      </c>
      <c r="B486" s="33" t="s">
        <v>701</v>
      </c>
      <c r="C486" s="33" t="s">
        <v>648</v>
      </c>
      <c r="D486" s="33" t="s">
        <v>262</v>
      </c>
      <c r="E486" s="154" t="s">
        <v>194</v>
      </c>
      <c r="F486" s="159">
        <v>91.4</v>
      </c>
      <c r="G486" s="159" t="s">
        <v>482</v>
      </c>
      <c r="H486" s="33"/>
    </row>
    <row r="487" spans="1:8" ht="15" customHeight="1">
      <c r="A487" s="33" t="s">
        <v>700</v>
      </c>
      <c r="B487" s="33" t="s">
        <v>701</v>
      </c>
      <c r="C487" s="33" t="s">
        <v>648</v>
      </c>
      <c r="D487" s="33" t="s">
        <v>262</v>
      </c>
      <c r="E487" s="154" t="s">
        <v>193</v>
      </c>
      <c r="F487" s="159">
        <v>89.1</v>
      </c>
      <c r="G487" s="159" t="s">
        <v>482</v>
      </c>
      <c r="H487" s="33"/>
    </row>
    <row r="488" spans="1:8" ht="15" customHeight="1">
      <c r="A488" s="33" t="s">
        <v>700</v>
      </c>
      <c r="B488" s="33" t="s">
        <v>701</v>
      </c>
      <c r="C488" s="33" t="s">
        <v>648</v>
      </c>
      <c r="D488" s="33" t="s">
        <v>262</v>
      </c>
      <c r="E488" s="154" t="s">
        <v>192</v>
      </c>
      <c r="F488" s="159">
        <v>88</v>
      </c>
      <c r="G488" s="159" t="s">
        <v>482</v>
      </c>
      <c r="H488" s="33"/>
    </row>
    <row r="489" spans="1:8" ht="15" customHeight="1">
      <c r="A489" s="33" t="s">
        <v>700</v>
      </c>
      <c r="B489" s="33" t="s">
        <v>701</v>
      </c>
      <c r="C489" s="33" t="s">
        <v>648</v>
      </c>
      <c r="D489" s="33" t="s">
        <v>262</v>
      </c>
      <c r="E489" s="154" t="s">
        <v>355</v>
      </c>
      <c r="F489" s="159">
        <v>81.3</v>
      </c>
      <c r="G489" s="159" t="s">
        <v>482</v>
      </c>
      <c r="H489" s="33"/>
    </row>
    <row r="490" spans="1:8" ht="15" customHeight="1">
      <c r="A490" s="33" t="s">
        <v>700</v>
      </c>
      <c r="B490" s="33" t="s">
        <v>701</v>
      </c>
      <c r="C490" s="33" t="s">
        <v>648</v>
      </c>
      <c r="D490" s="33" t="s">
        <v>262</v>
      </c>
      <c r="E490" s="154" t="s">
        <v>663</v>
      </c>
      <c r="F490" s="159">
        <v>82.5</v>
      </c>
      <c r="G490" s="159" t="s">
        <v>482</v>
      </c>
      <c r="H490" s="33"/>
    </row>
    <row r="491" spans="1:8" ht="15" customHeight="1">
      <c r="A491" s="33" t="s">
        <v>700</v>
      </c>
      <c r="B491" s="33" t="s">
        <v>701</v>
      </c>
      <c r="C491" s="33" t="s">
        <v>648</v>
      </c>
      <c r="D491" s="33" t="s">
        <v>262</v>
      </c>
      <c r="E491" s="154" t="s">
        <v>250</v>
      </c>
      <c r="F491" s="159">
        <v>86.9</v>
      </c>
      <c r="G491" s="159" t="s">
        <v>482</v>
      </c>
      <c r="H491" s="33"/>
    </row>
    <row r="492" spans="1:8" ht="15" customHeight="1">
      <c r="A492" s="33" t="s">
        <v>700</v>
      </c>
      <c r="B492" s="33" t="s">
        <v>699</v>
      </c>
      <c r="C492" s="33" t="s">
        <v>648</v>
      </c>
      <c r="D492" s="33" t="s">
        <v>262</v>
      </c>
      <c r="E492" s="154" t="s">
        <v>197</v>
      </c>
      <c r="F492" s="159">
        <v>20.7</v>
      </c>
      <c r="G492" s="159" t="s">
        <v>482</v>
      </c>
      <c r="H492" s="33"/>
    </row>
    <row r="493" spans="1:8" ht="15" customHeight="1">
      <c r="A493" s="33" t="s">
        <v>700</v>
      </c>
      <c r="B493" s="33" t="s">
        <v>699</v>
      </c>
      <c r="C493" s="33" t="s">
        <v>648</v>
      </c>
      <c r="D493" s="33" t="s">
        <v>262</v>
      </c>
      <c r="E493" s="154" t="s">
        <v>196</v>
      </c>
      <c r="F493" s="159">
        <v>11.4</v>
      </c>
      <c r="G493" s="159" t="s">
        <v>482</v>
      </c>
      <c r="H493" s="33"/>
    </row>
    <row r="494" spans="1:8" ht="15" customHeight="1">
      <c r="A494" s="33" t="s">
        <v>700</v>
      </c>
      <c r="B494" s="33" t="s">
        <v>699</v>
      </c>
      <c r="C494" s="33" t="s">
        <v>648</v>
      </c>
      <c r="D494" s="33" t="s">
        <v>262</v>
      </c>
      <c r="E494" s="154" t="s">
        <v>195</v>
      </c>
      <c r="F494" s="159">
        <v>8.4</v>
      </c>
      <c r="G494" s="159" t="s">
        <v>482</v>
      </c>
      <c r="H494" s="33"/>
    </row>
    <row r="495" spans="1:8" ht="15" customHeight="1">
      <c r="A495" s="33" t="s">
        <v>700</v>
      </c>
      <c r="B495" s="33" t="s">
        <v>699</v>
      </c>
      <c r="C495" s="33" t="s">
        <v>648</v>
      </c>
      <c r="D495" s="33" t="s">
        <v>262</v>
      </c>
      <c r="E495" s="154" t="s">
        <v>194</v>
      </c>
      <c r="F495" s="159">
        <v>8.1999999999999993</v>
      </c>
      <c r="G495" s="159" t="s">
        <v>482</v>
      </c>
      <c r="H495" s="33"/>
    </row>
    <row r="496" spans="1:8" ht="15" customHeight="1">
      <c r="A496" s="33" t="s">
        <v>700</v>
      </c>
      <c r="B496" s="33" t="s">
        <v>699</v>
      </c>
      <c r="C496" s="33" t="s">
        <v>648</v>
      </c>
      <c r="D496" s="33" t="s">
        <v>262</v>
      </c>
      <c r="E496" s="154" t="s">
        <v>193</v>
      </c>
      <c r="F496" s="159">
        <v>10.3</v>
      </c>
      <c r="G496" s="159" t="s">
        <v>482</v>
      </c>
      <c r="H496" s="33"/>
    </row>
    <row r="497" spans="1:8" ht="15" customHeight="1">
      <c r="A497" s="33" t="s">
        <v>700</v>
      </c>
      <c r="B497" s="33" t="s">
        <v>699</v>
      </c>
      <c r="C497" s="33" t="s">
        <v>648</v>
      </c>
      <c r="D497" s="33" t="s">
        <v>262</v>
      </c>
      <c r="E497" s="154" t="s">
        <v>192</v>
      </c>
      <c r="F497" s="159">
        <v>11.5</v>
      </c>
      <c r="G497" s="159" t="s">
        <v>482</v>
      </c>
      <c r="H497" s="33"/>
    </row>
    <row r="498" spans="1:8" ht="15" customHeight="1">
      <c r="A498" s="33" t="s">
        <v>700</v>
      </c>
      <c r="B498" s="33" t="s">
        <v>699</v>
      </c>
      <c r="C498" s="33" t="s">
        <v>648</v>
      </c>
      <c r="D498" s="33" t="s">
        <v>262</v>
      </c>
      <c r="E498" s="154" t="s">
        <v>355</v>
      </c>
      <c r="F498" s="159">
        <v>17.7</v>
      </c>
      <c r="G498" s="159" t="s">
        <v>482</v>
      </c>
      <c r="H498" s="33"/>
    </row>
    <row r="499" spans="1:8" ht="15" customHeight="1">
      <c r="A499" s="33" t="s">
        <v>700</v>
      </c>
      <c r="B499" s="33" t="s">
        <v>699</v>
      </c>
      <c r="C499" s="33" t="s">
        <v>648</v>
      </c>
      <c r="D499" s="33" t="s">
        <v>262</v>
      </c>
      <c r="E499" s="154" t="s">
        <v>663</v>
      </c>
      <c r="F499" s="159">
        <v>17.8</v>
      </c>
      <c r="G499" s="159" t="s">
        <v>482</v>
      </c>
      <c r="H499" s="33"/>
    </row>
    <row r="500" spans="1:8" ht="15" customHeight="1">
      <c r="A500" s="33" t="s">
        <v>700</v>
      </c>
      <c r="B500" s="33" t="s">
        <v>699</v>
      </c>
      <c r="C500" s="33" t="s">
        <v>648</v>
      </c>
      <c r="D500" s="33" t="s">
        <v>262</v>
      </c>
      <c r="E500" s="154" t="s">
        <v>250</v>
      </c>
      <c r="F500" s="159">
        <v>12.2</v>
      </c>
      <c r="G500" s="159" t="s">
        <v>482</v>
      </c>
      <c r="H500" s="33"/>
    </row>
    <row r="501" spans="1:8" ht="15" customHeight="1">
      <c r="A501" s="33" t="s">
        <v>667</v>
      </c>
      <c r="B501" s="33" t="s">
        <v>670</v>
      </c>
      <c r="C501" s="33" t="s">
        <v>648</v>
      </c>
      <c r="D501" s="33" t="s">
        <v>262</v>
      </c>
      <c r="E501" s="154" t="s">
        <v>197</v>
      </c>
      <c r="F501" s="159">
        <v>45</v>
      </c>
      <c r="G501" s="159" t="s">
        <v>482</v>
      </c>
      <c r="H501" s="33"/>
    </row>
    <row r="502" spans="1:8" ht="15" customHeight="1">
      <c r="A502" s="33" t="s">
        <v>667</v>
      </c>
      <c r="B502" s="33" t="s">
        <v>670</v>
      </c>
      <c r="C502" s="33" t="s">
        <v>648</v>
      </c>
      <c r="D502" s="33" t="s">
        <v>262</v>
      </c>
      <c r="E502" s="154" t="s">
        <v>196</v>
      </c>
      <c r="F502" s="159">
        <v>47.7</v>
      </c>
      <c r="G502" s="159" t="s">
        <v>482</v>
      </c>
      <c r="H502" s="33"/>
    </row>
    <row r="503" spans="1:8" ht="15" customHeight="1">
      <c r="A503" s="33" t="s">
        <v>667</v>
      </c>
      <c r="B503" s="33" t="s">
        <v>670</v>
      </c>
      <c r="C503" s="33" t="s">
        <v>648</v>
      </c>
      <c r="D503" s="33" t="s">
        <v>262</v>
      </c>
      <c r="E503" s="154" t="s">
        <v>195</v>
      </c>
      <c r="F503" s="159">
        <v>46.1</v>
      </c>
      <c r="G503" s="159" t="s">
        <v>482</v>
      </c>
      <c r="H503" s="33"/>
    </row>
    <row r="504" spans="1:8" ht="15" customHeight="1">
      <c r="A504" s="33" t="s">
        <v>667</v>
      </c>
      <c r="B504" s="33" t="s">
        <v>670</v>
      </c>
      <c r="C504" s="33" t="s">
        <v>648</v>
      </c>
      <c r="D504" s="33" t="s">
        <v>262</v>
      </c>
      <c r="E504" s="154" t="s">
        <v>194</v>
      </c>
      <c r="F504" s="159">
        <v>43.6</v>
      </c>
      <c r="G504" s="159" t="s">
        <v>482</v>
      </c>
      <c r="H504" s="33"/>
    </row>
    <row r="505" spans="1:8" ht="15" customHeight="1">
      <c r="A505" s="33" t="s">
        <v>667</v>
      </c>
      <c r="B505" s="33" t="s">
        <v>670</v>
      </c>
      <c r="C505" s="33" t="s">
        <v>648</v>
      </c>
      <c r="D505" s="33" t="s">
        <v>262</v>
      </c>
      <c r="E505" s="154" t="s">
        <v>193</v>
      </c>
      <c r="F505" s="159">
        <v>39.1</v>
      </c>
      <c r="G505" s="159" t="s">
        <v>482</v>
      </c>
      <c r="H505" s="33"/>
    </row>
    <row r="506" spans="1:8" ht="15" customHeight="1">
      <c r="A506" s="33" t="s">
        <v>667</v>
      </c>
      <c r="B506" s="33" t="s">
        <v>670</v>
      </c>
      <c r="C506" s="33" t="s">
        <v>648</v>
      </c>
      <c r="D506" s="33" t="s">
        <v>262</v>
      </c>
      <c r="E506" s="154" t="s">
        <v>192</v>
      </c>
      <c r="F506" s="159">
        <v>33.799999999999997</v>
      </c>
      <c r="G506" s="159" t="s">
        <v>482</v>
      </c>
      <c r="H506" s="33"/>
    </row>
    <row r="507" spans="1:8" ht="15" customHeight="1">
      <c r="A507" s="33" t="s">
        <v>667</v>
      </c>
      <c r="B507" s="33" t="s">
        <v>670</v>
      </c>
      <c r="C507" s="33" t="s">
        <v>648</v>
      </c>
      <c r="D507" s="33" t="s">
        <v>262</v>
      </c>
      <c r="E507" s="154" t="s">
        <v>355</v>
      </c>
      <c r="F507" s="159">
        <v>38.1</v>
      </c>
      <c r="G507" s="159" t="s">
        <v>482</v>
      </c>
      <c r="H507" s="33"/>
    </row>
    <row r="508" spans="1:8" ht="15" customHeight="1">
      <c r="A508" s="33" t="s">
        <v>667</v>
      </c>
      <c r="B508" s="33" t="s">
        <v>670</v>
      </c>
      <c r="C508" s="33" t="s">
        <v>648</v>
      </c>
      <c r="D508" s="33" t="s">
        <v>262</v>
      </c>
      <c r="E508" s="154" t="s">
        <v>663</v>
      </c>
      <c r="F508" s="159">
        <v>43.2</v>
      </c>
      <c r="G508" s="159" t="s">
        <v>482</v>
      </c>
      <c r="H508" s="33"/>
    </row>
    <row r="509" spans="1:8" ht="15" customHeight="1">
      <c r="A509" s="33" t="s">
        <v>667</v>
      </c>
      <c r="B509" s="33" t="s">
        <v>670</v>
      </c>
      <c r="C509" s="33" t="s">
        <v>648</v>
      </c>
      <c r="D509" s="33" t="s">
        <v>262</v>
      </c>
      <c r="E509" s="154" t="s">
        <v>250</v>
      </c>
      <c r="F509" s="159">
        <v>42.6</v>
      </c>
      <c r="G509" s="159" t="s">
        <v>482</v>
      </c>
      <c r="H509" s="33"/>
    </row>
    <row r="510" spans="1:8" ht="15" customHeight="1">
      <c r="A510" s="33" t="s">
        <v>667</v>
      </c>
      <c r="B510" s="33" t="s">
        <v>669</v>
      </c>
      <c r="C510" s="33" t="s">
        <v>648</v>
      </c>
      <c r="D510" s="33" t="s">
        <v>262</v>
      </c>
      <c r="E510" s="154" t="s">
        <v>197</v>
      </c>
      <c r="F510" s="159">
        <v>40.700000000000003</v>
      </c>
      <c r="G510" s="159" t="s">
        <v>482</v>
      </c>
      <c r="H510" s="33"/>
    </row>
    <row r="511" spans="1:8" ht="15" customHeight="1">
      <c r="A511" s="33" t="s">
        <v>667</v>
      </c>
      <c r="B511" s="33" t="s">
        <v>669</v>
      </c>
      <c r="C511" s="33" t="s">
        <v>648</v>
      </c>
      <c r="D511" s="33" t="s">
        <v>262</v>
      </c>
      <c r="E511" s="154" t="s">
        <v>196</v>
      </c>
      <c r="F511" s="159">
        <v>42.4</v>
      </c>
      <c r="G511" s="159" t="s">
        <v>482</v>
      </c>
      <c r="H511" s="33"/>
    </row>
    <row r="512" spans="1:8" ht="15" customHeight="1">
      <c r="A512" s="33" t="s">
        <v>667</v>
      </c>
      <c r="B512" s="33" t="s">
        <v>669</v>
      </c>
      <c r="C512" s="33" t="s">
        <v>648</v>
      </c>
      <c r="D512" s="33" t="s">
        <v>262</v>
      </c>
      <c r="E512" s="154" t="s">
        <v>195</v>
      </c>
      <c r="F512" s="159">
        <v>44.6</v>
      </c>
      <c r="G512" s="159" t="s">
        <v>482</v>
      </c>
      <c r="H512" s="33"/>
    </row>
    <row r="513" spans="1:8" ht="15" customHeight="1">
      <c r="A513" s="33" t="s">
        <v>667</v>
      </c>
      <c r="B513" s="33" t="s">
        <v>669</v>
      </c>
      <c r="C513" s="33" t="s">
        <v>648</v>
      </c>
      <c r="D513" s="33" t="s">
        <v>262</v>
      </c>
      <c r="E513" s="154" t="s">
        <v>194</v>
      </c>
      <c r="F513" s="159">
        <v>44.8</v>
      </c>
      <c r="G513" s="159" t="s">
        <v>482</v>
      </c>
      <c r="H513" s="33"/>
    </row>
    <row r="514" spans="1:8" ht="15" customHeight="1">
      <c r="A514" s="33" t="s">
        <v>667</v>
      </c>
      <c r="B514" s="33" t="s">
        <v>669</v>
      </c>
      <c r="C514" s="33" t="s">
        <v>648</v>
      </c>
      <c r="D514" s="33" t="s">
        <v>262</v>
      </c>
      <c r="E514" s="154" t="s">
        <v>193</v>
      </c>
      <c r="F514" s="159">
        <v>48</v>
      </c>
      <c r="G514" s="159" t="s">
        <v>482</v>
      </c>
      <c r="H514" s="33"/>
    </row>
    <row r="515" spans="1:8" ht="15" customHeight="1">
      <c r="A515" s="33" t="s">
        <v>667</v>
      </c>
      <c r="B515" s="33" t="s">
        <v>669</v>
      </c>
      <c r="C515" s="33" t="s">
        <v>648</v>
      </c>
      <c r="D515" s="33" t="s">
        <v>262</v>
      </c>
      <c r="E515" s="154" t="s">
        <v>192</v>
      </c>
      <c r="F515" s="159">
        <v>52.5</v>
      </c>
      <c r="G515" s="159" t="s">
        <v>482</v>
      </c>
      <c r="H515" s="33"/>
    </row>
    <row r="516" spans="1:8" ht="15" customHeight="1">
      <c r="A516" s="33" t="s">
        <v>667</v>
      </c>
      <c r="B516" s="33" t="s">
        <v>669</v>
      </c>
      <c r="C516" s="33" t="s">
        <v>648</v>
      </c>
      <c r="D516" s="33" t="s">
        <v>262</v>
      </c>
      <c r="E516" s="154" t="s">
        <v>355</v>
      </c>
      <c r="F516" s="159">
        <v>48.1</v>
      </c>
      <c r="G516" s="159" t="s">
        <v>482</v>
      </c>
      <c r="H516" s="33"/>
    </row>
    <row r="517" spans="1:8" ht="15" customHeight="1">
      <c r="A517" s="33" t="s">
        <v>667</v>
      </c>
      <c r="B517" s="33" t="s">
        <v>669</v>
      </c>
      <c r="C517" s="33" t="s">
        <v>648</v>
      </c>
      <c r="D517" s="33" t="s">
        <v>262</v>
      </c>
      <c r="E517" s="154" t="s">
        <v>663</v>
      </c>
      <c r="F517" s="159">
        <v>53.2</v>
      </c>
      <c r="G517" s="159" t="s">
        <v>482</v>
      </c>
      <c r="H517" s="33"/>
    </row>
    <row r="518" spans="1:8" ht="15" customHeight="1">
      <c r="A518" s="33" t="s">
        <v>667</v>
      </c>
      <c r="B518" s="33" t="s">
        <v>669</v>
      </c>
      <c r="C518" s="33" t="s">
        <v>648</v>
      </c>
      <c r="D518" s="33" t="s">
        <v>262</v>
      </c>
      <c r="E518" s="154" t="s">
        <v>250</v>
      </c>
      <c r="F518" s="159">
        <v>45.7</v>
      </c>
      <c r="G518" s="159" t="s">
        <v>482</v>
      </c>
      <c r="H518" s="33"/>
    </row>
    <row r="519" spans="1:8" ht="15" customHeight="1">
      <c r="A519" s="33" t="s">
        <v>667</v>
      </c>
      <c r="B519" s="33" t="s">
        <v>666</v>
      </c>
      <c r="C519" s="33" t="s">
        <v>648</v>
      </c>
      <c r="D519" s="33" t="s">
        <v>262</v>
      </c>
      <c r="E519" s="154" t="s">
        <v>197</v>
      </c>
      <c r="F519" s="159">
        <v>14.5</v>
      </c>
      <c r="G519" s="159" t="s">
        <v>482</v>
      </c>
      <c r="H519" s="33"/>
    </row>
    <row r="520" spans="1:8" ht="15" customHeight="1">
      <c r="A520" s="33" t="s">
        <v>667</v>
      </c>
      <c r="B520" s="33" t="s">
        <v>666</v>
      </c>
      <c r="C520" s="33" t="s">
        <v>648</v>
      </c>
      <c r="D520" s="33" t="s">
        <v>262</v>
      </c>
      <c r="E520" s="154" t="s">
        <v>196</v>
      </c>
      <c r="F520" s="159">
        <v>9.6</v>
      </c>
      <c r="G520" s="159" t="s">
        <v>482</v>
      </c>
      <c r="H520" s="33"/>
    </row>
    <row r="521" spans="1:8" ht="13.5" customHeight="1">
      <c r="A521" s="33" t="s">
        <v>667</v>
      </c>
      <c r="B521" s="33" t="s">
        <v>666</v>
      </c>
      <c r="C521" s="33" t="s">
        <v>648</v>
      </c>
      <c r="D521" s="33" t="s">
        <v>262</v>
      </c>
      <c r="E521" s="154" t="s">
        <v>195</v>
      </c>
      <c r="F521" s="159">
        <v>9.5</v>
      </c>
      <c r="G521" s="159" t="s">
        <v>482</v>
      </c>
      <c r="H521" s="33"/>
    </row>
    <row r="522" spans="1:8" ht="13.5" customHeight="1">
      <c r="A522" s="33" t="s">
        <v>667</v>
      </c>
      <c r="B522" s="33" t="s">
        <v>666</v>
      </c>
      <c r="C522" s="33" t="s">
        <v>648</v>
      </c>
      <c r="D522" s="33" t="s">
        <v>262</v>
      </c>
      <c r="E522" s="154" t="s">
        <v>194</v>
      </c>
      <c r="F522" s="159">
        <v>11.6</v>
      </c>
      <c r="G522" s="159" t="s">
        <v>482</v>
      </c>
      <c r="H522" s="33"/>
    </row>
    <row r="523" spans="1:8" ht="13.5" customHeight="1">
      <c r="A523" s="33" t="s">
        <v>667</v>
      </c>
      <c r="B523" s="33" t="s">
        <v>666</v>
      </c>
      <c r="C523" s="33" t="s">
        <v>648</v>
      </c>
      <c r="D523" s="33" t="s">
        <v>262</v>
      </c>
      <c r="E523" s="154" t="s">
        <v>193</v>
      </c>
      <c r="F523" s="159">
        <v>12.7</v>
      </c>
      <c r="G523" s="159" t="s">
        <v>482</v>
      </c>
      <c r="H523" s="33"/>
    </row>
    <row r="524" spans="1:8" ht="13.5" customHeight="1">
      <c r="A524" s="33" t="s">
        <v>667</v>
      </c>
      <c r="B524" s="33" t="s">
        <v>666</v>
      </c>
      <c r="C524" s="33" t="s">
        <v>648</v>
      </c>
      <c r="D524" s="33" t="s">
        <v>262</v>
      </c>
      <c r="E524" s="154" t="s">
        <v>192</v>
      </c>
      <c r="F524" s="159">
        <v>13.3</v>
      </c>
      <c r="G524" s="159" t="s">
        <v>482</v>
      </c>
      <c r="H524" s="33"/>
    </row>
    <row r="525" spans="1:8" ht="13.5" customHeight="1">
      <c r="A525" s="33" t="s">
        <v>667</v>
      </c>
      <c r="B525" s="33" t="s">
        <v>666</v>
      </c>
      <c r="C525" s="33" t="s">
        <v>648</v>
      </c>
      <c r="D525" s="33" t="s">
        <v>262</v>
      </c>
      <c r="E525" s="154" t="s">
        <v>355</v>
      </c>
      <c r="F525" s="159">
        <v>13.3</v>
      </c>
      <c r="G525" s="159" t="s">
        <v>482</v>
      </c>
      <c r="H525" s="33"/>
    </row>
    <row r="526" spans="1:8" ht="13.5" customHeight="1">
      <c r="A526" s="33" t="s">
        <v>667</v>
      </c>
      <c r="B526" s="33" t="s">
        <v>666</v>
      </c>
      <c r="C526" s="33" t="s">
        <v>648</v>
      </c>
      <c r="D526" s="33" t="s">
        <v>262</v>
      </c>
      <c r="E526" s="154" t="s">
        <v>663</v>
      </c>
      <c r="F526" s="159">
        <v>5.5</v>
      </c>
      <c r="G526" s="159" t="s">
        <v>482</v>
      </c>
      <c r="H526" s="33"/>
    </row>
    <row r="527" spans="1:8" ht="13.5" customHeight="1">
      <c r="A527" s="33" t="s">
        <v>667</v>
      </c>
      <c r="B527" s="33" t="s">
        <v>666</v>
      </c>
      <c r="C527" s="33" t="s">
        <v>648</v>
      </c>
      <c r="D527" s="33" t="s">
        <v>262</v>
      </c>
      <c r="E527" s="154" t="s">
        <v>250</v>
      </c>
      <c r="F527" s="159">
        <v>11.8</v>
      </c>
      <c r="G527" s="159" t="s">
        <v>482</v>
      </c>
      <c r="H527" s="33"/>
    </row>
    <row r="528" spans="1:8" ht="13.5" customHeight="1">
      <c r="A528" s="33" t="s">
        <v>696</v>
      </c>
      <c r="B528" s="33" t="s">
        <v>698</v>
      </c>
      <c r="C528" s="33" t="s">
        <v>648</v>
      </c>
      <c r="D528" s="33" t="s">
        <v>262</v>
      </c>
      <c r="E528" s="154" t="s">
        <v>197</v>
      </c>
      <c r="F528" s="159">
        <v>84</v>
      </c>
      <c r="G528" s="159" t="s">
        <v>482</v>
      </c>
      <c r="H528" s="33"/>
    </row>
    <row r="529" spans="1:8" ht="13.5" customHeight="1">
      <c r="A529" s="33" t="s">
        <v>696</v>
      </c>
      <c r="B529" s="33" t="s">
        <v>698</v>
      </c>
      <c r="C529" s="33" t="s">
        <v>648</v>
      </c>
      <c r="D529" s="33" t="s">
        <v>262</v>
      </c>
      <c r="E529" s="154" t="s">
        <v>196</v>
      </c>
      <c r="F529" s="159">
        <v>82.2</v>
      </c>
      <c r="G529" s="159" t="s">
        <v>482</v>
      </c>
      <c r="H529" s="33"/>
    </row>
    <row r="530" spans="1:8" ht="13.5" customHeight="1">
      <c r="A530" s="33" t="s">
        <v>696</v>
      </c>
      <c r="B530" s="33" t="s">
        <v>698</v>
      </c>
      <c r="C530" s="33" t="s">
        <v>648</v>
      </c>
      <c r="D530" s="33" t="s">
        <v>262</v>
      </c>
      <c r="E530" s="154" t="s">
        <v>195</v>
      </c>
      <c r="F530" s="159">
        <v>85.1</v>
      </c>
      <c r="G530" s="159" t="s">
        <v>482</v>
      </c>
      <c r="H530" s="33"/>
    </row>
    <row r="531" spans="1:8">
      <c r="A531" s="33" t="s">
        <v>696</v>
      </c>
      <c r="B531" s="33" t="s">
        <v>698</v>
      </c>
      <c r="C531" s="33" t="s">
        <v>648</v>
      </c>
      <c r="D531" s="33" t="s">
        <v>262</v>
      </c>
      <c r="E531" s="154" t="s">
        <v>194</v>
      </c>
      <c r="F531" s="159">
        <v>85.8</v>
      </c>
      <c r="G531" s="159" t="s">
        <v>482</v>
      </c>
      <c r="H531" s="33"/>
    </row>
    <row r="532" spans="1:8">
      <c r="A532" s="33" t="s">
        <v>696</v>
      </c>
      <c r="B532" s="33" t="s">
        <v>698</v>
      </c>
      <c r="C532" s="33" t="s">
        <v>648</v>
      </c>
      <c r="D532" s="33" t="s">
        <v>262</v>
      </c>
      <c r="E532" s="154" t="s">
        <v>193</v>
      </c>
      <c r="F532" s="159">
        <v>86.3</v>
      </c>
      <c r="G532" s="159" t="s">
        <v>482</v>
      </c>
      <c r="H532" s="33"/>
    </row>
    <row r="533" spans="1:8">
      <c r="A533" s="33" t="s">
        <v>696</v>
      </c>
      <c r="B533" s="33" t="s">
        <v>698</v>
      </c>
      <c r="C533" s="33" t="s">
        <v>648</v>
      </c>
      <c r="D533" s="33" t="s">
        <v>262</v>
      </c>
      <c r="E533" s="154" t="s">
        <v>192</v>
      </c>
      <c r="F533" s="159">
        <v>89.1</v>
      </c>
      <c r="G533" s="159" t="s">
        <v>482</v>
      </c>
      <c r="H533" s="33"/>
    </row>
    <row r="534" spans="1:8">
      <c r="A534" s="33" t="s">
        <v>696</v>
      </c>
      <c r="B534" s="33" t="s">
        <v>698</v>
      </c>
      <c r="C534" s="33" t="s">
        <v>648</v>
      </c>
      <c r="D534" s="33" t="s">
        <v>262</v>
      </c>
      <c r="E534" s="154" t="s">
        <v>355</v>
      </c>
      <c r="F534" s="159">
        <v>87</v>
      </c>
      <c r="G534" s="159" t="s">
        <v>482</v>
      </c>
      <c r="H534" s="33"/>
    </row>
    <row r="535" spans="1:8">
      <c r="A535" s="33" t="s">
        <v>696</v>
      </c>
      <c r="B535" s="33" t="s">
        <v>698</v>
      </c>
      <c r="C535" s="33" t="s">
        <v>648</v>
      </c>
      <c r="D535" s="33" t="s">
        <v>262</v>
      </c>
      <c r="E535" s="154" t="s">
        <v>663</v>
      </c>
      <c r="F535" s="159">
        <v>89.5</v>
      </c>
      <c r="G535" s="159" t="s">
        <v>482</v>
      </c>
      <c r="H535" s="33"/>
    </row>
    <row r="536" spans="1:8">
      <c r="A536" s="33" t="s">
        <v>696</v>
      </c>
      <c r="B536" s="33" t="s">
        <v>698</v>
      </c>
      <c r="C536" s="33" t="s">
        <v>648</v>
      </c>
      <c r="D536" s="33" t="s">
        <v>262</v>
      </c>
      <c r="E536" s="154" t="s">
        <v>250</v>
      </c>
      <c r="F536" s="159">
        <v>85.6</v>
      </c>
      <c r="G536" s="159" t="s">
        <v>482</v>
      </c>
      <c r="H536" s="33"/>
    </row>
    <row r="537" spans="1:8">
      <c r="A537" s="33" t="s">
        <v>696</v>
      </c>
      <c r="B537" s="33" t="s">
        <v>697</v>
      </c>
      <c r="C537" s="33" t="s">
        <v>648</v>
      </c>
      <c r="D537" s="33" t="s">
        <v>262</v>
      </c>
      <c r="E537" s="154" t="s">
        <v>197</v>
      </c>
      <c r="F537" s="159">
        <v>12.2</v>
      </c>
      <c r="G537" s="159" t="s">
        <v>482</v>
      </c>
      <c r="H537" s="33"/>
    </row>
    <row r="538" spans="1:8">
      <c r="A538" s="33" t="s">
        <v>696</v>
      </c>
      <c r="B538" s="33" t="s">
        <v>697</v>
      </c>
      <c r="C538" s="33" t="s">
        <v>648</v>
      </c>
      <c r="D538" s="33" t="s">
        <v>262</v>
      </c>
      <c r="E538" s="154" t="s">
        <v>196</v>
      </c>
      <c r="F538" s="159">
        <v>13.2</v>
      </c>
      <c r="G538" s="159" t="s">
        <v>482</v>
      </c>
      <c r="H538" s="33"/>
    </row>
    <row r="539" spans="1:8">
      <c r="A539" s="33" t="s">
        <v>696</v>
      </c>
      <c r="B539" s="33" t="s">
        <v>697</v>
      </c>
      <c r="C539" s="33" t="s">
        <v>648</v>
      </c>
      <c r="D539" s="33" t="s">
        <v>262</v>
      </c>
      <c r="E539" s="154" t="s">
        <v>195</v>
      </c>
      <c r="F539" s="159">
        <v>11.5</v>
      </c>
      <c r="G539" s="159" t="s">
        <v>482</v>
      </c>
      <c r="H539" s="33"/>
    </row>
    <row r="540" spans="1:8">
      <c r="A540" s="33" t="s">
        <v>696</v>
      </c>
      <c r="B540" s="33" t="s">
        <v>697</v>
      </c>
      <c r="C540" s="33" t="s">
        <v>648</v>
      </c>
      <c r="D540" s="33" t="s">
        <v>262</v>
      </c>
      <c r="E540" s="154" t="s">
        <v>194</v>
      </c>
      <c r="F540" s="159">
        <v>10.3</v>
      </c>
      <c r="G540" s="159" t="s">
        <v>482</v>
      </c>
      <c r="H540" s="33"/>
    </row>
    <row r="541" spans="1:8">
      <c r="A541" s="33" t="s">
        <v>696</v>
      </c>
      <c r="B541" s="33" t="s">
        <v>697</v>
      </c>
      <c r="C541" s="33" t="s">
        <v>648</v>
      </c>
      <c r="D541" s="33" t="s">
        <v>262</v>
      </c>
      <c r="E541" s="154" t="s">
        <v>193</v>
      </c>
      <c r="F541" s="159">
        <v>9.9</v>
      </c>
      <c r="G541" s="159" t="s">
        <v>482</v>
      </c>
      <c r="H541" s="33"/>
    </row>
    <row r="542" spans="1:8">
      <c r="A542" s="33" t="s">
        <v>696</v>
      </c>
      <c r="B542" s="33" t="s">
        <v>697</v>
      </c>
      <c r="C542" s="33" t="s">
        <v>648</v>
      </c>
      <c r="D542" s="33" t="s">
        <v>262</v>
      </c>
      <c r="E542" s="154" t="s">
        <v>192</v>
      </c>
      <c r="F542" s="159">
        <v>7.4</v>
      </c>
      <c r="G542" s="159" t="s">
        <v>482</v>
      </c>
      <c r="H542" s="33"/>
    </row>
    <row r="543" spans="1:8">
      <c r="A543" s="33" t="s">
        <v>696</v>
      </c>
      <c r="B543" s="33" t="s">
        <v>697</v>
      </c>
      <c r="C543" s="33" t="s">
        <v>648</v>
      </c>
      <c r="D543" s="33" t="s">
        <v>262</v>
      </c>
      <c r="E543" s="154" t="s">
        <v>355</v>
      </c>
      <c r="F543" s="159">
        <v>9.4</v>
      </c>
      <c r="G543" s="159" t="s">
        <v>482</v>
      </c>
      <c r="H543" s="33"/>
    </row>
    <row r="544" spans="1:8">
      <c r="A544" s="33" t="s">
        <v>696</v>
      </c>
      <c r="B544" s="33" t="s">
        <v>697</v>
      </c>
      <c r="C544" s="33" t="s">
        <v>648</v>
      </c>
      <c r="D544" s="33" t="s">
        <v>262</v>
      </c>
      <c r="E544" s="154" t="s">
        <v>663</v>
      </c>
      <c r="F544" s="159">
        <v>8.3000000000000007</v>
      </c>
      <c r="G544" s="159" t="s">
        <v>482</v>
      </c>
      <c r="H544" s="33"/>
    </row>
    <row r="545" spans="1:8">
      <c r="A545" s="33" t="s">
        <v>696</v>
      </c>
      <c r="B545" s="33" t="s">
        <v>697</v>
      </c>
      <c r="C545" s="33" t="s">
        <v>648</v>
      </c>
      <c r="D545" s="33" t="s">
        <v>262</v>
      </c>
      <c r="E545" s="154" t="s">
        <v>250</v>
      </c>
      <c r="F545" s="159">
        <v>10.6</v>
      </c>
      <c r="G545" s="159" t="s">
        <v>482</v>
      </c>
      <c r="H545" s="33"/>
    </row>
    <row r="546" spans="1:8">
      <c r="A546" s="33" t="s">
        <v>696</v>
      </c>
      <c r="B546" s="33" t="s">
        <v>695</v>
      </c>
      <c r="C546" s="33" t="s">
        <v>648</v>
      </c>
      <c r="D546" s="33" t="s">
        <v>262</v>
      </c>
      <c r="E546" s="154" t="s">
        <v>197</v>
      </c>
      <c r="F546" s="159">
        <v>3.8</v>
      </c>
      <c r="G546" s="159" t="s">
        <v>482</v>
      </c>
      <c r="H546" s="33"/>
    </row>
    <row r="547" spans="1:8">
      <c r="A547" s="33" t="s">
        <v>696</v>
      </c>
      <c r="B547" s="33" t="s">
        <v>695</v>
      </c>
      <c r="C547" s="33" t="s">
        <v>648</v>
      </c>
      <c r="D547" s="33" t="s">
        <v>262</v>
      </c>
      <c r="E547" s="154" t="s">
        <v>196</v>
      </c>
      <c r="F547" s="159">
        <v>4.2</v>
      </c>
      <c r="G547" s="159" t="s">
        <v>482</v>
      </c>
      <c r="H547" s="33"/>
    </row>
    <row r="548" spans="1:8">
      <c r="A548" s="33" t="s">
        <v>696</v>
      </c>
      <c r="B548" s="33" t="s">
        <v>695</v>
      </c>
      <c r="C548" s="33" t="s">
        <v>648</v>
      </c>
      <c r="D548" s="33" t="s">
        <v>262</v>
      </c>
      <c r="E548" s="154" t="s">
        <v>195</v>
      </c>
      <c r="F548" s="159">
        <v>3.6</v>
      </c>
      <c r="G548" s="159" t="s">
        <v>482</v>
      </c>
      <c r="H548" s="33"/>
    </row>
    <row r="549" spans="1:8">
      <c r="A549" s="33" t="s">
        <v>696</v>
      </c>
      <c r="B549" s="33" t="s">
        <v>695</v>
      </c>
      <c r="C549" s="33" t="s">
        <v>648</v>
      </c>
      <c r="D549" s="33" t="s">
        <v>262</v>
      </c>
      <c r="E549" s="154" t="s">
        <v>194</v>
      </c>
      <c r="F549" s="159">
        <v>4</v>
      </c>
      <c r="G549" s="159" t="s">
        <v>482</v>
      </c>
      <c r="H549" s="33"/>
    </row>
    <row r="550" spans="1:8">
      <c r="A550" s="33" t="s">
        <v>696</v>
      </c>
      <c r="B550" s="33" t="s">
        <v>695</v>
      </c>
      <c r="C550" s="33" t="s">
        <v>648</v>
      </c>
      <c r="D550" s="33" t="s">
        <v>262</v>
      </c>
      <c r="E550" s="154" t="s">
        <v>193</v>
      </c>
      <c r="F550" s="159">
        <v>3.5</v>
      </c>
      <c r="G550" s="159" t="s">
        <v>482</v>
      </c>
      <c r="H550" s="33"/>
    </row>
    <row r="551" spans="1:8">
      <c r="A551" s="33" t="s">
        <v>696</v>
      </c>
      <c r="B551" s="33" t="s">
        <v>695</v>
      </c>
      <c r="C551" s="33" t="s">
        <v>648</v>
      </c>
      <c r="D551" s="33" t="s">
        <v>262</v>
      </c>
      <c r="E551" s="154" t="s">
        <v>192</v>
      </c>
      <c r="F551" s="159">
        <v>3.5</v>
      </c>
      <c r="G551" s="159" t="s">
        <v>482</v>
      </c>
      <c r="H551" s="33"/>
    </row>
    <row r="552" spans="1:8">
      <c r="A552" s="33" t="s">
        <v>696</v>
      </c>
      <c r="B552" s="33" t="s">
        <v>695</v>
      </c>
      <c r="C552" s="33" t="s">
        <v>648</v>
      </c>
      <c r="D552" s="33" t="s">
        <v>262</v>
      </c>
      <c r="E552" s="154" t="s">
        <v>355</v>
      </c>
      <c r="F552" s="159">
        <v>3.4</v>
      </c>
      <c r="G552" s="159" t="s">
        <v>482</v>
      </c>
      <c r="H552" s="33"/>
    </row>
    <row r="553" spans="1:8">
      <c r="A553" s="33" t="s">
        <v>696</v>
      </c>
      <c r="B553" s="33" t="s">
        <v>695</v>
      </c>
      <c r="C553" s="33" t="s">
        <v>648</v>
      </c>
      <c r="D553" s="33" t="s">
        <v>262</v>
      </c>
      <c r="E553" s="154" t="s">
        <v>663</v>
      </c>
      <c r="F553" s="159">
        <v>2.2999999999999998</v>
      </c>
      <c r="G553" s="159" t="s">
        <v>482</v>
      </c>
      <c r="H553" s="33"/>
    </row>
    <row r="554" spans="1:8">
      <c r="A554" s="33" t="s">
        <v>696</v>
      </c>
      <c r="B554" s="33" t="s">
        <v>695</v>
      </c>
      <c r="C554" s="33" t="s">
        <v>648</v>
      </c>
      <c r="D554" s="33" t="s">
        <v>262</v>
      </c>
      <c r="E554" s="154" t="s">
        <v>250</v>
      </c>
      <c r="F554" s="159">
        <v>3.8</v>
      </c>
      <c r="G554" s="159" t="s">
        <v>482</v>
      </c>
      <c r="H554" s="33"/>
    </row>
    <row r="555" spans="1:8">
      <c r="A555" s="33" t="s">
        <v>692</v>
      </c>
      <c r="B555" s="33" t="s">
        <v>694</v>
      </c>
      <c r="C555" s="33" t="s">
        <v>648</v>
      </c>
      <c r="D555" s="33" t="s">
        <v>262</v>
      </c>
      <c r="E555" s="154" t="s">
        <v>197</v>
      </c>
      <c r="F555" s="159">
        <v>88.5</v>
      </c>
      <c r="G555" s="159" t="s">
        <v>482</v>
      </c>
      <c r="H555" s="33"/>
    </row>
    <row r="556" spans="1:8">
      <c r="A556" s="33" t="s">
        <v>692</v>
      </c>
      <c r="B556" s="33" t="s">
        <v>694</v>
      </c>
      <c r="C556" s="33" t="s">
        <v>648</v>
      </c>
      <c r="D556" s="33" t="s">
        <v>262</v>
      </c>
      <c r="E556" s="154" t="s">
        <v>196</v>
      </c>
      <c r="F556" s="159">
        <v>86.4</v>
      </c>
      <c r="G556" s="159" t="s">
        <v>482</v>
      </c>
      <c r="H556" s="33"/>
    </row>
    <row r="557" spans="1:8">
      <c r="A557" s="33" t="s">
        <v>692</v>
      </c>
      <c r="B557" s="33" t="s">
        <v>694</v>
      </c>
      <c r="C557" s="33" t="s">
        <v>648</v>
      </c>
      <c r="D557" s="33" t="s">
        <v>262</v>
      </c>
      <c r="E557" s="154" t="s">
        <v>195</v>
      </c>
      <c r="F557" s="159">
        <v>88</v>
      </c>
      <c r="G557" s="159" t="s">
        <v>482</v>
      </c>
      <c r="H557" s="33"/>
    </row>
    <row r="558" spans="1:8">
      <c r="A558" s="33" t="s">
        <v>692</v>
      </c>
      <c r="B558" s="33" t="s">
        <v>694</v>
      </c>
      <c r="C558" s="33" t="s">
        <v>648</v>
      </c>
      <c r="D558" s="33" t="s">
        <v>262</v>
      </c>
      <c r="E558" s="154" t="s">
        <v>194</v>
      </c>
      <c r="F558" s="159">
        <v>87.4</v>
      </c>
      <c r="G558" s="159" t="s">
        <v>482</v>
      </c>
      <c r="H558" s="33"/>
    </row>
    <row r="559" spans="1:8">
      <c r="A559" s="33" t="s">
        <v>692</v>
      </c>
      <c r="B559" s="33" t="s">
        <v>694</v>
      </c>
      <c r="C559" s="33" t="s">
        <v>648</v>
      </c>
      <c r="D559" s="33" t="s">
        <v>262</v>
      </c>
      <c r="E559" s="154" t="s">
        <v>193</v>
      </c>
      <c r="F559" s="159">
        <v>88.8</v>
      </c>
      <c r="G559" s="159" t="s">
        <v>482</v>
      </c>
      <c r="H559" s="33"/>
    </row>
    <row r="560" spans="1:8">
      <c r="A560" s="33" t="s">
        <v>692</v>
      </c>
      <c r="B560" s="33" t="s">
        <v>694</v>
      </c>
      <c r="C560" s="33" t="s">
        <v>648</v>
      </c>
      <c r="D560" s="33" t="s">
        <v>262</v>
      </c>
      <c r="E560" s="154" t="s">
        <v>192</v>
      </c>
      <c r="F560" s="159">
        <v>89.9</v>
      </c>
      <c r="G560" s="159" t="s">
        <v>482</v>
      </c>
      <c r="H560" s="33"/>
    </row>
    <row r="561" spans="1:8">
      <c r="A561" s="33" t="s">
        <v>692</v>
      </c>
      <c r="B561" s="33" t="s">
        <v>694</v>
      </c>
      <c r="C561" s="33" t="s">
        <v>648</v>
      </c>
      <c r="D561" s="33" t="s">
        <v>262</v>
      </c>
      <c r="E561" s="154" t="s">
        <v>355</v>
      </c>
      <c r="F561" s="159">
        <v>90.7</v>
      </c>
      <c r="G561" s="159" t="s">
        <v>482</v>
      </c>
      <c r="H561" s="33"/>
    </row>
    <row r="562" spans="1:8">
      <c r="A562" s="33" t="s">
        <v>692</v>
      </c>
      <c r="B562" s="33" t="s">
        <v>694</v>
      </c>
      <c r="C562" s="33" t="s">
        <v>648</v>
      </c>
      <c r="D562" s="33" t="s">
        <v>262</v>
      </c>
      <c r="E562" s="154" t="s">
        <v>663</v>
      </c>
      <c r="F562" s="159">
        <v>93.1</v>
      </c>
      <c r="G562" s="159" t="s">
        <v>482</v>
      </c>
      <c r="H562" s="33"/>
    </row>
    <row r="563" spans="1:8">
      <c r="A563" s="33" t="s">
        <v>692</v>
      </c>
      <c r="B563" s="33" t="s">
        <v>694</v>
      </c>
      <c r="C563" s="33" t="s">
        <v>648</v>
      </c>
      <c r="D563" s="33" t="s">
        <v>262</v>
      </c>
      <c r="E563" s="154" t="s">
        <v>250</v>
      </c>
      <c r="F563" s="159">
        <v>88.4</v>
      </c>
      <c r="G563" s="159" t="s">
        <v>482</v>
      </c>
      <c r="H563" s="33"/>
    </row>
    <row r="564" spans="1:8">
      <c r="A564" s="33" t="s">
        <v>692</v>
      </c>
      <c r="B564" s="33" t="s">
        <v>693</v>
      </c>
      <c r="C564" s="33" t="s">
        <v>648</v>
      </c>
      <c r="D564" s="33" t="s">
        <v>262</v>
      </c>
      <c r="E564" s="154" t="s">
        <v>197</v>
      </c>
      <c r="F564" s="159">
        <v>9.1999999999999993</v>
      </c>
      <c r="G564" s="159" t="s">
        <v>482</v>
      </c>
      <c r="H564" s="33"/>
    </row>
    <row r="565" spans="1:8">
      <c r="A565" s="33" t="s">
        <v>692</v>
      </c>
      <c r="B565" s="33" t="s">
        <v>693</v>
      </c>
      <c r="C565" s="33" t="s">
        <v>648</v>
      </c>
      <c r="D565" s="33" t="s">
        <v>262</v>
      </c>
      <c r="E565" s="154" t="s">
        <v>196</v>
      </c>
      <c r="F565" s="159">
        <v>11</v>
      </c>
      <c r="G565" s="159" t="s">
        <v>482</v>
      </c>
      <c r="H565" s="33"/>
    </row>
    <row r="566" spans="1:8">
      <c r="A566" s="33" t="s">
        <v>692</v>
      </c>
      <c r="B566" s="33" t="s">
        <v>693</v>
      </c>
      <c r="C566" s="33" t="s">
        <v>648</v>
      </c>
      <c r="D566" s="33" t="s">
        <v>262</v>
      </c>
      <c r="E566" s="154" t="s">
        <v>195</v>
      </c>
      <c r="F566" s="159">
        <v>9</v>
      </c>
      <c r="G566" s="159" t="s">
        <v>482</v>
      </c>
      <c r="H566" s="33"/>
    </row>
    <row r="567" spans="1:8">
      <c r="A567" s="33" t="s">
        <v>692</v>
      </c>
      <c r="B567" s="33" t="s">
        <v>693</v>
      </c>
      <c r="C567" s="33" t="s">
        <v>648</v>
      </c>
      <c r="D567" s="33" t="s">
        <v>262</v>
      </c>
      <c r="E567" s="154" t="s">
        <v>194</v>
      </c>
      <c r="F567" s="159">
        <v>9.6</v>
      </c>
      <c r="G567" s="159" t="s">
        <v>482</v>
      </c>
      <c r="H567" s="33"/>
    </row>
    <row r="568" spans="1:8">
      <c r="A568" s="33" t="s">
        <v>692</v>
      </c>
      <c r="B568" s="33" t="s">
        <v>693</v>
      </c>
      <c r="C568" s="33" t="s">
        <v>648</v>
      </c>
      <c r="D568" s="33" t="s">
        <v>262</v>
      </c>
      <c r="E568" s="154" t="s">
        <v>193</v>
      </c>
      <c r="F568" s="159">
        <v>8.5</v>
      </c>
      <c r="G568" s="159" t="s">
        <v>482</v>
      </c>
      <c r="H568" s="33"/>
    </row>
    <row r="569" spans="1:8">
      <c r="A569" s="33" t="s">
        <v>692</v>
      </c>
      <c r="B569" s="33" t="s">
        <v>693</v>
      </c>
      <c r="C569" s="33" t="s">
        <v>648</v>
      </c>
      <c r="D569" s="33" t="s">
        <v>262</v>
      </c>
      <c r="E569" s="154" t="s">
        <v>192</v>
      </c>
      <c r="F569" s="159">
        <v>7</v>
      </c>
      <c r="G569" s="159" t="s">
        <v>482</v>
      </c>
      <c r="H569" s="33"/>
    </row>
    <row r="570" spans="1:8">
      <c r="A570" s="33" t="s">
        <v>692</v>
      </c>
      <c r="B570" s="33" t="s">
        <v>693</v>
      </c>
      <c r="C570" s="33" t="s">
        <v>648</v>
      </c>
      <c r="D570" s="33" t="s">
        <v>262</v>
      </c>
      <c r="E570" s="154" t="s">
        <v>355</v>
      </c>
      <c r="F570" s="159">
        <v>6.6</v>
      </c>
      <c r="G570" s="159" t="s">
        <v>482</v>
      </c>
      <c r="H570" s="33"/>
    </row>
    <row r="571" spans="1:8">
      <c r="A571" s="33" t="s">
        <v>692</v>
      </c>
      <c r="B571" s="33" t="s">
        <v>693</v>
      </c>
      <c r="C571" s="33" t="s">
        <v>648</v>
      </c>
      <c r="D571" s="33" t="s">
        <v>262</v>
      </c>
      <c r="E571" s="154" t="s">
        <v>663</v>
      </c>
      <c r="F571" s="159">
        <v>5.6</v>
      </c>
      <c r="G571" s="159" t="s">
        <v>482</v>
      </c>
      <c r="H571" s="33"/>
    </row>
    <row r="572" spans="1:8">
      <c r="A572" s="33" t="s">
        <v>692</v>
      </c>
      <c r="B572" s="33" t="s">
        <v>693</v>
      </c>
      <c r="C572" s="33" t="s">
        <v>648</v>
      </c>
      <c r="D572" s="33" t="s">
        <v>262</v>
      </c>
      <c r="E572" s="154" t="s">
        <v>250</v>
      </c>
      <c r="F572" s="159">
        <v>8.9</v>
      </c>
      <c r="G572" s="159" t="s">
        <v>482</v>
      </c>
      <c r="H572" s="33"/>
    </row>
    <row r="573" spans="1:8">
      <c r="A573" s="33" t="s">
        <v>692</v>
      </c>
      <c r="B573" s="33" t="s">
        <v>691</v>
      </c>
      <c r="C573" s="33" t="s">
        <v>648</v>
      </c>
      <c r="D573" s="33" t="s">
        <v>262</v>
      </c>
      <c r="E573" s="154" t="s">
        <v>197</v>
      </c>
      <c r="F573" s="159">
        <v>2.1</v>
      </c>
      <c r="G573" s="159" t="s">
        <v>482</v>
      </c>
      <c r="H573" s="33"/>
    </row>
    <row r="574" spans="1:8">
      <c r="A574" s="33" t="s">
        <v>692</v>
      </c>
      <c r="B574" s="33" t="s">
        <v>691</v>
      </c>
      <c r="C574" s="33" t="s">
        <v>648</v>
      </c>
      <c r="D574" s="33" t="s">
        <v>262</v>
      </c>
      <c r="E574" s="154" t="s">
        <v>196</v>
      </c>
      <c r="F574" s="159">
        <v>2.2000000000000002</v>
      </c>
      <c r="G574" s="159" t="s">
        <v>482</v>
      </c>
      <c r="H574" s="33"/>
    </row>
    <row r="575" spans="1:8">
      <c r="A575" s="33" t="s">
        <v>692</v>
      </c>
      <c r="B575" s="33" t="s">
        <v>691</v>
      </c>
      <c r="C575" s="33" t="s">
        <v>648</v>
      </c>
      <c r="D575" s="33" t="s">
        <v>262</v>
      </c>
      <c r="E575" s="154" t="s">
        <v>195</v>
      </c>
      <c r="F575" s="159">
        <v>3.2</v>
      </c>
      <c r="G575" s="159" t="s">
        <v>482</v>
      </c>
      <c r="H575" s="33"/>
    </row>
    <row r="576" spans="1:8">
      <c r="A576" s="33" t="s">
        <v>692</v>
      </c>
      <c r="B576" s="33" t="s">
        <v>691</v>
      </c>
      <c r="C576" s="33" t="s">
        <v>648</v>
      </c>
      <c r="D576" s="33" t="s">
        <v>262</v>
      </c>
      <c r="E576" s="154" t="s">
        <v>194</v>
      </c>
      <c r="F576" s="159">
        <v>3.1</v>
      </c>
      <c r="G576" s="159" t="s">
        <v>482</v>
      </c>
      <c r="H576" s="33"/>
    </row>
    <row r="577" spans="1:8">
      <c r="A577" s="33" t="s">
        <v>692</v>
      </c>
      <c r="B577" s="33" t="s">
        <v>691</v>
      </c>
      <c r="C577" s="33" t="s">
        <v>648</v>
      </c>
      <c r="D577" s="33" t="s">
        <v>262</v>
      </c>
      <c r="E577" s="154" t="s">
        <v>193</v>
      </c>
      <c r="F577" s="159">
        <v>2.5</v>
      </c>
      <c r="G577" s="159" t="s">
        <v>482</v>
      </c>
      <c r="H577" s="33"/>
    </row>
    <row r="578" spans="1:8">
      <c r="A578" s="33" t="s">
        <v>692</v>
      </c>
      <c r="B578" s="33" t="s">
        <v>691</v>
      </c>
      <c r="C578" s="33" t="s">
        <v>648</v>
      </c>
      <c r="D578" s="33" t="s">
        <v>262</v>
      </c>
      <c r="E578" s="154" t="s">
        <v>192</v>
      </c>
      <c r="F578" s="159">
        <v>3.1</v>
      </c>
      <c r="G578" s="159" t="s">
        <v>482</v>
      </c>
      <c r="H578" s="33"/>
    </row>
    <row r="579" spans="1:8">
      <c r="A579" s="33" t="s">
        <v>692</v>
      </c>
      <c r="B579" s="33" t="s">
        <v>691</v>
      </c>
      <c r="C579" s="33" t="s">
        <v>648</v>
      </c>
      <c r="D579" s="33" t="s">
        <v>262</v>
      </c>
      <c r="E579" s="154" t="s">
        <v>355</v>
      </c>
      <c r="F579" s="159">
        <v>2.1</v>
      </c>
      <c r="G579" s="159" t="s">
        <v>482</v>
      </c>
      <c r="H579" s="33"/>
    </row>
    <row r="580" spans="1:8">
      <c r="A580" s="33" t="s">
        <v>692</v>
      </c>
      <c r="B580" s="33" t="s">
        <v>691</v>
      </c>
      <c r="C580" s="33" t="s">
        <v>648</v>
      </c>
      <c r="D580" s="33" t="s">
        <v>262</v>
      </c>
      <c r="E580" s="154" t="s">
        <v>663</v>
      </c>
      <c r="F580" s="159">
        <v>1.4</v>
      </c>
      <c r="G580" s="159" t="s">
        <v>482</v>
      </c>
      <c r="H580" s="33">
        <v>1</v>
      </c>
    </row>
    <row r="581" spans="1:8">
      <c r="A581" s="33" t="s">
        <v>692</v>
      </c>
      <c r="B581" s="33" t="s">
        <v>691</v>
      </c>
      <c r="C581" s="33" t="s">
        <v>648</v>
      </c>
      <c r="D581" s="33" t="s">
        <v>262</v>
      </c>
      <c r="E581" s="154" t="s">
        <v>250</v>
      </c>
      <c r="F581" s="159">
        <v>2.7</v>
      </c>
      <c r="G581" s="159" t="s">
        <v>482</v>
      </c>
      <c r="H581" s="33"/>
    </row>
    <row r="582" spans="1:8">
      <c r="A582" s="33" t="s">
        <v>362</v>
      </c>
      <c r="B582" s="33" t="s">
        <v>690</v>
      </c>
      <c r="C582" s="33" t="s">
        <v>648</v>
      </c>
      <c r="D582" s="33" t="s">
        <v>262</v>
      </c>
      <c r="E582" s="154" t="s">
        <v>197</v>
      </c>
      <c r="F582" s="159">
        <v>86.8</v>
      </c>
      <c r="G582" s="159" t="s">
        <v>482</v>
      </c>
      <c r="H582" s="33"/>
    </row>
    <row r="583" spans="1:8">
      <c r="A583" s="33" t="s">
        <v>362</v>
      </c>
      <c r="B583" s="33" t="s">
        <v>690</v>
      </c>
      <c r="C583" s="33" t="s">
        <v>648</v>
      </c>
      <c r="D583" s="33" t="s">
        <v>262</v>
      </c>
      <c r="E583" s="154" t="s">
        <v>196</v>
      </c>
      <c r="F583" s="159">
        <v>85</v>
      </c>
      <c r="G583" s="159" t="s">
        <v>482</v>
      </c>
      <c r="H583" s="33"/>
    </row>
    <row r="584" spans="1:8">
      <c r="A584" s="33" t="s">
        <v>362</v>
      </c>
      <c r="B584" s="33" t="s">
        <v>690</v>
      </c>
      <c r="C584" s="33" t="s">
        <v>648</v>
      </c>
      <c r="D584" s="33" t="s">
        <v>262</v>
      </c>
      <c r="E584" s="154" t="s">
        <v>195</v>
      </c>
      <c r="F584" s="159">
        <v>88.4</v>
      </c>
      <c r="G584" s="159" t="s">
        <v>482</v>
      </c>
      <c r="H584" s="33"/>
    </row>
    <row r="585" spans="1:8">
      <c r="A585" s="33" t="s">
        <v>362</v>
      </c>
      <c r="B585" s="33" t="s">
        <v>690</v>
      </c>
      <c r="C585" s="33" t="s">
        <v>648</v>
      </c>
      <c r="D585" s="33" t="s">
        <v>262</v>
      </c>
      <c r="E585" s="154" t="s">
        <v>194</v>
      </c>
      <c r="F585" s="159">
        <v>88.2</v>
      </c>
      <c r="G585" s="159" t="s">
        <v>482</v>
      </c>
      <c r="H585" s="33"/>
    </row>
    <row r="586" spans="1:8">
      <c r="A586" s="33" t="s">
        <v>362</v>
      </c>
      <c r="B586" s="33" t="s">
        <v>690</v>
      </c>
      <c r="C586" s="33" t="s">
        <v>648</v>
      </c>
      <c r="D586" s="33" t="s">
        <v>262</v>
      </c>
      <c r="E586" s="154" t="s">
        <v>193</v>
      </c>
      <c r="F586" s="159">
        <v>90.2</v>
      </c>
      <c r="G586" s="159" t="s">
        <v>482</v>
      </c>
      <c r="H586" s="33"/>
    </row>
    <row r="587" spans="1:8">
      <c r="A587" s="33" t="s">
        <v>362</v>
      </c>
      <c r="B587" s="33" t="s">
        <v>690</v>
      </c>
      <c r="C587" s="33" t="s">
        <v>648</v>
      </c>
      <c r="D587" s="33" t="s">
        <v>262</v>
      </c>
      <c r="E587" s="154" t="s">
        <v>192</v>
      </c>
      <c r="F587" s="159">
        <v>90.8</v>
      </c>
      <c r="G587" s="159" t="s">
        <v>482</v>
      </c>
      <c r="H587" s="33"/>
    </row>
    <row r="588" spans="1:8">
      <c r="A588" s="33" t="s">
        <v>362</v>
      </c>
      <c r="B588" s="33" t="s">
        <v>690</v>
      </c>
      <c r="C588" s="33" t="s">
        <v>648</v>
      </c>
      <c r="D588" s="33" t="s">
        <v>262</v>
      </c>
      <c r="E588" s="154" t="s">
        <v>355</v>
      </c>
      <c r="F588" s="159">
        <v>90.8</v>
      </c>
      <c r="G588" s="159" t="s">
        <v>482</v>
      </c>
      <c r="H588" s="33"/>
    </row>
    <row r="589" spans="1:8">
      <c r="A589" s="33" t="s">
        <v>362</v>
      </c>
      <c r="B589" s="33" t="s">
        <v>690</v>
      </c>
      <c r="C589" s="33" t="s">
        <v>648</v>
      </c>
      <c r="D589" s="33" t="s">
        <v>262</v>
      </c>
      <c r="E589" s="154" t="s">
        <v>663</v>
      </c>
      <c r="F589" s="159">
        <v>93.4</v>
      </c>
      <c r="G589" s="159" t="s">
        <v>482</v>
      </c>
      <c r="H589" s="33"/>
    </row>
    <row r="590" spans="1:8">
      <c r="A590" s="33" t="s">
        <v>362</v>
      </c>
      <c r="B590" s="33" t="s">
        <v>690</v>
      </c>
      <c r="C590" s="33" t="s">
        <v>648</v>
      </c>
      <c r="D590" s="33" t="s">
        <v>262</v>
      </c>
      <c r="E590" s="154" t="s">
        <v>250</v>
      </c>
      <c r="F590" s="159">
        <v>88.6</v>
      </c>
      <c r="G590" s="159" t="s">
        <v>482</v>
      </c>
      <c r="H590" s="33"/>
    </row>
    <row r="591" spans="1:8">
      <c r="A591" s="33" t="s">
        <v>362</v>
      </c>
      <c r="B591" s="33" t="s">
        <v>689</v>
      </c>
      <c r="C591" s="33" t="s">
        <v>648</v>
      </c>
      <c r="D591" s="33" t="s">
        <v>262</v>
      </c>
      <c r="E591" s="154" t="s">
        <v>197</v>
      </c>
      <c r="F591" s="159">
        <v>10.3</v>
      </c>
      <c r="G591" s="159" t="s">
        <v>482</v>
      </c>
      <c r="H591" s="33"/>
    </row>
    <row r="592" spans="1:8">
      <c r="A592" s="33" t="s">
        <v>362</v>
      </c>
      <c r="B592" s="33" t="s">
        <v>689</v>
      </c>
      <c r="C592" s="33" t="s">
        <v>648</v>
      </c>
      <c r="D592" s="33" t="s">
        <v>262</v>
      </c>
      <c r="E592" s="154" t="s">
        <v>196</v>
      </c>
      <c r="F592" s="159">
        <v>11.1</v>
      </c>
      <c r="G592" s="159" t="s">
        <v>482</v>
      </c>
      <c r="H592" s="33"/>
    </row>
    <row r="593" spans="1:8">
      <c r="A593" s="33" t="s">
        <v>362</v>
      </c>
      <c r="B593" s="33" t="s">
        <v>689</v>
      </c>
      <c r="C593" s="33" t="s">
        <v>648</v>
      </c>
      <c r="D593" s="33" t="s">
        <v>262</v>
      </c>
      <c r="E593" s="154" t="s">
        <v>195</v>
      </c>
      <c r="F593" s="159">
        <v>8.6</v>
      </c>
      <c r="G593" s="159" t="s">
        <v>482</v>
      </c>
      <c r="H593" s="33"/>
    </row>
    <row r="594" spans="1:8">
      <c r="A594" s="33" t="s">
        <v>362</v>
      </c>
      <c r="B594" s="33" t="s">
        <v>689</v>
      </c>
      <c r="C594" s="33" t="s">
        <v>648</v>
      </c>
      <c r="D594" s="33" t="s">
        <v>262</v>
      </c>
      <c r="E594" s="154" t="s">
        <v>194</v>
      </c>
      <c r="F594" s="159">
        <v>8.6999999999999993</v>
      </c>
      <c r="G594" s="159" t="s">
        <v>482</v>
      </c>
      <c r="H594" s="33"/>
    </row>
    <row r="595" spans="1:8">
      <c r="A595" s="33" t="s">
        <v>362</v>
      </c>
      <c r="B595" s="33" t="s">
        <v>689</v>
      </c>
      <c r="C595" s="33" t="s">
        <v>648</v>
      </c>
      <c r="D595" s="33" t="s">
        <v>262</v>
      </c>
      <c r="E595" s="154" t="s">
        <v>193</v>
      </c>
      <c r="F595" s="159">
        <v>7.3</v>
      </c>
      <c r="G595" s="159" t="s">
        <v>482</v>
      </c>
      <c r="H595" s="33"/>
    </row>
    <row r="596" spans="1:8">
      <c r="A596" s="33" t="s">
        <v>362</v>
      </c>
      <c r="B596" s="33" t="s">
        <v>689</v>
      </c>
      <c r="C596" s="33" t="s">
        <v>648</v>
      </c>
      <c r="D596" s="33" t="s">
        <v>262</v>
      </c>
      <c r="E596" s="154" t="s">
        <v>192</v>
      </c>
      <c r="F596" s="159">
        <v>6.4</v>
      </c>
      <c r="G596" s="159" t="s">
        <v>482</v>
      </c>
      <c r="H596" s="33"/>
    </row>
    <row r="597" spans="1:8">
      <c r="A597" s="33" t="s">
        <v>362</v>
      </c>
      <c r="B597" s="33" t="s">
        <v>689</v>
      </c>
      <c r="C597" s="33" t="s">
        <v>648</v>
      </c>
      <c r="D597" s="33" t="s">
        <v>262</v>
      </c>
      <c r="E597" s="154" t="s">
        <v>355</v>
      </c>
      <c r="F597" s="159">
        <v>6.4</v>
      </c>
      <c r="G597" s="159" t="s">
        <v>482</v>
      </c>
      <c r="H597" s="33"/>
    </row>
    <row r="598" spans="1:8">
      <c r="A598" s="33" t="s">
        <v>362</v>
      </c>
      <c r="B598" s="33" t="s">
        <v>689</v>
      </c>
      <c r="C598" s="33" t="s">
        <v>648</v>
      </c>
      <c r="D598" s="33" t="s">
        <v>262</v>
      </c>
      <c r="E598" s="154" t="s">
        <v>663</v>
      </c>
      <c r="F598" s="159">
        <v>6.3</v>
      </c>
      <c r="G598" s="159" t="s">
        <v>482</v>
      </c>
      <c r="H598" s="33"/>
    </row>
    <row r="599" spans="1:8">
      <c r="A599" s="33" t="s">
        <v>362</v>
      </c>
      <c r="B599" s="33" t="s">
        <v>689</v>
      </c>
      <c r="C599" s="33" t="s">
        <v>648</v>
      </c>
      <c r="D599" s="33" t="s">
        <v>262</v>
      </c>
      <c r="E599" s="154" t="s">
        <v>250</v>
      </c>
      <c r="F599" s="159">
        <v>8.6</v>
      </c>
      <c r="G599" s="159" t="s">
        <v>482</v>
      </c>
      <c r="H599" s="33"/>
    </row>
    <row r="600" spans="1:8">
      <c r="A600" s="33" t="s">
        <v>362</v>
      </c>
      <c r="B600" s="33" t="s">
        <v>688</v>
      </c>
      <c r="C600" s="33" t="s">
        <v>648</v>
      </c>
      <c r="D600" s="33" t="s">
        <v>262</v>
      </c>
      <c r="E600" s="154" t="s">
        <v>197</v>
      </c>
      <c r="F600" s="159">
        <v>2.2999999999999998</v>
      </c>
      <c r="G600" s="159" t="s">
        <v>482</v>
      </c>
      <c r="H600" s="33"/>
    </row>
    <row r="601" spans="1:8">
      <c r="A601" s="33" t="s">
        <v>362</v>
      </c>
      <c r="B601" s="33" t="s">
        <v>688</v>
      </c>
      <c r="C601" s="33" t="s">
        <v>648</v>
      </c>
      <c r="D601" s="33" t="s">
        <v>262</v>
      </c>
      <c r="E601" s="154" t="s">
        <v>196</v>
      </c>
      <c r="F601" s="159">
        <v>3.6</v>
      </c>
      <c r="G601" s="159" t="s">
        <v>482</v>
      </c>
      <c r="H601" s="33"/>
    </row>
    <row r="602" spans="1:8">
      <c r="A602" s="33" t="s">
        <v>362</v>
      </c>
      <c r="B602" s="33" t="s">
        <v>688</v>
      </c>
      <c r="C602" s="33" t="s">
        <v>648</v>
      </c>
      <c r="D602" s="33" t="s">
        <v>262</v>
      </c>
      <c r="E602" s="154" t="s">
        <v>195</v>
      </c>
      <c r="F602" s="159">
        <v>3.2</v>
      </c>
      <c r="G602" s="159" t="s">
        <v>482</v>
      </c>
      <c r="H602" s="33"/>
    </row>
    <row r="603" spans="1:8">
      <c r="A603" s="33" t="s">
        <v>362</v>
      </c>
      <c r="B603" s="33" t="s">
        <v>688</v>
      </c>
      <c r="C603" s="33" t="s">
        <v>648</v>
      </c>
      <c r="D603" s="33" t="s">
        <v>262</v>
      </c>
      <c r="E603" s="154" t="s">
        <v>194</v>
      </c>
      <c r="F603" s="159">
        <v>3.1</v>
      </c>
      <c r="G603" s="159" t="s">
        <v>482</v>
      </c>
      <c r="H603" s="33"/>
    </row>
    <row r="604" spans="1:8">
      <c r="A604" s="33" t="s">
        <v>362</v>
      </c>
      <c r="B604" s="33" t="s">
        <v>688</v>
      </c>
      <c r="C604" s="33" t="s">
        <v>648</v>
      </c>
      <c r="D604" s="33" t="s">
        <v>262</v>
      </c>
      <c r="E604" s="154" t="s">
        <v>193</v>
      </c>
      <c r="F604" s="159">
        <v>2.4</v>
      </c>
      <c r="G604" s="159" t="s">
        <v>482</v>
      </c>
      <c r="H604" s="33"/>
    </row>
    <row r="605" spans="1:8">
      <c r="A605" s="33" t="s">
        <v>362</v>
      </c>
      <c r="B605" s="33" t="s">
        <v>688</v>
      </c>
      <c r="C605" s="33" t="s">
        <v>648</v>
      </c>
      <c r="D605" s="33" t="s">
        <v>262</v>
      </c>
      <c r="E605" s="154" t="s">
        <v>192</v>
      </c>
      <c r="F605" s="159">
        <v>2.7</v>
      </c>
      <c r="G605" s="159" t="s">
        <v>482</v>
      </c>
      <c r="H605" s="33"/>
    </row>
    <row r="606" spans="1:8">
      <c r="A606" s="33" t="s">
        <v>362</v>
      </c>
      <c r="B606" s="33" t="s">
        <v>688</v>
      </c>
      <c r="C606" s="33" t="s">
        <v>648</v>
      </c>
      <c r="D606" s="33" t="s">
        <v>262</v>
      </c>
      <c r="E606" s="154" t="s">
        <v>355</v>
      </c>
      <c r="F606" s="159">
        <v>2.2000000000000002</v>
      </c>
      <c r="G606" s="159" t="s">
        <v>482</v>
      </c>
      <c r="H606" s="33"/>
    </row>
    <row r="607" spans="1:8">
      <c r="A607" s="33" t="s">
        <v>362</v>
      </c>
      <c r="B607" s="33" t="s">
        <v>688</v>
      </c>
      <c r="C607" s="33" t="s">
        <v>648</v>
      </c>
      <c r="D607" s="33" t="s">
        <v>262</v>
      </c>
      <c r="E607" s="154" t="s">
        <v>663</v>
      </c>
      <c r="F607" s="159">
        <v>1.6</v>
      </c>
      <c r="G607" s="159" t="s">
        <v>482</v>
      </c>
      <c r="H607" s="33"/>
    </row>
    <row r="608" spans="1:8">
      <c r="A608" s="33" t="s">
        <v>362</v>
      </c>
      <c r="B608" s="33" t="s">
        <v>688</v>
      </c>
      <c r="C608" s="33" t="s">
        <v>648</v>
      </c>
      <c r="D608" s="33" t="s">
        <v>262</v>
      </c>
      <c r="E608" s="154" t="s">
        <v>250</v>
      </c>
      <c r="F608" s="159">
        <v>2.9</v>
      </c>
      <c r="G608" s="159" t="s">
        <v>482</v>
      </c>
      <c r="H608" s="33"/>
    </row>
    <row r="609" spans="1:8">
      <c r="A609" s="33" t="s">
        <v>686</v>
      </c>
      <c r="B609" s="33" t="s">
        <v>687</v>
      </c>
      <c r="C609" s="33" t="s">
        <v>648</v>
      </c>
      <c r="D609" s="33" t="s">
        <v>262</v>
      </c>
      <c r="E609" s="154" t="s">
        <v>197</v>
      </c>
      <c r="F609" s="159">
        <v>76</v>
      </c>
      <c r="G609" s="159" t="s">
        <v>482</v>
      </c>
      <c r="H609" s="33"/>
    </row>
    <row r="610" spans="1:8">
      <c r="A610" s="33" t="s">
        <v>686</v>
      </c>
      <c r="B610" s="33" t="s">
        <v>687</v>
      </c>
      <c r="C610" s="33" t="s">
        <v>648</v>
      </c>
      <c r="D610" s="33" t="s">
        <v>262</v>
      </c>
      <c r="E610" s="154" t="s">
        <v>196</v>
      </c>
      <c r="F610" s="159">
        <v>62.6</v>
      </c>
      <c r="G610" s="159" t="s">
        <v>482</v>
      </c>
      <c r="H610" s="33"/>
    </row>
    <row r="611" spans="1:8">
      <c r="A611" s="33" t="s">
        <v>686</v>
      </c>
      <c r="B611" s="33" t="s">
        <v>687</v>
      </c>
      <c r="C611" s="33" t="s">
        <v>648</v>
      </c>
      <c r="D611" s="33" t="s">
        <v>262</v>
      </c>
      <c r="E611" s="154" t="s">
        <v>195</v>
      </c>
      <c r="F611" s="159">
        <v>66.2</v>
      </c>
      <c r="G611" s="159" t="s">
        <v>482</v>
      </c>
      <c r="H611" s="33"/>
    </row>
    <row r="612" spans="1:8">
      <c r="A612" s="33" t="s">
        <v>686</v>
      </c>
      <c r="B612" s="33" t="s">
        <v>687</v>
      </c>
      <c r="C612" s="33" t="s">
        <v>648</v>
      </c>
      <c r="D612" s="33" t="s">
        <v>262</v>
      </c>
      <c r="E612" s="154" t="s">
        <v>194</v>
      </c>
      <c r="F612" s="159">
        <v>67.900000000000006</v>
      </c>
      <c r="G612" s="159" t="s">
        <v>482</v>
      </c>
      <c r="H612" s="33"/>
    </row>
    <row r="613" spans="1:8">
      <c r="A613" s="33" t="s">
        <v>686</v>
      </c>
      <c r="B613" s="33" t="s">
        <v>687</v>
      </c>
      <c r="C613" s="33" t="s">
        <v>648</v>
      </c>
      <c r="D613" s="33" t="s">
        <v>262</v>
      </c>
      <c r="E613" s="154" t="s">
        <v>193</v>
      </c>
      <c r="F613" s="159">
        <v>75</v>
      </c>
      <c r="G613" s="159" t="s">
        <v>482</v>
      </c>
      <c r="H613" s="33"/>
    </row>
    <row r="614" spans="1:8">
      <c r="A614" s="33" t="s">
        <v>686</v>
      </c>
      <c r="B614" s="33" t="s">
        <v>687</v>
      </c>
      <c r="C614" s="33" t="s">
        <v>648</v>
      </c>
      <c r="D614" s="33" t="s">
        <v>262</v>
      </c>
      <c r="E614" s="154" t="s">
        <v>192</v>
      </c>
      <c r="F614" s="159">
        <v>80.400000000000006</v>
      </c>
      <c r="G614" s="159" t="s">
        <v>482</v>
      </c>
      <c r="H614" s="33"/>
    </row>
    <row r="615" spans="1:8">
      <c r="A615" s="33" t="s">
        <v>686</v>
      </c>
      <c r="B615" s="33" t="s">
        <v>687</v>
      </c>
      <c r="C615" s="33" t="s">
        <v>648</v>
      </c>
      <c r="D615" s="33" t="s">
        <v>262</v>
      </c>
      <c r="E615" s="154" t="s">
        <v>355</v>
      </c>
      <c r="F615" s="159">
        <v>85</v>
      </c>
      <c r="G615" s="159" t="s">
        <v>482</v>
      </c>
      <c r="H615" s="33"/>
    </row>
    <row r="616" spans="1:8">
      <c r="A616" s="33" t="s">
        <v>686</v>
      </c>
      <c r="B616" s="33" t="s">
        <v>687</v>
      </c>
      <c r="C616" s="33" t="s">
        <v>648</v>
      </c>
      <c r="D616" s="33" t="s">
        <v>262</v>
      </c>
      <c r="E616" s="154" t="s">
        <v>663</v>
      </c>
      <c r="F616" s="159">
        <v>82.5</v>
      </c>
      <c r="G616" s="159" t="s">
        <v>482</v>
      </c>
      <c r="H616" s="33"/>
    </row>
    <row r="617" spans="1:8">
      <c r="A617" s="33" t="s">
        <v>686</v>
      </c>
      <c r="B617" s="33" t="s">
        <v>687</v>
      </c>
      <c r="C617" s="33" t="s">
        <v>648</v>
      </c>
      <c r="D617" s="33" t="s">
        <v>262</v>
      </c>
      <c r="E617" s="154" t="s">
        <v>250</v>
      </c>
      <c r="F617" s="159">
        <v>71.8</v>
      </c>
      <c r="G617" s="159" t="s">
        <v>482</v>
      </c>
      <c r="H617" s="33"/>
    </row>
    <row r="618" spans="1:8">
      <c r="A618" s="33" t="s">
        <v>686</v>
      </c>
      <c r="B618" s="33" t="s">
        <v>685</v>
      </c>
      <c r="C618" s="33" t="s">
        <v>648</v>
      </c>
      <c r="D618" s="33" t="s">
        <v>262</v>
      </c>
      <c r="E618" s="154" t="s">
        <v>197</v>
      </c>
      <c r="F618" s="159">
        <v>23.9</v>
      </c>
      <c r="G618" s="159" t="s">
        <v>482</v>
      </c>
      <c r="H618" s="33"/>
    </row>
    <row r="619" spans="1:8">
      <c r="A619" s="33" t="s">
        <v>686</v>
      </c>
      <c r="B619" s="33" t="s">
        <v>685</v>
      </c>
      <c r="C619" s="33" t="s">
        <v>648</v>
      </c>
      <c r="D619" s="33" t="s">
        <v>262</v>
      </c>
      <c r="E619" s="154" t="s">
        <v>196</v>
      </c>
      <c r="F619" s="159">
        <v>37.200000000000003</v>
      </c>
      <c r="G619" s="159" t="s">
        <v>482</v>
      </c>
      <c r="H619" s="33"/>
    </row>
    <row r="620" spans="1:8">
      <c r="A620" s="33" t="s">
        <v>686</v>
      </c>
      <c r="B620" s="33" t="s">
        <v>685</v>
      </c>
      <c r="C620" s="33" t="s">
        <v>648</v>
      </c>
      <c r="D620" s="33" t="s">
        <v>262</v>
      </c>
      <c r="E620" s="154" t="s">
        <v>195</v>
      </c>
      <c r="F620" s="159">
        <v>33.5</v>
      </c>
      <c r="G620" s="159" t="s">
        <v>482</v>
      </c>
      <c r="H620" s="33"/>
    </row>
    <row r="621" spans="1:8">
      <c r="A621" s="33" t="s">
        <v>686</v>
      </c>
      <c r="B621" s="33" t="s">
        <v>685</v>
      </c>
      <c r="C621" s="33" t="s">
        <v>648</v>
      </c>
      <c r="D621" s="33" t="s">
        <v>262</v>
      </c>
      <c r="E621" s="154" t="s">
        <v>194</v>
      </c>
      <c r="F621" s="159">
        <v>32.1</v>
      </c>
      <c r="G621" s="159" t="s">
        <v>482</v>
      </c>
      <c r="H621" s="33"/>
    </row>
    <row r="622" spans="1:8">
      <c r="A622" s="33" t="s">
        <v>686</v>
      </c>
      <c r="B622" s="33" t="s">
        <v>685</v>
      </c>
      <c r="C622" s="33" t="s">
        <v>648</v>
      </c>
      <c r="D622" s="33" t="s">
        <v>262</v>
      </c>
      <c r="E622" s="154" t="s">
        <v>193</v>
      </c>
      <c r="F622" s="159">
        <v>25</v>
      </c>
      <c r="G622" s="159" t="s">
        <v>482</v>
      </c>
      <c r="H622" s="33"/>
    </row>
    <row r="623" spans="1:8">
      <c r="A623" s="33" t="s">
        <v>686</v>
      </c>
      <c r="B623" s="33" t="s">
        <v>685</v>
      </c>
      <c r="C623" s="33" t="s">
        <v>648</v>
      </c>
      <c r="D623" s="33" t="s">
        <v>262</v>
      </c>
      <c r="E623" s="154" t="s">
        <v>192</v>
      </c>
      <c r="F623" s="159">
        <v>19.5</v>
      </c>
      <c r="G623" s="159" t="s">
        <v>482</v>
      </c>
      <c r="H623" s="33"/>
    </row>
    <row r="624" spans="1:8">
      <c r="A624" s="33" t="s">
        <v>686</v>
      </c>
      <c r="B624" s="33" t="s">
        <v>685</v>
      </c>
      <c r="C624" s="33" t="s">
        <v>648</v>
      </c>
      <c r="D624" s="33" t="s">
        <v>262</v>
      </c>
      <c r="E624" s="154" t="s">
        <v>355</v>
      </c>
      <c r="F624" s="159">
        <v>15.1</v>
      </c>
      <c r="G624" s="159" t="s">
        <v>482</v>
      </c>
      <c r="H624" s="33"/>
    </row>
    <row r="625" spans="1:8">
      <c r="A625" s="33" t="s">
        <v>686</v>
      </c>
      <c r="B625" s="33" t="s">
        <v>685</v>
      </c>
      <c r="C625" s="33" t="s">
        <v>648</v>
      </c>
      <c r="D625" s="33" t="s">
        <v>262</v>
      </c>
      <c r="E625" s="154" t="s">
        <v>663</v>
      </c>
      <c r="F625" s="159">
        <v>16.899999999999999</v>
      </c>
      <c r="G625" s="159" t="s">
        <v>482</v>
      </c>
      <c r="H625" s="33"/>
    </row>
    <row r="626" spans="1:8">
      <c r="A626" s="33" t="s">
        <v>686</v>
      </c>
      <c r="B626" s="33" t="s">
        <v>685</v>
      </c>
      <c r="C626" s="33" t="s">
        <v>648</v>
      </c>
      <c r="D626" s="33" t="s">
        <v>262</v>
      </c>
      <c r="E626" s="154" t="s">
        <v>250</v>
      </c>
      <c r="F626" s="159">
        <v>28.2</v>
      </c>
      <c r="G626" s="159" t="s">
        <v>482</v>
      </c>
      <c r="H626" s="33"/>
    </row>
    <row r="627" spans="1:8">
      <c r="A627" s="33" t="s">
        <v>683</v>
      </c>
      <c r="B627" s="33" t="s">
        <v>684</v>
      </c>
      <c r="C627" s="33" t="s">
        <v>648</v>
      </c>
      <c r="D627" s="33" t="s">
        <v>262</v>
      </c>
      <c r="E627" s="154" t="s">
        <v>197</v>
      </c>
      <c r="F627" s="159">
        <v>13.7</v>
      </c>
      <c r="G627" s="159" t="s">
        <v>482</v>
      </c>
      <c r="H627" s="33"/>
    </row>
    <row r="628" spans="1:8">
      <c r="A628" s="33" t="s">
        <v>683</v>
      </c>
      <c r="B628" s="33" t="s">
        <v>684</v>
      </c>
      <c r="C628" s="33" t="s">
        <v>648</v>
      </c>
      <c r="D628" s="33" t="s">
        <v>262</v>
      </c>
      <c r="E628" s="154" t="s">
        <v>196</v>
      </c>
      <c r="F628" s="159">
        <v>25.9</v>
      </c>
      <c r="G628" s="159" t="s">
        <v>482</v>
      </c>
      <c r="H628" s="33"/>
    </row>
    <row r="629" spans="1:8">
      <c r="A629" s="33" t="s">
        <v>683</v>
      </c>
      <c r="B629" s="33" t="s">
        <v>684</v>
      </c>
      <c r="C629" s="33" t="s">
        <v>648</v>
      </c>
      <c r="D629" s="33" t="s">
        <v>262</v>
      </c>
      <c r="E629" s="154" t="s">
        <v>195</v>
      </c>
      <c r="F629" s="159">
        <v>21.9</v>
      </c>
      <c r="G629" s="159" t="s">
        <v>482</v>
      </c>
      <c r="H629" s="33"/>
    </row>
    <row r="630" spans="1:8">
      <c r="A630" s="33" t="s">
        <v>683</v>
      </c>
      <c r="B630" s="33" t="s">
        <v>684</v>
      </c>
      <c r="C630" s="33" t="s">
        <v>648</v>
      </c>
      <c r="D630" s="33" t="s">
        <v>262</v>
      </c>
      <c r="E630" s="154" t="s">
        <v>194</v>
      </c>
      <c r="F630" s="159">
        <v>20.7</v>
      </c>
      <c r="G630" s="159" t="s">
        <v>482</v>
      </c>
      <c r="H630" s="33"/>
    </row>
    <row r="631" spans="1:8">
      <c r="A631" s="33" t="s">
        <v>683</v>
      </c>
      <c r="B631" s="33" t="s">
        <v>684</v>
      </c>
      <c r="C631" s="33" t="s">
        <v>648</v>
      </c>
      <c r="D631" s="33" t="s">
        <v>262</v>
      </c>
      <c r="E631" s="154" t="s">
        <v>193</v>
      </c>
      <c r="F631" s="159">
        <v>15.1</v>
      </c>
      <c r="G631" s="159" t="s">
        <v>482</v>
      </c>
      <c r="H631" s="33"/>
    </row>
    <row r="632" spans="1:8">
      <c r="A632" s="33" t="s">
        <v>683</v>
      </c>
      <c r="B632" s="33" t="s">
        <v>684</v>
      </c>
      <c r="C632" s="33" t="s">
        <v>648</v>
      </c>
      <c r="D632" s="33" t="s">
        <v>262</v>
      </c>
      <c r="E632" s="154" t="s">
        <v>192</v>
      </c>
      <c r="F632" s="159">
        <v>10.8</v>
      </c>
      <c r="G632" s="159" t="s">
        <v>482</v>
      </c>
      <c r="H632" s="33"/>
    </row>
    <row r="633" spans="1:8">
      <c r="A633" s="33" t="s">
        <v>683</v>
      </c>
      <c r="B633" s="33" t="s">
        <v>684</v>
      </c>
      <c r="C633" s="33" t="s">
        <v>648</v>
      </c>
      <c r="D633" s="33" t="s">
        <v>262</v>
      </c>
      <c r="E633" s="154" t="s">
        <v>355</v>
      </c>
      <c r="F633" s="159">
        <v>7.2</v>
      </c>
      <c r="G633" s="159" t="s">
        <v>482</v>
      </c>
      <c r="H633" s="33"/>
    </row>
    <row r="634" spans="1:8">
      <c r="A634" s="33" t="s">
        <v>683</v>
      </c>
      <c r="B634" s="33" t="s">
        <v>684</v>
      </c>
      <c r="C634" s="33" t="s">
        <v>648</v>
      </c>
      <c r="D634" s="33" t="s">
        <v>262</v>
      </c>
      <c r="E634" s="154" t="s">
        <v>663</v>
      </c>
      <c r="F634" s="159">
        <v>5.5</v>
      </c>
      <c r="G634" s="159" t="s">
        <v>482</v>
      </c>
      <c r="H634" s="33"/>
    </row>
    <row r="635" spans="1:8">
      <c r="A635" s="33" t="s">
        <v>683</v>
      </c>
      <c r="B635" s="33" t="s">
        <v>684</v>
      </c>
      <c r="C635" s="33" t="s">
        <v>648</v>
      </c>
      <c r="D635" s="33" t="s">
        <v>262</v>
      </c>
      <c r="E635" s="154" t="s">
        <v>250</v>
      </c>
      <c r="F635" s="159">
        <v>17.600000000000001</v>
      </c>
      <c r="G635" s="159" t="s">
        <v>482</v>
      </c>
      <c r="H635" s="33"/>
    </row>
    <row r="636" spans="1:8">
      <c r="A636" s="33" t="s">
        <v>683</v>
      </c>
      <c r="B636" s="33" t="s">
        <v>682</v>
      </c>
      <c r="C636" s="33" t="s">
        <v>648</v>
      </c>
      <c r="D636" s="33" t="s">
        <v>262</v>
      </c>
      <c r="E636" s="154" t="s">
        <v>197</v>
      </c>
      <c r="F636" s="159">
        <v>10.3</v>
      </c>
      <c r="G636" s="159" t="s">
        <v>482</v>
      </c>
      <c r="H636" s="33"/>
    </row>
    <row r="637" spans="1:8">
      <c r="A637" s="33" t="s">
        <v>683</v>
      </c>
      <c r="B637" s="33" t="s">
        <v>682</v>
      </c>
      <c r="C637" s="33" t="s">
        <v>648</v>
      </c>
      <c r="D637" s="33" t="s">
        <v>262</v>
      </c>
      <c r="E637" s="154" t="s">
        <v>196</v>
      </c>
      <c r="F637" s="159">
        <v>11.4</v>
      </c>
      <c r="G637" s="159" t="s">
        <v>482</v>
      </c>
      <c r="H637" s="33"/>
    </row>
    <row r="638" spans="1:8">
      <c r="A638" s="33" t="s">
        <v>683</v>
      </c>
      <c r="B638" s="33" t="s">
        <v>682</v>
      </c>
      <c r="C638" s="33" t="s">
        <v>648</v>
      </c>
      <c r="D638" s="33" t="s">
        <v>262</v>
      </c>
      <c r="E638" s="154" t="s">
        <v>195</v>
      </c>
      <c r="F638" s="159">
        <v>11.6</v>
      </c>
      <c r="G638" s="159" t="s">
        <v>482</v>
      </c>
      <c r="H638" s="33"/>
    </row>
    <row r="639" spans="1:8">
      <c r="A639" s="33" t="s">
        <v>683</v>
      </c>
      <c r="B639" s="33" t="s">
        <v>682</v>
      </c>
      <c r="C639" s="33" t="s">
        <v>648</v>
      </c>
      <c r="D639" s="33" t="s">
        <v>262</v>
      </c>
      <c r="E639" s="154" t="s">
        <v>194</v>
      </c>
      <c r="F639" s="159">
        <v>11.6</v>
      </c>
      <c r="G639" s="159" t="s">
        <v>482</v>
      </c>
      <c r="H639" s="33"/>
    </row>
    <row r="640" spans="1:8">
      <c r="A640" s="33" t="s">
        <v>683</v>
      </c>
      <c r="B640" s="33" t="s">
        <v>682</v>
      </c>
      <c r="C640" s="33" t="s">
        <v>648</v>
      </c>
      <c r="D640" s="33" t="s">
        <v>262</v>
      </c>
      <c r="E640" s="154" t="s">
        <v>193</v>
      </c>
      <c r="F640" s="159">
        <v>9.9</v>
      </c>
      <c r="G640" s="159" t="s">
        <v>482</v>
      </c>
      <c r="H640" s="33"/>
    </row>
    <row r="641" spans="1:8">
      <c r="A641" s="33" t="s">
        <v>683</v>
      </c>
      <c r="B641" s="33" t="s">
        <v>682</v>
      </c>
      <c r="C641" s="33" t="s">
        <v>648</v>
      </c>
      <c r="D641" s="33" t="s">
        <v>262</v>
      </c>
      <c r="E641" s="154" t="s">
        <v>192</v>
      </c>
      <c r="F641" s="159">
        <v>8.6999999999999993</v>
      </c>
      <c r="G641" s="159" t="s">
        <v>482</v>
      </c>
      <c r="H641" s="33"/>
    </row>
    <row r="642" spans="1:8">
      <c r="A642" s="33" t="s">
        <v>683</v>
      </c>
      <c r="B642" s="33" t="s">
        <v>682</v>
      </c>
      <c r="C642" s="33" t="s">
        <v>648</v>
      </c>
      <c r="D642" s="33" t="s">
        <v>262</v>
      </c>
      <c r="E642" s="154" t="s">
        <v>355</v>
      </c>
      <c r="F642" s="159">
        <v>8</v>
      </c>
      <c r="G642" s="159" t="s">
        <v>482</v>
      </c>
      <c r="H642" s="33"/>
    </row>
    <row r="643" spans="1:8">
      <c r="A643" s="33" t="s">
        <v>683</v>
      </c>
      <c r="B643" s="33" t="s">
        <v>682</v>
      </c>
      <c r="C643" s="33" t="s">
        <v>648</v>
      </c>
      <c r="D643" s="33" t="s">
        <v>262</v>
      </c>
      <c r="E643" s="154" t="s">
        <v>663</v>
      </c>
      <c r="F643" s="159">
        <v>11.2</v>
      </c>
      <c r="G643" s="159" t="s">
        <v>482</v>
      </c>
      <c r="H643" s="33"/>
    </row>
    <row r="644" spans="1:8">
      <c r="A644" s="33" t="s">
        <v>683</v>
      </c>
      <c r="B644" s="33" t="s">
        <v>682</v>
      </c>
      <c r="C644" s="33" t="s">
        <v>648</v>
      </c>
      <c r="D644" s="33" t="s">
        <v>262</v>
      </c>
      <c r="E644" s="33" t="s">
        <v>250</v>
      </c>
      <c r="F644" s="159">
        <v>10.6</v>
      </c>
      <c r="G644" s="159" t="s">
        <v>482</v>
      </c>
      <c r="H644" s="33"/>
    </row>
    <row r="645" spans="1:8">
      <c r="A645" s="159" t="s">
        <v>703</v>
      </c>
      <c r="B645" s="33" t="s">
        <v>704</v>
      </c>
      <c r="C645" s="33" t="s">
        <v>648</v>
      </c>
      <c r="D645" s="33" t="s">
        <v>18</v>
      </c>
      <c r="E645" s="153" t="s">
        <v>19</v>
      </c>
      <c r="F645" s="33">
        <v>94.6</v>
      </c>
      <c r="G645" s="159" t="s">
        <v>482</v>
      </c>
      <c r="H645" s="33"/>
    </row>
    <row r="646" spans="1:8">
      <c r="A646" s="159" t="s">
        <v>703</v>
      </c>
      <c r="B646" s="33" t="s">
        <v>704</v>
      </c>
      <c r="C646" s="33" t="s">
        <v>648</v>
      </c>
      <c r="D646" s="33" t="s">
        <v>18</v>
      </c>
      <c r="E646" s="153" t="s">
        <v>20</v>
      </c>
      <c r="F646" s="33">
        <v>93.5</v>
      </c>
      <c r="G646" s="159" t="s">
        <v>482</v>
      </c>
      <c r="H646" s="33"/>
    </row>
    <row r="647" spans="1:8">
      <c r="A647" s="159" t="s">
        <v>703</v>
      </c>
      <c r="B647" s="33" t="s">
        <v>702</v>
      </c>
      <c r="C647" s="33" t="s">
        <v>648</v>
      </c>
      <c r="D647" s="33" t="s">
        <v>18</v>
      </c>
      <c r="E647" s="153" t="s">
        <v>19</v>
      </c>
      <c r="F647" s="33">
        <v>4.7</v>
      </c>
      <c r="G647" s="159" t="s">
        <v>482</v>
      </c>
      <c r="H647" s="33"/>
    </row>
    <row r="648" spans="1:8">
      <c r="A648" s="159" t="s">
        <v>703</v>
      </c>
      <c r="B648" s="33" t="s">
        <v>702</v>
      </c>
      <c r="C648" s="33" t="s">
        <v>648</v>
      </c>
      <c r="D648" s="33" t="s">
        <v>18</v>
      </c>
      <c r="E648" s="153" t="s">
        <v>20</v>
      </c>
      <c r="F648" s="33">
        <v>6</v>
      </c>
      <c r="G648" s="159" t="s">
        <v>482</v>
      </c>
      <c r="H648" s="33"/>
    </row>
    <row r="649" spans="1:8">
      <c r="A649" s="159" t="s">
        <v>700</v>
      </c>
      <c r="B649" s="33" t="s">
        <v>701</v>
      </c>
      <c r="C649" s="33" t="s">
        <v>648</v>
      </c>
      <c r="D649" s="33" t="s">
        <v>18</v>
      </c>
      <c r="E649" s="153" t="s">
        <v>19</v>
      </c>
      <c r="F649" s="33">
        <v>87.3</v>
      </c>
      <c r="G649" s="159" t="s">
        <v>482</v>
      </c>
      <c r="H649" s="33"/>
    </row>
    <row r="650" spans="1:8">
      <c r="A650" s="159" t="s">
        <v>700</v>
      </c>
      <c r="B650" s="33" t="s">
        <v>701</v>
      </c>
      <c r="C650" s="33" t="s">
        <v>648</v>
      </c>
      <c r="D650" s="33" t="s">
        <v>18</v>
      </c>
      <c r="E650" s="153" t="s">
        <v>20</v>
      </c>
      <c r="F650" s="33">
        <v>86.6</v>
      </c>
      <c r="G650" s="159" t="s">
        <v>482</v>
      </c>
      <c r="H650" s="33"/>
    </row>
    <row r="651" spans="1:8">
      <c r="A651" s="159" t="s">
        <v>700</v>
      </c>
      <c r="B651" s="33" t="s">
        <v>699</v>
      </c>
      <c r="C651" s="33" t="s">
        <v>648</v>
      </c>
      <c r="D651" s="33" t="s">
        <v>18</v>
      </c>
      <c r="E651" s="153" t="s">
        <v>19</v>
      </c>
      <c r="F651" s="33">
        <v>11.6</v>
      </c>
      <c r="G651" s="159" t="s">
        <v>482</v>
      </c>
      <c r="H651" s="33"/>
    </row>
    <row r="652" spans="1:8">
      <c r="A652" s="159" t="s">
        <v>700</v>
      </c>
      <c r="B652" s="33" t="s">
        <v>699</v>
      </c>
      <c r="C652" s="33" t="s">
        <v>648</v>
      </c>
      <c r="D652" s="33" t="s">
        <v>18</v>
      </c>
      <c r="E652" s="153" t="s">
        <v>20</v>
      </c>
      <c r="F652" s="33">
        <v>12.6</v>
      </c>
      <c r="G652" s="159" t="s">
        <v>482</v>
      </c>
      <c r="H652" s="33"/>
    </row>
    <row r="653" spans="1:8">
      <c r="A653" s="159" t="s">
        <v>667</v>
      </c>
      <c r="B653" s="33" t="s">
        <v>670</v>
      </c>
      <c r="C653" s="33" t="s">
        <v>648</v>
      </c>
      <c r="D653" s="33" t="s">
        <v>18</v>
      </c>
      <c r="E653" s="153" t="s">
        <v>19</v>
      </c>
      <c r="F653" s="33">
        <v>44.2</v>
      </c>
      <c r="G653" s="159" t="s">
        <v>482</v>
      </c>
      <c r="H653" s="33"/>
    </row>
    <row r="654" spans="1:8">
      <c r="A654" s="159" t="s">
        <v>667</v>
      </c>
      <c r="B654" s="33" t="s">
        <v>670</v>
      </c>
      <c r="C654" s="33" t="s">
        <v>648</v>
      </c>
      <c r="D654" s="33" t="s">
        <v>18</v>
      </c>
      <c r="E654" s="153" t="s">
        <v>20</v>
      </c>
      <c r="F654" s="33">
        <v>41.2</v>
      </c>
      <c r="G654" s="159" t="s">
        <v>482</v>
      </c>
      <c r="H654" s="33"/>
    </row>
    <row r="655" spans="1:8">
      <c r="A655" s="159" t="s">
        <v>667</v>
      </c>
      <c r="B655" s="33" t="s">
        <v>669</v>
      </c>
      <c r="C655" s="33" t="s">
        <v>648</v>
      </c>
      <c r="D655" s="33" t="s">
        <v>18</v>
      </c>
      <c r="E655" s="153" t="s">
        <v>19</v>
      </c>
      <c r="F655" s="33">
        <v>45</v>
      </c>
      <c r="G655" s="159" t="s">
        <v>482</v>
      </c>
      <c r="H655" s="33"/>
    </row>
    <row r="656" spans="1:8">
      <c r="A656" s="159" t="s">
        <v>667</v>
      </c>
      <c r="B656" s="33" t="s">
        <v>669</v>
      </c>
      <c r="C656" s="33" t="s">
        <v>648</v>
      </c>
      <c r="D656" s="33" t="s">
        <v>18</v>
      </c>
      <c r="E656" s="153" t="s">
        <v>20</v>
      </c>
      <c r="F656" s="33">
        <v>46.2</v>
      </c>
      <c r="G656" s="159" t="s">
        <v>482</v>
      </c>
      <c r="H656" s="33"/>
    </row>
    <row r="657" spans="1:8">
      <c r="A657" s="159" t="s">
        <v>667</v>
      </c>
      <c r="B657" s="33" t="s">
        <v>666</v>
      </c>
      <c r="C657" s="33" t="s">
        <v>648</v>
      </c>
      <c r="D657" s="33" t="s">
        <v>18</v>
      </c>
      <c r="E657" s="153" t="s">
        <v>19</v>
      </c>
      <c r="F657" s="33">
        <v>10.7</v>
      </c>
      <c r="G657" s="159" t="s">
        <v>482</v>
      </c>
      <c r="H657" s="33"/>
    </row>
    <row r="658" spans="1:8">
      <c r="A658" s="159" t="s">
        <v>667</v>
      </c>
      <c r="B658" s="33" t="s">
        <v>666</v>
      </c>
      <c r="C658" s="33" t="s">
        <v>648</v>
      </c>
      <c r="D658" s="33" t="s">
        <v>18</v>
      </c>
      <c r="E658" s="153" t="s">
        <v>20</v>
      </c>
      <c r="F658" s="33">
        <v>12.6</v>
      </c>
      <c r="G658" s="159" t="s">
        <v>482</v>
      </c>
      <c r="H658" s="33"/>
    </row>
    <row r="659" spans="1:8">
      <c r="A659" s="159" t="s">
        <v>696</v>
      </c>
      <c r="B659" s="33" t="s">
        <v>698</v>
      </c>
      <c r="C659" s="33" t="s">
        <v>648</v>
      </c>
      <c r="D659" s="33" t="s">
        <v>18</v>
      </c>
      <c r="E659" s="153" t="s">
        <v>19</v>
      </c>
      <c r="F659" s="33">
        <v>85.5</v>
      </c>
      <c r="G659" s="159" t="s">
        <v>482</v>
      </c>
      <c r="H659" s="33"/>
    </row>
    <row r="660" spans="1:8">
      <c r="A660" s="159" t="s">
        <v>696</v>
      </c>
      <c r="B660" s="33" t="s">
        <v>698</v>
      </c>
      <c r="C660" s="33" t="s">
        <v>648</v>
      </c>
      <c r="D660" s="33" t="s">
        <v>18</v>
      </c>
      <c r="E660" s="153" t="s">
        <v>20</v>
      </c>
      <c r="F660" s="33">
        <v>85.7</v>
      </c>
      <c r="G660" s="159" t="s">
        <v>482</v>
      </c>
      <c r="H660" s="33"/>
    </row>
    <row r="661" spans="1:8">
      <c r="A661" s="159" t="s">
        <v>696</v>
      </c>
      <c r="B661" s="33" t="s">
        <v>697</v>
      </c>
      <c r="C661" s="33" t="s">
        <v>648</v>
      </c>
      <c r="D661" s="33" t="s">
        <v>18</v>
      </c>
      <c r="E661" s="153" t="s">
        <v>19</v>
      </c>
      <c r="F661" s="33">
        <v>11</v>
      </c>
      <c r="G661" s="159" t="s">
        <v>482</v>
      </c>
      <c r="H661" s="33"/>
    </row>
    <row r="662" spans="1:8">
      <c r="A662" s="159" t="s">
        <v>696</v>
      </c>
      <c r="B662" s="33" t="s">
        <v>697</v>
      </c>
      <c r="C662" s="33" t="s">
        <v>648</v>
      </c>
      <c r="D662" s="33" t="s">
        <v>18</v>
      </c>
      <c r="E662" s="153" t="s">
        <v>20</v>
      </c>
      <c r="F662" s="33">
        <v>10.3</v>
      </c>
      <c r="G662" s="159" t="s">
        <v>482</v>
      </c>
      <c r="H662" s="33"/>
    </row>
    <row r="663" spans="1:8">
      <c r="A663" s="159" t="s">
        <v>696</v>
      </c>
      <c r="B663" s="33" t="s">
        <v>695</v>
      </c>
      <c r="C663" s="33" t="s">
        <v>648</v>
      </c>
      <c r="D663" s="33" t="s">
        <v>18</v>
      </c>
      <c r="E663" s="153" t="s">
        <v>19</v>
      </c>
      <c r="F663" s="33">
        <v>3.4</v>
      </c>
      <c r="G663" s="159" t="s">
        <v>482</v>
      </c>
      <c r="H663" s="33"/>
    </row>
    <row r="664" spans="1:8">
      <c r="A664" s="159" t="s">
        <v>696</v>
      </c>
      <c r="B664" s="33" t="s">
        <v>695</v>
      </c>
      <c r="C664" s="33" t="s">
        <v>648</v>
      </c>
      <c r="D664" s="33" t="s">
        <v>18</v>
      </c>
      <c r="E664" s="153" t="s">
        <v>20</v>
      </c>
      <c r="F664" s="33">
        <v>4.0999999999999996</v>
      </c>
      <c r="G664" s="159" t="s">
        <v>482</v>
      </c>
      <c r="H664" s="33"/>
    </row>
    <row r="665" spans="1:8">
      <c r="A665" s="159" t="s">
        <v>692</v>
      </c>
      <c r="B665" s="33" t="s">
        <v>694</v>
      </c>
      <c r="C665" s="33" t="s">
        <v>648</v>
      </c>
      <c r="D665" s="33" t="s">
        <v>18</v>
      </c>
      <c r="E665" s="153" t="s">
        <v>19</v>
      </c>
      <c r="F665" s="33">
        <v>88.1</v>
      </c>
      <c r="G665" s="159" t="s">
        <v>482</v>
      </c>
      <c r="H665" s="33"/>
    </row>
    <row r="666" spans="1:8">
      <c r="A666" s="159" t="s">
        <v>692</v>
      </c>
      <c r="B666" s="33" t="s">
        <v>694</v>
      </c>
      <c r="C666" s="33" t="s">
        <v>648</v>
      </c>
      <c r="D666" s="33" t="s">
        <v>18</v>
      </c>
      <c r="E666" s="153" t="s">
        <v>20</v>
      </c>
      <c r="F666" s="33">
        <v>88.7</v>
      </c>
      <c r="G666" s="159" t="s">
        <v>482</v>
      </c>
      <c r="H666" s="33"/>
    </row>
    <row r="667" spans="1:8">
      <c r="A667" s="159" t="s">
        <v>692</v>
      </c>
      <c r="B667" s="33" t="s">
        <v>693</v>
      </c>
      <c r="C667" s="33" t="s">
        <v>648</v>
      </c>
      <c r="D667" s="33" t="s">
        <v>18</v>
      </c>
      <c r="E667" s="153" t="s">
        <v>19</v>
      </c>
      <c r="F667" s="33">
        <v>9.3000000000000007</v>
      </c>
      <c r="G667" s="159" t="s">
        <v>482</v>
      </c>
      <c r="H667" s="33"/>
    </row>
    <row r="668" spans="1:8">
      <c r="A668" s="159" t="s">
        <v>692</v>
      </c>
      <c r="B668" s="33" t="s">
        <v>693</v>
      </c>
      <c r="C668" s="33" t="s">
        <v>648</v>
      </c>
      <c r="D668" s="33" t="s">
        <v>18</v>
      </c>
      <c r="E668" s="153" t="s">
        <v>20</v>
      </c>
      <c r="F668" s="33">
        <v>8.6</v>
      </c>
      <c r="G668" s="159" t="s">
        <v>482</v>
      </c>
      <c r="H668" s="33"/>
    </row>
    <row r="669" spans="1:8">
      <c r="A669" s="159" t="s">
        <v>692</v>
      </c>
      <c r="B669" s="33" t="s">
        <v>691</v>
      </c>
      <c r="C669" s="33" t="s">
        <v>648</v>
      </c>
      <c r="D669" s="33" t="s">
        <v>18</v>
      </c>
      <c r="E669" s="153" t="s">
        <v>19</v>
      </c>
      <c r="F669" s="33">
        <v>2.5</v>
      </c>
      <c r="G669" s="159" t="s">
        <v>482</v>
      </c>
      <c r="H669" s="33"/>
    </row>
    <row r="670" spans="1:8">
      <c r="A670" s="159" t="s">
        <v>692</v>
      </c>
      <c r="B670" s="33" t="s">
        <v>691</v>
      </c>
      <c r="C670" s="33" t="s">
        <v>648</v>
      </c>
      <c r="D670" s="33" t="s">
        <v>18</v>
      </c>
      <c r="E670" s="153" t="s">
        <v>20</v>
      </c>
      <c r="F670" s="33">
        <v>2.8</v>
      </c>
      <c r="G670" s="159" t="s">
        <v>482</v>
      </c>
      <c r="H670" s="33"/>
    </row>
    <row r="671" spans="1:8">
      <c r="A671" s="159" t="s">
        <v>362</v>
      </c>
      <c r="B671" s="33" t="s">
        <v>690</v>
      </c>
      <c r="C671" s="33" t="s">
        <v>648</v>
      </c>
      <c r="D671" s="33" t="s">
        <v>18</v>
      </c>
      <c r="E671" s="153" t="s">
        <v>19</v>
      </c>
      <c r="F671" s="33">
        <v>88.1</v>
      </c>
      <c r="G671" s="159" t="s">
        <v>482</v>
      </c>
      <c r="H671" s="33"/>
    </row>
    <row r="672" spans="1:8">
      <c r="A672" s="159" t="s">
        <v>362</v>
      </c>
      <c r="B672" s="33" t="s">
        <v>690</v>
      </c>
      <c r="C672" s="33" t="s">
        <v>648</v>
      </c>
      <c r="D672" s="33" t="s">
        <v>18</v>
      </c>
      <c r="E672" s="153" t="s">
        <v>20</v>
      </c>
      <c r="F672" s="33">
        <v>89</v>
      </c>
      <c r="G672" s="159" t="s">
        <v>482</v>
      </c>
      <c r="H672" s="33"/>
    </row>
    <row r="673" spans="1:8">
      <c r="A673" s="159" t="s">
        <v>362</v>
      </c>
      <c r="B673" s="33" t="s">
        <v>689</v>
      </c>
      <c r="C673" s="33" t="s">
        <v>648</v>
      </c>
      <c r="D673" s="33" t="s">
        <v>18</v>
      </c>
      <c r="E673" s="153" t="s">
        <v>19</v>
      </c>
      <c r="F673" s="33">
        <v>9.1999999999999993</v>
      </c>
      <c r="G673" s="159" t="s">
        <v>482</v>
      </c>
      <c r="H673" s="33"/>
    </row>
    <row r="674" spans="1:8">
      <c r="A674" s="159" t="s">
        <v>362</v>
      </c>
      <c r="B674" s="33" t="s">
        <v>689</v>
      </c>
      <c r="C674" s="33" t="s">
        <v>648</v>
      </c>
      <c r="D674" s="33" t="s">
        <v>18</v>
      </c>
      <c r="E674" s="153" t="s">
        <v>20</v>
      </c>
      <c r="F674" s="33">
        <v>8</v>
      </c>
      <c r="G674" s="159" t="s">
        <v>482</v>
      </c>
      <c r="H674" s="33"/>
    </row>
    <row r="675" spans="1:8">
      <c r="A675" s="159" t="s">
        <v>362</v>
      </c>
      <c r="B675" s="33" t="s">
        <v>688</v>
      </c>
      <c r="C675" s="33" t="s">
        <v>648</v>
      </c>
      <c r="D675" s="33" t="s">
        <v>18</v>
      </c>
      <c r="E675" s="153" t="s">
        <v>19</v>
      </c>
      <c r="F675" s="33">
        <v>2.6</v>
      </c>
      <c r="G675" s="159" t="s">
        <v>482</v>
      </c>
      <c r="H675" s="33"/>
    </row>
    <row r="676" spans="1:8">
      <c r="A676" s="159" t="s">
        <v>362</v>
      </c>
      <c r="B676" s="33" t="s">
        <v>688</v>
      </c>
      <c r="C676" s="33" t="s">
        <v>648</v>
      </c>
      <c r="D676" s="33" t="s">
        <v>18</v>
      </c>
      <c r="E676" s="153" t="s">
        <v>20</v>
      </c>
      <c r="F676" s="33">
        <v>3</v>
      </c>
      <c r="G676" s="159" t="s">
        <v>482</v>
      </c>
      <c r="H676" s="33"/>
    </row>
    <row r="677" spans="1:8">
      <c r="A677" s="159" t="s">
        <v>686</v>
      </c>
      <c r="B677" s="33" t="s">
        <v>687</v>
      </c>
      <c r="C677" s="33" t="s">
        <v>648</v>
      </c>
      <c r="D677" s="33" t="s">
        <v>18</v>
      </c>
      <c r="E677" s="153" t="s">
        <v>19</v>
      </c>
      <c r="F677" s="33">
        <v>73.099999999999994</v>
      </c>
      <c r="G677" s="159" t="s">
        <v>482</v>
      </c>
      <c r="H677" s="33"/>
    </row>
    <row r="678" spans="1:8">
      <c r="A678" s="159" t="s">
        <v>686</v>
      </c>
      <c r="B678" s="33" t="s">
        <v>687</v>
      </c>
      <c r="C678" s="33" t="s">
        <v>648</v>
      </c>
      <c r="D678" s="33" t="s">
        <v>18</v>
      </c>
      <c r="E678" s="153" t="s">
        <v>20</v>
      </c>
      <c r="F678" s="33">
        <v>70.8</v>
      </c>
      <c r="G678" s="159" t="s">
        <v>482</v>
      </c>
      <c r="H678" s="33"/>
    </row>
    <row r="679" spans="1:8">
      <c r="A679" s="159" t="s">
        <v>686</v>
      </c>
      <c r="B679" s="33" t="s">
        <v>685</v>
      </c>
      <c r="C679" s="33" t="s">
        <v>648</v>
      </c>
      <c r="D679" s="33" t="s">
        <v>18</v>
      </c>
      <c r="E679" s="153" t="s">
        <v>19</v>
      </c>
      <c r="F679" s="33">
        <v>27</v>
      </c>
      <c r="G679" s="159" t="s">
        <v>482</v>
      </c>
      <c r="H679" s="33"/>
    </row>
    <row r="680" spans="1:8">
      <c r="A680" s="159" t="s">
        <v>686</v>
      </c>
      <c r="B680" s="33" t="s">
        <v>685</v>
      </c>
      <c r="C680" s="33" t="s">
        <v>648</v>
      </c>
      <c r="D680" s="33" t="s">
        <v>18</v>
      </c>
      <c r="E680" s="153" t="s">
        <v>20</v>
      </c>
      <c r="F680" s="33">
        <v>29.1</v>
      </c>
      <c r="G680" s="159" t="s">
        <v>482</v>
      </c>
      <c r="H680" s="33"/>
    </row>
    <row r="681" spans="1:8">
      <c r="A681" s="159" t="s">
        <v>683</v>
      </c>
      <c r="B681" s="33" t="s">
        <v>684</v>
      </c>
      <c r="C681" s="33" t="s">
        <v>648</v>
      </c>
      <c r="D681" s="33" t="s">
        <v>18</v>
      </c>
      <c r="E681" s="153" t="s">
        <v>19</v>
      </c>
      <c r="F681" s="33">
        <v>15.6</v>
      </c>
      <c r="G681" s="159" t="s">
        <v>482</v>
      </c>
      <c r="H681" s="33"/>
    </row>
    <row r="682" spans="1:8">
      <c r="A682" s="159" t="s">
        <v>683</v>
      </c>
      <c r="B682" s="33" t="s">
        <v>684</v>
      </c>
      <c r="C682" s="33" t="s">
        <v>648</v>
      </c>
      <c r="D682" s="33" t="s">
        <v>18</v>
      </c>
      <c r="E682" s="153" t="s">
        <v>20</v>
      </c>
      <c r="F682" s="33">
        <v>19.100000000000001</v>
      </c>
      <c r="G682" s="159" t="s">
        <v>482</v>
      </c>
      <c r="H682" s="33"/>
    </row>
    <row r="683" spans="1:8">
      <c r="A683" s="159" t="s">
        <v>683</v>
      </c>
      <c r="B683" s="33" t="s">
        <v>682</v>
      </c>
      <c r="C683" s="33" t="s">
        <v>648</v>
      </c>
      <c r="D683" s="33" t="s">
        <v>18</v>
      </c>
      <c r="E683" s="153" t="s">
        <v>19</v>
      </c>
      <c r="F683" s="33">
        <v>11.3</v>
      </c>
      <c r="G683" s="159" t="s">
        <v>482</v>
      </c>
      <c r="H683" s="33"/>
    </row>
    <row r="684" spans="1:8">
      <c r="A684" s="33" t="s">
        <v>683</v>
      </c>
      <c r="B684" s="33" t="s">
        <v>682</v>
      </c>
      <c r="C684" s="33" t="s">
        <v>648</v>
      </c>
      <c r="D684" s="33" t="s">
        <v>18</v>
      </c>
      <c r="E684" s="153" t="s">
        <v>20</v>
      </c>
      <c r="F684" s="33">
        <v>10</v>
      </c>
      <c r="G684" s="159" t="s">
        <v>482</v>
      </c>
      <c r="H684" s="33"/>
    </row>
    <row r="685" spans="1:8" ht="30">
      <c r="A685" s="159" t="s">
        <v>703</v>
      </c>
      <c r="B685" s="33" t="s">
        <v>704</v>
      </c>
      <c r="C685" s="33" t="s">
        <v>648</v>
      </c>
      <c r="D685" s="159" t="s">
        <v>660</v>
      </c>
      <c r="E685" s="153" t="s">
        <v>661</v>
      </c>
      <c r="F685" s="33">
        <v>95.8</v>
      </c>
      <c r="G685" s="159" t="s">
        <v>482</v>
      </c>
      <c r="H685" s="33"/>
    </row>
    <row r="686" spans="1:8">
      <c r="A686" s="159" t="s">
        <v>703</v>
      </c>
      <c r="B686" s="33" t="s">
        <v>704</v>
      </c>
      <c r="C686" s="33" t="s">
        <v>648</v>
      </c>
      <c r="D686" s="159" t="s">
        <v>660</v>
      </c>
      <c r="E686" s="153" t="s">
        <v>659</v>
      </c>
      <c r="F686" s="33">
        <v>82.7</v>
      </c>
      <c r="G686" s="159" t="s">
        <v>482</v>
      </c>
      <c r="H686" s="33"/>
    </row>
    <row r="687" spans="1:8" ht="30">
      <c r="A687" s="159" t="s">
        <v>703</v>
      </c>
      <c r="B687" s="33" t="s">
        <v>702</v>
      </c>
      <c r="C687" s="33" t="s">
        <v>648</v>
      </c>
      <c r="D687" s="159" t="s">
        <v>660</v>
      </c>
      <c r="E687" s="153" t="s">
        <v>661</v>
      </c>
      <c r="F687" s="33">
        <v>3.8</v>
      </c>
      <c r="G687" s="159" t="s">
        <v>482</v>
      </c>
      <c r="H687" s="33"/>
    </row>
    <row r="688" spans="1:8">
      <c r="A688" s="159" t="s">
        <v>703</v>
      </c>
      <c r="B688" s="33" t="s">
        <v>702</v>
      </c>
      <c r="C688" s="33" t="s">
        <v>648</v>
      </c>
      <c r="D688" s="159" t="s">
        <v>660</v>
      </c>
      <c r="E688" s="153" t="s">
        <v>659</v>
      </c>
      <c r="F688" s="33">
        <v>16.100000000000001</v>
      </c>
      <c r="G688" s="159" t="s">
        <v>482</v>
      </c>
      <c r="H688" s="33"/>
    </row>
    <row r="689" spans="1:8" ht="30">
      <c r="A689" s="159" t="s">
        <v>700</v>
      </c>
      <c r="B689" s="33" t="s">
        <v>701</v>
      </c>
      <c r="C689" s="33" t="s">
        <v>648</v>
      </c>
      <c r="D689" s="159" t="s">
        <v>660</v>
      </c>
      <c r="E689" s="153" t="s">
        <v>661</v>
      </c>
      <c r="F689" s="33">
        <v>89.3</v>
      </c>
      <c r="G689" s="159" t="s">
        <v>482</v>
      </c>
      <c r="H689" s="33"/>
    </row>
    <row r="690" spans="1:8">
      <c r="A690" s="159" t="s">
        <v>700</v>
      </c>
      <c r="B690" s="33" t="s">
        <v>701</v>
      </c>
      <c r="C690" s="33" t="s">
        <v>648</v>
      </c>
      <c r="D690" s="159" t="s">
        <v>660</v>
      </c>
      <c r="E690" s="153" t="s">
        <v>659</v>
      </c>
      <c r="F690" s="33">
        <v>71.8</v>
      </c>
      <c r="G690" s="159" t="s">
        <v>482</v>
      </c>
      <c r="H690" s="33"/>
    </row>
    <row r="691" spans="1:8" ht="30">
      <c r="A691" s="159" t="s">
        <v>700</v>
      </c>
      <c r="B691" s="33" t="s">
        <v>699</v>
      </c>
      <c r="C691" s="33" t="s">
        <v>648</v>
      </c>
      <c r="D691" s="159" t="s">
        <v>660</v>
      </c>
      <c r="E691" s="153" t="s">
        <v>661</v>
      </c>
      <c r="F691" s="33">
        <v>9.6999999999999993</v>
      </c>
      <c r="G691" s="159" t="s">
        <v>482</v>
      </c>
      <c r="H691" s="33"/>
    </row>
    <row r="692" spans="1:8">
      <c r="A692" s="159" t="s">
        <v>700</v>
      </c>
      <c r="B692" s="33" t="s">
        <v>699</v>
      </c>
      <c r="C692" s="33" t="s">
        <v>648</v>
      </c>
      <c r="D692" s="159" t="s">
        <v>660</v>
      </c>
      <c r="E692" s="153" t="s">
        <v>659</v>
      </c>
      <c r="F692" s="33">
        <v>27.1</v>
      </c>
      <c r="G692" s="159" t="s">
        <v>482</v>
      </c>
      <c r="H692" s="33"/>
    </row>
    <row r="693" spans="1:8" ht="30">
      <c r="A693" s="159" t="s">
        <v>667</v>
      </c>
      <c r="B693" s="33" t="s">
        <v>670</v>
      </c>
      <c r="C693" s="33" t="s">
        <v>648</v>
      </c>
      <c r="D693" s="159" t="s">
        <v>660</v>
      </c>
      <c r="E693" s="153" t="s">
        <v>661</v>
      </c>
      <c r="F693" s="33">
        <v>43.8</v>
      </c>
      <c r="G693" s="159" t="s">
        <v>482</v>
      </c>
      <c r="H693" s="33"/>
    </row>
    <row r="694" spans="1:8">
      <c r="A694" s="159" t="s">
        <v>667</v>
      </c>
      <c r="B694" s="33" t="s">
        <v>670</v>
      </c>
      <c r="C694" s="33" t="s">
        <v>648</v>
      </c>
      <c r="D694" s="159" t="s">
        <v>660</v>
      </c>
      <c r="E694" s="153" t="s">
        <v>659</v>
      </c>
      <c r="F694" s="33">
        <v>35.4</v>
      </c>
      <c r="G694" s="159" t="s">
        <v>482</v>
      </c>
      <c r="H694" s="33"/>
    </row>
    <row r="695" spans="1:8" ht="30">
      <c r="A695" s="159" t="s">
        <v>667</v>
      </c>
      <c r="B695" s="33" t="s">
        <v>669</v>
      </c>
      <c r="C695" s="33" t="s">
        <v>648</v>
      </c>
      <c r="D695" s="159" t="s">
        <v>660</v>
      </c>
      <c r="E695" s="153" t="s">
        <v>661</v>
      </c>
      <c r="F695" s="33">
        <v>45.5</v>
      </c>
      <c r="G695" s="159" t="s">
        <v>482</v>
      </c>
      <c r="H695" s="33"/>
    </row>
    <row r="696" spans="1:8">
      <c r="A696" s="159" t="s">
        <v>667</v>
      </c>
      <c r="B696" s="33" t="s">
        <v>669</v>
      </c>
      <c r="C696" s="33" t="s">
        <v>648</v>
      </c>
      <c r="D696" s="159" t="s">
        <v>660</v>
      </c>
      <c r="E696" s="153" t="s">
        <v>659</v>
      </c>
      <c r="F696" s="33">
        <v>48.3</v>
      </c>
      <c r="G696" s="159" t="s">
        <v>482</v>
      </c>
      <c r="H696" s="33"/>
    </row>
    <row r="697" spans="1:8" ht="30">
      <c r="A697" s="159" t="s">
        <v>667</v>
      </c>
      <c r="B697" s="33" t="s">
        <v>666</v>
      </c>
      <c r="C697" s="33" t="s">
        <v>648</v>
      </c>
      <c r="D697" s="159" t="s">
        <v>660</v>
      </c>
      <c r="E697" s="153" t="s">
        <v>661</v>
      </c>
      <c r="F697" s="33">
        <v>10.7</v>
      </c>
      <c r="G697" s="159" t="s">
        <v>482</v>
      </c>
      <c r="H697" s="33"/>
    </row>
    <row r="698" spans="1:8">
      <c r="A698" s="159" t="s">
        <v>667</v>
      </c>
      <c r="B698" s="33" t="s">
        <v>666</v>
      </c>
      <c r="C698" s="33" t="s">
        <v>648</v>
      </c>
      <c r="D698" s="159" t="s">
        <v>660</v>
      </c>
      <c r="E698" s="153" t="s">
        <v>659</v>
      </c>
      <c r="F698" s="33">
        <v>16.5</v>
      </c>
      <c r="G698" s="159" t="s">
        <v>482</v>
      </c>
      <c r="H698" s="33"/>
    </row>
    <row r="699" spans="1:8" ht="30">
      <c r="A699" s="159" t="s">
        <v>696</v>
      </c>
      <c r="B699" s="33" t="s">
        <v>698</v>
      </c>
      <c r="C699" s="33" t="s">
        <v>648</v>
      </c>
      <c r="D699" s="159" t="s">
        <v>660</v>
      </c>
      <c r="E699" s="153" t="s">
        <v>661</v>
      </c>
      <c r="F699" s="33">
        <v>86.3</v>
      </c>
      <c r="G699" s="159" t="s">
        <v>482</v>
      </c>
      <c r="H699" s="33"/>
    </row>
    <row r="700" spans="1:8">
      <c r="A700" s="159" t="s">
        <v>696</v>
      </c>
      <c r="B700" s="33" t="s">
        <v>698</v>
      </c>
      <c r="C700" s="33" t="s">
        <v>648</v>
      </c>
      <c r="D700" s="159" t="s">
        <v>660</v>
      </c>
      <c r="E700" s="153" t="s">
        <v>659</v>
      </c>
      <c r="F700" s="33">
        <v>80.099999999999994</v>
      </c>
      <c r="G700" s="159" t="s">
        <v>482</v>
      </c>
      <c r="H700" s="33"/>
    </row>
    <row r="701" spans="1:8" ht="30">
      <c r="A701" s="159" t="s">
        <v>696</v>
      </c>
      <c r="B701" s="33" t="s">
        <v>697</v>
      </c>
      <c r="C701" s="33" t="s">
        <v>648</v>
      </c>
      <c r="D701" s="159" t="s">
        <v>660</v>
      </c>
      <c r="E701" s="153" t="s">
        <v>661</v>
      </c>
      <c r="F701" s="33">
        <v>10.3</v>
      </c>
      <c r="G701" s="159" t="s">
        <v>482</v>
      </c>
      <c r="H701" s="33"/>
    </row>
    <row r="702" spans="1:8">
      <c r="A702" s="159" t="s">
        <v>696</v>
      </c>
      <c r="B702" s="33" t="s">
        <v>697</v>
      </c>
      <c r="C702" s="33" t="s">
        <v>648</v>
      </c>
      <c r="D702" s="159" t="s">
        <v>660</v>
      </c>
      <c r="E702" s="153" t="s">
        <v>659</v>
      </c>
      <c r="F702" s="33">
        <v>12.7</v>
      </c>
      <c r="G702" s="159" t="s">
        <v>482</v>
      </c>
      <c r="H702" s="33"/>
    </row>
    <row r="703" spans="1:8" ht="30">
      <c r="A703" s="159" t="s">
        <v>696</v>
      </c>
      <c r="B703" s="33" t="s">
        <v>695</v>
      </c>
      <c r="C703" s="33" t="s">
        <v>648</v>
      </c>
      <c r="D703" s="159" t="s">
        <v>660</v>
      </c>
      <c r="E703" s="153" t="s">
        <v>661</v>
      </c>
      <c r="F703" s="33">
        <v>3.4</v>
      </c>
      <c r="G703" s="159" t="s">
        <v>482</v>
      </c>
      <c r="H703" s="33"/>
    </row>
    <row r="704" spans="1:8">
      <c r="A704" s="159" t="s">
        <v>696</v>
      </c>
      <c r="B704" s="33" t="s">
        <v>695</v>
      </c>
      <c r="C704" s="33" t="s">
        <v>648</v>
      </c>
      <c r="D704" s="159" t="s">
        <v>660</v>
      </c>
      <c r="E704" s="153" t="s">
        <v>659</v>
      </c>
      <c r="F704" s="33">
        <v>7</v>
      </c>
      <c r="G704" s="159" t="s">
        <v>482</v>
      </c>
      <c r="H704" s="33"/>
    </row>
    <row r="705" spans="1:8" ht="30">
      <c r="A705" s="159" t="s">
        <v>692</v>
      </c>
      <c r="B705" s="33" t="s">
        <v>694</v>
      </c>
      <c r="C705" s="33" t="s">
        <v>648</v>
      </c>
      <c r="D705" s="159" t="s">
        <v>660</v>
      </c>
      <c r="E705" s="153" t="s">
        <v>661</v>
      </c>
      <c r="F705" s="33">
        <v>89.2</v>
      </c>
      <c r="G705" s="159" t="s">
        <v>482</v>
      </c>
      <c r="H705" s="33"/>
    </row>
    <row r="706" spans="1:8">
      <c r="A706" s="159" t="s">
        <v>692</v>
      </c>
      <c r="B706" s="33" t="s">
        <v>694</v>
      </c>
      <c r="C706" s="33" t="s">
        <v>648</v>
      </c>
      <c r="D706" s="159" t="s">
        <v>660</v>
      </c>
      <c r="E706" s="153" t="s">
        <v>659</v>
      </c>
      <c r="F706" s="33">
        <v>82.6</v>
      </c>
      <c r="G706" s="159" t="s">
        <v>482</v>
      </c>
      <c r="H706" s="33"/>
    </row>
    <row r="707" spans="1:8" ht="30">
      <c r="A707" s="159" t="s">
        <v>692</v>
      </c>
      <c r="B707" s="33" t="s">
        <v>693</v>
      </c>
      <c r="C707" s="33" t="s">
        <v>648</v>
      </c>
      <c r="D707" s="159" t="s">
        <v>660</v>
      </c>
      <c r="E707" s="153" t="s">
        <v>661</v>
      </c>
      <c r="F707" s="33">
        <v>8.6</v>
      </c>
      <c r="G707" s="159" t="s">
        <v>482</v>
      </c>
      <c r="H707" s="33"/>
    </row>
    <row r="708" spans="1:8">
      <c r="A708" s="159" t="s">
        <v>692</v>
      </c>
      <c r="B708" s="33" t="s">
        <v>693</v>
      </c>
      <c r="C708" s="33" t="s">
        <v>648</v>
      </c>
      <c r="D708" s="159" t="s">
        <v>660</v>
      </c>
      <c r="E708" s="153" t="s">
        <v>659</v>
      </c>
      <c r="F708" s="33">
        <v>11.3</v>
      </c>
      <c r="G708" s="159" t="s">
        <v>482</v>
      </c>
      <c r="H708" s="33"/>
    </row>
    <row r="709" spans="1:8" ht="30">
      <c r="A709" s="159" t="s">
        <v>692</v>
      </c>
      <c r="B709" s="33" t="s">
        <v>691</v>
      </c>
      <c r="C709" s="33" t="s">
        <v>648</v>
      </c>
      <c r="D709" s="159" t="s">
        <v>660</v>
      </c>
      <c r="E709" s="153" t="s">
        <v>661</v>
      </c>
      <c r="F709" s="33">
        <v>2.2000000000000002</v>
      </c>
      <c r="G709" s="159" t="s">
        <v>482</v>
      </c>
      <c r="H709" s="33"/>
    </row>
    <row r="710" spans="1:8">
      <c r="A710" s="159" t="s">
        <v>692</v>
      </c>
      <c r="B710" s="33" t="s">
        <v>691</v>
      </c>
      <c r="C710" s="33" t="s">
        <v>648</v>
      </c>
      <c r="D710" s="159" t="s">
        <v>660</v>
      </c>
      <c r="E710" s="153" t="s">
        <v>659</v>
      </c>
      <c r="F710" s="33">
        <v>6.2</v>
      </c>
      <c r="G710" s="159" t="s">
        <v>482</v>
      </c>
      <c r="H710" s="33"/>
    </row>
    <row r="711" spans="1:8" ht="30">
      <c r="A711" s="159" t="s">
        <v>362</v>
      </c>
      <c r="B711" s="33" t="s">
        <v>690</v>
      </c>
      <c r="C711" s="33" t="s">
        <v>648</v>
      </c>
      <c r="D711" s="159" t="s">
        <v>660</v>
      </c>
      <c r="E711" s="153" t="s">
        <v>661</v>
      </c>
      <c r="F711" s="33">
        <v>89</v>
      </c>
      <c r="G711" s="159" t="s">
        <v>482</v>
      </c>
      <c r="H711" s="33"/>
    </row>
    <row r="712" spans="1:8">
      <c r="A712" s="159" t="s">
        <v>362</v>
      </c>
      <c r="B712" s="33" t="s">
        <v>690</v>
      </c>
      <c r="C712" s="33" t="s">
        <v>648</v>
      </c>
      <c r="D712" s="159" t="s">
        <v>660</v>
      </c>
      <c r="E712" s="153" t="s">
        <v>659</v>
      </c>
      <c r="F712" s="33">
        <v>84.7</v>
      </c>
      <c r="G712" s="159" t="s">
        <v>482</v>
      </c>
      <c r="H712" s="33"/>
    </row>
    <row r="713" spans="1:8" ht="30">
      <c r="A713" s="159" t="s">
        <v>362</v>
      </c>
      <c r="B713" s="33" t="s">
        <v>689</v>
      </c>
      <c r="C713" s="33" t="s">
        <v>648</v>
      </c>
      <c r="D713" s="159" t="s">
        <v>660</v>
      </c>
      <c r="E713" s="153" t="s">
        <v>661</v>
      </c>
      <c r="F713" s="33">
        <v>8.4</v>
      </c>
      <c r="G713" s="159" t="s">
        <v>482</v>
      </c>
      <c r="H713" s="33"/>
    </row>
    <row r="714" spans="1:8">
      <c r="A714" s="159" t="s">
        <v>362</v>
      </c>
      <c r="B714" s="33" t="s">
        <v>689</v>
      </c>
      <c r="C714" s="33" t="s">
        <v>648</v>
      </c>
      <c r="D714" s="159" t="s">
        <v>660</v>
      </c>
      <c r="E714" s="153" t="s">
        <v>659</v>
      </c>
      <c r="F714" s="33">
        <v>9.4</v>
      </c>
      <c r="G714" s="159" t="s">
        <v>482</v>
      </c>
      <c r="H714" s="33"/>
    </row>
    <row r="715" spans="1:8" ht="30">
      <c r="A715" s="159" t="s">
        <v>362</v>
      </c>
      <c r="B715" s="33" t="s">
        <v>688</v>
      </c>
      <c r="C715" s="33" t="s">
        <v>648</v>
      </c>
      <c r="D715" s="159" t="s">
        <v>660</v>
      </c>
      <c r="E715" s="153" t="s">
        <v>661</v>
      </c>
      <c r="F715" s="33">
        <v>2.5</v>
      </c>
      <c r="G715" s="159" t="s">
        <v>482</v>
      </c>
      <c r="H715" s="33"/>
    </row>
    <row r="716" spans="1:8">
      <c r="A716" s="159" t="s">
        <v>362</v>
      </c>
      <c r="B716" s="33" t="s">
        <v>688</v>
      </c>
      <c r="C716" s="33" t="s">
        <v>648</v>
      </c>
      <c r="D716" s="159" t="s">
        <v>660</v>
      </c>
      <c r="E716" s="153" t="s">
        <v>659</v>
      </c>
      <c r="F716" s="33">
        <v>5.9</v>
      </c>
      <c r="G716" s="159" t="s">
        <v>482</v>
      </c>
      <c r="H716" s="33"/>
    </row>
    <row r="717" spans="1:8" ht="30">
      <c r="A717" s="159" t="s">
        <v>686</v>
      </c>
      <c r="B717" s="33" t="s">
        <v>687</v>
      </c>
      <c r="C717" s="33" t="s">
        <v>648</v>
      </c>
      <c r="D717" s="159" t="s">
        <v>660</v>
      </c>
      <c r="E717" s="153" t="s">
        <v>661</v>
      </c>
      <c r="F717" s="33">
        <v>72.8</v>
      </c>
      <c r="G717" s="159" t="s">
        <v>482</v>
      </c>
      <c r="H717" s="33"/>
    </row>
    <row r="718" spans="1:8">
      <c r="A718" s="159" t="s">
        <v>686</v>
      </c>
      <c r="B718" s="33" t="s">
        <v>687</v>
      </c>
      <c r="C718" s="33" t="s">
        <v>648</v>
      </c>
      <c r="D718" s="159" t="s">
        <v>660</v>
      </c>
      <c r="E718" s="153" t="s">
        <v>659</v>
      </c>
      <c r="F718" s="33">
        <v>59.3</v>
      </c>
      <c r="G718" s="159" t="s">
        <v>482</v>
      </c>
      <c r="H718" s="33"/>
    </row>
    <row r="719" spans="1:8" ht="30">
      <c r="A719" s="159" t="s">
        <v>686</v>
      </c>
      <c r="B719" s="33" t="s">
        <v>685</v>
      </c>
      <c r="C719" s="33" t="s">
        <v>648</v>
      </c>
      <c r="D719" s="159" t="s">
        <v>660</v>
      </c>
      <c r="E719" s="153" t="s">
        <v>661</v>
      </c>
      <c r="F719" s="33">
        <v>27.1</v>
      </c>
      <c r="G719" s="159" t="s">
        <v>482</v>
      </c>
      <c r="H719" s="33"/>
    </row>
    <row r="720" spans="1:8">
      <c r="A720" s="159" t="s">
        <v>686</v>
      </c>
      <c r="B720" s="33" t="s">
        <v>685</v>
      </c>
      <c r="C720" s="33" t="s">
        <v>648</v>
      </c>
      <c r="D720" s="159" t="s">
        <v>660</v>
      </c>
      <c r="E720" s="153" t="s">
        <v>659</v>
      </c>
      <c r="F720" s="33">
        <v>40.6</v>
      </c>
      <c r="G720" s="159" t="s">
        <v>482</v>
      </c>
      <c r="H720" s="33"/>
    </row>
    <row r="721" spans="1:8" ht="30">
      <c r="A721" s="159" t="s">
        <v>683</v>
      </c>
      <c r="B721" s="33" t="s">
        <v>684</v>
      </c>
      <c r="C721" s="33" t="s">
        <v>648</v>
      </c>
      <c r="D721" s="159" t="s">
        <v>660</v>
      </c>
      <c r="E721" s="153" t="s">
        <v>661</v>
      </c>
      <c r="F721" s="33">
        <v>16.5</v>
      </c>
      <c r="G721" s="159" t="s">
        <v>482</v>
      </c>
      <c r="H721" s="33"/>
    </row>
    <row r="722" spans="1:8">
      <c r="A722" s="159" t="s">
        <v>683</v>
      </c>
      <c r="B722" s="33" t="s">
        <v>684</v>
      </c>
      <c r="C722" s="33" t="s">
        <v>648</v>
      </c>
      <c r="D722" s="159" t="s">
        <v>660</v>
      </c>
      <c r="E722" s="153" t="s">
        <v>659</v>
      </c>
      <c r="F722" s="33">
        <v>28.1</v>
      </c>
      <c r="G722" s="159" t="s">
        <v>482</v>
      </c>
      <c r="H722" s="33"/>
    </row>
    <row r="723" spans="1:8" ht="30">
      <c r="A723" s="159" t="s">
        <v>683</v>
      </c>
      <c r="B723" s="33" t="s">
        <v>682</v>
      </c>
      <c r="C723" s="33" t="s">
        <v>648</v>
      </c>
      <c r="D723" s="159" t="s">
        <v>660</v>
      </c>
      <c r="E723" s="153" t="s">
        <v>661</v>
      </c>
      <c r="F723" s="33">
        <v>10.6</v>
      </c>
      <c r="G723" s="159" t="s">
        <v>482</v>
      </c>
      <c r="H723" s="33"/>
    </row>
    <row r="724" spans="1:8">
      <c r="A724" s="33" t="s">
        <v>683</v>
      </c>
      <c r="B724" s="33" t="s">
        <v>682</v>
      </c>
      <c r="C724" s="33" t="s">
        <v>648</v>
      </c>
      <c r="D724" s="159" t="s">
        <v>660</v>
      </c>
      <c r="E724" s="153" t="s">
        <v>659</v>
      </c>
      <c r="F724" s="33">
        <v>12.4</v>
      </c>
      <c r="G724" s="159" t="s">
        <v>482</v>
      </c>
      <c r="H724" s="33"/>
    </row>
    <row r="725" spans="1:8">
      <c r="A725" s="159" t="s">
        <v>703</v>
      </c>
      <c r="B725" s="33" t="s">
        <v>704</v>
      </c>
      <c r="C725" s="33" t="s">
        <v>648</v>
      </c>
      <c r="D725" s="159" t="s">
        <v>657</v>
      </c>
      <c r="E725" s="153" t="s">
        <v>658</v>
      </c>
      <c r="F725" s="33">
        <v>91.2</v>
      </c>
      <c r="G725" s="159" t="s">
        <v>482</v>
      </c>
      <c r="H725" s="33"/>
    </row>
    <row r="726" spans="1:8">
      <c r="A726" s="159" t="s">
        <v>703</v>
      </c>
      <c r="B726" s="33" t="s">
        <v>704</v>
      </c>
      <c r="C726" s="33" t="s">
        <v>648</v>
      </c>
      <c r="D726" s="159" t="s">
        <v>657</v>
      </c>
      <c r="E726" s="153" t="s">
        <v>656</v>
      </c>
      <c r="F726" s="33">
        <v>97.3</v>
      </c>
      <c r="G726" s="159" t="s">
        <v>482</v>
      </c>
      <c r="H726" s="33"/>
    </row>
    <row r="727" spans="1:8">
      <c r="A727" s="159" t="s">
        <v>703</v>
      </c>
      <c r="B727" s="33" t="s">
        <v>702</v>
      </c>
      <c r="C727" s="33" t="s">
        <v>648</v>
      </c>
      <c r="D727" s="159" t="s">
        <v>657</v>
      </c>
      <c r="E727" s="153" t="s">
        <v>658</v>
      </c>
      <c r="F727" s="33">
        <v>8.4</v>
      </c>
      <c r="G727" s="159" t="s">
        <v>482</v>
      </c>
      <c r="H727" s="33"/>
    </row>
    <row r="728" spans="1:8">
      <c r="A728" s="159" t="s">
        <v>703</v>
      </c>
      <c r="B728" s="33" t="s">
        <v>702</v>
      </c>
      <c r="C728" s="33" t="s">
        <v>648</v>
      </c>
      <c r="D728" s="159" t="s">
        <v>657</v>
      </c>
      <c r="E728" s="153" t="s">
        <v>656</v>
      </c>
      <c r="F728" s="33">
        <v>2.1</v>
      </c>
      <c r="G728" s="159" t="s">
        <v>482</v>
      </c>
      <c r="H728" s="33"/>
    </row>
    <row r="729" spans="1:8">
      <c r="A729" s="159" t="s">
        <v>700</v>
      </c>
      <c r="B729" s="33" t="s">
        <v>701</v>
      </c>
      <c r="C729" s="33" t="s">
        <v>648</v>
      </c>
      <c r="D729" s="159" t="s">
        <v>657</v>
      </c>
      <c r="E729" s="153" t="s">
        <v>658</v>
      </c>
      <c r="F729" s="33">
        <v>83.8</v>
      </c>
      <c r="G729" s="159" t="s">
        <v>482</v>
      </c>
      <c r="H729" s="33"/>
    </row>
    <row r="730" spans="1:8">
      <c r="A730" s="159" t="s">
        <v>700</v>
      </c>
      <c r="B730" s="33" t="s">
        <v>701</v>
      </c>
      <c r="C730" s="33" t="s">
        <v>648</v>
      </c>
      <c r="D730" s="159" t="s">
        <v>657</v>
      </c>
      <c r="E730" s="153" t="s">
        <v>656</v>
      </c>
      <c r="F730" s="33">
        <v>90.1</v>
      </c>
      <c r="G730" s="159" t="s">
        <v>482</v>
      </c>
      <c r="H730" s="33"/>
    </row>
    <row r="731" spans="1:8">
      <c r="A731" s="159" t="s">
        <v>700</v>
      </c>
      <c r="B731" s="33" t="s">
        <v>699</v>
      </c>
      <c r="C731" s="33" t="s">
        <v>648</v>
      </c>
      <c r="D731" s="159" t="s">
        <v>657</v>
      </c>
      <c r="E731" s="153" t="s">
        <v>658</v>
      </c>
      <c r="F731" s="33">
        <v>15.5</v>
      </c>
      <c r="G731" s="159" t="s">
        <v>482</v>
      </c>
      <c r="H731" s="33"/>
    </row>
    <row r="732" spans="1:8">
      <c r="A732" s="159" t="s">
        <v>700</v>
      </c>
      <c r="B732" s="33" t="s">
        <v>699</v>
      </c>
      <c r="C732" s="33" t="s">
        <v>648</v>
      </c>
      <c r="D732" s="159" t="s">
        <v>657</v>
      </c>
      <c r="E732" s="153" t="s">
        <v>656</v>
      </c>
      <c r="F732" s="33">
        <v>8.6999999999999993</v>
      </c>
      <c r="G732" s="159" t="s">
        <v>482</v>
      </c>
      <c r="H732" s="33"/>
    </row>
    <row r="733" spans="1:8">
      <c r="A733" s="159" t="s">
        <v>667</v>
      </c>
      <c r="B733" s="33" t="s">
        <v>670</v>
      </c>
      <c r="C733" s="33" t="s">
        <v>648</v>
      </c>
      <c r="D733" s="159" t="s">
        <v>657</v>
      </c>
      <c r="E733" s="153" t="s">
        <v>658</v>
      </c>
      <c r="F733" s="33">
        <v>39</v>
      </c>
      <c r="G733" s="159" t="s">
        <v>482</v>
      </c>
      <c r="H733" s="33"/>
    </row>
    <row r="734" spans="1:8">
      <c r="A734" s="159" t="s">
        <v>667</v>
      </c>
      <c r="B734" s="33" t="s">
        <v>670</v>
      </c>
      <c r="C734" s="33" t="s">
        <v>648</v>
      </c>
      <c r="D734" s="159" t="s">
        <v>657</v>
      </c>
      <c r="E734" s="153" t="s">
        <v>656</v>
      </c>
      <c r="F734" s="33">
        <v>46.4</v>
      </c>
      <c r="G734" s="159" t="s">
        <v>482</v>
      </c>
      <c r="H734" s="33"/>
    </row>
    <row r="735" spans="1:8">
      <c r="A735" s="159" t="s">
        <v>667</v>
      </c>
      <c r="B735" s="33" t="s">
        <v>669</v>
      </c>
      <c r="C735" s="33" t="s">
        <v>648</v>
      </c>
      <c r="D735" s="159" t="s">
        <v>657</v>
      </c>
      <c r="E735" s="153" t="s">
        <v>658</v>
      </c>
      <c r="F735" s="33">
        <v>47.4</v>
      </c>
      <c r="G735" s="159" t="s">
        <v>482</v>
      </c>
      <c r="H735" s="33"/>
    </row>
    <row r="736" spans="1:8">
      <c r="A736" s="159" t="s">
        <v>667</v>
      </c>
      <c r="B736" s="33" t="s">
        <v>669</v>
      </c>
      <c r="C736" s="33" t="s">
        <v>648</v>
      </c>
      <c r="D736" s="159" t="s">
        <v>657</v>
      </c>
      <c r="E736" s="153" t="s">
        <v>656</v>
      </c>
      <c r="F736" s="33">
        <v>43.8</v>
      </c>
      <c r="G736" s="159" t="s">
        <v>482</v>
      </c>
      <c r="H736" s="33"/>
    </row>
    <row r="737" spans="1:8">
      <c r="A737" s="159" t="s">
        <v>667</v>
      </c>
      <c r="B737" s="33" t="s">
        <v>666</v>
      </c>
      <c r="C737" s="33" t="s">
        <v>648</v>
      </c>
      <c r="D737" s="159" t="s">
        <v>657</v>
      </c>
      <c r="E737" s="153" t="s">
        <v>658</v>
      </c>
      <c r="F737" s="33">
        <v>13.6</v>
      </c>
      <c r="G737" s="159" t="s">
        <v>482</v>
      </c>
      <c r="H737" s="33"/>
    </row>
    <row r="738" spans="1:8">
      <c r="A738" s="159" t="s">
        <v>667</v>
      </c>
      <c r="B738" s="33" t="s">
        <v>666</v>
      </c>
      <c r="C738" s="33" t="s">
        <v>648</v>
      </c>
      <c r="D738" s="159" t="s">
        <v>657</v>
      </c>
      <c r="E738" s="153" t="s">
        <v>656</v>
      </c>
      <c r="F738" s="33">
        <v>9.8000000000000007</v>
      </c>
      <c r="G738" s="159" t="s">
        <v>482</v>
      </c>
      <c r="H738" s="33"/>
    </row>
    <row r="739" spans="1:8">
      <c r="A739" s="159" t="s">
        <v>696</v>
      </c>
      <c r="B739" s="33" t="s">
        <v>698</v>
      </c>
      <c r="C739" s="33" t="s">
        <v>648</v>
      </c>
      <c r="D739" s="159" t="s">
        <v>657</v>
      </c>
      <c r="E739" s="153" t="s">
        <v>658</v>
      </c>
      <c r="F739" s="33">
        <v>84.8</v>
      </c>
      <c r="G739" s="159" t="s">
        <v>482</v>
      </c>
      <c r="H739" s="33"/>
    </row>
    <row r="740" spans="1:8">
      <c r="A740" s="159" t="s">
        <v>696</v>
      </c>
      <c r="B740" s="33" t="s">
        <v>698</v>
      </c>
      <c r="C740" s="33" t="s">
        <v>648</v>
      </c>
      <c r="D740" s="159" t="s">
        <v>657</v>
      </c>
      <c r="E740" s="153" t="s">
        <v>656</v>
      </c>
      <c r="F740" s="33">
        <v>86.5</v>
      </c>
      <c r="G740" s="159" t="s">
        <v>482</v>
      </c>
      <c r="H740" s="33"/>
    </row>
    <row r="741" spans="1:8">
      <c r="A741" s="159" t="s">
        <v>696</v>
      </c>
      <c r="B741" s="33" t="s">
        <v>697</v>
      </c>
      <c r="C741" s="33" t="s">
        <v>648</v>
      </c>
      <c r="D741" s="159" t="s">
        <v>657</v>
      </c>
      <c r="E741" s="153" t="s">
        <v>658</v>
      </c>
      <c r="F741" s="33">
        <v>10.8</v>
      </c>
      <c r="G741" s="159" t="s">
        <v>482</v>
      </c>
      <c r="H741" s="33"/>
    </row>
    <row r="742" spans="1:8">
      <c r="A742" s="159" t="s">
        <v>696</v>
      </c>
      <c r="B742" s="33" t="s">
        <v>697</v>
      </c>
      <c r="C742" s="33" t="s">
        <v>648</v>
      </c>
      <c r="D742" s="159" t="s">
        <v>657</v>
      </c>
      <c r="E742" s="153" t="s">
        <v>656</v>
      </c>
      <c r="F742" s="33">
        <v>10.4</v>
      </c>
      <c r="G742" s="159" t="s">
        <v>482</v>
      </c>
      <c r="H742" s="33"/>
    </row>
    <row r="743" spans="1:8">
      <c r="A743" s="159" t="s">
        <v>696</v>
      </c>
      <c r="B743" s="33" t="s">
        <v>695</v>
      </c>
      <c r="C743" s="33" t="s">
        <v>648</v>
      </c>
      <c r="D743" s="159" t="s">
        <v>657</v>
      </c>
      <c r="E743" s="153" t="s">
        <v>658</v>
      </c>
      <c r="F743" s="33">
        <v>4.3</v>
      </c>
      <c r="G743" s="159" t="s">
        <v>482</v>
      </c>
      <c r="H743" s="33"/>
    </row>
    <row r="744" spans="1:8">
      <c r="A744" s="159" t="s">
        <v>696</v>
      </c>
      <c r="B744" s="33" t="s">
        <v>695</v>
      </c>
      <c r="C744" s="33" t="s">
        <v>648</v>
      </c>
      <c r="D744" s="159" t="s">
        <v>657</v>
      </c>
      <c r="E744" s="153" t="s">
        <v>656</v>
      </c>
      <c r="F744" s="33">
        <v>3.2</v>
      </c>
      <c r="G744" s="159" t="s">
        <v>482</v>
      </c>
      <c r="H744" s="33"/>
    </row>
    <row r="745" spans="1:8">
      <c r="A745" s="159" t="s">
        <v>692</v>
      </c>
      <c r="B745" s="33" t="s">
        <v>694</v>
      </c>
      <c r="C745" s="33" t="s">
        <v>648</v>
      </c>
      <c r="D745" s="159" t="s">
        <v>657</v>
      </c>
      <c r="E745" s="153" t="s">
        <v>658</v>
      </c>
      <c r="F745" s="33">
        <v>87.9</v>
      </c>
      <c r="G745" s="159" t="s">
        <v>482</v>
      </c>
      <c r="H745" s="33"/>
    </row>
    <row r="746" spans="1:8">
      <c r="A746" s="159" t="s">
        <v>692</v>
      </c>
      <c r="B746" s="33" t="s">
        <v>694</v>
      </c>
      <c r="C746" s="33" t="s">
        <v>648</v>
      </c>
      <c r="D746" s="159" t="s">
        <v>657</v>
      </c>
      <c r="E746" s="153" t="s">
        <v>656</v>
      </c>
      <c r="F746" s="33">
        <v>89.1</v>
      </c>
      <c r="G746" s="159" t="s">
        <v>482</v>
      </c>
      <c r="H746" s="33"/>
    </row>
    <row r="747" spans="1:8">
      <c r="A747" s="159" t="s">
        <v>692</v>
      </c>
      <c r="B747" s="33" t="s">
        <v>693</v>
      </c>
      <c r="C747" s="33" t="s">
        <v>648</v>
      </c>
      <c r="D747" s="159" t="s">
        <v>657</v>
      </c>
      <c r="E747" s="153" t="s">
        <v>658</v>
      </c>
      <c r="F747" s="33">
        <v>9.1</v>
      </c>
      <c r="G747" s="159" t="s">
        <v>482</v>
      </c>
      <c r="H747" s="33"/>
    </row>
    <row r="748" spans="1:8">
      <c r="A748" s="159" t="s">
        <v>692</v>
      </c>
      <c r="B748" s="33" t="s">
        <v>693</v>
      </c>
      <c r="C748" s="33" t="s">
        <v>648</v>
      </c>
      <c r="D748" s="159" t="s">
        <v>657</v>
      </c>
      <c r="E748" s="153" t="s">
        <v>656</v>
      </c>
      <c r="F748" s="33">
        <v>8.6999999999999993</v>
      </c>
      <c r="G748" s="159" t="s">
        <v>482</v>
      </c>
      <c r="H748" s="33"/>
    </row>
    <row r="749" spans="1:8">
      <c r="A749" s="159" t="s">
        <v>692</v>
      </c>
      <c r="B749" s="33" t="s">
        <v>691</v>
      </c>
      <c r="C749" s="33" t="s">
        <v>648</v>
      </c>
      <c r="D749" s="159" t="s">
        <v>657</v>
      </c>
      <c r="E749" s="153" t="s">
        <v>658</v>
      </c>
      <c r="F749" s="33">
        <v>3.1</v>
      </c>
      <c r="G749" s="159" t="s">
        <v>482</v>
      </c>
      <c r="H749" s="33"/>
    </row>
    <row r="750" spans="1:8">
      <c r="A750" s="159" t="s">
        <v>692</v>
      </c>
      <c r="B750" s="33" t="s">
        <v>691</v>
      </c>
      <c r="C750" s="33" t="s">
        <v>648</v>
      </c>
      <c r="D750" s="159" t="s">
        <v>657</v>
      </c>
      <c r="E750" s="153" t="s">
        <v>656</v>
      </c>
      <c r="F750" s="33">
        <v>2.2000000000000002</v>
      </c>
      <c r="G750" s="159" t="s">
        <v>482</v>
      </c>
      <c r="H750" s="33"/>
    </row>
    <row r="751" spans="1:8">
      <c r="A751" s="159" t="s">
        <v>362</v>
      </c>
      <c r="B751" s="33" t="s">
        <v>690</v>
      </c>
      <c r="C751" s="33" t="s">
        <v>648</v>
      </c>
      <c r="D751" s="159" t="s">
        <v>657</v>
      </c>
      <c r="E751" s="153" t="s">
        <v>658</v>
      </c>
      <c r="F751" s="33">
        <v>88.3</v>
      </c>
      <c r="G751" s="159" t="s">
        <v>482</v>
      </c>
      <c r="H751" s="33"/>
    </row>
    <row r="752" spans="1:8">
      <c r="A752" s="159" t="s">
        <v>362</v>
      </c>
      <c r="B752" s="33" t="s">
        <v>690</v>
      </c>
      <c r="C752" s="33" t="s">
        <v>648</v>
      </c>
      <c r="D752" s="159" t="s">
        <v>657</v>
      </c>
      <c r="E752" s="153" t="s">
        <v>656</v>
      </c>
      <c r="F752" s="33">
        <v>88.9</v>
      </c>
      <c r="G752" s="159" t="s">
        <v>482</v>
      </c>
      <c r="H752" s="33"/>
    </row>
    <row r="753" spans="1:8">
      <c r="A753" s="159" t="s">
        <v>362</v>
      </c>
      <c r="B753" s="33" t="s">
        <v>689</v>
      </c>
      <c r="C753" s="33" t="s">
        <v>648</v>
      </c>
      <c r="D753" s="159" t="s">
        <v>657</v>
      </c>
      <c r="E753" s="153" t="s">
        <v>658</v>
      </c>
      <c r="F753" s="33">
        <v>8.4</v>
      </c>
      <c r="G753" s="159" t="s">
        <v>482</v>
      </c>
      <c r="H753" s="33"/>
    </row>
    <row r="754" spans="1:8">
      <c r="A754" s="159" t="s">
        <v>362</v>
      </c>
      <c r="B754" s="33" t="s">
        <v>689</v>
      </c>
      <c r="C754" s="33" t="s">
        <v>648</v>
      </c>
      <c r="D754" s="159" t="s">
        <v>657</v>
      </c>
      <c r="E754" s="153" t="s">
        <v>656</v>
      </c>
      <c r="F754" s="33">
        <v>8.8000000000000007</v>
      </c>
      <c r="G754" s="159" t="s">
        <v>482</v>
      </c>
      <c r="H754" s="33"/>
    </row>
    <row r="755" spans="1:8">
      <c r="A755" s="159" t="s">
        <v>362</v>
      </c>
      <c r="B755" s="33" t="s">
        <v>688</v>
      </c>
      <c r="C755" s="33" t="s">
        <v>648</v>
      </c>
      <c r="D755" s="159" t="s">
        <v>657</v>
      </c>
      <c r="E755" s="153" t="s">
        <v>658</v>
      </c>
      <c r="F755" s="33">
        <v>3.3</v>
      </c>
      <c r="G755" s="159" t="s">
        <v>482</v>
      </c>
      <c r="H755" s="33"/>
    </row>
    <row r="756" spans="1:8">
      <c r="A756" s="159" t="s">
        <v>362</v>
      </c>
      <c r="B756" s="33" t="s">
        <v>688</v>
      </c>
      <c r="C756" s="33" t="s">
        <v>648</v>
      </c>
      <c r="D756" s="159" t="s">
        <v>657</v>
      </c>
      <c r="E756" s="153" t="s">
        <v>656</v>
      </c>
      <c r="F756" s="33">
        <v>2.4</v>
      </c>
      <c r="G756" s="159" t="s">
        <v>482</v>
      </c>
      <c r="H756" s="33"/>
    </row>
    <row r="757" spans="1:8">
      <c r="A757" s="159" t="s">
        <v>686</v>
      </c>
      <c r="B757" s="33" t="s">
        <v>687</v>
      </c>
      <c r="C757" s="33" t="s">
        <v>648</v>
      </c>
      <c r="D757" s="159" t="s">
        <v>657</v>
      </c>
      <c r="E757" s="153" t="s">
        <v>658</v>
      </c>
      <c r="F757" s="33">
        <v>67.400000000000006</v>
      </c>
      <c r="G757" s="159" t="s">
        <v>482</v>
      </c>
      <c r="H757" s="33"/>
    </row>
    <row r="758" spans="1:8">
      <c r="A758" s="159" t="s">
        <v>686</v>
      </c>
      <c r="B758" s="33" t="s">
        <v>687</v>
      </c>
      <c r="C758" s="33" t="s">
        <v>648</v>
      </c>
      <c r="D758" s="159" t="s">
        <v>657</v>
      </c>
      <c r="E758" s="153" t="s">
        <v>656</v>
      </c>
      <c r="F758" s="33">
        <v>77</v>
      </c>
      <c r="G758" s="159" t="s">
        <v>482</v>
      </c>
      <c r="H758" s="33"/>
    </row>
    <row r="759" spans="1:8">
      <c r="A759" s="159" t="s">
        <v>686</v>
      </c>
      <c r="B759" s="33" t="s">
        <v>685</v>
      </c>
      <c r="C759" s="33" t="s">
        <v>648</v>
      </c>
      <c r="D759" s="159" t="s">
        <v>657</v>
      </c>
      <c r="E759" s="153" t="s">
        <v>658</v>
      </c>
      <c r="F759" s="33">
        <v>32.700000000000003</v>
      </c>
      <c r="G759" s="159" t="s">
        <v>482</v>
      </c>
      <c r="H759" s="33"/>
    </row>
    <row r="760" spans="1:8">
      <c r="A760" s="159" t="s">
        <v>686</v>
      </c>
      <c r="B760" s="33" t="s">
        <v>685</v>
      </c>
      <c r="C760" s="33" t="s">
        <v>648</v>
      </c>
      <c r="D760" s="159" t="s">
        <v>657</v>
      </c>
      <c r="E760" s="153" t="s">
        <v>656</v>
      </c>
      <c r="F760" s="33">
        <v>23</v>
      </c>
      <c r="G760" s="159" t="s">
        <v>482</v>
      </c>
      <c r="H760" s="33"/>
    </row>
    <row r="761" spans="1:8">
      <c r="A761" s="159" t="s">
        <v>683</v>
      </c>
      <c r="B761" s="33" t="s">
        <v>684</v>
      </c>
      <c r="C761" s="33" t="s">
        <v>648</v>
      </c>
      <c r="D761" s="159" t="s">
        <v>657</v>
      </c>
      <c r="E761" s="153" t="s">
        <v>658</v>
      </c>
      <c r="F761" s="33">
        <v>21.4</v>
      </c>
      <c r="G761" s="159" t="s">
        <v>482</v>
      </c>
      <c r="H761" s="33"/>
    </row>
    <row r="762" spans="1:8">
      <c r="A762" s="159" t="s">
        <v>683</v>
      </c>
      <c r="B762" s="33" t="s">
        <v>684</v>
      </c>
      <c r="C762" s="33" t="s">
        <v>648</v>
      </c>
      <c r="D762" s="159" t="s">
        <v>657</v>
      </c>
      <c r="E762" s="153" t="s">
        <v>656</v>
      </c>
      <c r="F762" s="33">
        <v>13.3</v>
      </c>
      <c r="G762" s="159" t="s">
        <v>482</v>
      </c>
      <c r="H762" s="33"/>
    </row>
    <row r="763" spans="1:8">
      <c r="A763" s="159" t="s">
        <v>683</v>
      </c>
      <c r="B763" s="33" t="s">
        <v>682</v>
      </c>
      <c r="C763" s="33" t="s">
        <v>648</v>
      </c>
      <c r="D763" s="159" t="s">
        <v>657</v>
      </c>
      <c r="E763" s="153" t="s">
        <v>658</v>
      </c>
      <c r="F763" s="33">
        <v>11.4</v>
      </c>
      <c r="G763" s="159" t="s">
        <v>482</v>
      </c>
      <c r="H763" s="33"/>
    </row>
    <row r="764" spans="1:8">
      <c r="A764" s="33" t="s">
        <v>683</v>
      </c>
      <c r="B764" s="33" t="s">
        <v>682</v>
      </c>
      <c r="C764" s="33" t="s">
        <v>648</v>
      </c>
      <c r="D764" s="159" t="s">
        <v>657</v>
      </c>
      <c r="E764" s="153" t="s">
        <v>656</v>
      </c>
      <c r="F764" s="33">
        <v>9.8000000000000007</v>
      </c>
      <c r="G764" s="159" t="s">
        <v>482</v>
      </c>
      <c r="H764" s="33"/>
    </row>
    <row r="765" spans="1:8">
      <c r="A765" s="159" t="s">
        <v>703</v>
      </c>
      <c r="B765" s="33" t="s">
        <v>704</v>
      </c>
      <c r="C765" s="33" t="s">
        <v>648</v>
      </c>
      <c r="D765" s="33" t="s">
        <v>651</v>
      </c>
      <c r="E765" s="154" t="s">
        <v>655</v>
      </c>
      <c r="F765" s="160">
        <v>84.5</v>
      </c>
      <c r="G765" s="159" t="s">
        <v>482</v>
      </c>
      <c r="H765" s="33"/>
    </row>
    <row r="766" spans="1:8">
      <c r="A766" s="159" t="s">
        <v>703</v>
      </c>
      <c r="B766" s="33" t="s">
        <v>704</v>
      </c>
      <c r="C766" s="33" t="s">
        <v>648</v>
      </c>
      <c r="D766" s="33" t="s">
        <v>651</v>
      </c>
      <c r="E766" s="154" t="s">
        <v>654</v>
      </c>
      <c r="F766" s="160">
        <v>92</v>
      </c>
      <c r="G766" s="159" t="s">
        <v>482</v>
      </c>
      <c r="H766" s="33"/>
    </row>
    <row r="767" spans="1:8">
      <c r="A767" s="159" t="s">
        <v>703</v>
      </c>
      <c r="B767" s="33" t="s">
        <v>704</v>
      </c>
      <c r="C767" s="33" t="s">
        <v>648</v>
      </c>
      <c r="D767" s="33" t="s">
        <v>651</v>
      </c>
      <c r="E767" s="154" t="s">
        <v>653</v>
      </c>
      <c r="F767" s="160">
        <v>94.5</v>
      </c>
      <c r="G767" s="159" t="s">
        <v>482</v>
      </c>
      <c r="H767" s="33"/>
    </row>
    <row r="768" spans="1:8">
      <c r="A768" s="159" t="s">
        <v>703</v>
      </c>
      <c r="B768" s="33" t="s">
        <v>704</v>
      </c>
      <c r="C768" s="33" t="s">
        <v>648</v>
      </c>
      <c r="D768" s="33" t="s">
        <v>651</v>
      </c>
      <c r="E768" s="154" t="s">
        <v>652</v>
      </c>
      <c r="F768" s="160">
        <v>97.4</v>
      </c>
      <c r="G768" s="159" t="s">
        <v>482</v>
      </c>
      <c r="H768" s="33"/>
    </row>
    <row r="769" spans="1:8">
      <c r="A769" s="159" t="s">
        <v>703</v>
      </c>
      <c r="B769" s="33" t="s">
        <v>704</v>
      </c>
      <c r="C769" s="33" t="s">
        <v>648</v>
      </c>
      <c r="D769" s="33" t="s">
        <v>651</v>
      </c>
      <c r="E769" s="154" t="s">
        <v>650</v>
      </c>
      <c r="F769" s="160">
        <v>98.3</v>
      </c>
      <c r="G769" s="159" t="s">
        <v>482</v>
      </c>
      <c r="H769" s="33"/>
    </row>
    <row r="770" spans="1:8">
      <c r="A770" s="159" t="s">
        <v>703</v>
      </c>
      <c r="B770" s="33" t="s">
        <v>702</v>
      </c>
      <c r="C770" s="33" t="s">
        <v>648</v>
      </c>
      <c r="D770" s="33" t="s">
        <v>651</v>
      </c>
      <c r="E770" s="154" t="s">
        <v>655</v>
      </c>
      <c r="F770" s="160">
        <v>14.5</v>
      </c>
      <c r="G770" s="159" t="s">
        <v>482</v>
      </c>
      <c r="H770" s="33"/>
    </row>
    <row r="771" spans="1:8">
      <c r="A771" s="159" t="s">
        <v>703</v>
      </c>
      <c r="B771" s="33" t="s">
        <v>702</v>
      </c>
      <c r="C771" s="33" t="s">
        <v>648</v>
      </c>
      <c r="D771" s="33" t="s">
        <v>651</v>
      </c>
      <c r="E771" s="154" t="s">
        <v>654</v>
      </c>
      <c r="F771" s="160">
        <v>7.2</v>
      </c>
      <c r="G771" s="159" t="s">
        <v>482</v>
      </c>
      <c r="H771" s="33"/>
    </row>
    <row r="772" spans="1:8">
      <c r="A772" s="159" t="s">
        <v>703</v>
      </c>
      <c r="B772" s="33" t="s">
        <v>702</v>
      </c>
      <c r="C772" s="33" t="s">
        <v>648</v>
      </c>
      <c r="D772" s="33" t="s">
        <v>651</v>
      </c>
      <c r="E772" s="154" t="s">
        <v>653</v>
      </c>
      <c r="F772" s="160">
        <v>5.0999999999999996</v>
      </c>
      <c r="G772" s="159" t="s">
        <v>482</v>
      </c>
      <c r="H772" s="33"/>
    </row>
    <row r="773" spans="1:8">
      <c r="A773" s="159" t="s">
        <v>703</v>
      </c>
      <c r="B773" s="33" t="s">
        <v>702</v>
      </c>
      <c r="C773" s="33" t="s">
        <v>648</v>
      </c>
      <c r="D773" s="33" t="s">
        <v>651</v>
      </c>
      <c r="E773" s="154" t="s">
        <v>652</v>
      </c>
      <c r="F773" s="160">
        <v>2.5</v>
      </c>
      <c r="G773" s="159" t="s">
        <v>482</v>
      </c>
      <c r="H773" s="33"/>
    </row>
    <row r="774" spans="1:8">
      <c r="A774" s="159" t="s">
        <v>703</v>
      </c>
      <c r="B774" s="33" t="s">
        <v>702</v>
      </c>
      <c r="C774" s="33" t="s">
        <v>648</v>
      </c>
      <c r="D774" s="33" t="s">
        <v>651</v>
      </c>
      <c r="E774" s="154" t="s">
        <v>650</v>
      </c>
      <c r="F774" s="160">
        <v>1.2</v>
      </c>
      <c r="G774" s="159" t="s">
        <v>482</v>
      </c>
      <c r="H774" s="33"/>
    </row>
    <row r="775" spans="1:8">
      <c r="A775" s="159" t="s">
        <v>700</v>
      </c>
      <c r="B775" s="33" t="s">
        <v>701</v>
      </c>
      <c r="C775" s="33" t="s">
        <v>648</v>
      </c>
      <c r="D775" s="33" t="s">
        <v>651</v>
      </c>
      <c r="E775" s="154" t="s">
        <v>655</v>
      </c>
      <c r="F775" s="173">
        <v>73.099999999999994</v>
      </c>
      <c r="G775" s="159" t="s">
        <v>482</v>
      </c>
      <c r="H775" s="33"/>
    </row>
    <row r="776" spans="1:8">
      <c r="A776" s="159" t="s">
        <v>700</v>
      </c>
      <c r="B776" s="33" t="s">
        <v>701</v>
      </c>
      <c r="C776" s="33" t="s">
        <v>648</v>
      </c>
      <c r="D776" s="33" t="s">
        <v>651</v>
      </c>
      <c r="E776" s="154" t="s">
        <v>654</v>
      </c>
      <c r="F776" s="173">
        <v>83.5</v>
      </c>
      <c r="G776" s="159" t="s">
        <v>482</v>
      </c>
      <c r="H776" s="33"/>
    </row>
    <row r="777" spans="1:8">
      <c r="A777" s="159" t="s">
        <v>700</v>
      </c>
      <c r="B777" s="33" t="s">
        <v>701</v>
      </c>
      <c r="C777" s="33" t="s">
        <v>648</v>
      </c>
      <c r="D777" s="33" t="s">
        <v>651</v>
      </c>
      <c r="E777" s="154" t="s">
        <v>653</v>
      </c>
      <c r="F777" s="173">
        <v>87.3</v>
      </c>
      <c r="G777" s="159" t="s">
        <v>482</v>
      </c>
      <c r="H777" s="33"/>
    </row>
    <row r="778" spans="1:8">
      <c r="A778" s="159" t="s">
        <v>700</v>
      </c>
      <c r="B778" s="33" t="s">
        <v>701</v>
      </c>
      <c r="C778" s="33" t="s">
        <v>648</v>
      </c>
      <c r="D778" s="33" t="s">
        <v>651</v>
      </c>
      <c r="E778" s="154" t="s">
        <v>652</v>
      </c>
      <c r="F778" s="173">
        <v>90.1</v>
      </c>
      <c r="G778" s="159" t="s">
        <v>482</v>
      </c>
      <c r="H778" s="33"/>
    </row>
    <row r="779" spans="1:8">
      <c r="A779" s="159" t="s">
        <v>700</v>
      </c>
      <c r="B779" s="33" t="s">
        <v>701</v>
      </c>
      <c r="C779" s="33" t="s">
        <v>648</v>
      </c>
      <c r="D779" s="33" t="s">
        <v>651</v>
      </c>
      <c r="E779" s="154" t="s">
        <v>650</v>
      </c>
      <c r="F779" s="173">
        <v>93.4</v>
      </c>
      <c r="G779" s="159" t="s">
        <v>482</v>
      </c>
      <c r="H779" s="33"/>
    </row>
    <row r="780" spans="1:8">
      <c r="A780" s="159" t="s">
        <v>700</v>
      </c>
      <c r="B780" s="33" t="s">
        <v>699</v>
      </c>
      <c r="C780" s="33" t="s">
        <v>648</v>
      </c>
      <c r="D780" s="33" t="s">
        <v>651</v>
      </c>
      <c r="E780" s="154" t="s">
        <v>655</v>
      </c>
      <c r="F780" s="173">
        <v>25.8</v>
      </c>
      <c r="G780" s="159" t="s">
        <v>482</v>
      </c>
      <c r="H780" s="33"/>
    </row>
    <row r="781" spans="1:8">
      <c r="A781" s="159" t="s">
        <v>700</v>
      </c>
      <c r="B781" s="33" t="s">
        <v>699</v>
      </c>
      <c r="C781" s="33" t="s">
        <v>648</v>
      </c>
      <c r="D781" s="33" t="s">
        <v>651</v>
      </c>
      <c r="E781" s="154" t="s">
        <v>654</v>
      </c>
      <c r="F781" s="173">
        <v>15.7</v>
      </c>
      <c r="G781" s="159" t="s">
        <v>482</v>
      </c>
      <c r="H781" s="33"/>
    </row>
    <row r="782" spans="1:8">
      <c r="A782" s="159" t="s">
        <v>700</v>
      </c>
      <c r="B782" s="33" t="s">
        <v>699</v>
      </c>
      <c r="C782" s="33" t="s">
        <v>648</v>
      </c>
      <c r="D782" s="33" t="s">
        <v>651</v>
      </c>
      <c r="E782" s="154" t="s">
        <v>653</v>
      </c>
      <c r="F782" s="173">
        <v>12</v>
      </c>
      <c r="G782" s="159" t="s">
        <v>482</v>
      </c>
      <c r="H782" s="33"/>
    </row>
    <row r="783" spans="1:8">
      <c r="A783" s="159" t="s">
        <v>700</v>
      </c>
      <c r="B783" s="33" t="s">
        <v>699</v>
      </c>
      <c r="C783" s="33" t="s">
        <v>648</v>
      </c>
      <c r="D783" s="33" t="s">
        <v>651</v>
      </c>
      <c r="E783" s="154" t="s">
        <v>652</v>
      </c>
      <c r="F783" s="173">
        <v>9.4</v>
      </c>
      <c r="G783" s="159" t="s">
        <v>482</v>
      </c>
      <c r="H783" s="33"/>
    </row>
    <row r="784" spans="1:8">
      <c r="A784" s="159" t="s">
        <v>700</v>
      </c>
      <c r="B784" s="33" t="s">
        <v>699</v>
      </c>
      <c r="C784" s="33" t="s">
        <v>648</v>
      </c>
      <c r="D784" s="33" t="s">
        <v>651</v>
      </c>
      <c r="E784" s="154" t="s">
        <v>650</v>
      </c>
      <c r="F784" s="173">
        <v>5</v>
      </c>
      <c r="G784" s="159" t="s">
        <v>482</v>
      </c>
      <c r="H784" s="33"/>
    </row>
    <row r="785" spans="1:8">
      <c r="A785" s="159" t="s">
        <v>667</v>
      </c>
      <c r="B785" s="33" t="s">
        <v>670</v>
      </c>
      <c r="C785" s="33" t="s">
        <v>648</v>
      </c>
      <c r="D785" s="33" t="s">
        <v>651</v>
      </c>
      <c r="E785" s="154" t="s">
        <v>655</v>
      </c>
      <c r="F785" s="172">
        <v>41</v>
      </c>
      <c r="G785" s="159" t="s">
        <v>482</v>
      </c>
      <c r="H785" s="33"/>
    </row>
    <row r="786" spans="1:8">
      <c r="A786" s="159" t="s">
        <v>667</v>
      </c>
      <c r="B786" s="33" t="s">
        <v>670</v>
      </c>
      <c r="C786" s="33" t="s">
        <v>648</v>
      </c>
      <c r="D786" s="33" t="s">
        <v>651</v>
      </c>
      <c r="E786" s="154" t="s">
        <v>654</v>
      </c>
      <c r="F786" s="172">
        <v>42.4</v>
      </c>
      <c r="G786" s="159" t="s">
        <v>482</v>
      </c>
      <c r="H786" s="33"/>
    </row>
    <row r="787" spans="1:8">
      <c r="A787" s="159" t="s">
        <v>667</v>
      </c>
      <c r="B787" s="33" t="s">
        <v>670</v>
      </c>
      <c r="C787" s="33" t="s">
        <v>648</v>
      </c>
      <c r="D787" s="33" t="s">
        <v>651</v>
      </c>
      <c r="E787" s="154" t="s">
        <v>653</v>
      </c>
      <c r="F787" s="172">
        <v>43.7</v>
      </c>
      <c r="G787" s="159" t="s">
        <v>482</v>
      </c>
      <c r="H787" s="33"/>
    </row>
    <row r="788" spans="1:8">
      <c r="A788" s="159" t="s">
        <v>667</v>
      </c>
      <c r="B788" s="33" t="s">
        <v>670</v>
      </c>
      <c r="C788" s="33" t="s">
        <v>648</v>
      </c>
      <c r="D788" s="33" t="s">
        <v>651</v>
      </c>
      <c r="E788" s="154" t="s">
        <v>652</v>
      </c>
      <c r="F788" s="172">
        <v>42.6</v>
      </c>
      <c r="G788" s="159" t="s">
        <v>482</v>
      </c>
      <c r="H788" s="33"/>
    </row>
    <row r="789" spans="1:8">
      <c r="A789" s="159" t="s">
        <v>667</v>
      </c>
      <c r="B789" s="33" t="s">
        <v>670</v>
      </c>
      <c r="C789" s="33" t="s">
        <v>648</v>
      </c>
      <c r="D789" s="33" t="s">
        <v>651</v>
      </c>
      <c r="E789" s="154" t="s">
        <v>650</v>
      </c>
      <c r="F789" s="172">
        <v>42.6</v>
      </c>
      <c r="G789" s="159" t="s">
        <v>482</v>
      </c>
      <c r="H789" s="33"/>
    </row>
    <row r="790" spans="1:8">
      <c r="A790" s="159" t="s">
        <v>667</v>
      </c>
      <c r="B790" s="33" t="s">
        <v>669</v>
      </c>
      <c r="C790" s="33" t="s">
        <v>648</v>
      </c>
      <c r="D790" s="33" t="s">
        <v>651</v>
      </c>
      <c r="E790" s="154" t="s">
        <v>655</v>
      </c>
      <c r="F790" s="172">
        <v>43.8</v>
      </c>
      <c r="G790" s="159" t="s">
        <v>482</v>
      </c>
      <c r="H790" s="33"/>
    </row>
    <row r="791" spans="1:8">
      <c r="A791" s="159" t="s">
        <v>667</v>
      </c>
      <c r="B791" s="33" t="s">
        <v>669</v>
      </c>
      <c r="C791" s="33" t="s">
        <v>648</v>
      </c>
      <c r="D791" s="33" t="s">
        <v>651</v>
      </c>
      <c r="E791" s="154" t="s">
        <v>654</v>
      </c>
      <c r="F791" s="172">
        <v>44.5</v>
      </c>
      <c r="G791" s="159" t="s">
        <v>482</v>
      </c>
      <c r="H791" s="33"/>
    </row>
    <row r="792" spans="1:8">
      <c r="A792" s="159" t="s">
        <v>667</v>
      </c>
      <c r="B792" s="33" t="s">
        <v>669</v>
      </c>
      <c r="C792" s="33" t="s">
        <v>648</v>
      </c>
      <c r="D792" s="33" t="s">
        <v>651</v>
      </c>
      <c r="E792" s="154" t="s">
        <v>653</v>
      </c>
      <c r="F792" s="172">
        <v>45.3</v>
      </c>
      <c r="G792" s="159" t="s">
        <v>482</v>
      </c>
      <c r="H792" s="33"/>
    </row>
    <row r="793" spans="1:8">
      <c r="A793" s="159" t="s">
        <v>667</v>
      </c>
      <c r="B793" s="33" t="s">
        <v>669</v>
      </c>
      <c r="C793" s="33" t="s">
        <v>648</v>
      </c>
      <c r="D793" s="33" t="s">
        <v>651</v>
      </c>
      <c r="E793" s="154" t="s">
        <v>652</v>
      </c>
      <c r="F793" s="172">
        <v>45</v>
      </c>
      <c r="G793" s="159" t="s">
        <v>482</v>
      </c>
      <c r="H793" s="33"/>
    </row>
    <row r="794" spans="1:8">
      <c r="A794" s="159" t="s">
        <v>667</v>
      </c>
      <c r="B794" s="33" t="s">
        <v>669</v>
      </c>
      <c r="C794" s="33" t="s">
        <v>648</v>
      </c>
      <c r="D794" s="33" t="s">
        <v>651</v>
      </c>
      <c r="E794" s="154" t="s">
        <v>650</v>
      </c>
      <c r="F794" s="172">
        <v>48.3</v>
      </c>
      <c r="G794" s="159" t="s">
        <v>482</v>
      </c>
      <c r="H794" s="33"/>
    </row>
    <row r="795" spans="1:8">
      <c r="A795" s="159" t="s">
        <v>667</v>
      </c>
      <c r="B795" s="33" t="s">
        <v>666</v>
      </c>
      <c r="C795" s="33" t="s">
        <v>648</v>
      </c>
      <c r="D795" s="33" t="s">
        <v>651</v>
      </c>
      <c r="E795" s="154" t="s">
        <v>655</v>
      </c>
      <c r="F795" s="172">
        <v>15.2</v>
      </c>
      <c r="G795" s="159" t="s">
        <v>482</v>
      </c>
      <c r="H795" s="33"/>
    </row>
    <row r="796" spans="1:8">
      <c r="A796" s="159" t="s">
        <v>667</v>
      </c>
      <c r="B796" s="33" t="s">
        <v>666</v>
      </c>
      <c r="C796" s="33" t="s">
        <v>648</v>
      </c>
      <c r="D796" s="33" t="s">
        <v>651</v>
      </c>
      <c r="E796" s="154" t="s">
        <v>654</v>
      </c>
      <c r="F796" s="172">
        <v>13.4</v>
      </c>
      <c r="G796" s="159" t="s">
        <v>482</v>
      </c>
      <c r="H796" s="33"/>
    </row>
    <row r="797" spans="1:8">
      <c r="A797" s="159" t="s">
        <v>667</v>
      </c>
      <c r="B797" s="33" t="s">
        <v>666</v>
      </c>
      <c r="C797" s="33" t="s">
        <v>648</v>
      </c>
      <c r="D797" s="33" t="s">
        <v>651</v>
      </c>
      <c r="E797" s="154" t="s">
        <v>653</v>
      </c>
      <c r="F797" s="172">
        <v>11</v>
      </c>
      <c r="G797" s="159" t="s">
        <v>482</v>
      </c>
      <c r="H797" s="33"/>
    </row>
    <row r="798" spans="1:8">
      <c r="A798" s="159" t="s">
        <v>667</v>
      </c>
      <c r="B798" s="33" t="s">
        <v>666</v>
      </c>
      <c r="C798" s="33" t="s">
        <v>648</v>
      </c>
      <c r="D798" s="33" t="s">
        <v>651</v>
      </c>
      <c r="E798" s="154" t="s">
        <v>652</v>
      </c>
      <c r="F798" s="172">
        <v>12.3</v>
      </c>
      <c r="G798" s="159" t="s">
        <v>482</v>
      </c>
      <c r="H798" s="33"/>
    </row>
    <row r="799" spans="1:8">
      <c r="A799" s="159" t="s">
        <v>667</v>
      </c>
      <c r="B799" s="33" t="s">
        <v>666</v>
      </c>
      <c r="C799" s="33" t="s">
        <v>648</v>
      </c>
      <c r="D799" s="33" t="s">
        <v>651</v>
      </c>
      <c r="E799" s="154" t="s">
        <v>650</v>
      </c>
      <c r="F799" s="172">
        <v>9</v>
      </c>
      <c r="G799" s="159" t="s">
        <v>482</v>
      </c>
      <c r="H799" s="33"/>
    </row>
    <row r="800" spans="1:8">
      <c r="A800" s="159" t="s">
        <v>696</v>
      </c>
      <c r="B800" s="33" t="s">
        <v>698</v>
      </c>
      <c r="C800" s="33" t="s">
        <v>648</v>
      </c>
      <c r="D800" s="33" t="s">
        <v>651</v>
      </c>
      <c r="E800" s="154" t="s">
        <v>655</v>
      </c>
      <c r="F800" s="148">
        <v>81.099999999999994</v>
      </c>
      <c r="G800" s="159" t="s">
        <v>482</v>
      </c>
      <c r="H800" s="33"/>
    </row>
    <row r="801" spans="1:8">
      <c r="A801" s="159" t="s">
        <v>696</v>
      </c>
      <c r="B801" s="33" t="s">
        <v>698</v>
      </c>
      <c r="C801" s="33" t="s">
        <v>648</v>
      </c>
      <c r="D801" s="33" t="s">
        <v>651</v>
      </c>
      <c r="E801" s="154" t="s">
        <v>654</v>
      </c>
      <c r="F801" s="148">
        <v>83.8</v>
      </c>
      <c r="G801" s="159" t="s">
        <v>482</v>
      </c>
      <c r="H801" s="33"/>
    </row>
    <row r="802" spans="1:8">
      <c r="A802" s="159" t="s">
        <v>696</v>
      </c>
      <c r="B802" s="33" t="s">
        <v>698</v>
      </c>
      <c r="C802" s="33" t="s">
        <v>648</v>
      </c>
      <c r="D802" s="33" t="s">
        <v>651</v>
      </c>
      <c r="E802" s="154" t="s">
        <v>653</v>
      </c>
      <c r="F802" s="148">
        <v>85.6</v>
      </c>
      <c r="G802" s="159" t="s">
        <v>482</v>
      </c>
      <c r="H802" s="33"/>
    </row>
    <row r="803" spans="1:8">
      <c r="A803" s="159" t="s">
        <v>696</v>
      </c>
      <c r="B803" s="33" t="s">
        <v>698</v>
      </c>
      <c r="C803" s="33" t="s">
        <v>648</v>
      </c>
      <c r="D803" s="33" t="s">
        <v>651</v>
      </c>
      <c r="E803" s="154" t="s">
        <v>652</v>
      </c>
      <c r="F803" s="148">
        <v>87.5</v>
      </c>
      <c r="G803" s="159" t="s">
        <v>482</v>
      </c>
      <c r="H803" s="33"/>
    </row>
    <row r="804" spans="1:8">
      <c r="A804" s="159" t="s">
        <v>696</v>
      </c>
      <c r="B804" s="33" t="s">
        <v>698</v>
      </c>
      <c r="C804" s="33" t="s">
        <v>648</v>
      </c>
      <c r="D804" s="33" t="s">
        <v>651</v>
      </c>
      <c r="E804" s="154" t="s">
        <v>650</v>
      </c>
      <c r="F804" s="148">
        <v>87.8</v>
      </c>
      <c r="G804" s="159" t="s">
        <v>482</v>
      </c>
      <c r="H804" s="33"/>
    </row>
    <row r="805" spans="1:8">
      <c r="A805" s="159" t="s">
        <v>696</v>
      </c>
      <c r="B805" s="33" t="s">
        <v>697</v>
      </c>
      <c r="C805" s="33" t="s">
        <v>648</v>
      </c>
      <c r="D805" s="33" t="s">
        <v>651</v>
      </c>
      <c r="E805" s="154" t="s">
        <v>655</v>
      </c>
      <c r="F805" s="148">
        <v>13.6</v>
      </c>
      <c r="G805" s="159" t="s">
        <v>482</v>
      </c>
      <c r="H805" s="33"/>
    </row>
    <row r="806" spans="1:8">
      <c r="A806" s="159" t="s">
        <v>696</v>
      </c>
      <c r="B806" s="33" t="s">
        <v>697</v>
      </c>
      <c r="C806" s="33" t="s">
        <v>648</v>
      </c>
      <c r="D806" s="33" t="s">
        <v>651</v>
      </c>
      <c r="E806" s="154" t="s">
        <v>654</v>
      </c>
      <c r="F806" s="148">
        <v>11.7</v>
      </c>
      <c r="G806" s="159" t="s">
        <v>482</v>
      </c>
      <c r="H806" s="33"/>
    </row>
    <row r="807" spans="1:8">
      <c r="A807" s="159" t="s">
        <v>696</v>
      </c>
      <c r="B807" s="33" t="s">
        <v>697</v>
      </c>
      <c r="C807" s="33" t="s">
        <v>648</v>
      </c>
      <c r="D807" s="33" t="s">
        <v>651</v>
      </c>
      <c r="E807" s="154" t="s">
        <v>653</v>
      </c>
      <c r="F807" s="148">
        <v>10.9</v>
      </c>
      <c r="G807" s="159" t="s">
        <v>482</v>
      </c>
      <c r="H807" s="33"/>
    </row>
    <row r="808" spans="1:8">
      <c r="A808" s="159" t="s">
        <v>696</v>
      </c>
      <c r="B808" s="33" t="s">
        <v>697</v>
      </c>
      <c r="C808" s="33" t="s">
        <v>648</v>
      </c>
      <c r="D808" s="33" t="s">
        <v>651</v>
      </c>
      <c r="E808" s="154" t="s">
        <v>652</v>
      </c>
      <c r="F808" s="148">
        <v>9.5</v>
      </c>
      <c r="G808" s="159" t="s">
        <v>482</v>
      </c>
      <c r="H808" s="33"/>
    </row>
    <row r="809" spans="1:8">
      <c r="A809" s="159" t="s">
        <v>696</v>
      </c>
      <c r="B809" s="33" t="s">
        <v>697</v>
      </c>
      <c r="C809" s="33" t="s">
        <v>648</v>
      </c>
      <c r="D809" s="33" t="s">
        <v>651</v>
      </c>
      <c r="E809" s="154" t="s">
        <v>650</v>
      </c>
      <c r="F809" s="148">
        <v>8.9</v>
      </c>
      <c r="G809" s="159" t="s">
        <v>482</v>
      </c>
      <c r="H809" s="33"/>
    </row>
    <row r="810" spans="1:8">
      <c r="A810" s="159" t="s">
        <v>696</v>
      </c>
      <c r="B810" s="33" t="s">
        <v>695</v>
      </c>
      <c r="C810" s="33" t="s">
        <v>648</v>
      </c>
      <c r="D810" s="33" t="s">
        <v>651</v>
      </c>
      <c r="E810" s="154" t="s">
        <v>655</v>
      </c>
      <c r="F810" s="148">
        <v>5.2</v>
      </c>
      <c r="G810" s="159" t="s">
        <v>482</v>
      </c>
      <c r="H810" s="33"/>
    </row>
    <row r="811" spans="1:8">
      <c r="A811" s="159" t="s">
        <v>696</v>
      </c>
      <c r="B811" s="33" t="s">
        <v>695</v>
      </c>
      <c r="C811" s="33" t="s">
        <v>648</v>
      </c>
      <c r="D811" s="33" t="s">
        <v>651</v>
      </c>
      <c r="E811" s="154" t="s">
        <v>654</v>
      </c>
      <c r="F811" s="148">
        <v>4.7</v>
      </c>
      <c r="G811" s="159" t="s">
        <v>482</v>
      </c>
      <c r="H811" s="33"/>
    </row>
    <row r="812" spans="1:8">
      <c r="A812" s="159" t="s">
        <v>696</v>
      </c>
      <c r="B812" s="33" t="s">
        <v>695</v>
      </c>
      <c r="C812" s="33" t="s">
        <v>648</v>
      </c>
      <c r="D812" s="33" t="s">
        <v>651</v>
      </c>
      <c r="E812" s="154" t="s">
        <v>653</v>
      </c>
      <c r="F812" s="148">
        <v>3.6</v>
      </c>
      <c r="G812" s="159" t="s">
        <v>482</v>
      </c>
      <c r="H812" s="33"/>
    </row>
    <row r="813" spans="1:8">
      <c r="A813" s="159" t="s">
        <v>696</v>
      </c>
      <c r="B813" s="33" t="s">
        <v>695</v>
      </c>
      <c r="C813" s="33" t="s">
        <v>648</v>
      </c>
      <c r="D813" s="33" t="s">
        <v>651</v>
      </c>
      <c r="E813" s="154" t="s">
        <v>652</v>
      </c>
      <c r="F813" s="148">
        <v>3</v>
      </c>
      <c r="G813" s="159" t="s">
        <v>482</v>
      </c>
      <c r="H813" s="33"/>
    </row>
    <row r="814" spans="1:8">
      <c r="A814" s="159" t="s">
        <v>696</v>
      </c>
      <c r="B814" s="33" t="s">
        <v>695</v>
      </c>
      <c r="C814" s="33" t="s">
        <v>648</v>
      </c>
      <c r="D814" s="33" t="s">
        <v>651</v>
      </c>
      <c r="E814" s="154" t="s">
        <v>650</v>
      </c>
      <c r="F814" s="148">
        <v>3.1</v>
      </c>
      <c r="G814" s="159" t="s">
        <v>482</v>
      </c>
      <c r="H814" s="33"/>
    </row>
    <row r="815" spans="1:8">
      <c r="A815" s="159" t="s">
        <v>692</v>
      </c>
      <c r="B815" s="33" t="s">
        <v>694</v>
      </c>
      <c r="C815" s="33" t="s">
        <v>648</v>
      </c>
      <c r="D815" s="33" t="s">
        <v>651</v>
      </c>
      <c r="E815" s="154" t="s">
        <v>655</v>
      </c>
      <c r="F815" s="148">
        <v>84.2</v>
      </c>
      <c r="G815" s="159" t="s">
        <v>482</v>
      </c>
      <c r="H815" s="33"/>
    </row>
    <row r="816" spans="1:8">
      <c r="A816" s="159" t="s">
        <v>692</v>
      </c>
      <c r="B816" s="33" t="s">
        <v>694</v>
      </c>
      <c r="C816" s="33" t="s">
        <v>648</v>
      </c>
      <c r="D816" s="33" t="s">
        <v>651</v>
      </c>
      <c r="E816" s="154" t="s">
        <v>654</v>
      </c>
      <c r="F816" s="148">
        <v>86.8</v>
      </c>
      <c r="G816" s="159" t="s">
        <v>482</v>
      </c>
      <c r="H816" s="33"/>
    </row>
    <row r="817" spans="1:8">
      <c r="A817" s="159" t="s">
        <v>692</v>
      </c>
      <c r="B817" s="33" t="s">
        <v>694</v>
      </c>
      <c r="C817" s="33" t="s">
        <v>648</v>
      </c>
      <c r="D817" s="33" t="s">
        <v>651</v>
      </c>
      <c r="E817" s="154" t="s">
        <v>653</v>
      </c>
      <c r="F817" s="148">
        <v>88.8</v>
      </c>
      <c r="G817" s="159" t="s">
        <v>482</v>
      </c>
      <c r="H817" s="33"/>
    </row>
    <row r="818" spans="1:8">
      <c r="A818" s="159" t="s">
        <v>692</v>
      </c>
      <c r="B818" s="33" t="s">
        <v>694</v>
      </c>
      <c r="C818" s="33" t="s">
        <v>648</v>
      </c>
      <c r="D818" s="33" t="s">
        <v>651</v>
      </c>
      <c r="E818" s="154" t="s">
        <v>652</v>
      </c>
      <c r="F818" s="148">
        <v>89.6</v>
      </c>
      <c r="G818" s="159" t="s">
        <v>482</v>
      </c>
      <c r="H818" s="33"/>
    </row>
    <row r="819" spans="1:8">
      <c r="A819" s="159" t="s">
        <v>692</v>
      </c>
      <c r="B819" s="33" t="s">
        <v>694</v>
      </c>
      <c r="C819" s="33" t="s">
        <v>648</v>
      </c>
      <c r="D819" s="33" t="s">
        <v>651</v>
      </c>
      <c r="E819" s="154" t="s">
        <v>650</v>
      </c>
      <c r="F819" s="148">
        <v>90.5</v>
      </c>
      <c r="G819" s="159" t="s">
        <v>482</v>
      </c>
      <c r="H819" s="33"/>
    </row>
    <row r="820" spans="1:8">
      <c r="A820" s="159" t="s">
        <v>692</v>
      </c>
      <c r="B820" s="33" t="s">
        <v>693</v>
      </c>
      <c r="C820" s="33" t="s">
        <v>648</v>
      </c>
      <c r="D820" s="33" t="s">
        <v>651</v>
      </c>
      <c r="E820" s="154" t="s">
        <v>655</v>
      </c>
      <c r="F820" s="148">
        <v>11.9</v>
      </c>
      <c r="G820" s="159" t="s">
        <v>482</v>
      </c>
      <c r="H820" s="33"/>
    </row>
    <row r="821" spans="1:8">
      <c r="A821" s="159" t="s">
        <v>692</v>
      </c>
      <c r="B821" s="33" t="s">
        <v>693</v>
      </c>
      <c r="C821" s="33" t="s">
        <v>648</v>
      </c>
      <c r="D821" s="33" t="s">
        <v>651</v>
      </c>
      <c r="E821" s="154" t="s">
        <v>654</v>
      </c>
      <c r="F821" s="148">
        <v>9.9</v>
      </c>
      <c r="G821" s="159" t="s">
        <v>482</v>
      </c>
      <c r="H821" s="33"/>
    </row>
    <row r="822" spans="1:8">
      <c r="A822" s="159" t="s">
        <v>692</v>
      </c>
      <c r="B822" s="33" t="s">
        <v>693</v>
      </c>
      <c r="C822" s="33" t="s">
        <v>648</v>
      </c>
      <c r="D822" s="33" t="s">
        <v>651</v>
      </c>
      <c r="E822" s="154" t="s">
        <v>653</v>
      </c>
      <c r="F822" s="148">
        <v>8.6</v>
      </c>
      <c r="G822" s="159" t="s">
        <v>482</v>
      </c>
      <c r="H822" s="33"/>
    </row>
    <row r="823" spans="1:8">
      <c r="A823" s="159" t="s">
        <v>692</v>
      </c>
      <c r="B823" s="33" t="s">
        <v>693</v>
      </c>
      <c r="C823" s="33" t="s">
        <v>648</v>
      </c>
      <c r="D823" s="33" t="s">
        <v>651</v>
      </c>
      <c r="E823" s="154" t="s">
        <v>652</v>
      </c>
      <c r="F823" s="148">
        <v>8.5</v>
      </c>
      <c r="G823" s="159" t="s">
        <v>482</v>
      </c>
      <c r="H823" s="33"/>
    </row>
    <row r="824" spans="1:8">
      <c r="A824" s="159" t="s">
        <v>692</v>
      </c>
      <c r="B824" s="33" t="s">
        <v>693</v>
      </c>
      <c r="C824" s="33" t="s">
        <v>648</v>
      </c>
      <c r="D824" s="33" t="s">
        <v>651</v>
      </c>
      <c r="E824" s="154" t="s">
        <v>650</v>
      </c>
      <c r="F824" s="148">
        <v>7.2</v>
      </c>
      <c r="G824" s="159" t="s">
        <v>482</v>
      </c>
      <c r="H824" s="33"/>
    </row>
    <row r="825" spans="1:8">
      <c r="A825" s="159" t="s">
        <v>692</v>
      </c>
      <c r="B825" s="33" t="s">
        <v>691</v>
      </c>
      <c r="C825" s="33" t="s">
        <v>648</v>
      </c>
      <c r="D825" s="33" t="s">
        <v>651</v>
      </c>
      <c r="E825" s="154" t="s">
        <v>655</v>
      </c>
      <c r="F825" s="148">
        <v>4</v>
      </c>
      <c r="G825" s="159" t="s">
        <v>482</v>
      </c>
      <c r="H825" s="33"/>
    </row>
    <row r="826" spans="1:8">
      <c r="A826" s="159" t="s">
        <v>692</v>
      </c>
      <c r="B826" s="33" t="s">
        <v>691</v>
      </c>
      <c r="C826" s="33" t="s">
        <v>648</v>
      </c>
      <c r="D826" s="33" t="s">
        <v>651</v>
      </c>
      <c r="E826" s="154" t="s">
        <v>654</v>
      </c>
      <c r="F826" s="148">
        <v>3.6</v>
      </c>
      <c r="G826" s="159" t="s">
        <v>482</v>
      </c>
      <c r="H826" s="33"/>
    </row>
    <row r="827" spans="1:8">
      <c r="A827" s="159" t="s">
        <v>692</v>
      </c>
      <c r="B827" s="33" t="s">
        <v>691</v>
      </c>
      <c r="C827" s="33" t="s">
        <v>648</v>
      </c>
      <c r="D827" s="33" t="s">
        <v>651</v>
      </c>
      <c r="E827" s="154" t="s">
        <v>653</v>
      </c>
      <c r="F827" s="148">
        <v>2.6</v>
      </c>
      <c r="G827" s="159" t="s">
        <v>482</v>
      </c>
      <c r="H827" s="33"/>
    </row>
    <row r="828" spans="1:8">
      <c r="A828" s="159" t="s">
        <v>692</v>
      </c>
      <c r="B828" s="33" t="s">
        <v>691</v>
      </c>
      <c r="C828" s="33" t="s">
        <v>648</v>
      </c>
      <c r="D828" s="33" t="s">
        <v>651</v>
      </c>
      <c r="E828" s="154" t="s">
        <v>652</v>
      </c>
      <c r="F828" s="148">
        <v>2</v>
      </c>
      <c r="G828" s="159" t="s">
        <v>482</v>
      </c>
      <c r="H828" s="33"/>
    </row>
    <row r="829" spans="1:8">
      <c r="A829" s="159" t="s">
        <v>692</v>
      </c>
      <c r="B829" s="33" t="s">
        <v>691</v>
      </c>
      <c r="C829" s="33" t="s">
        <v>648</v>
      </c>
      <c r="D829" s="33" t="s">
        <v>651</v>
      </c>
      <c r="E829" s="154" t="s">
        <v>650</v>
      </c>
      <c r="F829" s="148">
        <v>2.2000000000000002</v>
      </c>
      <c r="G829" s="159" t="s">
        <v>482</v>
      </c>
      <c r="H829" s="33"/>
    </row>
    <row r="830" spans="1:8">
      <c r="A830" s="159" t="s">
        <v>362</v>
      </c>
      <c r="B830" s="33" t="s">
        <v>690</v>
      </c>
      <c r="C830" s="33" t="s">
        <v>648</v>
      </c>
      <c r="D830" s="33" t="s">
        <v>651</v>
      </c>
      <c r="E830" s="154" t="s">
        <v>655</v>
      </c>
      <c r="F830" s="148">
        <v>84.5</v>
      </c>
      <c r="G830" s="159" t="s">
        <v>482</v>
      </c>
      <c r="H830" s="33"/>
    </row>
    <row r="831" spans="1:8">
      <c r="A831" s="159" t="s">
        <v>362</v>
      </c>
      <c r="B831" s="33" t="s">
        <v>690</v>
      </c>
      <c r="C831" s="33" t="s">
        <v>648</v>
      </c>
      <c r="D831" s="33" t="s">
        <v>651</v>
      </c>
      <c r="E831" s="154" t="s">
        <v>654</v>
      </c>
      <c r="F831" s="148">
        <v>86.7</v>
      </c>
      <c r="G831" s="159" t="s">
        <v>482</v>
      </c>
      <c r="H831" s="33"/>
    </row>
    <row r="832" spans="1:8">
      <c r="A832" s="159" t="s">
        <v>362</v>
      </c>
      <c r="B832" s="33" t="s">
        <v>690</v>
      </c>
      <c r="C832" s="33" t="s">
        <v>648</v>
      </c>
      <c r="D832" s="33" t="s">
        <v>651</v>
      </c>
      <c r="E832" s="154" t="s">
        <v>653</v>
      </c>
      <c r="F832" s="148">
        <v>88.8</v>
      </c>
      <c r="G832" s="159" t="s">
        <v>482</v>
      </c>
      <c r="H832" s="33"/>
    </row>
    <row r="833" spans="1:8">
      <c r="A833" s="159" t="s">
        <v>362</v>
      </c>
      <c r="B833" s="33" t="s">
        <v>690</v>
      </c>
      <c r="C833" s="33" t="s">
        <v>648</v>
      </c>
      <c r="D833" s="33" t="s">
        <v>651</v>
      </c>
      <c r="E833" s="154" t="s">
        <v>652</v>
      </c>
      <c r="F833" s="148">
        <v>90.3</v>
      </c>
      <c r="G833" s="159" t="s">
        <v>482</v>
      </c>
      <c r="H833" s="33"/>
    </row>
    <row r="834" spans="1:8">
      <c r="A834" s="159" t="s">
        <v>362</v>
      </c>
      <c r="B834" s="33" t="s">
        <v>690</v>
      </c>
      <c r="C834" s="33" t="s">
        <v>648</v>
      </c>
      <c r="D834" s="33" t="s">
        <v>651</v>
      </c>
      <c r="E834" s="154" t="s">
        <v>650</v>
      </c>
      <c r="F834" s="148">
        <v>90.2</v>
      </c>
      <c r="G834" s="159" t="s">
        <v>482</v>
      </c>
      <c r="H834" s="33"/>
    </row>
    <row r="835" spans="1:8">
      <c r="A835" s="159" t="s">
        <v>362</v>
      </c>
      <c r="B835" s="33" t="s">
        <v>689</v>
      </c>
      <c r="C835" s="33" t="s">
        <v>648</v>
      </c>
      <c r="D835" s="33" t="s">
        <v>651</v>
      </c>
      <c r="E835" s="154" t="s">
        <v>655</v>
      </c>
      <c r="F835" s="148">
        <v>12</v>
      </c>
      <c r="G835" s="159" t="s">
        <v>482</v>
      </c>
      <c r="H835" s="33"/>
    </row>
    <row r="836" spans="1:8">
      <c r="A836" s="159" t="s">
        <v>362</v>
      </c>
      <c r="B836" s="33" t="s">
        <v>689</v>
      </c>
      <c r="C836" s="33" t="s">
        <v>648</v>
      </c>
      <c r="D836" s="33" t="s">
        <v>651</v>
      </c>
      <c r="E836" s="154" t="s">
        <v>654</v>
      </c>
      <c r="F836" s="148">
        <v>9.5</v>
      </c>
      <c r="G836" s="159" t="s">
        <v>482</v>
      </c>
      <c r="H836" s="33"/>
    </row>
    <row r="837" spans="1:8">
      <c r="A837" s="159" t="s">
        <v>362</v>
      </c>
      <c r="B837" s="33" t="s">
        <v>689</v>
      </c>
      <c r="C837" s="33" t="s">
        <v>648</v>
      </c>
      <c r="D837" s="33" t="s">
        <v>651</v>
      </c>
      <c r="E837" s="154" t="s">
        <v>653</v>
      </c>
      <c r="F837" s="148">
        <v>8.1999999999999993</v>
      </c>
      <c r="G837" s="159" t="s">
        <v>482</v>
      </c>
      <c r="H837" s="33"/>
    </row>
    <row r="838" spans="1:8">
      <c r="A838" s="159" t="s">
        <v>362</v>
      </c>
      <c r="B838" s="33" t="s">
        <v>689</v>
      </c>
      <c r="C838" s="33" t="s">
        <v>648</v>
      </c>
      <c r="D838" s="33" t="s">
        <v>651</v>
      </c>
      <c r="E838" s="154" t="s">
        <v>652</v>
      </c>
      <c r="F838" s="148">
        <v>7.7</v>
      </c>
      <c r="G838" s="159" t="s">
        <v>482</v>
      </c>
      <c r="H838" s="33"/>
    </row>
    <row r="839" spans="1:8">
      <c r="A839" s="159" t="s">
        <v>362</v>
      </c>
      <c r="B839" s="33" t="s">
        <v>689</v>
      </c>
      <c r="C839" s="33" t="s">
        <v>648</v>
      </c>
      <c r="D839" s="33" t="s">
        <v>651</v>
      </c>
      <c r="E839" s="154" t="s">
        <v>650</v>
      </c>
      <c r="F839" s="148">
        <v>7.3</v>
      </c>
      <c r="G839" s="159" t="s">
        <v>482</v>
      </c>
      <c r="H839" s="33"/>
    </row>
    <row r="840" spans="1:8">
      <c r="A840" s="159" t="s">
        <v>362</v>
      </c>
      <c r="B840" s="33" t="s">
        <v>688</v>
      </c>
      <c r="C840" s="33" t="s">
        <v>648</v>
      </c>
      <c r="D840" s="33" t="s">
        <v>651</v>
      </c>
      <c r="E840" s="154" t="s">
        <v>655</v>
      </c>
      <c r="F840" s="160">
        <v>3.3</v>
      </c>
      <c r="G840" s="159" t="s">
        <v>482</v>
      </c>
      <c r="H840" s="33"/>
    </row>
    <row r="841" spans="1:8">
      <c r="A841" s="159" t="s">
        <v>362</v>
      </c>
      <c r="B841" s="33" t="s">
        <v>688</v>
      </c>
      <c r="C841" s="33" t="s">
        <v>648</v>
      </c>
      <c r="D841" s="33" t="s">
        <v>651</v>
      </c>
      <c r="E841" s="154" t="s">
        <v>654</v>
      </c>
      <c r="F841" s="160">
        <v>3.9</v>
      </c>
      <c r="G841" s="159" t="s">
        <v>482</v>
      </c>
      <c r="H841" s="33"/>
    </row>
    <row r="842" spans="1:8">
      <c r="A842" s="159" t="s">
        <v>362</v>
      </c>
      <c r="B842" s="33" t="s">
        <v>688</v>
      </c>
      <c r="C842" s="33" t="s">
        <v>648</v>
      </c>
      <c r="D842" s="33" t="s">
        <v>651</v>
      </c>
      <c r="E842" s="154" t="s">
        <v>653</v>
      </c>
      <c r="F842" s="160">
        <v>2.9</v>
      </c>
      <c r="G842" s="159" t="s">
        <v>482</v>
      </c>
      <c r="H842" s="33"/>
    </row>
    <row r="843" spans="1:8">
      <c r="A843" s="159" t="s">
        <v>362</v>
      </c>
      <c r="B843" s="33" t="s">
        <v>688</v>
      </c>
      <c r="C843" s="33" t="s">
        <v>648</v>
      </c>
      <c r="D843" s="33" t="s">
        <v>651</v>
      </c>
      <c r="E843" s="154" t="s">
        <v>652</v>
      </c>
      <c r="F843" s="160">
        <v>2.1</v>
      </c>
      <c r="G843" s="159" t="s">
        <v>482</v>
      </c>
      <c r="H843" s="33"/>
    </row>
    <row r="844" spans="1:8">
      <c r="A844" s="159" t="s">
        <v>362</v>
      </c>
      <c r="B844" s="33" t="s">
        <v>688</v>
      </c>
      <c r="C844" s="33" t="s">
        <v>648</v>
      </c>
      <c r="D844" s="33" t="s">
        <v>651</v>
      </c>
      <c r="E844" s="154" t="s">
        <v>650</v>
      </c>
      <c r="F844" s="160">
        <v>2.2999999999999998</v>
      </c>
      <c r="G844" s="159" t="s">
        <v>482</v>
      </c>
      <c r="H844" s="33"/>
    </row>
    <row r="845" spans="1:8">
      <c r="A845" s="159" t="s">
        <v>686</v>
      </c>
      <c r="B845" s="33" t="s">
        <v>687</v>
      </c>
      <c r="C845" s="33" t="s">
        <v>648</v>
      </c>
      <c r="D845" s="33" t="s">
        <v>651</v>
      </c>
      <c r="E845" s="154" t="s">
        <v>655</v>
      </c>
      <c r="F845" s="160">
        <v>64.7</v>
      </c>
      <c r="G845" s="159" t="s">
        <v>482</v>
      </c>
      <c r="H845" s="33"/>
    </row>
    <row r="846" spans="1:8">
      <c r="A846" s="159" t="s">
        <v>686</v>
      </c>
      <c r="B846" s="33" t="s">
        <v>687</v>
      </c>
      <c r="C846" s="33" t="s">
        <v>648</v>
      </c>
      <c r="D846" s="33" t="s">
        <v>651</v>
      </c>
      <c r="E846" s="154" t="s">
        <v>654</v>
      </c>
      <c r="F846" s="160">
        <v>66.3</v>
      </c>
      <c r="G846" s="159" t="s">
        <v>482</v>
      </c>
      <c r="H846" s="33"/>
    </row>
    <row r="847" spans="1:8">
      <c r="A847" s="159" t="s">
        <v>686</v>
      </c>
      <c r="B847" s="33" t="s">
        <v>687</v>
      </c>
      <c r="C847" s="33" t="s">
        <v>648</v>
      </c>
      <c r="D847" s="33" t="s">
        <v>651</v>
      </c>
      <c r="E847" s="154" t="s">
        <v>653</v>
      </c>
      <c r="F847" s="160">
        <v>70.599999999999994</v>
      </c>
      <c r="G847" s="159" t="s">
        <v>482</v>
      </c>
      <c r="H847" s="33"/>
    </row>
    <row r="848" spans="1:8">
      <c r="A848" s="159" t="s">
        <v>686</v>
      </c>
      <c r="B848" s="33" t="s">
        <v>687</v>
      </c>
      <c r="C848" s="33" t="s">
        <v>648</v>
      </c>
      <c r="D848" s="33" t="s">
        <v>651</v>
      </c>
      <c r="E848" s="154" t="s">
        <v>652</v>
      </c>
      <c r="F848" s="160">
        <v>75.900000000000006</v>
      </c>
      <c r="G848" s="159" t="s">
        <v>482</v>
      </c>
      <c r="H848" s="33"/>
    </row>
    <row r="849" spans="1:8">
      <c r="A849" s="159" t="s">
        <v>686</v>
      </c>
      <c r="B849" s="33" t="s">
        <v>687</v>
      </c>
      <c r="C849" s="33" t="s">
        <v>648</v>
      </c>
      <c r="D849" s="33" t="s">
        <v>651</v>
      </c>
      <c r="E849" s="154" t="s">
        <v>650</v>
      </c>
      <c r="F849" s="160">
        <v>77.7</v>
      </c>
      <c r="G849" s="159" t="s">
        <v>482</v>
      </c>
      <c r="H849" s="33"/>
    </row>
    <row r="850" spans="1:8">
      <c r="A850" s="159" t="s">
        <v>686</v>
      </c>
      <c r="B850" s="33" t="s">
        <v>685</v>
      </c>
      <c r="C850" s="33" t="s">
        <v>648</v>
      </c>
      <c r="D850" s="33" t="s">
        <v>651</v>
      </c>
      <c r="E850" s="154" t="s">
        <v>655</v>
      </c>
      <c r="F850" s="160">
        <v>35.1</v>
      </c>
      <c r="G850" s="159" t="s">
        <v>482</v>
      </c>
      <c r="H850" s="33"/>
    </row>
    <row r="851" spans="1:8">
      <c r="A851" s="159" t="s">
        <v>686</v>
      </c>
      <c r="B851" s="33" t="s">
        <v>685</v>
      </c>
      <c r="C851" s="33" t="s">
        <v>648</v>
      </c>
      <c r="D851" s="33" t="s">
        <v>651</v>
      </c>
      <c r="E851" s="154" t="s">
        <v>654</v>
      </c>
      <c r="F851" s="160">
        <v>33.5</v>
      </c>
      <c r="G851" s="159" t="s">
        <v>482</v>
      </c>
      <c r="H851" s="33"/>
    </row>
    <row r="852" spans="1:8">
      <c r="A852" s="159" t="s">
        <v>686</v>
      </c>
      <c r="B852" s="33" t="s">
        <v>685</v>
      </c>
      <c r="C852" s="33" t="s">
        <v>648</v>
      </c>
      <c r="D852" s="33" t="s">
        <v>651</v>
      </c>
      <c r="E852" s="154" t="s">
        <v>653</v>
      </c>
      <c r="F852" s="160">
        <v>29.5</v>
      </c>
      <c r="G852" s="159" t="s">
        <v>482</v>
      </c>
      <c r="H852" s="33"/>
    </row>
    <row r="853" spans="1:8">
      <c r="A853" s="159" t="s">
        <v>686</v>
      </c>
      <c r="B853" s="33" t="s">
        <v>685</v>
      </c>
      <c r="C853" s="33" t="s">
        <v>648</v>
      </c>
      <c r="D853" s="33" t="s">
        <v>651</v>
      </c>
      <c r="E853" s="154" t="s">
        <v>652</v>
      </c>
      <c r="F853" s="160">
        <v>24</v>
      </c>
      <c r="G853" s="159" t="s">
        <v>482</v>
      </c>
      <c r="H853" s="33"/>
    </row>
    <row r="854" spans="1:8">
      <c r="A854" s="159" t="s">
        <v>686</v>
      </c>
      <c r="B854" s="33" t="s">
        <v>685</v>
      </c>
      <c r="C854" s="33" t="s">
        <v>648</v>
      </c>
      <c r="D854" s="33" t="s">
        <v>651</v>
      </c>
      <c r="E854" s="154" t="s">
        <v>650</v>
      </c>
      <c r="F854" s="160">
        <v>22.4</v>
      </c>
      <c r="G854" s="159" t="s">
        <v>482</v>
      </c>
      <c r="H854" s="33"/>
    </row>
    <row r="855" spans="1:8">
      <c r="A855" s="159" t="s">
        <v>683</v>
      </c>
      <c r="B855" s="33" t="s">
        <v>684</v>
      </c>
      <c r="C855" s="33" t="s">
        <v>648</v>
      </c>
      <c r="D855" s="33" t="s">
        <v>651</v>
      </c>
      <c r="E855" s="154" t="s">
        <v>655</v>
      </c>
      <c r="F855" s="160">
        <v>24.3</v>
      </c>
      <c r="G855" s="159" t="s">
        <v>482</v>
      </c>
      <c r="H855" s="33"/>
    </row>
    <row r="856" spans="1:8">
      <c r="A856" s="159" t="s">
        <v>683</v>
      </c>
      <c r="B856" s="33" t="s">
        <v>684</v>
      </c>
      <c r="C856" s="33" t="s">
        <v>648</v>
      </c>
      <c r="D856" s="33" t="s">
        <v>651</v>
      </c>
      <c r="E856" s="154" t="s">
        <v>654</v>
      </c>
      <c r="F856" s="160">
        <v>22.1</v>
      </c>
      <c r="G856" s="159" t="s">
        <v>482</v>
      </c>
      <c r="H856" s="33"/>
    </row>
    <row r="857" spans="1:8">
      <c r="A857" s="159" t="s">
        <v>683</v>
      </c>
      <c r="B857" s="33" t="s">
        <v>684</v>
      </c>
      <c r="C857" s="33" t="s">
        <v>648</v>
      </c>
      <c r="D857" s="33" t="s">
        <v>651</v>
      </c>
      <c r="E857" s="154" t="s">
        <v>653</v>
      </c>
      <c r="F857" s="160">
        <v>19.2</v>
      </c>
      <c r="G857" s="159" t="s">
        <v>482</v>
      </c>
      <c r="H857" s="33"/>
    </row>
    <row r="858" spans="1:8">
      <c r="A858" s="159" t="s">
        <v>683</v>
      </c>
      <c r="B858" s="33" t="s">
        <v>684</v>
      </c>
      <c r="C858" s="33" t="s">
        <v>648</v>
      </c>
      <c r="D858" s="33" t="s">
        <v>651</v>
      </c>
      <c r="E858" s="154" t="s">
        <v>652</v>
      </c>
      <c r="F858" s="160">
        <v>14.4</v>
      </c>
      <c r="G858" s="159" t="s">
        <v>482</v>
      </c>
      <c r="H858" s="33"/>
    </row>
    <row r="859" spans="1:8">
      <c r="A859" s="159" t="s">
        <v>683</v>
      </c>
      <c r="B859" s="33" t="s">
        <v>684</v>
      </c>
      <c r="C859" s="33" t="s">
        <v>648</v>
      </c>
      <c r="D859" s="33" t="s">
        <v>651</v>
      </c>
      <c r="E859" s="154" t="s">
        <v>650</v>
      </c>
      <c r="F859" s="160">
        <v>11.4</v>
      </c>
      <c r="G859" s="159" t="s">
        <v>482</v>
      </c>
      <c r="H859" s="33"/>
    </row>
    <row r="860" spans="1:8">
      <c r="A860" s="159" t="s">
        <v>683</v>
      </c>
      <c r="B860" s="33" t="s">
        <v>682</v>
      </c>
      <c r="C860" s="33" t="s">
        <v>648</v>
      </c>
      <c r="D860" s="33" t="s">
        <v>651</v>
      </c>
      <c r="E860" s="154" t="s">
        <v>655</v>
      </c>
      <c r="F860" s="160">
        <v>11</v>
      </c>
      <c r="G860" s="159" t="s">
        <v>482</v>
      </c>
      <c r="H860" s="33"/>
    </row>
    <row r="861" spans="1:8">
      <c r="A861" s="159" t="s">
        <v>683</v>
      </c>
      <c r="B861" s="33" t="s">
        <v>682</v>
      </c>
      <c r="C861" s="33" t="s">
        <v>648</v>
      </c>
      <c r="D861" s="33" t="s">
        <v>651</v>
      </c>
      <c r="E861" s="154" t="s">
        <v>654</v>
      </c>
      <c r="F861" s="160">
        <v>11.7</v>
      </c>
      <c r="G861" s="159" t="s">
        <v>482</v>
      </c>
      <c r="H861" s="33"/>
    </row>
    <row r="862" spans="1:8">
      <c r="A862" s="159" t="s">
        <v>683</v>
      </c>
      <c r="B862" s="33" t="s">
        <v>682</v>
      </c>
      <c r="C862" s="33" t="s">
        <v>648</v>
      </c>
      <c r="D862" s="33" t="s">
        <v>651</v>
      </c>
      <c r="E862" s="154" t="s">
        <v>653</v>
      </c>
      <c r="F862" s="160">
        <v>10.1</v>
      </c>
      <c r="G862" s="159" t="s">
        <v>482</v>
      </c>
      <c r="H862" s="33"/>
    </row>
    <row r="863" spans="1:8">
      <c r="A863" s="159" t="s">
        <v>683</v>
      </c>
      <c r="B863" s="33" t="s">
        <v>682</v>
      </c>
      <c r="C863" s="33" t="s">
        <v>648</v>
      </c>
      <c r="D863" s="33" t="s">
        <v>651</v>
      </c>
      <c r="E863" s="154" t="s">
        <v>652</v>
      </c>
      <c r="F863" s="160">
        <v>9.6999999999999993</v>
      </c>
      <c r="G863" s="159" t="s">
        <v>482</v>
      </c>
      <c r="H863" s="33"/>
    </row>
    <row r="864" spans="1:8">
      <c r="A864" s="33" t="s">
        <v>683</v>
      </c>
      <c r="B864" s="33" t="s">
        <v>682</v>
      </c>
      <c r="C864" s="33" t="s">
        <v>648</v>
      </c>
      <c r="D864" s="33" t="s">
        <v>651</v>
      </c>
      <c r="E864" s="154" t="s">
        <v>650</v>
      </c>
      <c r="F864" s="160">
        <v>10.9</v>
      </c>
      <c r="G864" s="159" t="s">
        <v>482</v>
      </c>
      <c r="H864" s="33"/>
    </row>
    <row r="865" spans="1:8">
      <c r="A865" s="159" t="s">
        <v>703</v>
      </c>
      <c r="B865" s="33" t="s">
        <v>704</v>
      </c>
      <c r="C865" s="33" t="s">
        <v>648</v>
      </c>
      <c r="D865" s="33" t="s">
        <v>334</v>
      </c>
      <c r="E865" s="153" t="s">
        <v>392</v>
      </c>
      <c r="F865" s="160">
        <v>95.1</v>
      </c>
      <c r="G865" s="159" t="s">
        <v>482</v>
      </c>
      <c r="H865" s="33"/>
    </row>
    <row r="866" spans="1:8">
      <c r="A866" s="159" t="s">
        <v>703</v>
      </c>
      <c r="B866" s="33" t="s">
        <v>704</v>
      </c>
      <c r="C866" s="33" t="s">
        <v>648</v>
      </c>
      <c r="D866" s="33" t="s">
        <v>334</v>
      </c>
      <c r="E866" s="153" t="s">
        <v>65</v>
      </c>
      <c r="F866" s="160">
        <v>91.2</v>
      </c>
      <c r="G866" s="159" t="s">
        <v>482</v>
      </c>
      <c r="H866" s="33"/>
    </row>
    <row r="867" spans="1:8" ht="45">
      <c r="A867" s="159" t="s">
        <v>703</v>
      </c>
      <c r="B867" s="33" t="s">
        <v>704</v>
      </c>
      <c r="C867" s="33" t="s">
        <v>648</v>
      </c>
      <c r="D867" s="33" t="s">
        <v>334</v>
      </c>
      <c r="E867" s="153" t="s">
        <v>647</v>
      </c>
      <c r="F867" s="160">
        <v>90.7</v>
      </c>
      <c r="G867" s="159" t="s">
        <v>482</v>
      </c>
      <c r="H867" s="33"/>
    </row>
    <row r="868" spans="1:8">
      <c r="A868" s="159" t="s">
        <v>703</v>
      </c>
      <c r="B868" s="33" t="s">
        <v>702</v>
      </c>
      <c r="C868" s="33" t="s">
        <v>648</v>
      </c>
      <c r="D868" s="33" t="s">
        <v>334</v>
      </c>
      <c r="E868" s="153" t="s">
        <v>392</v>
      </c>
      <c r="F868" s="160">
        <v>4.5</v>
      </c>
      <c r="G868" s="159" t="s">
        <v>482</v>
      </c>
      <c r="H868" s="33"/>
    </row>
    <row r="869" spans="1:8">
      <c r="A869" s="159" t="s">
        <v>703</v>
      </c>
      <c r="B869" s="33" t="s">
        <v>702</v>
      </c>
      <c r="C869" s="33" t="s">
        <v>648</v>
      </c>
      <c r="D869" s="33" t="s">
        <v>334</v>
      </c>
      <c r="E869" s="153" t="s">
        <v>65</v>
      </c>
      <c r="F869" s="160">
        <v>8.3000000000000007</v>
      </c>
      <c r="G869" s="159" t="s">
        <v>482</v>
      </c>
      <c r="H869" s="33"/>
    </row>
    <row r="870" spans="1:8" ht="45">
      <c r="A870" s="159" t="s">
        <v>703</v>
      </c>
      <c r="B870" s="33" t="s">
        <v>702</v>
      </c>
      <c r="C870" s="33" t="s">
        <v>648</v>
      </c>
      <c r="D870" s="33" t="s">
        <v>334</v>
      </c>
      <c r="E870" s="153" t="s">
        <v>647</v>
      </c>
      <c r="F870" s="160">
        <v>8.5</v>
      </c>
      <c r="G870" s="159" t="s">
        <v>482</v>
      </c>
      <c r="H870" s="33"/>
    </row>
    <row r="871" spans="1:8">
      <c r="A871" s="159" t="s">
        <v>700</v>
      </c>
      <c r="B871" s="33" t="s">
        <v>701</v>
      </c>
      <c r="C871" s="33" t="s">
        <v>648</v>
      </c>
      <c r="D871" s="33" t="s">
        <v>334</v>
      </c>
      <c r="E871" s="153" t="s">
        <v>392</v>
      </c>
      <c r="F871" s="173">
        <v>88.7</v>
      </c>
      <c r="G871" s="159" t="s">
        <v>482</v>
      </c>
      <c r="H871" s="33"/>
    </row>
    <row r="872" spans="1:8">
      <c r="A872" s="159" t="s">
        <v>700</v>
      </c>
      <c r="B872" s="33" t="s">
        <v>701</v>
      </c>
      <c r="C872" s="33" t="s">
        <v>648</v>
      </c>
      <c r="D872" s="33" t="s">
        <v>334</v>
      </c>
      <c r="E872" s="153" t="s">
        <v>65</v>
      </c>
      <c r="F872" s="173">
        <v>81.5</v>
      </c>
      <c r="G872" s="159" t="s">
        <v>482</v>
      </c>
      <c r="H872" s="33"/>
    </row>
    <row r="873" spans="1:8" ht="45">
      <c r="A873" s="159" t="s">
        <v>700</v>
      </c>
      <c r="B873" s="33" t="s">
        <v>701</v>
      </c>
      <c r="C873" s="33" t="s">
        <v>648</v>
      </c>
      <c r="D873" s="33" t="s">
        <v>334</v>
      </c>
      <c r="E873" s="153" t="s">
        <v>647</v>
      </c>
      <c r="F873" s="173">
        <v>80.599999999999994</v>
      </c>
      <c r="G873" s="159" t="s">
        <v>482</v>
      </c>
      <c r="H873" s="33"/>
    </row>
    <row r="874" spans="1:8">
      <c r="A874" s="159" t="s">
        <v>700</v>
      </c>
      <c r="B874" s="33" t="s">
        <v>699</v>
      </c>
      <c r="C874" s="33" t="s">
        <v>648</v>
      </c>
      <c r="D874" s="33" t="s">
        <v>334</v>
      </c>
      <c r="E874" s="153" t="s">
        <v>392</v>
      </c>
      <c r="F874" s="173">
        <v>10.3</v>
      </c>
      <c r="G874" s="159" t="s">
        <v>482</v>
      </c>
      <c r="H874" s="33"/>
    </row>
    <row r="875" spans="1:8">
      <c r="A875" s="159" t="s">
        <v>700</v>
      </c>
      <c r="B875" s="33" t="s">
        <v>699</v>
      </c>
      <c r="C875" s="33" t="s">
        <v>648</v>
      </c>
      <c r="D875" s="33" t="s">
        <v>334</v>
      </c>
      <c r="E875" s="153" t="s">
        <v>65</v>
      </c>
      <c r="F875" s="173">
        <v>17.7</v>
      </c>
      <c r="G875" s="159" t="s">
        <v>482</v>
      </c>
      <c r="H875" s="33"/>
    </row>
    <row r="876" spans="1:8" ht="45">
      <c r="A876" s="159" t="s">
        <v>700</v>
      </c>
      <c r="B876" s="33" t="s">
        <v>699</v>
      </c>
      <c r="C876" s="33" t="s">
        <v>648</v>
      </c>
      <c r="D876" s="33" t="s">
        <v>334</v>
      </c>
      <c r="E876" s="153" t="s">
        <v>647</v>
      </c>
      <c r="F876" s="173">
        <v>19.2</v>
      </c>
      <c r="G876" s="159" t="s">
        <v>482</v>
      </c>
      <c r="H876" s="33"/>
    </row>
    <row r="877" spans="1:8">
      <c r="A877" s="159" t="s">
        <v>667</v>
      </c>
      <c r="B877" s="33" t="s">
        <v>670</v>
      </c>
      <c r="C877" s="33" t="s">
        <v>648</v>
      </c>
      <c r="D877" s="33" t="s">
        <v>334</v>
      </c>
      <c r="E877" s="153" t="s">
        <v>392</v>
      </c>
      <c r="F877" s="172">
        <v>41.8</v>
      </c>
      <c r="G877" s="159" t="s">
        <v>482</v>
      </c>
      <c r="H877" s="33"/>
    </row>
    <row r="878" spans="1:8">
      <c r="A878" s="159" t="s">
        <v>667</v>
      </c>
      <c r="B878" s="33" t="s">
        <v>670</v>
      </c>
      <c r="C878" s="33" t="s">
        <v>648</v>
      </c>
      <c r="D878" s="33" t="s">
        <v>334</v>
      </c>
      <c r="E878" s="153" t="s">
        <v>65</v>
      </c>
      <c r="F878" s="172">
        <v>42.9</v>
      </c>
      <c r="G878" s="159" t="s">
        <v>482</v>
      </c>
      <c r="H878" s="33"/>
    </row>
    <row r="879" spans="1:8" ht="45">
      <c r="A879" s="159" t="s">
        <v>667</v>
      </c>
      <c r="B879" s="33" t="s">
        <v>670</v>
      </c>
      <c r="C879" s="33" t="s">
        <v>648</v>
      </c>
      <c r="D879" s="33" t="s">
        <v>334</v>
      </c>
      <c r="E879" s="153" t="s">
        <v>647</v>
      </c>
      <c r="F879" s="172">
        <v>48.5</v>
      </c>
      <c r="G879" s="159" t="s">
        <v>482</v>
      </c>
      <c r="H879" s="33"/>
    </row>
    <row r="880" spans="1:8">
      <c r="A880" s="159" t="s">
        <v>667</v>
      </c>
      <c r="B880" s="33" t="s">
        <v>669</v>
      </c>
      <c r="C880" s="33" t="s">
        <v>648</v>
      </c>
      <c r="D880" s="33" t="s">
        <v>334</v>
      </c>
      <c r="E880" s="153" t="s">
        <v>392</v>
      </c>
      <c r="F880" s="172">
        <v>46.8</v>
      </c>
      <c r="G880" s="159" t="s">
        <v>482</v>
      </c>
      <c r="H880" s="33"/>
    </row>
    <row r="881" spans="1:8">
      <c r="A881" s="159" t="s">
        <v>667</v>
      </c>
      <c r="B881" s="33" t="s">
        <v>669</v>
      </c>
      <c r="C881" s="33" t="s">
        <v>648</v>
      </c>
      <c r="D881" s="33" t="s">
        <v>334</v>
      </c>
      <c r="E881" s="153" t="s">
        <v>65</v>
      </c>
      <c r="F881" s="172">
        <v>43</v>
      </c>
      <c r="G881" s="159" t="s">
        <v>482</v>
      </c>
      <c r="H881" s="33"/>
    </row>
    <row r="882" spans="1:8" ht="45">
      <c r="A882" s="159" t="s">
        <v>667</v>
      </c>
      <c r="B882" s="33" t="s">
        <v>669</v>
      </c>
      <c r="C882" s="33" t="s">
        <v>648</v>
      </c>
      <c r="D882" s="33" t="s">
        <v>334</v>
      </c>
      <c r="E882" s="153" t="s">
        <v>647</v>
      </c>
      <c r="F882" s="172">
        <v>40.299999999999997</v>
      </c>
      <c r="G882" s="159" t="s">
        <v>482</v>
      </c>
      <c r="H882" s="33"/>
    </row>
    <row r="883" spans="1:8">
      <c r="A883" s="159" t="s">
        <v>667</v>
      </c>
      <c r="B883" s="33" t="s">
        <v>666</v>
      </c>
      <c r="C883" s="33" t="s">
        <v>648</v>
      </c>
      <c r="D883" s="33" t="s">
        <v>334</v>
      </c>
      <c r="E883" s="153" t="s">
        <v>392</v>
      </c>
      <c r="F883" s="172">
        <v>11.3</v>
      </c>
      <c r="G883" s="159" t="s">
        <v>482</v>
      </c>
      <c r="H883" s="33"/>
    </row>
    <row r="884" spans="1:8">
      <c r="A884" s="159" t="s">
        <v>667</v>
      </c>
      <c r="B884" s="33" t="s">
        <v>666</v>
      </c>
      <c r="C884" s="33" t="s">
        <v>648</v>
      </c>
      <c r="D884" s="33" t="s">
        <v>334</v>
      </c>
      <c r="E884" s="153" t="s">
        <v>65</v>
      </c>
      <c r="F884" s="172">
        <v>14.2</v>
      </c>
      <c r="G884" s="159" t="s">
        <v>482</v>
      </c>
      <c r="H884" s="33"/>
    </row>
    <row r="885" spans="1:8" ht="45">
      <c r="A885" s="159" t="s">
        <v>667</v>
      </c>
      <c r="B885" s="33" t="s">
        <v>666</v>
      </c>
      <c r="C885" s="33" t="s">
        <v>648</v>
      </c>
      <c r="D885" s="33" t="s">
        <v>334</v>
      </c>
      <c r="E885" s="153" t="s">
        <v>647</v>
      </c>
      <c r="F885" s="172">
        <v>11.4</v>
      </c>
      <c r="G885" s="159" t="s">
        <v>482</v>
      </c>
      <c r="H885" s="33"/>
    </row>
    <row r="886" spans="1:8">
      <c r="A886" s="159" t="s">
        <v>696</v>
      </c>
      <c r="B886" s="33" t="s">
        <v>698</v>
      </c>
      <c r="C886" s="33" t="s">
        <v>648</v>
      </c>
      <c r="D886" s="33" t="s">
        <v>334</v>
      </c>
      <c r="E886" s="153" t="s">
        <v>392</v>
      </c>
      <c r="F886" s="148">
        <v>85.4</v>
      </c>
      <c r="G886" s="159" t="s">
        <v>482</v>
      </c>
      <c r="H886" s="33"/>
    </row>
    <row r="887" spans="1:8">
      <c r="A887" s="159" t="s">
        <v>696</v>
      </c>
      <c r="B887" s="33" t="s">
        <v>698</v>
      </c>
      <c r="C887" s="33" t="s">
        <v>648</v>
      </c>
      <c r="D887" s="33" t="s">
        <v>334</v>
      </c>
      <c r="E887" s="153" t="s">
        <v>65</v>
      </c>
      <c r="F887" s="148">
        <v>87</v>
      </c>
      <c r="G887" s="159" t="s">
        <v>482</v>
      </c>
      <c r="H887" s="33"/>
    </row>
    <row r="888" spans="1:8" ht="45">
      <c r="A888" s="159" t="s">
        <v>696</v>
      </c>
      <c r="B888" s="33" t="s">
        <v>698</v>
      </c>
      <c r="C888" s="33" t="s">
        <v>648</v>
      </c>
      <c r="D888" s="33" t="s">
        <v>334</v>
      </c>
      <c r="E888" s="153" t="s">
        <v>647</v>
      </c>
      <c r="F888" s="172">
        <v>84.5</v>
      </c>
      <c r="G888" s="159" t="s">
        <v>482</v>
      </c>
      <c r="H888" s="33"/>
    </row>
    <row r="889" spans="1:8">
      <c r="A889" s="159" t="s">
        <v>696</v>
      </c>
      <c r="B889" s="33" t="s">
        <v>697</v>
      </c>
      <c r="C889" s="33" t="s">
        <v>648</v>
      </c>
      <c r="D889" s="33" t="s">
        <v>334</v>
      </c>
      <c r="E889" s="153" t="s">
        <v>392</v>
      </c>
      <c r="F889" s="148">
        <v>10.9</v>
      </c>
      <c r="G889" s="159" t="s">
        <v>482</v>
      </c>
      <c r="H889" s="33"/>
    </row>
    <row r="890" spans="1:8">
      <c r="A890" s="159" t="s">
        <v>696</v>
      </c>
      <c r="B890" s="33" t="s">
        <v>697</v>
      </c>
      <c r="C890" s="33" t="s">
        <v>648</v>
      </c>
      <c r="D890" s="33" t="s">
        <v>334</v>
      </c>
      <c r="E890" s="153" t="s">
        <v>65</v>
      </c>
      <c r="F890" s="148">
        <v>9.1</v>
      </c>
      <c r="G890" s="159" t="s">
        <v>482</v>
      </c>
      <c r="H890" s="33"/>
    </row>
    <row r="891" spans="1:8" ht="45">
      <c r="A891" s="159" t="s">
        <v>696</v>
      </c>
      <c r="B891" s="33" t="s">
        <v>697</v>
      </c>
      <c r="C891" s="33" t="s">
        <v>648</v>
      </c>
      <c r="D891" s="33" t="s">
        <v>334</v>
      </c>
      <c r="E891" s="153" t="s">
        <v>647</v>
      </c>
      <c r="F891" s="172">
        <v>11</v>
      </c>
      <c r="G891" s="159" t="s">
        <v>482</v>
      </c>
      <c r="H891" s="33"/>
    </row>
    <row r="892" spans="1:8">
      <c r="A892" s="159" t="s">
        <v>696</v>
      </c>
      <c r="B892" s="33" t="s">
        <v>695</v>
      </c>
      <c r="C892" s="33" t="s">
        <v>648</v>
      </c>
      <c r="D892" s="33" t="s">
        <v>334</v>
      </c>
      <c r="E892" s="153" t="s">
        <v>392</v>
      </c>
      <c r="F892" s="148">
        <v>3.6</v>
      </c>
      <c r="G892" s="159" t="s">
        <v>482</v>
      </c>
      <c r="H892" s="33"/>
    </row>
    <row r="893" spans="1:8">
      <c r="A893" s="159" t="s">
        <v>696</v>
      </c>
      <c r="B893" s="33" t="s">
        <v>695</v>
      </c>
      <c r="C893" s="33" t="s">
        <v>648</v>
      </c>
      <c r="D893" s="33" t="s">
        <v>334</v>
      </c>
      <c r="E893" s="153" t="s">
        <v>65</v>
      </c>
      <c r="F893" s="148">
        <v>4.0999999999999996</v>
      </c>
      <c r="G893" s="159" t="s">
        <v>482</v>
      </c>
      <c r="H893" s="33"/>
    </row>
    <row r="894" spans="1:8" ht="45">
      <c r="A894" s="159" t="s">
        <v>696</v>
      </c>
      <c r="B894" s="33" t="s">
        <v>695</v>
      </c>
      <c r="C894" s="33" t="s">
        <v>648</v>
      </c>
      <c r="D894" s="33" t="s">
        <v>334</v>
      </c>
      <c r="E894" s="153" t="s">
        <v>647</v>
      </c>
      <c r="F894" s="148">
        <v>4.4000000000000004</v>
      </c>
      <c r="G894" s="159" t="s">
        <v>482</v>
      </c>
      <c r="H894" s="33"/>
    </row>
    <row r="895" spans="1:8">
      <c r="A895" s="159" t="s">
        <v>692</v>
      </c>
      <c r="B895" s="33" t="s">
        <v>694</v>
      </c>
      <c r="C895" s="33" t="s">
        <v>648</v>
      </c>
      <c r="D895" s="33" t="s">
        <v>334</v>
      </c>
      <c r="E895" s="153" t="s">
        <v>392</v>
      </c>
      <c r="F895" s="148">
        <v>88.4</v>
      </c>
      <c r="G895" s="159" t="s">
        <v>482</v>
      </c>
      <c r="H895" s="33"/>
    </row>
    <row r="896" spans="1:8">
      <c r="A896" s="159" t="s">
        <v>692</v>
      </c>
      <c r="B896" s="33" t="s">
        <v>694</v>
      </c>
      <c r="C896" s="33" t="s">
        <v>648</v>
      </c>
      <c r="D896" s="33" t="s">
        <v>334</v>
      </c>
      <c r="E896" s="153" t="s">
        <v>65</v>
      </c>
      <c r="F896" s="148">
        <v>89.4</v>
      </c>
      <c r="G896" s="159" t="s">
        <v>482</v>
      </c>
      <c r="H896" s="33"/>
    </row>
    <row r="897" spans="1:8" ht="45">
      <c r="A897" s="159" t="s">
        <v>692</v>
      </c>
      <c r="B897" s="33" t="s">
        <v>694</v>
      </c>
      <c r="C897" s="33" t="s">
        <v>648</v>
      </c>
      <c r="D897" s="33" t="s">
        <v>334</v>
      </c>
      <c r="E897" s="153" t="s">
        <v>647</v>
      </c>
      <c r="F897" s="148">
        <v>87</v>
      </c>
      <c r="G897" s="159" t="s">
        <v>482</v>
      </c>
      <c r="H897" s="33"/>
    </row>
    <row r="898" spans="1:8">
      <c r="A898" s="159" t="s">
        <v>692</v>
      </c>
      <c r="B898" s="33" t="s">
        <v>693</v>
      </c>
      <c r="C898" s="33" t="s">
        <v>648</v>
      </c>
      <c r="D898" s="33" t="s">
        <v>334</v>
      </c>
      <c r="E898" s="153" t="s">
        <v>392</v>
      </c>
      <c r="F898" s="148">
        <v>9.1</v>
      </c>
      <c r="G898" s="159" t="s">
        <v>482</v>
      </c>
      <c r="H898" s="33"/>
    </row>
    <row r="899" spans="1:8">
      <c r="A899" s="159" t="s">
        <v>692</v>
      </c>
      <c r="B899" s="33" t="s">
        <v>693</v>
      </c>
      <c r="C899" s="33" t="s">
        <v>648</v>
      </c>
      <c r="D899" s="33" t="s">
        <v>334</v>
      </c>
      <c r="E899" s="153" t="s">
        <v>65</v>
      </c>
      <c r="F899" s="148">
        <v>7.4</v>
      </c>
      <c r="G899" s="159" t="s">
        <v>482</v>
      </c>
      <c r="H899" s="33"/>
    </row>
    <row r="900" spans="1:8" ht="45">
      <c r="A900" s="159" t="s">
        <v>692</v>
      </c>
      <c r="B900" s="33" t="s">
        <v>693</v>
      </c>
      <c r="C900" s="33" t="s">
        <v>648</v>
      </c>
      <c r="D900" s="33" t="s">
        <v>334</v>
      </c>
      <c r="E900" s="153" t="s">
        <v>647</v>
      </c>
      <c r="F900" s="148">
        <v>10.1</v>
      </c>
      <c r="G900" s="159" t="s">
        <v>482</v>
      </c>
      <c r="H900" s="33"/>
    </row>
    <row r="901" spans="1:8">
      <c r="A901" s="159" t="s">
        <v>692</v>
      </c>
      <c r="B901" s="33" t="s">
        <v>691</v>
      </c>
      <c r="C901" s="33" t="s">
        <v>648</v>
      </c>
      <c r="D901" s="33" t="s">
        <v>334</v>
      </c>
      <c r="E901" s="153" t="s">
        <v>392</v>
      </c>
      <c r="F901" s="148">
        <v>2.5</v>
      </c>
      <c r="G901" s="159" t="s">
        <v>482</v>
      </c>
      <c r="H901" s="33"/>
    </row>
    <row r="902" spans="1:8">
      <c r="A902" s="159" t="s">
        <v>692</v>
      </c>
      <c r="B902" s="33" t="s">
        <v>691</v>
      </c>
      <c r="C902" s="33" t="s">
        <v>648</v>
      </c>
      <c r="D902" s="33" t="s">
        <v>334</v>
      </c>
      <c r="E902" s="153" t="s">
        <v>65</v>
      </c>
      <c r="F902" s="148">
        <v>3.2</v>
      </c>
      <c r="G902" s="159" t="s">
        <v>482</v>
      </c>
      <c r="H902" s="33"/>
    </row>
    <row r="903" spans="1:8" ht="45">
      <c r="A903" s="159" t="s">
        <v>692</v>
      </c>
      <c r="B903" s="33" t="s">
        <v>691</v>
      </c>
      <c r="C903" s="33" t="s">
        <v>648</v>
      </c>
      <c r="D903" s="33" t="s">
        <v>334</v>
      </c>
      <c r="E903" s="153" t="s">
        <v>647</v>
      </c>
      <c r="F903" s="148">
        <v>3.4</v>
      </c>
      <c r="G903" s="159" t="s">
        <v>482</v>
      </c>
      <c r="H903" s="33"/>
    </row>
    <row r="904" spans="1:8">
      <c r="A904" s="159" t="s">
        <v>362</v>
      </c>
      <c r="B904" s="33" t="s">
        <v>690</v>
      </c>
      <c r="C904" s="33" t="s">
        <v>648</v>
      </c>
      <c r="D904" s="33" t="s">
        <v>334</v>
      </c>
      <c r="E904" s="153" t="s">
        <v>392</v>
      </c>
      <c r="F904" s="148">
        <v>88.3</v>
      </c>
      <c r="G904" s="159" t="s">
        <v>482</v>
      </c>
      <c r="H904" s="33"/>
    </row>
    <row r="905" spans="1:8">
      <c r="A905" s="159" t="s">
        <v>362</v>
      </c>
      <c r="B905" s="33" t="s">
        <v>690</v>
      </c>
      <c r="C905" s="33" t="s">
        <v>648</v>
      </c>
      <c r="D905" s="33" t="s">
        <v>334</v>
      </c>
      <c r="E905" s="153" t="s">
        <v>65</v>
      </c>
      <c r="F905" s="148">
        <v>90.6</v>
      </c>
      <c r="G905" s="159" t="s">
        <v>482</v>
      </c>
      <c r="H905" s="33"/>
    </row>
    <row r="906" spans="1:8" ht="45">
      <c r="A906" s="159" t="s">
        <v>362</v>
      </c>
      <c r="B906" s="33" t="s">
        <v>690</v>
      </c>
      <c r="C906" s="33" t="s">
        <v>648</v>
      </c>
      <c r="D906" s="33" t="s">
        <v>334</v>
      </c>
      <c r="E906" s="153" t="s">
        <v>647</v>
      </c>
      <c r="F906" s="148">
        <v>87.6</v>
      </c>
      <c r="G906" s="159" t="s">
        <v>482</v>
      </c>
      <c r="H906" s="33"/>
    </row>
    <row r="907" spans="1:8">
      <c r="A907" s="159" t="s">
        <v>362</v>
      </c>
      <c r="B907" s="33" t="s">
        <v>689</v>
      </c>
      <c r="C907" s="33" t="s">
        <v>648</v>
      </c>
      <c r="D907" s="33" t="s">
        <v>334</v>
      </c>
      <c r="E907" s="153" t="s">
        <v>392</v>
      </c>
      <c r="F907" s="148">
        <v>8.9</v>
      </c>
      <c r="G907" s="159" t="s">
        <v>482</v>
      </c>
      <c r="H907" s="33"/>
    </row>
    <row r="908" spans="1:8">
      <c r="A908" s="159" t="s">
        <v>362</v>
      </c>
      <c r="B908" s="33" t="s">
        <v>689</v>
      </c>
      <c r="C908" s="33" t="s">
        <v>648</v>
      </c>
      <c r="D908" s="33" t="s">
        <v>334</v>
      </c>
      <c r="E908" s="153" t="s">
        <v>65</v>
      </c>
      <c r="F908" s="148">
        <v>6.4</v>
      </c>
      <c r="G908" s="159" t="s">
        <v>482</v>
      </c>
      <c r="H908" s="33"/>
    </row>
    <row r="909" spans="1:8" ht="45">
      <c r="A909" s="159" t="s">
        <v>362</v>
      </c>
      <c r="B909" s="33" t="s">
        <v>689</v>
      </c>
      <c r="C909" s="33" t="s">
        <v>648</v>
      </c>
      <c r="D909" s="33" t="s">
        <v>334</v>
      </c>
      <c r="E909" s="153" t="s">
        <v>647</v>
      </c>
      <c r="F909" s="148">
        <v>9.4</v>
      </c>
      <c r="G909" s="159" t="s">
        <v>482</v>
      </c>
      <c r="H909" s="33"/>
    </row>
    <row r="910" spans="1:8">
      <c r="A910" s="159" t="s">
        <v>362</v>
      </c>
      <c r="B910" s="33" t="s">
        <v>688</v>
      </c>
      <c r="C910" s="33" t="s">
        <v>648</v>
      </c>
      <c r="D910" s="33" t="s">
        <v>334</v>
      </c>
      <c r="E910" s="153" t="s">
        <v>392</v>
      </c>
      <c r="F910" s="160">
        <v>2.8</v>
      </c>
      <c r="G910" s="159" t="s">
        <v>482</v>
      </c>
      <c r="H910" s="33"/>
    </row>
    <row r="911" spans="1:8">
      <c r="A911" s="159" t="s">
        <v>362</v>
      </c>
      <c r="B911" s="33" t="s">
        <v>688</v>
      </c>
      <c r="C911" s="33" t="s">
        <v>648</v>
      </c>
      <c r="D911" s="33" t="s">
        <v>334</v>
      </c>
      <c r="E911" s="153" t="s">
        <v>65</v>
      </c>
      <c r="F911" s="160">
        <v>3.2</v>
      </c>
      <c r="G911" s="159" t="s">
        <v>482</v>
      </c>
      <c r="H911" s="33"/>
    </row>
    <row r="912" spans="1:8" ht="45">
      <c r="A912" s="159" t="s">
        <v>362</v>
      </c>
      <c r="B912" s="33" t="s">
        <v>688</v>
      </c>
      <c r="C912" s="33" t="s">
        <v>648</v>
      </c>
      <c r="D912" s="33" t="s">
        <v>334</v>
      </c>
      <c r="E912" s="153" t="s">
        <v>647</v>
      </c>
      <c r="F912" s="160">
        <v>2.9</v>
      </c>
      <c r="G912" s="159" t="s">
        <v>482</v>
      </c>
      <c r="H912" s="33"/>
    </row>
    <row r="913" spans="1:16">
      <c r="A913" s="159" t="s">
        <v>686</v>
      </c>
      <c r="B913" s="33" t="s">
        <v>687</v>
      </c>
      <c r="C913" s="33" t="s">
        <v>648</v>
      </c>
      <c r="D913" s="33" t="s">
        <v>334</v>
      </c>
      <c r="E913" s="153" t="s">
        <v>392</v>
      </c>
      <c r="F913" s="160">
        <v>73.400000000000006</v>
      </c>
      <c r="G913" s="159" t="s">
        <v>482</v>
      </c>
      <c r="H913" s="33"/>
    </row>
    <row r="914" spans="1:16">
      <c r="A914" s="159" t="s">
        <v>686</v>
      </c>
      <c r="B914" s="33" t="s">
        <v>687</v>
      </c>
      <c r="C914" s="33" t="s">
        <v>648</v>
      </c>
      <c r="D914" s="33" t="s">
        <v>334</v>
      </c>
      <c r="E914" s="153" t="s">
        <v>65</v>
      </c>
      <c r="F914" s="160">
        <v>68.400000000000006</v>
      </c>
      <c r="G914" s="159" t="s">
        <v>482</v>
      </c>
      <c r="H914" s="33"/>
    </row>
    <row r="915" spans="1:16" ht="45">
      <c r="A915" s="159" t="s">
        <v>686</v>
      </c>
      <c r="B915" s="33" t="s">
        <v>687</v>
      </c>
      <c r="C915" s="33" t="s">
        <v>648</v>
      </c>
      <c r="D915" s="33" t="s">
        <v>334</v>
      </c>
      <c r="E915" s="153" t="s">
        <v>647</v>
      </c>
      <c r="F915" s="160">
        <v>65.099999999999994</v>
      </c>
      <c r="G915" s="159" t="s">
        <v>482</v>
      </c>
      <c r="H915" s="33"/>
    </row>
    <row r="916" spans="1:16">
      <c r="A916" s="159" t="s">
        <v>686</v>
      </c>
      <c r="B916" s="33" t="s">
        <v>685</v>
      </c>
      <c r="C916" s="33" t="s">
        <v>648</v>
      </c>
      <c r="D916" s="33" t="s">
        <v>334</v>
      </c>
      <c r="E916" s="153" t="s">
        <v>392</v>
      </c>
      <c r="F916" s="160">
        <v>26.6</v>
      </c>
      <c r="G916" s="159" t="s">
        <v>482</v>
      </c>
      <c r="H916" s="33"/>
    </row>
    <row r="917" spans="1:16">
      <c r="A917" s="159" t="s">
        <v>686</v>
      </c>
      <c r="B917" s="33" t="s">
        <v>685</v>
      </c>
      <c r="C917" s="33" t="s">
        <v>648</v>
      </c>
      <c r="D917" s="33" t="s">
        <v>334</v>
      </c>
      <c r="E917" s="153" t="s">
        <v>65</v>
      </c>
      <c r="F917" s="160">
        <v>31.6</v>
      </c>
      <c r="G917" s="159" t="s">
        <v>482</v>
      </c>
      <c r="H917" s="33"/>
    </row>
    <row r="918" spans="1:16" ht="45">
      <c r="A918" s="159" t="s">
        <v>686</v>
      </c>
      <c r="B918" s="33" t="s">
        <v>685</v>
      </c>
      <c r="C918" s="33" t="s">
        <v>648</v>
      </c>
      <c r="D918" s="33" t="s">
        <v>334</v>
      </c>
      <c r="E918" s="153" t="s">
        <v>647</v>
      </c>
      <c r="F918" s="160">
        <v>34.9</v>
      </c>
      <c r="G918" s="159" t="s">
        <v>482</v>
      </c>
      <c r="H918" s="33"/>
    </row>
    <row r="919" spans="1:16">
      <c r="A919" s="159" t="s">
        <v>683</v>
      </c>
      <c r="B919" s="33" t="s">
        <v>684</v>
      </c>
      <c r="C919" s="33" t="s">
        <v>648</v>
      </c>
      <c r="D919" s="33" t="s">
        <v>334</v>
      </c>
      <c r="E919" s="153" t="s">
        <v>392</v>
      </c>
      <c r="F919" s="160">
        <v>16.399999999999999</v>
      </c>
      <c r="G919" s="159" t="s">
        <v>482</v>
      </c>
      <c r="H919" s="33"/>
    </row>
    <row r="920" spans="1:16">
      <c r="A920" s="159" t="s">
        <v>683</v>
      </c>
      <c r="B920" s="33" t="s">
        <v>684</v>
      </c>
      <c r="C920" s="33" t="s">
        <v>648</v>
      </c>
      <c r="D920" s="33" t="s">
        <v>334</v>
      </c>
      <c r="E920" s="153" t="s">
        <v>65</v>
      </c>
      <c r="F920" s="160">
        <v>20.2</v>
      </c>
      <c r="G920" s="159" t="s">
        <v>482</v>
      </c>
      <c r="H920" s="33"/>
    </row>
    <row r="921" spans="1:16" ht="15" customHeight="1">
      <c r="A921" s="159" t="s">
        <v>683</v>
      </c>
      <c r="B921" s="33" t="s">
        <v>684</v>
      </c>
      <c r="C921" s="33" t="s">
        <v>648</v>
      </c>
      <c r="D921" s="33" t="s">
        <v>334</v>
      </c>
      <c r="E921" s="153" t="s">
        <v>647</v>
      </c>
      <c r="F921" s="160">
        <v>23</v>
      </c>
      <c r="G921" s="159" t="s">
        <v>482</v>
      </c>
      <c r="H921" s="33"/>
      <c r="I921" s="52"/>
      <c r="M921" s="153"/>
      <c r="P921" s="71"/>
    </row>
    <row r="922" spans="1:16" ht="15" customHeight="1">
      <c r="A922" s="159" t="s">
        <v>683</v>
      </c>
      <c r="B922" s="33" t="s">
        <v>682</v>
      </c>
      <c r="C922" s="33" t="s">
        <v>648</v>
      </c>
      <c r="D922" s="33" t="s">
        <v>334</v>
      </c>
      <c r="E922" s="153" t="s">
        <v>392</v>
      </c>
      <c r="F922" s="160">
        <v>10.3</v>
      </c>
      <c r="G922" s="159" t="s">
        <v>482</v>
      </c>
      <c r="H922" s="33"/>
    </row>
    <row r="923" spans="1:16" ht="15" customHeight="1">
      <c r="A923" s="159" t="s">
        <v>683</v>
      </c>
      <c r="B923" s="33" t="s">
        <v>682</v>
      </c>
      <c r="C923" s="33" t="s">
        <v>648</v>
      </c>
      <c r="D923" s="33" t="s">
        <v>334</v>
      </c>
      <c r="E923" s="153" t="s">
        <v>65</v>
      </c>
      <c r="F923" s="160">
        <v>11.5</v>
      </c>
      <c r="G923" s="159" t="s">
        <v>482</v>
      </c>
      <c r="H923" s="33"/>
    </row>
    <row r="924" spans="1:16" ht="15" customHeight="1">
      <c r="A924" s="33" t="s">
        <v>683</v>
      </c>
      <c r="B924" s="33" t="s">
        <v>682</v>
      </c>
      <c r="C924" s="33" t="s">
        <v>648</v>
      </c>
      <c r="D924" s="33" t="s">
        <v>334</v>
      </c>
      <c r="E924" s="153" t="s">
        <v>647</v>
      </c>
      <c r="F924" s="160">
        <v>11.7</v>
      </c>
      <c r="G924" s="159" t="s">
        <v>482</v>
      </c>
      <c r="H924" s="33"/>
    </row>
    <row r="925" spans="1:16" ht="15" customHeight="1">
      <c r="A925" s="33" t="s">
        <v>703</v>
      </c>
      <c r="B925" s="33" t="s">
        <v>704</v>
      </c>
      <c r="C925" s="33" t="s">
        <v>648</v>
      </c>
      <c r="D925" s="33" t="s">
        <v>262</v>
      </c>
      <c r="E925" s="154" t="s">
        <v>197</v>
      </c>
      <c r="F925" s="161">
        <v>94</v>
      </c>
      <c r="G925" s="159" t="s">
        <v>473</v>
      </c>
      <c r="H925" s="33"/>
    </row>
    <row r="926" spans="1:16" ht="15" customHeight="1">
      <c r="A926" s="33" t="s">
        <v>703</v>
      </c>
      <c r="B926" s="33" t="s">
        <v>704</v>
      </c>
      <c r="C926" s="33" t="s">
        <v>648</v>
      </c>
      <c r="D926" s="33" t="s">
        <v>262</v>
      </c>
      <c r="E926" s="154" t="s">
        <v>196</v>
      </c>
      <c r="F926" s="161">
        <v>95.7</v>
      </c>
      <c r="G926" s="159" t="s">
        <v>473</v>
      </c>
      <c r="H926" s="33"/>
    </row>
    <row r="927" spans="1:16" ht="15" customHeight="1">
      <c r="A927" s="33" t="s">
        <v>703</v>
      </c>
      <c r="B927" s="33" t="s">
        <v>704</v>
      </c>
      <c r="C927" s="33" t="s">
        <v>648</v>
      </c>
      <c r="D927" s="33" t="s">
        <v>262</v>
      </c>
      <c r="E927" s="154" t="s">
        <v>195</v>
      </c>
      <c r="F927" s="176">
        <v>96.6</v>
      </c>
      <c r="G927" s="159" t="s">
        <v>473</v>
      </c>
      <c r="H927" s="33"/>
    </row>
    <row r="928" spans="1:16" ht="15" customHeight="1">
      <c r="A928" s="33" t="s">
        <v>703</v>
      </c>
      <c r="B928" s="33" t="s">
        <v>704</v>
      </c>
      <c r="C928" s="33" t="s">
        <v>648</v>
      </c>
      <c r="D928" s="33" t="s">
        <v>262</v>
      </c>
      <c r="E928" s="154" t="s">
        <v>194</v>
      </c>
      <c r="F928" s="161">
        <v>95.4</v>
      </c>
      <c r="G928" s="159" t="s">
        <v>473</v>
      </c>
      <c r="H928" s="33"/>
    </row>
    <row r="929" spans="1:8" ht="15" customHeight="1">
      <c r="A929" s="33" t="s">
        <v>703</v>
      </c>
      <c r="B929" s="33" t="s">
        <v>704</v>
      </c>
      <c r="C929" s="33" t="s">
        <v>648</v>
      </c>
      <c r="D929" s="33" t="s">
        <v>262</v>
      </c>
      <c r="E929" s="154" t="s">
        <v>193</v>
      </c>
      <c r="F929" s="161">
        <v>94.8</v>
      </c>
      <c r="G929" s="159" t="s">
        <v>473</v>
      </c>
      <c r="H929" s="33"/>
    </row>
    <row r="930" spans="1:8" ht="15" customHeight="1">
      <c r="A930" s="33" t="s">
        <v>703</v>
      </c>
      <c r="B930" s="33" t="s">
        <v>704</v>
      </c>
      <c r="C930" s="33" t="s">
        <v>648</v>
      </c>
      <c r="D930" s="33" t="s">
        <v>262</v>
      </c>
      <c r="E930" s="154" t="s">
        <v>192</v>
      </c>
      <c r="F930" s="161">
        <v>92.2</v>
      </c>
      <c r="G930" s="159" t="s">
        <v>473</v>
      </c>
      <c r="H930" s="33"/>
    </row>
    <row r="931" spans="1:8" ht="15" customHeight="1">
      <c r="A931" s="33" t="s">
        <v>703</v>
      </c>
      <c r="B931" s="33" t="s">
        <v>704</v>
      </c>
      <c r="C931" s="33" t="s">
        <v>648</v>
      </c>
      <c r="D931" s="33" t="s">
        <v>262</v>
      </c>
      <c r="E931" s="154" t="s">
        <v>355</v>
      </c>
      <c r="F931" s="161">
        <v>87.7</v>
      </c>
      <c r="G931" s="159" t="s">
        <v>473</v>
      </c>
      <c r="H931" s="33"/>
    </row>
    <row r="932" spans="1:8" ht="15" customHeight="1">
      <c r="A932" s="33" t="s">
        <v>703</v>
      </c>
      <c r="B932" s="33" t="s">
        <v>704</v>
      </c>
      <c r="C932" s="33" t="s">
        <v>648</v>
      </c>
      <c r="D932" s="33" t="s">
        <v>262</v>
      </c>
      <c r="E932" s="154" t="s">
        <v>663</v>
      </c>
      <c r="F932" s="161">
        <v>90.9</v>
      </c>
      <c r="G932" s="159" t="s">
        <v>473</v>
      </c>
      <c r="H932" s="33"/>
    </row>
    <row r="933" spans="1:8" ht="15" customHeight="1">
      <c r="A933" s="33" t="s">
        <v>703</v>
      </c>
      <c r="B933" s="33" t="s">
        <v>704</v>
      </c>
      <c r="C933" s="33" t="s">
        <v>648</v>
      </c>
      <c r="D933" s="33" t="s">
        <v>262</v>
      </c>
      <c r="E933" s="154" t="s">
        <v>250</v>
      </c>
      <c r="F933" s="161">
        <v>94.5</v>
      </c>
      <c r="G933" s="159" t="s">
        <v>473</v>
      </c>
      <c r="H933" s="33"/>
    </row>
    <row r="934" spans="1:8" ht="15" customHeight="1">
      <c r="A934" s="33" t="s">
        <v>703</v>
      </c>
      <c r="B934" s="33" t="s">
        <v>702</v>
      </c>
      <c r="C934" s="33" t="s">
        <v>648</v>
      </c>
      <c r="D934" s="33" t="s">
        <v>262</v>
      </c>
      <c r="E934" s="154" t="s">
        <v>197</v>
      </c>
      <c r="F934" s="161">
        <v>4.5</v>
      </c>
      <c r="G934" s="159" t="s">
        <v>473</v>
      </c>
      <c r="H934" s="33"/>
    </row>
    <row r="935" spans="1:8" ht="15" customHeight="1">
      <c r="A935" s="33" t="s">
        <v>703</v>
      </c>
      <c r="B935" s="33" t="s">
        <v>702</v>
      </c>
      <c r="C935" s="33" t="s">
        <v>648</v>
      </c>
      <c r="D935" s="33" t="s">
        <v>262</v>
      </c>
      <c r="E935" s="154" t="s">
        <v>196</v>
      </c>
      <c r="F935" s="161">
        <v>3.8</v>
      </c>
      <c r="G935" s="159" t="s">
        <v>473</v>
      </c>
      <c r="H935" s="33"/>
    </row>
    <row r="936" spans="1:8" ht="15" customHeight="1">
      <c r="A936" s="33" t="s">
        <v>703</v>
      </c>
      <c r="B936" s="33" t="s">
        <v>702</v>
      </c>
      <c r="C936" s="33" t="s">
        <v>648</v>
      </c>
      <c r="D936" s="33" t="s">
        <v>262</v>
      </c>
      <c r="E936" s="154" t="s">
        <v>195</v>
      </c>
      <c r="F936" s="161">
        <v>2.9</v>
      </c>
      <c r="G936" s="159" t="s">
        <v>473</v>
      </c>
      <c r="H936" s="33"/>
    </row>
    <row r="937" spans="1:8" ht="15" customHeight="1">
      <c r="A937" s="33" t="s">
        <v>703</v>
      </c>
      <c r="B937" s="33" t="s">
        <v>702</v>
      </c>
      <c r="C937" s="33" t="s">
        <v>648</v>
      </c>
      <c r="D937" s="33" t="s">
        <v>262</v>
      </c>
      <c r="E937" s="154" t="s">
        <v>194</v>
      </c>
      <c r="F937" s="161">
        <v>4</v>
      </c>
      <c r="G937" s="159" t="s">
        <v>473</v>
      </c>
      <c r="H937" s="33"/>
    </row>
    <row r="938" spans="1:8" ht="15" customHeight="1">
      <c r="A938" s="33" t="s">
        <v>703</v>
      </c>
      <c r="B938" s="33" t="s">
        <v>702</v>
      </c>
      <c r="C938" s="33" t="s">
        <v>648</v>
      </c>
      <c r="D938" s="33" t="s">
        <v>262</v>
      </c>
      <c r="E938" s="154" t="s">
        <v>193</v>
      </c>
      <c r="F938" s="161">
        <v>4.3</v>
      </c>
      <c r="G938" s="159" t="s">
        <v>473</v>
      </c>
      <c r="H938" s="33"/>
    </row>
    <row r="939" spans="1:8" ht="15" customHeight="1">
      <c r="A939" s="33" t="s">
        <v>703</v>
      </c>
      <c r="B939" s="33" t="s">
        <v>702</v>
      </c>
      <c r="C939" s="33" t="s">
        <v>648</v>
      </c>
      <c r="D939" s="33" t="s">
        <v>262</v>
      </c>
      <c r="E939" s="154" t="s">
        <v>192</v>
      </c>
      <c r="F939" s="161">
        <v>7.4</v>
      </c>
      <c r="G939" s="159" t="s">
        <v>473</v>
      </c>
      <c r="H939" s="33"/>
    </row>
    <row r="940" spans="1:8" ht="15" customHeight="1">
      <c r="A940" s="33" t="s">
        <v>703</v>
      </c>
      <c r="B940" s="33" t="s">
        <v>702</v>
      </c>
      <c r="C940" s="33" t="s">
        <v>648</v>
      </c>
      <c r="D940" s="33" t="s">
        <v>262</v>
      </c>
      <c r="E940" s="154" t="s">
        <v>355</v>
      </c>
      <c r="F940" s="161">
        <v>10.4</v>
      </c>
      <c r="G940" s="159" t="s">
        <v>473</v>
      </c>
      <c r="H940" s="33"/>
    </row>
    <row r="941" spans="1:8" ht="15" customHeight="1">
      <c r="A941" s="33" t="s">
        <v>703</v>
      </c>
      <c r="B941" s="33" t="s">
        <v>702</v>
      </c>
      <c r="C941" s="33" t="s">
        <v>648</v>
      </c>
      <c r="D941" s="33" t="s">
        <v>262</v>
      </c>
      <c r="E941" s="154" t="s">
        <v>663</v>
      </c>
      <c r="F941" s="161">
        <v>7.6</v>
      </c>
      <c r="G941" s="159" t="s">
        <v>473</v>
      </c>
      <c r="H941" s="33"/>
    </row>
    <row r="942" spans="1:8" ht="15" customHeight="1">
      <c r="A942" s="33" t="s">
        <v>703</v>
      </c>
      <c r="B942" s="33" t="s">
        <v>702</v>
      </c>
      <c r="C942" s="33" t="s">
        <v>648</v>
      </c>
      <c r="D942" s="33" t="s">
        <v>262</v>
      </c>
      <c r="E942" s="154" t="s">
        <v>250</v>
      </c>
      <c r="F942" s="161">
        <v>4.7</v>
      </c>
      <c r="G942" s="159" t="s">
        <v>473</v>
      </c>
      <c r="H942" s="33"/>
    </row>
    <row r="943" spans="1:8" ht="15" customHeight="1">
      <c r="A943" s="33" t="s">
        <v>700</v>
      </c>
      <c r="B943" s="33" t="s">
        <v>701</v>
      </c>
      <c r="C943" s="33" t="s">
        <v>648</v>
      </c>
      <c r="D943" s="33" t="s">
        <v>262</v>
      </c>
      <c r="E943" s="154" t="s">
        <v>197</v>
      </c>
      <c r="F943" s="172">
        <v>77.400000000000006</v>
      </c>
      <c r="G943" s="159" t="s">
        <v>473</v>
      </c>
      <c r="H943" s="33"/>
    </row>
    <row r="944" spans="1:8" ht="15" customHeight="1">
      <c r="A944" s="33" t="s">
        <v>700</v>
      </c>
      <c r="B944" s="33" t="s">
        <v>701</v>
      </c>
      <c r="C944" s="33" t="s">
        <v>648</v>
      </c>
      <c r="D944" s="33" t="s">
        <v>262</v>
      </c>
      <c r="E944" s="154" t="s">
        <v>196</v>
      </c>
      <c r="F944" s="172">
        <v>86.2</v>
      </c>
      <c r="G944" s="159" t="s">
        <v>473</v>
      </c>
      <c r="H944" s="33"/>
    </row>
    <row r="945" spans="1:8" ht="15" customHeight="1">
      <c r="A945" s="33" t="s">
        <v>700</v>
      </c>
      <c r="B945" s="33" t="s">
        <v>701</v>
      </c>
      <c r="C945" s="33" t="s">
        <v>648</v>
      </c>
      <c r="D945" s="33" t="s">
        <v>262</v>
      </c>
      <c r="E945" s="154" t="s">
        <v>195</v>
      </c>
      <c r="F945" s="172">
        <v>89.6</v>
      </c>
      <c r="G945" s="159" t="s">
        <v>473</v>
      </c>
      <c r="H945" s="33"/>
    </row>
    <row r="946" spans="1:8" ht="15" customHeight="1">
      <c r="A946" s="33" t="s">
        <v>700</v>
      </c>
      <c r="B946" s="33" t="s">
        <v>701</v>
      </c>
      <c r="C946" s="33" t="s">
        <v>648</v>
      </c>
      <c r="D946" s="33" t="s">
        <v>262</v>
      </c>
      <c r="E946" s="154" t="s">
        <v>194</v>
      </c>
      <c r="F946" s="172">
        <v>91.2</v>
      </c>
      <c r="G946" s="159" t="s">
        <v>473</v>
      </c>
      <c r="H946" s="33"/>
    </row>
    <row r="947" spans="1:8" ht="15" customHeight="1">
      <c r="A947" s="33" t="s">
        <v>700</v>
      </c>
      <c r="B947" s="33" t="s">
        <v>701</v>
      </c>
      <c r="C947" s="33" t="s">
        <v>648</v>
      </c>
      <c r="D947" s="33" t="s">
        <v>262</v>
      </c>
      <c r="E947" s="154" t="s">
        <v>193</v>
      </c>
      <c r="F947" s="172">
        <v>90.8</v>
      </c>
      <c r="G947" s="159" t="s">
        <v>473</v>
      </c>
      <c r="H947" s="33"/>
    </row>
    <row r="948" spans="1:8" ht="15" customHeight="1">
      <c r="A948" s="33" t="s">
        <v>700</v>
      </c>
      <c r="B948" s="33" t="s">
        <v>701</v>
      </c>
      <c r="C948" s="33" t="s">
        <v>648</v>
      </c>
      <c r="D948" s="33" t="s">
        <v>262</v>
      </c>
      <c r="E948" s="154" t="s">
        <v>192</v>
      </c>
      <c r="F948" s="172">
        <v>87.7</v>
      </c>
      <c r="G948" s="159" t="s">
        <v>473</v>
      </c>
      <c r="H948" s="33"/>
    </row>
    <row r="949" spans="1:8" ht="15" customHeight="1">
      <c r="A949" s="33" t="s">
        <v>700</v>
      </c>
      <c r="B949" s="33" t="s">
        <v>701</v>
      </c>
      <c r="C949" s="33" t="s">
        <v>648</v>
      </c>
      <c r="D949" s="33" t="s">
        <v>262</v>
      </c>
      <c r="E949" s="154" t="s">
        <v>355</v>
      </c>
      <c r="F949" s="172">
        <v>82.6</v>
      </c>
      <c r="G949" s="159" t="s">
        <v>473</v>
      </c>
      <c r="H949" s="33"/>
    </row>
    <row r="950" spans="1:8" ht="15" customHeight="1">
      <c r="A950" s="33" t="s">
        <v>700</v>
      </c>
      <c r="B950" s="33" t="s">
        <v>701</v>
      </c>
      <c r="C950" s="33" t="s">
        <v>648</v>
      </c>
      <c r="D950" s="33" t="s">
        <v>262</v>
      </c>
      <c r="E950" s="154" t="s">
        <v>663</v>
      </c>
      <c r="F950" s="172">
        <v>85</v>
      </c>
      <c r="G950" s="159" t="s">
        <v>473</v>
      </c>
      <c r="H950" s="33"/>
    </row>
    <row r="951" spans="1:8" ht="15" customHeight="1">
      <c r="A951" s="33" t="s">
        <v>700</v>
      </c>
      <c r="B951" s="33" t="s">
        <v>701</v>
      </c>
      <c r="C951" s="33" t="s">
        <v>648</v>
      </c>
      <c r="D951" s="33" t="s">
        <v>262</v>
      </c>
      <c r="E951" s="154" t="s">
        <v>250</v>
      </c>
      <c r="F951" s="172">
        <v>86.8</v>
      </c>
      <c r="G951" s="159" t="s">
        <v>473</v>
      </c>
      <c r="H951" s="33"/>
    </row>
    <row r="952" spans="1:8" ht="15" customHeight="1">
      <c r="A952" s="33" t="s">
        <v>700</v>
      </c>
      <c r="B952" s="33" t="s">
        <v>699</v>
      </c>
      <c r="C952" s="33" t="s">
        <v>648</v>
      </c>
      <c r="D952" s="33" t="s">
        <v>262</v>
      </c>
      <c r="E952" s="154" t="s">
        <v>197</v>
      </c>
      <c r="F952" s="172">
        <v>19.100000000000001</v>
      </c>
      <c r="G952" s="159" t="s">
        <v>473</v>
      </c>
      <c r="H952" s="33"/>
    </row>
    <row r="953" spans="1:8" ht="15" customHeight="1">
      <c r="A953" s="33" t="s">
        <v>700</v>
      </c>
      <c r="B953" s="33" t="s">
        <v>699</v>
      </c>
      <c r="C953" s="33" t="s">
        <v>648</v>
      </c>
      <c r="D953" s="33" t="s">
        <v>262</v>
      </c>
      <c r="E953" s="154" t="s">
        <v>196</v>
      </c>
      <c r="F953" s="172">
        <v>12.4</v>
      </c>
      <c r="G953" s="159" t="s">
        <v>473</v>
      </c>
      <c r="H953" s="33"/>
    </row>
    <row r="954" spans="1:8" ht="15" customHeight="1">
      <c r="A954" s="33" t="s">
        <v>700</v>
      </c>
      <c r="B954" s="33" t="s">
        <v>699</v>
      </c>
      <c r="C954" s="33" t="s">
        <v>648</v>
      </c>
      <c r="D954" s="33" t="s">
        <v>262</v>
      </c>
      <c r="E954" s="154" t="s">
        <v>195</v>
      </c>
      <c r="F954" s="172">
        <v>9.5</v>
      </c>
      <c r="G954" s="159" t="s">
        <v>473</v>
      </c>
      <c r="H954" s="33"/>
    </row>
    <row r="955" spans="1:8" ht="15" customHeight="1">
      <c r="A955" s="33" t="s">
        <v>700</v>
      </c>
      <c r="B955" s="33" t="s">
        <v>699</v>
      </c>
      <c r="C955" s="33" t="s">
        <v>648</v>
      </c>
      <c r="D955" s="33" t="s">
        <v>262</v>
      </c>
      <c r="E955" s="154" t="s">
        <v>194</v>
      </c>
      <c r="F955" s="172">
        <v>7.9</v>
      </c>
      <c r="G955" s="159" t="s">
        <v>473</v>
      </c>
      <c r="H955" s="33"/>
    </row>
    <row r="956" spans="1:8" ht="15" customHeight="1">
      <c r="A956" s="33" t="s">
        <v>700</v>
      </c>
      <c r="B956" s="33" t="s">
        <v>699</v>
      </c>
      <c r="C956" s="33" t="s">
        <v>648</v>
      </c>
      <c r="D956" s="33" t="s">
        <v>262</v>
      </c>
      <c r="E956" s="154" t="s">
        <v>193</v>
      </c>
      <c r="F956" s="172">
        <v>8.6</v>
      </c>
      <c r="G956" s="159" t="s">
        <v>473</v>
      </c>
      <c r="H956" s="33"/>
    </row>
    <row r="957" spans="1:8" ht="15" customHeight="1">
      <c r="A957" s="33" t="s">
        <v>700</v>
      </c>
      <c r="B957" s="33" t="s">
        <v>699</v>
      </c>
      <c r="C957" s="33" t="s">
        <v>648</v>
      </c>
      <c r="D957" s="33" t="s">
        <v>262</v>
      </c>
      <c r="E957" s="154" t="s">
        <v>192</v>
      </c>
      <c r="F957" s="172">
        <v>11.9</v>
      </c>
      <c r="G957" s="159" t="s">
        <v>473</v>
      </c>
      <c r="H957" s="33"/>
    </row>
    <row r="958" spans="1:8" ht="15" customHeight="1">
      <c r="A958" s="33" t="s">
        <v>700</v>
      </c>
      <c r="B958" s="33" t="s">
        <v>699</v>
      </c>
      <c r="C958" s="33" t="s">
        <v>648</v>
      </c>
      <c r="D958" s="33" t="s">
        <v>262</v>
      </c>
      <c r="E958" s="154" t="s">
        <v>355</v>
      </c>
      <c r="F958" s="172">
        <v>16.899999999999999</v>
      </c>
      <c r="G958" s="159" t="s">
        <v>473</v>
      </c>
      <c r="H958" s="33"/>
    </row>
    <row r="959" spans="1:8" ht="15" customHeight="1">
      <c r="A959" s="33" t="s">
        <v>700</v>
      </c>
      <c r="B959" s="33" t="s">
        <v>699</v>
      </c>
      <c r="C959" s="33" t="s">
        <v>648</v>
      </c>
      <c r="D959" s="33" t="s">
        <v>262</v>
      </c>
      <c r="E959" s="154" t="s">
        <v>663</v>
      </c>
      <c r="F959" s="172">
        <v>16.600000000000001</v>
      </c>
      <c r="G959" s="159" t="s">
        <v>473</v>
      </c>
      <c r="H959" s="33"/>
    </row>
    <row r="960" spans="1:8" ht="15" customHeight="1">
      <c r="A960" s="33" t="s">
        <v>700</v>
      </c>
      <c r="B960" s="33" t="s">
        <v>699</v>
      </c>
      <c r="C960" s="33" t="s">
        <v>648</v>
      </c>
      <c r="D960" s="33" t="s">
        <v>262</v>
      </c>
      <c r="E960" s="154" t="s">
        <v>250</v>
      </c>
      <c r="F960" s="172">
        <v>11.8</v>
      </c>
      <c r="G960" s="159" t="s">
        <v>473</v>
      </c>
      <c r="H960" s="33"/>
    </row>
    <row r="961" spans="1:8" ht="15" customHeight="1">
      <c r="A961" s="33" t="s">
        <v>667</v>
      </c>
      <c r="B961" s="33" t="s">
        <v>670</v>
      </c>
      <c r="C961" s="33" t="s">
        <v>648</v>
      </c>
      <c r="D961" s="33" t="s">
        <v>262</v>
      </c>
      <c r="E961" s="154" t="s">
        <v>197</v>
      </c>
      <c r="F961" s="172">
        <v>49.2</v>
      </c>
      <c r="G961" s="159" t="s">
        <v>473</v>
      </c>
      <c r="H961" s="33"/>
    </row>
    <row r="962" spans="1:8" ht="15" customHeight="1">
      <c r="A962" s="33" t="s">
        <v>667</v>
      </c>
      <c r="B962" s="33" t="s">
        <v>670</v>
      </c>
      <c r="C962" s="33" t="s">
        <v>648</v>
      </c>
      <c r="D962" s="33" t="s">
        <v>262</v>
      </c>
      <c r="E962" s="154" t="s">
        <v>196</v>
      </c>
      <c r="F962" s="172">
        <v>49.7</v>
      </c>
      <c r="G962" s="159" t="s">
        <v>473</v>
      </c>
      <c r="H962" s="33"/>
    </row>
    <row r="963" spans="1:8" ht="15" customHeight="1">
      <c r="A963" s="33" t="s">
        <v>667</v>
      </c>
      <c r="B963" s="33" t="s">
        <v>670</v>
      </c>
      <c r="C963" s="33" t="s">
        <v>648</v>
      </c>
      <c r="D963" s="33" t="s">
        <v>262</v>
      </c>
      <c r="E963" s="154" t="s">
        <v>195</v>
      </c>
      <c r="F963" s="172">
        <v>47.9</v>
      </c>
      <c r="G963" s="159" t="s">
        <v>473</v>
      </c>
      <c r="H963" s="33"/>
    </row>
    <row r="964" spans="1:8" ht="15" customHeight="1">
      <c r="A964" s="33" t="s">
        <v>667</v>
      </c>
      <c r="B964" s="33" t="s">
        <v>670</v>
      </c>
      <c r="C964" s="33" t="s">
        <v>648</v>
      </c>
      <c r="D964" s="33" t="s">
        <v>262</v>
      </c>
      <c r="E964" s="154" t="s">
        <v>194</v>
      </c>
      <c r="F964" s="172">
        <v>45.4</v>
      </c>
      <c r="G964" s="159" t="s">
        <v>473</v>
      </c>
      <c r="H964" s="33"/>
    </row>
    <row r="965" spans="1:8" ht="15" customHeight="1">
      <c r="A965" s="33" t="s">
        <v>667</v>
      </c>
      <c r="B965" s="33" t="s">
        <v>670</v>
      </c>
      <c r="C965" s="33" t="s">
        <v>648</v>
      </c>
      <c r="D965" s="33" t="s">
        <v>262</v>
      </c>
      <c r="E965" s="154" t="s">
        <v>193</v>
      </c>
      <c r="F965" s="172">
        <v>38.6</v>
      </c>
      <c r="G965" s="159" t="s">
        <v>473</v>
      </c>
      <c r="H965" s="33"/>
    </row>
    <row r="966" spans="1:8" ht="15" customHeight="1">
      <c r="A966" s="33" t="s">
        <v>667</v>
      </c>
      <c r="B966" s="33" t="s">
        <v>670</v>
      </c>
      <c r="C966" s="33" t="s">
        <v>648</v>
      </c>
      <c r="D966" s="33" t="s">
        <v>262</v>
      </c>
      <c r="E966" s="154" t="s">
        <v>192</v>
      </c>
      <c r="F966" s="172">
        <v>33.5</v>
      </c>
      <c r="G966" s="159" t="s">
        <v>473</v>
      </c>
      <c r="H966" s="33"/>
    </row>
    <row r="967" spans="1:8" ht="15" customHeight="1">
      <c r="A967" s="33" t="s">
        <v>667</v>
      </c>
      <c r="B967" s="33" t="s">
        <v>670</v>
      </c>
      <c r="C967" s="33" t="s">
        <v>648</v>
      </c>
      <c r="D967" s="33" t="s">
        <v>262</v>
      </c>
      <c r="E967" s="154" t="s">
        <v>355</v>
      </c>
      <c r="F967" s="172">
        <v>36.799999999999997</v>
      </c>
      <c r="G967" s="159" t="s">
        <v>473</v>
      </c>
      <c r="H967" s="33"/>
    </row>
    <row r="968" spans="1:8" ht="15" customHeight="1">
      <c r="A968" s="33" t="s">
        <v>667</v>
      </c>
      <c r="B968" s="33" t="s">
        <v>670</v>
      </c>
      <c r="C968" s="33" t="s">
        <v>648</v>
      </c>
      <c r="D968" s="33" t="s">
        <v>262</v>
      </c>
      <c r="E968" s="154" t="s">
        <v>663</v>
      </c>
      <c r="F968" s="172">
        <v>40.4</v>
      </c>
      <c r="G968" s="159" t="s">
        <v>473</v>
      </c>
      <c r="H968" s="33"/>
    </row>
    <row r="969" spans="1:8" ht="15" customHeight="1">
      <c r="A969" s="33" t="s">
        <v>667</v>
      </c>
      <c r="B969" s="33" t="s">
        <v>670</v>
      </c>
      <c r="C969" s="33" t="s">
        <v>648</v>
      </c>
      <c r="D969" s="33" t="s">
        <v>262</v>
      </c>
      <c r="E969" s="154" t="s">
        <v>250</v>
      </c>
      <c r="F969" s="172">
        <v>43.8</v>
      </c>
      <c r="G969" s="159" t="s">
        <v>473</v>
      </c>
      <c r="H969" s="33"/>
    </row>
    <row r="970" spans="1:8" ht="15" customHeight="1">
      <c r="A970" s="33" t="s">
        <v>667</v>
      </c>
      <c r="B970" s="33" t="s">
        <v>669</v>
      </c>
      <c r="C970" s="33" t="s">
        <v>648</v>
      </c>
      <c r="D970" s="33" t="s">
        <v>262</v>
      </c>
      <c r="E970" s="154" t="s">
        <v>197</v>
      </c>
      <c r="F970" s="172">
        <v>36.6</v>
      </c>
      <c r="G970" s="159" t="s">
        <v>473</v>
      </c>
      <c r="H970" s="33"/>
    </row>
    <row r="971" spans="1:8" ht="15" customHeight="1">
      <c r="A971" s="33" t="s">
        <v>667</v>
      </c>
      <c r="B971" s="33" t="s">
        <v>669</v>
      </c>
      <c r="C971" s="33" t="s">
        <v>648</v>
      </c>
      <c r="D971" s="33" t="s">
        <v>262</v>
      </c>
      <c r="E971" s="154" t="s">
        <v>196</v>
      </c>
      <c r="F971" s="172">
        <v>39.6</v>
      </c>
      <c r="G971" s="159" t="s">
        <v>473</v>
      </c>
      <c r="H971" s="33"/>
    </row>
    <row r="972" spans="1:8" ht="15" customHeight="1">
      <c r="A972" s="33" t="s">
        <v>667</v>
      </c>
      <c r="B972" s="33" t="s">
        <v>669</v>
      </c>
      <c r="C972" s="33" t="s">
        <v>648</v>
      </c>
      <c r="D972" s="33" t="s">
        <v>262</v>
      </c>
      <c r="E972" s="154" t="s">
        <v>195</v>
      </c>
      <c r="F972" s="172">
        <v>44.2</v>
      </c>
      <c r="G972" s="159" t="s">
        <v>473</v>
      </c>
      <c r="H972" s="33"/>
    </row>
    <row r="973" spans="1:8" ht="15" customHeight="1">
      <c r="A973" s="33" t="s">
        <v>667</v>
      </c>
      <c r="B973" s="33" t="s">
        <v>669</v>
      </c>
      <c r="C973" s="33" t="s">
        <v>648</v>
      </c>
      <c r="D973" s="33" t="s">
        <v>262</v>
      </c>
      <c r="E973" s="154" t="s">
        <v>194</v>
      </c>
      <c r="F973" s="172">
        <v>45</v>
      </c>
      <c r="G973" s="159" t="s">
        <v>473</v>
      </c>
      <c r="H973" s="33"/>
    </row>
    <row r="974" spans="1:8" ht="15" customHeight="1">
      <c r="A974" s="33" t="s">
        <v>667</v>
      </c>
      <c r="B974" s="33" t="s">
        <v>669</v>
      </c>
      <c r="C974" s="33" t="s">
        <v>648</v>
      </c>
      <c r="D974" s="33" t="s">
        <v>262</v>
      </c>
      <c r="E974" s="154" t="s">
        <v>193</v>
      </c>
      <c r="F974" s="172">
        <v>49.6</v>
      </c>
      <c r="G974" s="159" t="s">
        <v>473</v>
      </c>
      <c r="H974" s="33"/>
    </row>
    <row r="975" spans="1:8" ht="15" customHeight="1">
      <c r="A975" s="33" t="s">
        <v>667</v>
      </c>
      <c r="B975" s="33" t="s">
        <v>669</v>
      </c>
      <c r="C975" s="33" t="s">
        <v>648</v>
      </c>
      <c r="D975" s="33" t="s">
        <v>262</v>
      </c>
      <c r="E975" s="154" t="s">
        <v>192</v>
      </c>
      <c r="F975" s="172">
        <v>52</v>
      </c>
      <c r="G975" s="159" t="s">
        <v>473</v>
      </c>
      <c r="H975" s="33"/>
    </row>
    <row r="976" spans="1:8" ht="15" customHeight="1">
      <c r="A976" s="33" t="s">
        <v>667</v>
      </c>
      <c r="B976" s="33" t="s">
        <v>669</v>
      </c>
      <c r="C976" s="33" t="s">
        <v>648</v>
      </c>
      <c r="D976" s="33" t="s">
        <v>262</v>
      </c>
      <c r="E976" s="154" t="s">
        <v>355</v>
      </c>
      <c r="F976" s="172">
        <v>51.9</v>
      </c>
      <c r="G976" s="159" t="s">
        <v>473</v>
      </c>
      <c r="H976" s="33"/>
    </row>
    <row r="977" spans="1:8" ht="15" customHeight="1">
      <c r="A977" s="33" t="s">
        <v>667</v>
      </c>
      <c r="B977" s="33" t="s">
        <v>669</v>
      </c>
      <c r="C977" s="33" t="s">
        <v>648</v>
      </c>
      <c r="D977" s="33" t="s">
        <v>262</v>
      </c>
      <c r="E977" s="154" t="s">
        <v>663</v>
      </c>
      <c r="F977" s="172">
        <v>46.5</v>
      </c>
      <c r="G977" s="159" t="s">
        <v>473</v>
      </c>
      <c r="H977" s="33"/>
    </row>
    <row r="978" spans="1:8" ht="15" customHeight="1">
      <c r="A978" s="33" t="s">
        <v>667</v>
      </c>
      <c r="B978" s="33" t="s">
        <v>669</v>
      </c>
      <c r="C978" s="33" t="s">
        <v>648</v>
      </c>
      <c r="D978" s="33" t="s">
        <v>262</v>
      </c>
      <c r="E978" s="154" t="s">
        <v>250</v>
      </c>
      <c r="F978" s="172">
        <v>44.8</v>
      </c>
      <c r="G978" s="159" t="s">
        <v>473</v>
      </c>
      <c r="H978" s="33"/>
    </row>
    <row r="979" spans="1:8" ht="15" customHeight="1">
      <c r="A979" s="33" t="s">
        <v>667</v>
      </c>
      <c r="B979" s="33" t="s">
        <v>666</v>
      </c>
      <c r="C979" s="33" t="s">
        <v>648</v>
      </c>
      <c r="D979" s="33" t="s">
        <v>262</v>
      </c>
      <c r="E979" s="154" t="s">
        <v>197</v>
      </c>
      <c r="F979" s="172">
        <v>13.6</v>
      </c>
      <c r="G979" s="159" t="s">
        <v>473</v>
      </c>
      <c r="H979" s="33"/>
    </row>
    <row r="980" spans="1:8" ht="15" customHeight="1">
      <c r="A980" s="33" t="s">
        <v>667</v>
      </c>
      <c r="B980" s="33" t="s">
        <v>666</v>
      </c>
      <c r="C980" s="33" t="s">
        <v>648</v>
      </c>
      <c r="D980" s="33" t="s">
        <v>262</v>
      </c>
      <c r="E980" s="154" t="s">
        <v>196</v>
      </c>
      <c r="F980" s="172">
        <v>11</v>
      </c>
      <c r="G980" s="159" t="s">
        <v>473</v>
      </c>
      <c r="H980" s="33"/>
    </row>
    <row r="981" spans="1:8" ht="15" customHeight="1">
      <c r="A981" s="33" t="s">
        <v>667</v>
      </c>
      <c r="B981" s="33" t="s">
        <v>666</v>
      </c>
      <c r="C981" s="33" t="s">
        <v>648</v>
      </c>
      <c r="D981" s="33" t="s">
        <v>262</v>
      </c>
      <c r="E981" s="154" t="s">
        <v>195</v>
      </c>
      <c r="F981" s="172">
        <v>8.1999999999999993</v>
      </c>
      <c r="G981" s="159" t="s">
        <v>473</v>
      </c>
      <c r="H981" s="33"/>
    </row>
    <row r="982" spans="1:8" ht="15" customHeight="1">
      <c r="A982" s="33" t="s">
        <v>667</v>
      </c>
      <c r="B982" s="33" t="s">
        <v>666</v>
      </c>
      <c r="C982" s="33" t="s">
        <v>648</v>
      </c>
      <c r="D982" s="33" t="s">
        <v>262</v>
      </c>
      <c r="E982" s="154" t="s">
        <v>194</v>
      </c>
      <c r="F982" s="172">
        <v>9.8000000000000007</v>
      </c>
      <c r="G982" s="159" t="s">
        <v>473</v>
      </c>
      <c r="H982" s="33"/>
    </row>
    <row r="983" spans="1:8" ht="15" customHeight="1">
      <c r="A983" s="33" t="s">
        <v>667</v>
      </c>
      <c r="B983" s="33" t="s">
        <v>666</v>
      </c>
      <c r="C983" s="33" t="s">
        <v>648</v>
      </c>
      <c r="D983" s="33" t="s">
        <v>262</v>
      </c>
      <c r="E983" s="154" t="s">
        <v>193</v>
      </c>
      <c r="F983" s="172">
        <v>11.8</v>
      </c>
      <c r="G983" s="159" t="s">
        <v>473</v>
      </c>
      <c r="H983" s="33"/>
    </row>
    <row r="984" spans="1:8" ht="15" customHeight="1">
      <c r="A984" s="33" t="s">
        <v>667</v>
      </c>
      <c r="B984" s="33" t="s">
        <v>666</v>
      </c>
      <c r="C984" s="33" t="s">
        <v>648</v>
      </c>
      <c r="D984" s="33" t="s">
        <v>262</v>
      </c>
      <c r="E984" s="154" t="s">
        <v>192</v>
      </c>
      <c r="F984" s="172">
        <v>14.4</v>
      </c>
      <c r="G984" s="159" t="s">
        <v>473</v>
      </c>
      <c r="H984" s="33"/>
    </row>
    <row r="985" spans="1:8" ht="15" customHeight="1">
      <c r="A985" s="33" t="s">
        <v>667</v>
      </c>
      <c r="B985" s="33" t="s">
        <v>666</v>
      </c>
      <c r="C985" s="33" t="s">
        <v>648</v>
      </c>
      <c r="D985" s="33" t="s">
        <v>262</v>
      </c>
      <c r="E985" s="154" t="s">
        <v>355</v>
      </c>
      <c r="F985" s="172">
        <v>11</v>
      </c>
      <c r="G985" s="159" t="s">
        <v>473</v>
      </c>
      <c r="H985" s="33"/>
    </row>
    <row r="986" spans="1:8" ht="15" customHeight="1">
      <c r="A986" s="33" t="s">
        <v>667</v>
      </c>
      <c r="B986" s="33" t="s">
        <v>666</v>
      </c>
      <c r="C986" s="33" t="s">
        <v>648</v>
      </c>
      <c r="D986" s="33" t="s">
        <v>262</v>
      </c>
      <c r="E986" s="154" t="s">
        <v>663</v>
      </c>
      <c r="F986" s="172">
        <v>12.8</v>
      </c>
      <c r="G986" s="159" t="s">
        <v>473</v>
      </c>
      <c r="H986" s="33"/>
    </row>
    <row r="987" spans="1:8" ht="15" customHeight="1">
      <c r="A987" s="33" t="s">
        <v>667</v>
      </c>
      <c r="B987" s="33" t="s">
        <v>666</v>
      </c>
      <c r="C987" s="33" t="s">
        <v>648</v>
      </c>
      <c r="D987" s="33" t="s">
        <v>262</v>
      </c>
      <c r="E987" s="154" t="s">
        <v>250</v>
      </c>
      <c r="F987" s="172">
        <v>11.4</v>
      </c>
      <c r="G987" s="159" t="s">
        <v>473</v>
      </c>
      <c r="H987" s="33"/>
    </row>
    <row r="988" spans="1:8" ht="15" customHeight="1">
      <c r="A988" s="33" t="s">
        <v>696</v>
      </c>
      <c r="B988" s="33" t="s">
        <v>698</v>
      </c>
      <c r="C988" s="33" t="s">
        <v>648</v>
      </c>
      <c r="D988" s="33" t="s">
        <v>262</v>
      </c>
      <c r="E988" s="154" t="s">
        <v>197</v>
      </c>
      <c r="F988" s="161">
        <v>86.7</v>
      </c>
      <c r="G988" s="159" t="s">
        <v>473</v>
      </c>
      <c r="H988" s="33"/>
    </row>
    <row r="989" spans="1:8" ht="15" customHeight="1">
      <c r="A989" s="33" t="s">
        <v>696</v>
      </c>
      <c r="B989" s="33" t="s">
        <v>698</v>
      </c>
      <c r="C989" s="33" t="s">
        <v>648</v>
      </c>
      <c r="D989" s="33" t="s">
        <v>262</v>
      </c>
      <c r="E989" s="154" t="s">
        <v>196</v>
      </c>
      <c r="F989" s="161">
        <v>81.8</v>
      </c>
      <c r="G989" s="159" t="s">
        <v>473</v>
      </c>
      <c r="H989" s="33"/>
    </row>
    <row r="990" spans="1:8" ht="15" customHeight="1">
      <c r="A990" s="33" t="s">
        <v>696</v>
      </c>
      <c r="B990" s="33" t="s">
        <v>698</v>
      </c>
      <c r="C990" s="33" t="s">
        <v>648</v>
      </c>
      <c r="D990" s="33" t="s">
        <v>262</v>
      </c>
      <c r="E990" s="154" t="s">
        <v>195</v>
      </c>
      <c r="F990" s="161">
        <v>83.8</v>
      </c>
      <c r="G990" s="159" t="s">
        <v>473</v>
      </c>
      <c r="H990" s="33"/>
    </row>
    <row r="991" spans="1:8" ht="15" customHeight="1">
      <c r="A991" s="33" t="s">
        <v>696</v>
      </c>
      <c r="B991" s="33" t="s">
        <v>698</v>
      </c>
      <c r="C991" s="33" t="s">
        <v>648</v>
      </c>
      <c r="D991" s="33" t="s">
        <v>262</v>
      </c>
      <c r="E991" s="154" t="s">
        <v>194</v>
      </c>
      <c r="F991" s="161">
        <v>86.8</v>
      </c>
      <c r="G991" s="159" t="s">
        <v>473</v>
      </c>
      <c r="H991" s="33"/>
    </row>
    <row r="992" spans="1:8" ht="15" customHeight="1">
      <c r="A992" s="33" t="s">
        <v>696</v>
      </c>
      <c r="B992" s="33" t="s">
        <v>698</v>
      </c>
      <c r="C992" s="33" t="s">
        <v>648</v>
      </c>
      <c r="D992" s="33" t="s">
        <v>262</v>
      </c>
      <c r="E992" s="154" t="s">
        <v>193</v>
      </c>
      <c r="F992" s="161">
        <v>86.7</v>
      </c>
      <c r="G992" s="159" t="s">
        <v>473</v>
      </c>
      <c r="H992" s="33"/>
    </row>
    <row r="993" spans="1:8" ht="15" customHeight="1">
      <c r="A993" s="33" t="s">
        <v>696</v>
      </c>
      <c r="B993" s="33" t="s">
        <v>698</v>
      </c>
      <c r="C993" s="33" t="s">
        <v>648</v>
      </c>
      <c r="D993" s="33" t="s">
        <v>262</v>
      </c>
      <c r="E993" s="154" t="s">
        <v>192</v>
      </c>
      <c r="F993" s="161">
        <v>89.7</v>
      </c>
      <c r="G993" s="159" t="s">
        <v>473</v>
      </c>
      <c r="H993" s="33"/>
    </row>
    <row r="994" spans="1:8" ht="15" customHeight="1">
      <c r="A994" s="33" t="s">
        <v>696</v>
      </c>
      <c r="B994" s="33" t="s">
        <v>698</v>
      </c>
      <c r="C994" s="33" t="s">
        <v>648</v>
      </c>
      <c r="D994" s="33" t="s">
        <v>262</v>
      </c>
      <c r="E994" s="154" t="s">
        <v>355</v>
      </c>
      <c r="F994" s="161">
        <v>88.9</v>
      </c>
      <c r="G994" s="159" t="s">
        <v>473</v>
      </c>
      <c r="H994" s="33"/>
    </row>
    <row r="995" spans="1:8" ht="15" customHeight="1">
      <c r="A995" s="33" t="s">
        <v>696</v>
      </c>
      <c r="B995" s="33" t="s">
        <v>698</v>
      </c>
      <c r="C995" s="33" t="s">
        <v>648</v>
      </c>
      <c r="D995" s="33" t="s">
        <v>262</v>
      </c>
      <c r="E995" s="154" t="s">
        <v>663</v>
      </c>
      <c r="F995" s="161">
        <v>88.8</v>
      </c>
      <c r="G995" s="159" t="s">
        <v>473</v>
      </c>
      <c r="H995" s="33"/>
    </row>
    <row r="996" spans="1:8" ht="15" customHeight="1">
      <c r="A996" s="33" t="s">
        <v>696</v>
      </c>
      <c r="B996" s="33" t="s">
        <v>698</v>
      </c>
      <c r="C996" s="33" t="s">
        <v>648</v>
      </c>
      <c r="D996" s="33" t="s">
        <v>262</v>
      </c>
      <c r="E996" s="154" t="s">
        <v>250</v>
      </c>
      <c r="F996" s="161">
        <v>86</v>
      </c>
      <c r="G996" s="159" t="s">
        <v>473</v>
      </c>
      <c r="H996" s="33"/>
    </row>
    <row r="997" spans="1:8" ht="15" customHeight="1">
      <c r="A997" s="33" t="s">
        <v>696</v>
      </c>
      <c r="B997" s="33" t="s">
        <v>697</v>
      </c>
      <c r="C997" s="33" t="s">
        <v>648</v>
      </c>
      <c r="D997" s="33" t="s">
        <v>262</v>
      </c>
      <c r="E997" s="154" t="s">
        <v>197</v>
      </c>
      <c r="F997" s="161">
        <v>10.3</v>
      </c>
      <c r="G997" s="159" t="s">
        <v>473</v>
      </c>
      <c r="H997" s="33"/>
    </row>
    <row r="998" spans="1:8" ht="15" customHeight="1">
      <c r="A998" s="33" t="s">
        <v>696</v>
      </c>
      <c r="B998" s="33" t="s">
        <v>697</v>
      </c>
      <c r="C998" s="33" t="s">
        <v>648</v>
      </c>
      <c r="D998" s="33" t="s">
        <v>262</v>
      </c>
      <c r="E998" s="154" t="s">
        <v>196</v>
      </c>
      <c r="F998" s="161">
        <v>14.3</v>
      </c>
      <c r="G998" s="159" t="s">
        <v>473</v>
      </c>
      <c r="H998" s="33"/>
    </row>
    <row r="999" spans="1:8" ht="15" customHeight="1">
      <c r="A999" s="33" t="s">
        <v>696</v>
      </c>
      <c r="B999" s="33" t="s">
        <v>697</v>
      </c>
      <c r="C999" s="33" t="s">
        <v>648</v>
      </c>
      <c r="D999" s="33" t="s">
        <v>262</v>
      </c>
      <c r="E999" s="154" t="s">
        <v>195</v>
      </c>
      <c r="F999" s="161">
        <v>11.9</v>
      </c>
      <c r="G999" s="159" t="s">
        <v>473</v>
      </c>
      <c r="H999" s="33"/>
    </row>
    <row r="1000" spans="1:8" ht="15" customHeight="1">
      <c r="A1000" s="33" t="s">
        <v>696</v>
      </c>
      <c r="B1000" s="33" t="s">
        <v>697</v>
      </c>
      <c r="C1000" s="33" t="s">
        <v>648</v>
      </c>
      <c r="D1000" s="33" t="s">
        <v>262</v>
      </c>
      <c r="E1000" s="154" t="s">
        <v>194</v>
      </c>
      <c r="F1000" s="161">
        <v>8.6999999999999993</v>
      </c>
      <c r="G1000" s="159" t="s">
        <v>473</v>
      </c>
      <c r="H1000" s="33"/>
    </row>
    <row r="1001" spans="1:8" ht="15" customHeight="1">
      <c r="A1001" s="33" t="s">
        <v>696</v>
      </c>
      <c r="B1001" s="33" t="s">
        <v>697</v>
      </c>
      <c r="C1001" s="33" t="s">
        <v>648</v>
      </c>
      <c r="D1001" s="33" t="s">
        <v>262</v>
      </c>
      <c r="E1001" s="154" t="s">
        <v>193</v>
      </c>
      <c r="F1001" s="161">
        <v>9.1999999999999993</v>
      </c>
      <c r="G1001" s="159" t="s">
        <v>473</v>
      </c>
      <c r="H1001" s="33"/>
    </row>
    <row r="1002" spans="1:8" ht="15" customHeight="1">
      <c r="A1002" s="33" t="s">
        <v>696</v>
      </c>
      <c r="B1002" s="33" t="s">
        <v>697</v>
      </c>
      <c r="C1002" s="33" t="s">
        <v>648</v>
      </c>
      <c r="D1002" s="33" t="s">
        <v>262</v>
      </c>
      <c r="E1002" s="154" t="s">
        <v>192</v>
      </c>
      <c r="F1002" s="161">
        <v>7.2</v>
      </c>
      <c r="G1002" s="159" t="s">
        <v>473</v>
      </c>
      <c r="H1002" s="33"/>
    </row>
    <row r="1003" spans="1:8" ht="15" customHeight="1">
      <c r="A1003" s="33" t="s">
        <v>696</v>
      </c>
      <c r="B1003" s="33" t="s">
        <v>697</v>
      </c>
      <c r="C1003" s="33" t="s">
        <v>648</v>
      </c>
      <c r="D1003" s="33" t="s">
        <v>262</v>
      </c>
      <c r="E1003" s="154" t="s">
        <v>355</v>
      </c>
      <c r="F1003" s="161">
        <v>7.2</v>
      </c>
      <c r="G1003" s="159" t="s">
        <v>473</v>
      </c>
      <c r="H1003" s="33"/>
    </row>
    <row r="1004" spans="1:8" ht="15" customHeight="1">
      <c r="A1004" s="33" t="s">
        <v>696</v>
      </c>
      <c r="B1004" s="33" t="s">
        <v>697</v>
      </c>
      <c r="C1004" s="33" t="s">
        <v>648</v>
      </c>
      <c r="D1004" s="33" t="s">
        <v>262</v>
      </c>
      <c r="E1004" s="154" t="s">
        <v>663</v>
      </c>
      <c r="F1004" s="161">
        <v>8.1999999999999993</v>
      </c>
      <c r="G1004" s="159" t="s">
        <v>473</v>
      </c>
      <c r="H1004" s="33"/>
    </row>
    <row r="1005" spans="1:8" ht="15" customHeight="1">
      <c r="A1005" s="33" t="s">
        <v>696</v>
      </c>
      <c r="B1005" s="33" t="s">
        <v>697</v>
      </c>
      <c r="C1005" s="33" t="s">
        <v>648</v>
      </c>
      <c r="D1005" s="33" t="s">
        <v>262</v>
      </c>
      <c r="E1005" s="154" t="s">
        <v>250</v>
      </c>
      <c r="F1005" s="161">
        <v>10</v>
      </c>
      <c r="G1005" s="159" t="s">
        <v>473</v>
      </c>
      <c r="H1005" s="33"/>
    </row>
    <row r="1006" spans="1:8" ht="15" customHeight="1">
      <c r="A1006" s="33" t="s">
        <v>696</v>
      </c>
      <c r="B1006" s="33" t="s">
        <v>695</v>
      </c>
      <c r="C1006" s="33" t="s">
        <v>648</v>
      </c>
      <c r="D1006" s="33" t="s">
        <v>262</v>
      </c>
      <c r="E1006" s="154" t="s">
        <v>197</v>
      </c>
      <c r="F1006" s="161">
        <v>3.5</v>
      </c>
      <c r="G1006" s="159" t="s">
        <v>473</v>
      </c>
      <c r="H1006" s="33"/>
    </row>
    <row r="1007" spans="1:8" ht="15" customHeight="1">
      <c r="A1007" s="33" t="s">
        <v>696</v>
      </c>
      <c r="B1007" s="33" t="s">
        <v>695</v>
      </c>
      <c r="C1007" s="33" t="s">
        <v>648</v>
      </c>
      <c r="D1007" s="33" t="s">
        <v>262</v>
      </c>
      <c r="E1007" s="154" t="s">
        <v>196</v>
      </c>
      <c r="F1007" s="161">
        <v>3.9</v>
      </c>
      <c r="G1007" s="159" t="s">
        <v>473</v>
      </c>
      <c r="H1007" s="33"/>
    </row>
    <row r="1008" spans="1:8" ht="15" customHeight="1">
      <c r="A1008" s="33" t="s">
        <v>696</v>
      </c>
      <c r="B1008" s="33" t="s">
        <v>695</v>
      </c>
      <c r="C1008" s="33" t="s">
        <v>648</v>
      </c>
      <c r="D1008" s="33" t="s">
        <v>262</v>
      </c>
      <c r="E1008" s="154" t="s">
        <v>195</v>
      </c>
      <c r="F1008" s="161">
        <v>4.4000000000000004</v>
      </c>
      <c r="G1008" s="159" t="s">
        <v>473</v>
      </c>
      <c r="H1008" s="33"/>
    </row>
    <row r="1009" spans="1:8" ht="15" customHeight="1">
      <c r="A1009" s="33" t="s">
        <v>696</v>
      </c>
      <c r="B1009" s="33" t="s">
        <v>695</v>
      </c>
      <c r="C1009" s="33" t="s">
        <v>648</v>
      </c>
      <c r="D1009" s="33" t="s">
        <v>262</v>
      </c>
      <c r="E1009" s="154" t="s">
        <v>194</v>
      </c>
      <c r="F1009" s="161">
        <v>4.2</v>
      </c>
      <c r="G1009" s="159" t="s">
        <v>473</v>
      </c>
      <c r="H1009" s="33"/>
    </row>
    <row r="1010" spans="1:8" ht="15" customHeight="1">
      <c r="A1010" s="33" t="s">
        <v>696</v>
      </c>
      <c r="B1010" s="33" t="s">
        <v>695</v>
      </c>
      <c r="C1010" s="33" t="s">
        <v>648</v>
      </c>
      <c r="D1010" s="33" t="s">
        <v>262</v>
      </c>
      <c r="E1010" s="154" t="s">
        <v>193</v>
      </c>
      <c r="F1010" s="161">
        <v>4.4000000000000004</v>
      </c>
      <c r="G1010" s="159" t="s">
        <v>473</v>
      </c>
      <c r="H1010" s="33"/>
    </row>
    <row r="1011" spans="1:8" ht="15" customHeight="1">
      <c r="A1011" s="33" t="s">
        <v>696</v>
      </c>
      <c r="B1011" s="33" t="s">
        <v>695</v>
      </c>
      <c r="C1011" s="33" t="s">
        <v>648</v>
      </c>
      <c r="D1011" s="33" t="s">
        <v>262</v>
      </c>
      <c r="E1011" s="154" t="s">
        <v>192</v>
      </c>
      <c r="F1011" s="161">
        <v>3.4</v>
      </c>
      <c r="G1011" s="159" t="s">
        <v>473</v>
      </c>
      <c r="H1011" s="33"/>
    </row>
    <row r="1012" spans="1:8" ht="15" customHeight="1">
      <c r="A1012" s="33" t="s">
        <v>696</v>
      </c>
      <c r="B1012" s="33" t="s">
        <v>695</v>
      </c>
      <c r="C1012" s="33" t="s">
        <v>648</v>
      </c>
      <c r="D1012" s="33" t="s">
        <v>262</v>
      </c>
      <c r="E1012" s="154" t="s">
        <v>355</v>
      </c>
      <c r="F1012" s="161">
        <v>3.7</v>
      </c>
      <c r="G1012" s="159" t="s">
        <v>473</v>
      </c>
      <c r="H1012" s="33"/>
    </row>
    <row r="1013" spans="1:8" ht="15" customHeight="1">
      <c r="A1013" s="33" t="s">
        <v>696</v>
      </c>
      <c r="B1013" s="33" t="s">
        <v>695</v>
      </c>
      <c r="C1013" s="33" t="s">
        <v>648</v>
      </c>
      <c r="D1013" s="33" t="s">
        <v>262</v>
      </c>
      <c r="E1013" s="154" t="s">
        <v>663</v>
      </c>
      <c r="F1013" s="161">
        <v>3.4</v>
      </c>
      <c r="G1013" s="159" t="s">
        <v>473</v>
      </c>
      <c r="H1013" s="33"/>
    </row>
    <row r="1014" spans="1:8" ht="15" customHeight="1">
      <c r="A1014" s="33" t="s">
        <v>696</v>
      </c>
      <c r="B1014" s="33" t="s">
        <v>695</v>
      </c>
      <c r="C1014" s="33" t="s">
        <v>648</v>
      </c>
      <c r="D1014" s="33" t="s">
        <v>262</v>
      </c>
      <c r="E1014" s="154" t="s">
        <v>250</v>
      </c>
      <c r="F1014" s="161">
        <v>4</v>
      </c>
      <c r="G1014" s="159" t="s">
        <v>473</v>
      </c>
      <c r="H1014" s="33"/>
    </row>
    <row r="1015" spans="1:8" ht="15" customHeight="1">
      <c r="A1015" s="33" t="s">
        <v>692</v>
      </c>
      <c r="B1015" s="33" t="s">
        <v>694</v>
      </c>
      <c r="C1015" s="33" t="s">
        <v>648</v>
      </c>
      <c r="D1015" s="33" t="s">
        <v>262</v>
      </c>
      <c r="E1015" s="154" t="s">
        <v>197</v>
      </c>
      <c r="F1015" s="161">
        <v>89.6</v>
      </c>
      <c r="G1015" s="159" t="s">
        <v>473</v>
      </c>
      <c r="H1015" s="33"/>
    </row>
    <row r="1016" spans="1:8" ht="15" customHeight="1">
      <c r="A1016" s="33" t="s">
        <v>692</v>
      </c>
      <c r="B1016" s="33" t="s">
        <v>694</v>
      </c>
      <c r="C1016" s="33" t="s">
        <v>648</v>
      </c>
      <c r="D1016" s="33" t="s">
        <v>262</v>
      </c>
      <c r="E1016" s="154" t="s">
        <v>196</v>
      </c>
      <c r="F1016" s="161">
        <v>86.5</v>
      </c>
      <c r="G1016" s="159" t="s">
        <v>473</v>
      </c>
      <c r="H1016" s="33"/>
    </row>
    <row r="1017" spans="1:8" ht="15" customHeight="1">
      <c r="A1017" s="33" t="s">
        <v>692</v>
      </c>
      <c r="B1017" s="33" t="s">
        <v>694</v>
      </c>
      <c r="C1017" s="33" t="s">
        <v>648</v>
      </c>
      <c r="D1017" s="33" t="s">
        <v>262</v>
      </c>
      <c r="E1017" s="154" t="s">
        <v>195</v>
      </c>
      <c r="F1017" s="161">
        <v>86.7</v>
      </c>
      <c r="G1017" s="159" t="s">
        <v>473</v>
      </c>
      <c r="H1017" s="33"/>
    </row>
    <row r="1018" spans="1:8" ht="15" customHeight="1">
      <c r="A1018" s="33" t="s">
        <v>692</v>
      </c>
      <c r="B1018" s="33" t="s">
        <v>694</v>
      </c>
      <c r="C1018" s="33" t="s">
        <v>648</v>
      </c>
      <c r="D1018" s="33" t="s">
        <v>262</v>
      </c>
      <c r="E1018" s="154" t="s">
        <v>194</v>
      </c>
      <c r="F1018" s="161">
        <v>89.7</v>
      </c>
      <c r="G1018" s="159" t="s">
        <v>473</v>
      </c>
      <c r="H1018" s="33"/>
    </row>
    <row r="1019" spans="1:8" ht="15" customHeight="1">
      <c r="A1019" s="33" t="s">
        <v>692</v>
      </c>
      <c r="B1019" s="33" t="s">
        <v>694</v>
      </c>
      <c r="C1019" s="33" t="s">
        <v>648</v>
      </c>
      <c r="D1019" s="33" t="s">
        <v>262</v>
      </c>
      <c r="E1019" s="154" t="s">
        <v>193</v>
      </c>
      <c r="F1019" s="161">
        <v>89.9</v>
      </c>
      <c r="G1019" s="159" t="s">
        <v>473</v>
      </c>
      <c r="H1019" s="33"/>
    </row>
    <row r="1020" spans="1:8" ht="15" customHeight="1">
      <c r="A1020" s="33" t="s">
        <v>692</v>
      </c>
      <c r="B1020" s="33" t="s">
        <v>694</v>
      </c>
      <c r="C1020" s="33" t="s">
        <v>648</v>
      </c>
      <c r="D1020" s="33" t="s">
        <v>262</v>
      </c>
      <c r="E1020" s="154" t="s">
        <v>192</v>
      </c>
      <c r="F1020" s="161">
        <v>92</v>
      </c>
      <c r="G1020" s="159" t="s">
        <v>473</v>
      </c>
      <c r="H1020" s="33"/>
    </row>
    <row r="1021" spans="1:8" ht="15" customHeight="1">
      <c r="A1021" s="33" t="s">
        <v>692</v>
      </c>
      <c r="B1021" s="33" t="s">
        <v>694</v>
      </c>
      <c r="C1021" s="33" t="s">
        <v>648</v>
      </c>
      <c r="D1021" s="33" t="s">
        <v>262</v>
      </c>
      <c r="E1021" s="154" t="s">
        <v>355</v>
      </c>
      <c r="F1021" s="161">
        <v>91.6</v>
      </c>
      <c r="G1021" s="159" t="s">
        <v>473</v>
      </c>
      <c r="H1021" s="33"/>
    </row>
    <row r="1022" spans="1:8" ht="15" customHeight="1">
      <c r="A1022" s="33" t="s">
        <v>692</v>
      </c>
      <c r="B1022" s="33" t="s">
        <v>694</v>
      </c>
      <c r="C1022" s="33" t="s">
        <v>648</v>
      </c>
      <c r="D1022" s="33" t="s">
        <v>262</v>
      </c>
      <c r="E1022" s="154" t="s">
        <v>663</v>
      </c>
      <c r="F1022" s="161">
        <v>88.9</v>
      </c>
      <c r="G1022" s="159" t="s">
        <v>473</v>
      </c>
      <c r="H1022" s="33"/>
    </row>
    <row r="1023" spans="1:8" ht="15" customHeight="1">
      <c r="A1023" s="33" t="s">
        <v>692</v>
      </c>
      <c r="B1023" s="33" t="s">
        <v>694</v>
      </c>
      <c r="C1023" s="33" t="s">
        <v>648</v>
      </c>
      <c r="D1023" s="33" t="s">
        <v>262</v>
      </c>
      <c r="E1023" s="154" t="s">
        <v>250</v>
      </c>
      <c r="F1023" s="161">
        <v>89.2</v>
      </c>
      <c r="G1023" s="159" t="s">
        <v>473</v>
      </c>
      <c r="H1023" s="33"/>
    </row>
    <row r="1024" spans="1:8" ht="15" customHeight="1">
      <c r="A1024" s="33" t="s">
        <v>692</v>
      </c>
      <c r="B1024" s="33" t="s">
        <v>693</v>
      </c>
      <c r="C1024" s="33" t="s">
        <v>648</v>
      </c>
      <c r="D1024" s="33" t="s">
        <v>262</v>
      </c>
      <c r="E1024" s="154" t="s">
        <v>197</v>
      </c>
      <c r="F1024" s="161">
        <v>7.9</v>
      </c>
      <c r="G1024" s="159" t="s">
        <v>473</v>
      </c>
      <c r="H1024" s="33"/>
    </row>
    <row r="1025" spans="1:17" ht="15" customHeight="1">
      <c r="A1025" s="33" t="s">
        <v>692</v>
      </c>
      <c r="B1025" s="33" t="s">
        <v>693</v>
      </c>
      <c r="C1025" s="33" t="s">
        <v>648</v>
      </c>
      <c r="D1025" s="33" t="s">
        <v>262</v>
      </c>
      <c r="E1025" s="154" t="s">
        <v>196</v>
      </c>
      <c r="F1025" s="161">
        <v>10.4</v>
      </c>
      <c r="G1025" s="159" t="s">
        <v>473</v>
      </c>
      <c r="H1025" s="33"/>
    </row>
    <row r="1026" spans="1:17" ht="15" customHeight="1">
      <c r="A1026" s="33" t="s">
        <v>692</v>
      </c>
      <c r="B1026" s="33" t="s">
        <v>693</v>
      </c>
      <c r="C1026" s="33" t="s">
        <v>648</v>
      </c>
      <c r="D1026" s="33" t="s">
        <v>262</v>
      </c>
      <c r="E1026" s="154" t="s">
        <v>195</v>
      </c>
      <c r="F1026" s="161">
        <v>9.9</v>
      </c>
      <c r="G1026" s="159" t="s">
        <v>473</v>
      </c>
      <c r="H1026" s="33"/>
    </row>
    <row r="1027" spans="1:17" ht="15" customHeight="1">
      <c r="A1027" s="33" t="s">
        <v>692</v>
      </c>
      <c r="B1027" s="33" t="s">
        <v>693</v>
      </c>
      <c r="C1027" s="33" t="s">
        <v>648</v>
      </c>
      <c r="D1027" s="33" t="s">
        <v>262</v>
      </c>
      <c r="E1027" s="154" t="s">
        <v>194</v>
      </c>
      <c r="F1027" s="161">
        <v>7.2</v>
      </c>
      <c r="G1027" s="159" t="s">
        <v>473</v>
      </c>
      <c r="H1027" s="33"/>
    </row>
    <row r="1028" spans="1:17" ht="15" customHeight="1">
      <c r="A1028" s="33" t="s">
        <v>692</v>
      </c>
      <c r="B1028" s="33" t="s">
        <v>693</v>
      </c>
      <c r="C1028" s="33" t="s">
        <v>648</v>
      </c>
      <c r="D1028" s="33" t="s">
        <v>262</v>
      </c>
      <c r="E1028" s="154" t="s">
        <v>193</v>
      </c>
      <c r="F1028" s="161">
        <v>6.7</v>
      </c>
      <c r="G1028" s="159" t="s">
        <v>473</v>
      </c>
      <c r="H1028" s="33"/>
    </row>
    <row r="1029" spans="1:17" ht="15" customHeight="1">
      <c r="A1029" s="33" t="s">
        <v>692</v>
      </c>
      <c r="B1029" s="33" t="s">
        <v>693</v>
      </c>
      <c r="C1029" s="33" t="s">
        <v>648</v>
      </c>
      <c r="D1029" s="33" t="s">
        <v>262</v>
      </c>
      <c r="E1029" s="154" t="s">
        <v>192</v>
      </c>
      <c r="F1029" s="161">
        <v>5.6</v>
      </c>
      <c r="G1029" s="159" t="s">
        <v>473</v>
      </c>
      <c r="H1029" s="33"/>
    </row>
    <row r="1030" spans="1:17" ht="15" customHeight="1">
      <c r="A1030" s="33" t="s">
        <v>692</v>
      </c>
      <c r="B1030" s="33" t="s">
        <v>693</v>
      </c>
      <c r="C1030" s="33" t="s">
        <v>648</v>
      </c>
      <c r="D1030" s="33" t="s">
        <v>262</v>
      </c>
      <c r="E1030" s="154" t="s">
        <v>355</v>
      </c>
      <c r="F1030" s="161">
        <v>5.5</v>
      </c>
      <c r="G1030" s="159" t="s">
        <v>473</v>
      </c>
      <c r="H1030" s="33"/>
    </row>
    <row r="1031" spans="1:17" ht="15" customHeight="1">
      <c r="A1031" s="33" t="s">
        <v>692</v>
      </c>
      <c r="B1031" s="33" t="s">
        <v>693</v>
      </c>
      <c r="C1031" s="33" t="s">
        <v>648</v>
      </c>
      <c r="D1031" s="33" t="s">
        <v>262</v>
      </c>
      <c r="E1031" s="154" t="s">
        <v>663</v>
      </c>
      <c r="F1031" s="161">
        <v>6.5</v>
      </c>
      <c r="G1031" s="159" t="s">
        <v>473</v>
      </c>
      <c r="H1031" s="33"/>
    </row>
    <row r="1032" spans="1:17" ht="15" customHeight="1">
      <c r="A1032" s="33" t="s">
        <v>692</v>
      </c>
      <c r="B1032" s="33" t="s">
        <v>693</v>
      </c>
      <c r="C1032" s="33" t="s">
        <v>648</v>
      </c>
      <c r="D1032" s="33" t="s">
        <v>262</v>
      </c>
      <c r="E1032" s="154" t="s">
        <v>250</v>
      </c>
      <c r="F1032" s="161">
        <v>7.9</v>
      </c>
      <c r="G1032" s="159" t="s">
        <v>473</v>
      </c>
      <c r="H1032" s="33"/>
    </row>
    <row r="1033" spans="1:17" ht="15" customHeight="1">
      <c r="A1033" s="33" t="s">
        <v>692</v>
      </c>
      <c r="B1033" s="33" t="s">
        <v>691</v>
      </c>
      <c r="C1033" s="33" t="s">
        <v>648</v>
      </c>
      <c r="D1033" s="33" t="s">
        <v>262</v>
      </c>
      <c r="E1033" s="154" t="s">
        <v>197</v>
      </c>
      <c r="F1033" s="161">
        <v>2.1</v>
      </c>
      <c r="G1033" s="159" t="s">
        <v>473</v>
      </c>
      <c r="H1033" s="33"/>
    </row>
    <row r="1034" spans="1:17" ht="15" customHeight="1">
      <c r="A1034" s="33" t="s">
        <v>692</v>
      </c>
      <c r="B1034" s="33" t="s">
        <v>691</v>
      </c>
      <c r="C1034" s="33" t="s">
        <v>648</v>
      </c>
      <c r="D1034" s="33" t="s">
        <v>262</v>
      </c>
      <c r="E1034" s="154" t="s">
        <v>196</v>
      </c>
      <c r="F1034" s="161">
        <v>3.1</v>
      </c>
      <c r="G1034" s="159" t="s">
        <v>473</v>
      </c>
      <c r="H1034" s="33"/>
    </row>
    <row r="1035" spans="1:17" ht="15" customHeight="1">
      <c r="A1035" s="33" t="s">
        <v>692</v>
      </c>
      <c r="B1035" s="33" t="s">
        <v>691</v>
      </c>
      <c r="C1035" s="33" t="s">
        <v>648</v>
      </c>
      <c r="D1035" s="33" t="s">
        <v>262</v>
      </c>
      <c r="E1035" s="154" t="s">
        <v>195</v>
      </c>
      <c r="F1035" s="161">
        <v>3.6</v>
      </c>
      <c r="G1035" s="159" t="s">
        <v>473</v>
      </c>
      <c r="H1035" s="33"/>
    </row>
    <row r="1036" spans="1:17" ht="15" customHeight="1">
      <c r="A1036" s="33" t="s">
        <v>692</v>
      </c>
      <c r="B1036" s="33" t="s">
        <v>691</v>
      </c>
      <c r="C1036" s="33" t="s">
        <v>648</v>
      </c>
      <c r="D1036" s="33" t="s">
        <v>262</v>
      </c>
      <c r="E1036" s="154" t="s">
        <v>194</v>
      </c>
      <c r="F1036" s="161">
        <v>2.9</v>
      </c>
      <c r="G1036" s="159" t="s">
        <v>473</v>
      </c>
      <c r="H1036" s="33"/>
    </row>
    <row r="1037" spans="1:17" ht="15" customHeight="1">
      <c r="A1037" s="33" t="s">
        <v>692</v>
      </c>
      <c r="B1037" s="33" t="s">
        <v>691</v>
      </c>
      <c r="C1037" s="33" t="s">
        <v>648</v>
      </c>
      <c r="D1037" s="33" t="s">
        <v>262</v>
      </c>
      <c r="E1037" s="154" t="s">
        <v>193</v>
      </c>
      <c r="F1037" s="161">
        <v>3.4</v>
      </c>
      <c r="G1037" s="159" t="s">
        <v>473</v>
      </c>
      <c r="H1037" s="33"/>
    </row>
    <row r="1038" spans="1:17" ht="15" customHeight="1">
      <c r="A1038" s="33" t="s">
        <v>692</v>
      </c>
      <c r="B1038" s="33" t="s">
        <v>691</v>
      </c>
      <c r="C1038" s="33" t="s">
        <v>648</v>
      </c>
      <c r="D1038" s="33" t="s">
        <v>262</v>
      </c>
      <c r="E1038" s="154" t="s">
        <v>192</v>
      </c>
      <c r="F1038" s="161">
        <v>2.7</v>
      </c>
      <c r="G1038" s="159" t="s">
        <v>473</v>
      </c>
      <c r="H1038" s="33"/>
      <c r="J1038" s="174"/>
      <c r="K1038" s="175"/>
      <c r="L1038" s="174"/>
      <c r="M1038" s="174"/>
      <c r="N1038" s="174"/>
      <c r="O1038" s="174"/>
      <c r="P1038" s="174"/>
      <c r="Q1038" s="174"/>
    </row>
    <row r="1039" spans="1:17" ht="15" customHeight="1">
      <c r="A1039" s="33" t="s">
        <v>692</v>
      </c>
      <c r="B1039" s="33" t="s">
        <v>691</v>
      </c>
      <c r="C1039" s="33" t="s">
        <v>648</v>
      </c>
      <c r="D1039" s="33" t="s">
        <v>262</v>
      </c>
      <c r="E1039" s="154" t="s">
        <v>355</v>
      </c>
      <c r="F1039" s="161">
        <v>3</v>
      </c>
      <c r="G1039" s="159" t="s">
        <v>473</v>
      </c>
      <c r="H1039" s="33"/>
    </row>
    <row r="1040" spans="1:17" ht="15" customHeight="1">
      <c r="A1040" s="33" t="s">
        <v>692</v>
      </c>
      <c r="B1040" s="33" t="s">
        <v>691</v>
      </c>
      <c r="C1040" s="33" t="s">
        <v>648</v>
      </c>
      <c r="D1040" s="33" t="s">
        <v>262</v>
      </c>
      <c r="E1040" s="154" t="s">
        <v>663</v>
      </c>
      <c r="F1040" s="161">
        <v>4</v>
      </c>
      <c r="G1040" s="159" t="s">
        <v>473</v>
      </c>
      <c r="H1040" s="33"/>
    </row>
    <row r="1041" spans="1:8" ht="15" customHeight="1">
      <c r="A1041" s="33" t="s">
        <v>692</v>
      </c>
      <c r="B1041" s="33" t="s">
        <v>691</v>
      </c>
      <c r="C1041" s="33" t="s">
        <v>648</v>
      </c>
      <c r="D1041" s="33" t="s">
        <v>262</v>
      </c>
      <c r="E1041" s="154" t="s">
        <v>250</v>
      </c>
      <c r="F1041" s="161">
        <v>3</v>
      </c>
      <c r="G1041" s="159" t="s">
        <v>473</v>
      </c>
      <c r="H1041" s="33"/>
    </row>
    <row r="1042" spans="1:8" ht="15" customHeight="1">
      <c r="A1042" s="33" t="s">
        <v>362</v>
      </c>
      <c r="B1042" s="33" t="s">
        <v>690</v>
      </c>
      <c r="C1042" s="33" t="s">
        <v>648</v>
      </c>
      <c r="D1042" s="33" t="s">
        <v>262</v>
      </c>
      <c r="E1042" s="154" t="s">
        <v>197</v>
      </c>
      <c r="F1042" s="161">
        <v>89.2</v>
      </c>
      <c r="G1042" s="159" t="s">
        <v>473</v>
      </c>
      <c r="H1042" s="33"/>
    </row>
    <row r="1043" spans="1:8" ht="15" customHeight="1">
      <c r="A1043" s="33" t="s">
        <v>362</v>
      </c>
      <c r="B1043" s="33" t="s">
        <v>690</v>
      </c>
      <c r="C1043" s="33" t="s">
        <v>648</v>
      </c>
      <c r="D1043" s="33" t="s">
        <v>262</v>
      </c>
      <c r="E1043" s="154" t="s">
        <v>196</v>
      </c>
      <c r="F1043" s="161">
        <v>85.2</v>
      </c>
      <c r="G1043" s="159" t="s">
        <v>473</v>
      </c>
      <c r="H1043" s="33"/>
    </row>
    <row r="1044" spans="1:8" ht="15" customHeight="1">
      <c r="A1044" s="33" t="s">
        <v>362</v>
      </c>
      <c r="B1044" s="33" t="s">
        <v>690</v>
      </c>
      <c r="C1044" s="33" t="s">
        <v>648</v>
      </c>
      <c r="D1044" s="33" t="s">
        <v>262</v>
      </c>
      <c r="E1044" s="154" t="s">
        <v>195</v>
      </c>
      <c r="F1044" s="161">
        <v>86.3</v>
      </c>
      <c r="G1044" s="159" t="s">
        <v>473</v>
      </c>
      <c r="H1044" s="33"/>
    </row>
    <row r="1045" spans="1:8" ht="15" customHeight="1">
      <c r="A1045" s="33" t="s">
        <v>362</v>
      </c>
      <c r="B1045" s="33" t="s">
        <v>690</v>
      </c>
      <c r="C1045" s="33" t="s">
        <v>648</v>
      </c>
      <c r="D1045" s="33" t="s">
        <v>262</v>
      </c>
      <c r="E1045" s="154" t="s">
        <v>194</v>
      </c>
      <c r="F1045" s="161">
        <v>89.5</v>
      </c>
      <c r="G1045" s="159" t="s">
        <v>473</v>
      </c>
      <c r="H1045" s="33"/>
    </row>
    <row r="1046" spans="1:8" ht="15" customHeight="1">
      <c r="A1046" s="33" t="s">
        <v>362</v>
      </c>
      <c r="B1046" s="33" t="s">
        <v>690</v>
      </c>
      <c r="C1046" s="33" t="s">
        <v>648</v>
      </c>
      <c r="D1046" s="33" t="s">
        <v>262</v>
      </c>
      <c r="E1046" s="154" t="s">
        <v>193</v>
      </c>
      <c r="F1046" s="161">
        <v>91.1</v>
      </c>
      <c r="G1046" s="159" t="s">
        <v>473</v>
      </c>
      <c r="H1046" s="33"/>
    </row>
    <row r="1047" spans="1:8" ht="15" customHeight="1">
      <c r="A1047" s="33" t="s">
        <v>362</v>
      </c>
      <c r="B1047" s="33" t="s">
        <v>690</v>
      </c>
      <c r="C1047" s="33" t="s">
        <v>648</v>
      </c>
      <c r="D1047" s="33" t="s">
        <v>262</v>
      </c>
      <c r="E1047" s="154" t="s">
        <v>192</v>
      </c>
      <c r="F1047" s="161">
        <v>92.3</v>
      </c>
      <c r="G1047" s="159" t="s">
        <v>473</v>
      </c>
      <c r="H1047" s="33"/>
    </row>
    <row r="1048" spans="1:8" ht="15" customHeight="1">
      <c r="A1048" s="33" t="s">
        <v>362</v>
      </c>
      <c r="B1048" s="33" t="s">
        <v>690</v>
      </c>
      <c r="C1048" s="33" t="s">
        <v>648</v>
      </c>
      <c r="D1048" s="33" t="s">
        <v>262</v>
      </c>
      <c r="E1048" s="154" t="s">
        <v>355</v>
      </c>
      <c r="F1048" s="161">
        <v>90.6</v>
      </c>
      <c r="G1048" s="159" t="s">
        <v>473</v>
      </c>
      <c r="H1048" s="33"/>
    </row>
    <row r="1049" spans="1:8" ht="15" customHeight="1">
      <c r="A1049" s="33" t="s">
        <v>362</v>
      </c>
      <c r="B1049" s="33" t="s">
        <v>690</v>
      </c>
      <c r="C1049" s="33" t="s">
        <v>648</v>
      </c>
      <c r="D1049" s="33" t="s">
        <v>262</v>
      </c>
      <c r="E1049" s="154" t="s">
        <v>663</v>
      </c>
      <c r="F1049" s="161">
        <v>91.8</v>
      </c>
      <c r="G1049" s="159" t="s">
        <v>473</v>
      </c>
      <c r="H1049" s="33"/>
    </row>
    <row r="1050" spans="1:8" ht="15" customHeight="1">
      <c r="A1050" s="33" t="s">
        <v>362</v>
      </c>
      <c r="B1050" s="33" t="s">
        <v>690</v>
      </c>
      <c r="C1050" s="33" t="s">
        <v>648</v>
      </c>
      <c r="D1050" s="33" t="s">
        <v>262</v>
      </c>
      <c r="E1050" s="154" t="s">
        <v>250</v>
      </c>
      <c r="F1050" s="161">
        <v>89</v>
      </c>
      <c r="G1050" s="159" t="s">
        <v>473</v>
      </c>
      <c r="H1050" s="33"/>
    </row>
    <row r="1051" spans="1:8" ht="15" customHeight="1">
      <c r="A1051" s="33" t="s">
        <v>362</v>
      </c>
      <c r="B1051" s="33" t="s">
        <v>689</v>
      </c>
      <c r="C1051" s="33" t="s">
        <v>648</v>
      </c>
      <c r="D1051" s="33" t="s">
        <v>262</v>
      </c>
      <c r="E1051" s="154" t="s">
        <v>197</v>
      </c>
      <c r="F1051" s="161">
        <v>8</v>
      </c>
      <c r="G1051" s="159" t="s">
        <v>473</v>
      </c>
      <c r="H1051" s="33"/>
    </row>
    <row r="1052" spans="1:8" ht="15" customHeight="1">
      <c r="A1052" s="33" t="s">
        <v>362</v>
      </c>
      <c r="B1052" s="33" t="s">
        <v>689</v>
      </c>
      <c r="C1052" s="33" t="s">
        <v>648</v>
      </c>
      <c r="D1052" s="33" t="s">
        <v>262</v>
      </c>
      <c r="E1052" s="154" t="s">
        <v>196</v>
      </c>
      <c r="F1052" s="161">
        <v>10.7</v>
      </c>
      <c r="G1052" s="159" t="s">
        <v>473</v>
      </c>
      <c r="H1052" s="33"/>
    </row>
    <row r="1053" spans="1:8" ht="15" customHeight="1">
      <c r="A1053" s="33" t="s">
        <v>362</v>
      </c>
      <c r="B1053" s="33" t="s">
        <v>689</v>
      </c>
      <c r="C1053" s="33" t="s">
        <v>648</v>
      </c>
      <c r="D1053" s="33" t="s">
        <v>262</v>
      </c>
      <c r="E1053" s="154" t="s">
        <v>195</v>
      </c>
      <c r="F1053" s="161">
        <v>10.1</v>
      </c>
      <c r="G1053" s="159" t="s">
        <v>473</v>
      </c>
      <c r="H1053" s="33"/>
    </row>
    <row r="1054" spans="1:8" ht="15" customHeight="1">
      <c r="A1054" s="33" t="s">
        <v>362</v>
      </c>
      <c r="B1054" s="33" t="s">
        <v>689</v>
      </c>
      <c r="C1054" s="33" t="s">
        <v>648</v>
      </c>
      <c r="D1054" s="33" t="s">
        <v>262</v>
      </c>
      <c r="E1054" s="154" t="s">
        <v>194</v>
      </c>
      <c r="F1054" s="161">
        <v>7.3</v>
      </c>
      <c r="G1054" s="159" t="s">
        <v>473</v>
      </c>
      <c r="H1054" s="33"/>
    </row>
    <row r="1055" spans="1:8" ht="15" customHeight="1">
      <c r="A1055" s="33" t="s">
        <v>362</v>
      </c>
      <c r="B1055" s="33" t="s">
        <v>689</v>
      </c>
      <c r="C1055" s="33" t="s">
        <v>648</v>
      </c>
      <c r="D1055" s="33" t="s">
        <v>262</v>
      </c>
      <c r="E1055" s="154" t="s">
        <v>193</v>
      </c>
      <c r="F1055" s="161">
        <v>6.4</v>
      </c>
      <c r="G1055" s="159" t="s">
        <v>473</v>
      </c>
      <c r="H1055" s="33"/>
    </row>
    <row r="1056" spans="1:8" ht="15" customHeight="1">
      <c r="A1056" s="33" t="s">
        <v>362</v>
      </c>
      <c r="B1056" s="33" t="s">
        <v>689</v>
      </c>
      <c r="C1056" s="33" t="s">
        <v>648</v>
      </c>
      <c r="D1056" s="33" t="s">
        <v>262</v>
      </c>
      <c r="E1056" s="154" t="s">
        <v>192</v>
      </c>
      <c r="F1056" s="161">
        <v>5</v>
      </c>
      <c r="G1056" s="159" t="s">
        <v>473</v>
      </c>
      <c r="H1056" s="33"/>
    </row>
    <row r="1057" spans="1:8" ht="15" customHeight="1">
      <c r="A1057" s="33" t="s">
        <v>362</v>
      </c>
      <c r="B1057" s="33" t="s">
        <v>689</v>
      </c>
      <c r="C1057" s="33" t="s">
        <v>648</v>
      </c>
      <c r="D1057" s="33" t="s">
        <v>262</v>
      </c>
      <c r="E1057" s="154" t="s">
        <v>355</v>
      </c>
      <c r="F1057" s="161">
        <v>6.1</v>
      </c>
      <c r="G1057" s="159" t="s">
        <v>473</v>
      </c>
      <c r="H1057" s="33"/>
    </row>
    <row r="1058" spans="1:8" ht="15" customHeight="1">
      <c r="A1058" s="33" t="s">
        <v>362</v>
      </c>
      <c r="B1058" s="33" t="s">
        <v>689</v>
      </c>
      <c r="C1058" s="33" t="s">
        <v>648</v>
      </c>
      <c r="D1058" s="33" t="s">
        <v>262</v>
      </c>
      <c r="E1058" s="154" t="s">
        <v>663</v>
      </c>
      <c r="F1058" s="161">
        <v>6.7</v>
      </c>
      <c r="G1058" s="159" t="s">
        <v>473</v>
      </c>
      <c r="H1058" s="33"/>
    </row>
    <row r="1059" spans="1:8" ht="15" customHeight="1">
      <c r="A1059" s="33" t="s">
        <v>362</v>
      </c>
      <c r="B1059" s="33" t="s">
        <v>689</v>
      </c>
      <c r="C1059" s="33" t="s">
        <v>648</v>
      </c>
      <c r="D1059" s="33" t="s">
        <v>262</v>
      </c>
      <c r="E1059" s="154" t="s">
        <v>250</v>
      </c>
      <c r="F1059" s="161">
        <v>7.9</v>
      </c>
      <c r="G1059" s="159" t="s">
        <v>473</v>
      </c>
      <c r="H1059" s="33"/>
    </row>
    <row r="1060" spans="1:8" ht="15" customHeight="1">
      <c r="A1060" s="33" t="s">
        <v>362</v>
      </c>
      <c r="B1060" s="33" t="s">
        <v>688</v>
      </c>
      <c r="C1060" s="33" t="s">
        <v>648</v>
      </c>
      <c r="D1060" s="33" t="s">
        <v>262</v>
      </c>
      <c r="E1060" s="154" t="s">
        <v>197</v>
      </c>
      <c r="F1060" s="161">
        <v>2.2000000000000002</v>
      </c>
      <c r="G1060" s="159" t="s">
        <v>473</v>
      </c>
      <c r="H1060" s="33"/>
    </row>
    <row r="1061" spans="1:8" ht="15" customHeight="1">
      <c r="A1061" s="33" t="s">
        <v>362</v>
      </c>
      <c r="B1061" s="33" t="s">
        <v>688</v>
      </c>
      <c r="C1061" s="33" t="s">
        <v>648</v>
      </c>
      <c r="D1061" s="33" t="s">
        <v>262</v>
      </c>
      <c r="E1061" s="154" t="s">
        <v>196</v>
      </c>
      <c r="F1061" s="161">
        <v>4</v>
      </c>
      <c r="G1061" s="159" t="s">
        <v>473</v>
      </c>
      <c r="H1061" s="33"/>
    </row>
    <row r="1062" spans="1:8" ht="15" customHeight="1">
      <c r="A1062" s="33" t="s">
        <v>362</v>
      </c>
      <c r="B1062" s="33" t="s">
        <v>688</v>
      </c>
      <c r="C1062" s="33" t="s">
        <v>648</v>
      </c>
      <c r="D1062" s="33" t="s">
        <v>262</v>
      </c>
      <c r="E1062" s="154" t="s">
        <v>195</v>
      </c>
      <c r="F1062" s="161">
        <v>3.5</v>
      </c>
      <c r="G1062" s="159" t="s">
        <v>473</v>
      </c>
      <c r="H1062" s="33"/>
    </row>
    <row r="1063" spans="1:8" ht="15" customHeight="1">
      <c r="A1063" s="33" t="s">
        <v>362</v>
      </c>
      <c r="B1063" s="33" t="s">
        <v>688</v>
      </c>
      <c r="C1063" s="33" t="s">
        <v>648</v>
      </c>
      <c r="D1063" s="33" t="s">
        <v>262</v>
      </c>
      <c r="E1063" s="154" t="s">
        <v>194</v>
      </c>
      <c r="F1063" s="161">
        <v>3.1</v>
      </c>
      <c r="G1063" s="159" t="s">
        <v>473</v>
      </c>
      <c r="H1063" s="33"/>
    </row>
    <row r="1064" spans="1:8" ht="15" customHeight="1">
      <c r="A1064" s="33" t="s">
        <v>362</v>
      </c>
      <c r="B1064" s="33" t="s">
        <v>688</v>
      </c>
      <c r="C1064" s="33" t="s">
        <v>648</v>
      </c>
      <c r="D1064" s="33" t="s">
        <v>262</v>
      </c>
      <c r="E1064" s="154" t="s">
        <v>193</v>
      </c>
      <c r="F1064" s="161">
        <v>2.7</v>
      </c>
      <c r="G1064" s="159" t="s">
        <v>473</v>
      </c>
      <c r="H1064" s="33"/>
    </row>
    <row r="1065" spans="1:8" ht="15" customHeight="1">
      <c r="A1065" s="33" t="s">
        <v>362</v>
      </c>
      <c r="B1065" s="33" t="s">
        <v>688</v>
      </c>
      <c r="C1065" s="33" t="s">
        <v>648</v>
      </c>
      <c r="D1065" s="33" t="s">
        <v>262</v>
      </c>
      <c r="E1065" s="154" t="s">
        <v>192</v>
      </c>
      <c r="F1065" s="161">
        <v>2.9</v>
      </c>
      <c r="G1065" s="159" t="s">
        <v>473</v>
      </c>
      <c r="H1065" s="33"/>
    </row>
    <row r="1066" spans="1:8" ht="15" customHeight="1">
      <c r="A1066" s="33" t="s">
        <v>362</v>
      </c>
      <c r="B1066" s="33" t="s">
        <v>688</v>
      </c>
      <c r="C1066" s="33" t="s">
        <v>648</v>
      </c>
      <c r="D1066" s="33" t="s">
        <v>262</v>
      </c>
      <c r="E1066" s="154" t="s">
        <v>355</v>
      </c>
      <c r="F1066" s="161">
        <v>3.1</v>
      </c>
      <c r="G1066" s="159" t="s">
        <v>473</v>
      </c>
      <c r="H1066" s="33"/>
    </row>
    <row r="1067" spans="1:8" ht="15" customHeight="1">
      <c r="A1067" s="33" t="s">
        <v>362</v>
      </c>
      <c r="B1067" s="33" t="s">
        <v>688</v>
      </c>
      <c r="C1067" s="33" t="s">
        <v>648</v>
      </c>
      <c r="D1067" s="33" t="s">
        <v>262</v>
      </c>
      <c r="E1067" s="154" t="s">
        <v>663</v>
      </c>
      <c r="F1067" s="161">
        <v>3.1</v>
      </c>
      <c r="G1067" s="159" t="s">
        <v>473</v>
      </c>
      <c r="H1067" s="33"/>
    </row>
    <row r="1068" spans="1:8" ht="15" customHeight="1">
      <c r="A1068" s="33" t="s">
        <v>362</v>
      </c>
      <c r="B1068" s="33" t="s">
        <v>688</v>
      </c>
      <c r="C1068" s="33" t="s">
        <v>648</v>
      </c>
      <c r="D1068" s="33" t="s">
        <v>262</v>
      </c>
      <c r="E1068" s="154" t="s">
        <v>250</v>
      </c>
      <c r="F1068" s="161">
        <v>3.1</v>
      </c>
      <c r="G1068" s="159" t="s">
        <v>473</v>
      </c>
      <c r="H1068" s="33"/>
    </row>
    <row r="1069" spans="1:8" ht="15" customHeight="1">
      <c r="A1069" s="33" t="s">
        <v>686</v>
      </c>
      <c r="B1069" s="33" t="s">
        <v>687</v>
      </c>
      <c r="C1069" s="33" t="s">
        <v>648</v>
      </c>
      <c r="D1069" s="33" t="s">
        <v>262</v>
      </c>
      <c r="E1069" s="154" t="s">
        <v>197</v>
      </c>
      <c r="F1069" s="161">
        <v>75.5</v>
      </c>
      <c r="G1069" s="159" t="s">
        <v>473</v>
      </c>
      <c r="H1069" s="33"/>
    </row>
    <row r="1070" spans="1:8" ht="15" customHeight="1">
      <c r="A1070" s="33" t="s">
        <v>686</v>
      </c>
      <c r="B1070" s="33" t="s">
        <v>687</v>
      </c>
      <c r="C1070" s="33" t="s">
        <v>648</v>
      </c>
      <c r="D1070" s="33" t="s">
        <v>262</v>
      </c>
      <c r="E1070" s="154" t="s">
        <v>196</v>
      </c>
      <c r="F1070" s="161">
        <v>58.5</v>
      </c>
      <c r="G1070" s="159" t="s">
        <v>473</v>
      </c>
      <c r="H1070" s="33"/>
    </row>
    <row r="1071" spans="1:8" ht="15" customHeight="1">
      <c r="A1071" s="33" t="s">
        <v>686</v>
      </c>
      <c r="B1071" s="33" t="s">
        <v>687</v>
      </c>
      <c r="C1071" s="33" t="s">
        <v>648</v>
      </c>
      <c r="D1071" s="33" t="s">
        <v>262</v>
      </c>
      <c r="E1071" s="154" t="s">
        <v>195</v>
      </c>
      <c r="F1071" s="161">
        <v>63.3</v>
      </c>
      <c r="G1071" s="159" t="s">
        <v>473</v>
      </c>
      <c r="H1071" s="33"/>
    </row>
    <row r="1072" spans="1:8" ht="15" customHeight="1">
      <c r="A1072" s="33" t="s">
        <v>686</v>
      </c>
      <c r="B1072" s="33" t="s">
        <v>687</v>
      </c>
      <c r="C1072" s="33" t="s">
        <v>648</v>
      </c>
      <c r="D1072" s="33" t="s">
        <v>262</v>
      </c>
      <c r="E1072" s="154" t="s">
        <v>194</v>
      </c>
      <c r="F1072" s="161">
        <v>67</v>
      </c>
      <c r="G1072" s="159" t="s">
        <v>473</v>
      </c>
      <c r="H1072" s="33"/>
    </row>
    <row r="1073" spans="1:8" ht="15" customHeight="1">
      <c r="A1073" s="33" t="s">
        <v>686</v>
      </c>
      <c r="B1073" s="33" t="s">
        <v>687</v>
      </c>
      <c r="C1073" s="33" t="s">
        <v>648</v>
      </c>
      <c r="D1073" s="33" t="s">
        <v>262</v>
      </c>
      <c r="E1073" s="154" t="s">
        <v>193</v>
      </c>
      <c r="F1073" s="161">
        <v>71.400000000000006</v>
      </c>
      <c r="G1073" s="159" t="s">
        <v>473</v>
      </c>
      <c r="H1073" s="33"/>
    </row>
    <row r="1074" spans="1:8" ht="15" customHeight="1">
      <c r="A1074" s="33" t="s">
        <v>686</v>
      </c>
      <c r="B1074" s="33" t="s">
        <v>687</v>
      </c>
      <c r="C1074" s="33" t="s">
        <v>648</v>
      </c>
      <c r="D1074" s="33" t="s">
        <v>262</v>
      </c>
      <c r="E1074" s="154" t="s">
        <v>192</v>
      </c>
      <c r="F1074" s="161">
        <v>80.3</v>
      </c>
      <c r="G1074" s="159" t="s">
        <v>473</v>
      </c>
      <c r="H1074" s="33"/>
    </row>
    <row r="1075" spans="1:8" ht="15" customHeight="1">
      <c r="A1075" s="33" t="s">
        <v>686</v>
      </c>
      <c r="B1075" s="33" t="s">
        <v>687</v>
      </c>
      <c r="C1075" s="33" t="s">
        <v>648</v>
      </c>
      <c r="D1075" s="33" t="s">
        <v>262</v>
      </c>
      <c r="E1075" s="154" t="s">
        <v>355</v>
      </c>
      <c r="F1075" s="161">
        <v>80.599999999999994</v>
      </c>
      <c r="G1075" s="159" t="s">
        <v>473</v>
      </c>
      <c r="H1075" s="33"/>
    </row>
    <row r="1076" spans="1:8" ht="15" customHeight="1">
      <c r="A1076" s="33" t="s">
        <v>686</v>
      </c>
      <c r="B1076" s="33" t="s">
        <v>687</v>
      </c>
      <c r="C1076" s="33" t="s">
        <v>648</v>
      </c>
      <c r="D1076" s="33" t="s">
        <v>262</v>
      </c>
      <c r="E1076" s="154" t="s">
        <v>663</v>
      </c>
      <c r="F1076" s="161">
        <v>86.7</v>
      </c>
      <c r="G1076" s="159" t="s">
        <v>473</v>
      </c>
      <c r="H1076" s="33"/>
    </row>
    <row r="1077" spans="1:8" ht="15" customHeight="1">
      <c r="A1077" s="33" t="s">
        <v>686</v>
      </c>
      <c r="B1077" s="33" t="s">
        <v>687</v>
      </c>
      <c r="C1077" s="33" t="s">
        <v>648</v>
      </c>
      <c r="D1077" s="33" t="s">
        <v>262</v>
      </c>
      <c r="E1077" s="154" t="s">
        <v>250</v>
      </c>
      <c r="F1077" s="161">
        <v>69.599999999999994</v>
      </c>
      <c r="G1077" s="159" t="s">
        <v>473</v>
      </c>
      <c r="H1077" s="33"/>
    </row>
    <row r="1078" spans="1:8" ht="15" customHeight="1">
      <c r="A1078" s="33" t="s">
        <v>686</v>
      </c>
      <c r="B1078" s="33" t="s">
        <v>685</v>
      </c>
      <c r="C1078" s="33" t="s">
        <v>648</v>
      </c>
      <c r="D1078" s="33" t="s">
        <v>262</v>
      </c>
      <c r="E1078" s="154" t="s">
        <v>197</v>
      </c>
      <c r="F1078" s="161">
        <v>24.5</v>
      </c>
      <c r="G1078" s="159" t="s">
        <v>473</v>
      </c>
      <c r="H1078" s="33"/>
    </row>
    <row r="1079" spans="1:8" ht="15" customHeight="1">
      <c r="A1079" s="33" t="s">
        <v>686</v>
      </c>
      <c r="B1079" s="33" t="s">
        <v>685</v>
      </c>
      <c r="C1079" s="33" t="s">
        <v>648</v>
      </c>
      <c r="D1079" s="33" t="s">
        <v>262</v>
      </c>
      <c r="E1079" s="154" t="s">
        <v>196</v>
      </c>
      <c r="F1079" s="161">
        <v>41.6</v>
      </c>
      <c r="G1079" s="159" t="s">
        <v>473</v>
      </c>
      <c r="H1079" s="33"/>
    </row>
    <row r="1080" spans="1:8" ht="15" customHeight="1">
      <c r="A1080" s="33" t="s">
        <v>686</v>
      </c>
      <c r="B1080" s="33" t="s">
        <v>685</v>
      </c>
      <c r="C1080" s="33" t="s">
        <v>648</v>
      </c>
      <c r="D1080" s="33" t="s">
        <v>262</v>
      </c>
      <c r="E1080" s="154" t="s">
        <v>195</v>
      </c>
      <c r="F1080" s="161">
        <v>36.9</v>
      </c>
      <c r="G1080" s="159" t="s">
        <v>473</v>
      </c>
      <c r="H1080" s="33"/>
    </row>
    <row r="1081" spans="1:8" ht="15" customHeight="1">
      <c r="A1081" s="33" t="s">
        <v>686</v>
      </c>
      <c r="B1081" s="33" t="s">
        <v>685</v>
      </c>
      <c r="C1081" s="33" t="s">
        <v>648</v>
      </c>
      <c r="D1081" s="33" t="s">
        <v>262</v>
      </c>
      <c r="E1081" s="154" t="s">
        <v>194</v>
      </c>
      <c r="F1081" s="161">
        <v>33</v>
      </c>
      <c r="G1081" s="159" t="s">
        <v>473</v>
      </c>
      <c r="H1081" s="33"/>
    </row>
    <row r="1082" spans="1:8" ht="15" customHeight="1">
      <c r="A1082" s="33" t="s">
        <v>686</v>
      </c>
      <c r="B1082" s="33" t="s">
        <v>685</v>
      </c>
      <c r="C1082" s="33" t="s">
        <v>648</v>
      </c>
      <c r="D1082" s="33" t="s">
        <v>262</v>
      </c>
      <c r="E1082" s="154" t="s">
        <v>193</v>
      </c>
      <c r="F1082" s="161">
        <v>28.7</v>
      </c>
      <c r="G1082" s="159" t="s">
        <v>473</v>
      </c>
      <c r="H1082" s="33"/>
    </row>
    <row r="1083" spans="1:8" ht="15" customHeight="1">
      <c r="A1083" s="33" t="s">
        <v>686</v>
      </c>
      <c r="B1083" s="33" t="s">
        <v>685</v>
      </c>
      <c r="C1083" s="33" t="s">
        <v>648</v>
      </c>
      <c r="D1083" s="33" t="s">
        <v>262</v>
      </c>
      <c r="E1083" s="154" t="s">
        <v>192</v>
      </c>
      <c r="F1083" s="161">
        <v>19.7</v>
      </c>
      <c r="G1083" s="159" t="s">
        <v>473</v>
      </c>
      <c r="H1083" s="33"/>
    </row>
    <row r="1084" spans="1:8" ht="15" customHeight="1">
      <c r="A1084" s="33" t="s">
        <v>686</v>
      </c>
      <c r="B1084" s="33" t="s">
        <v>685</v>
      </c>
      <c r="C1084" s="33" t="s">
        <v>648</v>
      </c>
      <c r="D1084" s="33" t="s">
        <v>262</v>
      </c>
      <c r="E1084" s="154" t="s">
        <v>355</v>
      </c>
      <c r="F1084" s="161">
        <v>19.399999999999999</v>
      </c>
      <c r="G1084" s="159" t="s">
        <v>473</v>
      </c>
      <c r="H1084" s="33"/>
    </row>
    <row r="1085" spans="1:8" ht="15" customHeight="1">
      <c r="A1085" s="33" t="s">
        <v>686</v>
      </c>
      <c r="B1085" s="33" t="s">
        <v>685</v>
      </c>
      <c r="C1085" s="33" t="s">
        <v>648</v>
      </c>
      <c r="D1085" s="33" t="s">
        <v>262</v>
      </c>
      <c r="E1085" s="154" t="s">
        <v>663</v>
      </c>
      <c r="F1085" s="161">
        <v>13.5</v>
      </c>
      <c r="G1085" s="159" t="s">
        <v>473</v>
      </c>
      <c r="H1085" s="33"/>
    </row>
    <row r="1086" spans="1:8" ht="15" customHeight="1">
      <c r="A1086" s="33" t="s">
        <v>686</v>
      </c>
      <c r="B1086" s="33" t="s">
        <v>685</v>
      </c>
      <c r="C1086" s="33" t="s">
        <v>648</v>
      </c>
      <c r="D1086" s="33" t="s">
        <v>262</v>
      </c>
      <c r="E1086" s="154" t="s">
        <v>250</v>
      </c>
      <c r="F1086" s="161">
        <v>30.4</v>
      </c>
      <c r="G1086" s="159" t="s">
        <v>473</v>
      </c>
      <c r="H1086" s="33"/>
    </row>
    <row r="1087" spans="1:8" ht="15" customHeight="1">
      <c r="A1087" s="33" t="s">
        <v>683</v>
      </c>
      <c r="B1087" s="33" t="s">
        <v>684</v>
      </c>
      <c r="C1087" s="33" t="s">
        <v>648</v>
      </c>
      <c r="D1087" s="33" t="s">
        <v>262</v>
      </c>
      <c r="E1087" s="154" t="s">
        <v>197</v>
      </c>
      <c r="F1087" s="161">
        <v>15.3</v>
      </c>
      <c r="G1087" s="159" t="s">
        <v>473</v>
      </c>
      <c r="H1087" s="33"/>
    </row>
    <row r="1088" spans="1:8" ht="15" customHeight="1">
      <c r="A1088" s="33" t="s">
        <v>683</v>
      </c>
      <c r="B1088" s="33" t="s">
        <v>684</v>
      </c>
      <c r="C1088" s="33" t="s">
        <v>648</v>
      </c>
      <c r="D1088" s="33" t="s">
        <v>262</v>
      </c>
      <c r="E1088" s="154" t="s">
        <v>196</v>
      </c>
      <c r="F1088" s="161">
        <v>26.6</v>
      </c>
      <c r="G1088" s="159" t="s">
        <v>473</v>
      </c>
      <c r="H1088" s="33"/>
    </row>
    <row r="1089" spans="1:8" ht="15" customHeight="1">
      <c r="A1089" s="33" t="s">
        <v>683</v>
      </c>
      <c r="B1089" s="33" t="s">
        <v>684</v>
      </c>
      <c r="C1089" s="33" t="s">
        <v>648</v>
      </c>
      <c r="D1089" s="33" t="s">
        <v>262</v>
      </c>
      <c r="E1089" s="154" t="s">
        <v>195</v>
      </c>
      <c r="F1089" s="161">
        <v>23.8</v>
      </c>
      <c r="G1089" s="159" t="s">
        <v>473</v>
      </c>
      <c r="H1089" s="33"/>
    </row>
    <row r="1090" spans="1:8" ht="15" customHeight="1">
      <c r="A1090" s="33" t="s">
        <v>683</v>
      </c>
      <c r="B1090" s="33" t="s">
        <v>684</v>
      </c>
      <c r="C1090" s="33" t="s">
        <v>648</v>
      </c>
      <c r="D1090" s="33" t="s">
        <v>262</v>
      </c>
      <c r="E1090" s="154" t="s">
        <v>194</v>
      </c>
      <c r="F1090" s="161">
        <v>20.5</v>
      </c>
      <c r="G1090" s="159" t="s">
        <v>473</v>
      </c>
      <c r="H1090" s="33"/>
    </row>
    <row r="1091" spans="1:8" ht="15" customHeight="1">
      <c r="A1091" s="33" t="s">
        <v>683</v>
      </c>
      <c r="B1091" s="33" t="s">
        <v>684</v>
      </c>
      <c r="C1091" s="33" t="s">
        <v>648</v>
      </c>
      <c r="D1091" s="33" t="s">
        <v>262</v>
      </c>
      <c r="E1091" s="154" t="s">
        <v>193</v>
      </c>
      <c r="F1091" s="161">
        <v>16.899999999999999</v>
      </c>
      <c r="G1091" s="159" t="s">
        <v>473</v>
      </c>
      <c r="H1091" s="33"/>
    </row>
    <row r="1092" spans="1:8" ht="15" customHeight="1">
      <c r="A1092" s="33" t="s">
        <v>683</v>
      </c>
      <c r="B1092" s="33" t="s">
        <v>684</v>
      </c>
      <c r="C1092" s="33" t="s">
        <v>648</v>
      </c>
      <c r="D1092" s="33" t="s">
        <v>262</v>
      </c>
      <c r="E1092" s="154" t="s">
        <v>192</v>
      </c>
      <c r="F1092" s="161">
        <v>10.3</v>
      </c>
      <c r="G1092" s="159" t="s">
        <v>473</v>
      </c>
      <c r="H1092" s="33"/>
    </row>
    <row r="1093" spans="1:8" ht="15" customHeight="1">
      <c r="A1093" s="33" t="s">
        <v>683</v>
      </c>
      <c r="B1093" s="33" t="s">
        <v>684</v>
      </c>
      <c r="C1093" s="33" t="s">
        <v>648</v>
      </c>
      <c r="D1093" s="33" t="s">
        <v>262</v>
      </c>
      <c r="E1093" s="154" t="s">
        <v>355</v>
      </c>
      <c r="F1093" s="161">
        <v>8.8000000000000007</v>
      </c>
      <c r="G1093" s="159" t="s">
        <v>473</v>
      </c>
      <c r="H1093" s="33"/>
    </row>
    <row r="1094" spans="1:8" ht="15" customHeight="1">
      <c r="A1094" s="33" t="s">
        <v>683</v>
      </c>
      <c r="B1094" s="33" t="s">
        <v>684</v>
      </c>
      <c r="C1094" s="33" t="s">
        <v>648</v>
      </c>
      <c r="D1094" s="33" t="s">
        <v>262</v>
      </c>
      <c r="E1094" s="154" t="s">
        <v>663</v>
      </c>
      <c r="F1094" s="161">
        <v>4.2</v>
      </c>
      <c r="G1094" s="159" t="s">
        <v>473</v>
      </c>
      <c r="H1094" s="33"/>
    </row>
    <row r="1095" spans="1:8" ht="15" customHeight="1">
      <c r="A1095" s="33" t="s">
        <v>683</v>
      </c>
      <c r="B1095" s="33" t="s">
        <v>684</v>
      </c>
      <c r="C1095" s="33" t="s">
        <v>648</v>
      </c>
      <c r="D1095" s="33" t="s">
        <v>262</v>
      </c>
      <c r="E1095" s="154" t="s">
        <v>250</v>
      </c>
      <c r="F1095" s="161">
        <v>18.7</v>
      </c>
      <c r="G1095" s="159" t="s">
        <v>473</v>
      </c>
      <c r="H1095" s="33"/>
    </row>
    <row r="1096" spans="1:8" ht="15" customHeight="1">
      <c r="A1096" s="33" t="s">
        <v>683</v>
      </c>
      <c r="B1096" s="33" t="s">
        <v>682</v>
      </c>
      <c r="C1096" s="33" t="s">
        <v>648</v>
      </c>
      <c r="D1096" s="33" t="s">
        <v>262</v>
      </c>
      <c r="E1096" s="154" t="s">
        <v>197</v>
      </c>
      <c r="F1096" s="161">
        <v>9</v>
      </c>
      <c r="G1096" s="159" t="s">
        <v>473</v>
      </c>
      <c r="H1096" s="33"/>
    </row>
    <row r="1097" spans="1:8" ht="15" customHeight="1">
      <c r="A1097" s="33" t="s">
        <v>683</v>
      </c>
      <c r="B1097" s="33" t="s">
        <v>682</v>
      </c>
      <c r="C1097" s="33" t="s">
        <v>648</v>
      </c>
      <c r="D1097" s="33" t="s">
        <v>262</v>
      </c>
      <c r="E1097" s="154" t="s">
        <v>196</v>
      </c>
      <c r="F1097" s="161">
        <v>14.8</v>
      </c>
      <c r="G1097" s="159" t="s">
        <v>473</v>
      </c>
      <c r="H1097" s="33"/>
    </row>
    <row r="1098" spans="1:8" ht="15" customHeight="1">
      <c r="A1098" s="33" t="s">
        <v>683</v>
      </c>
      <c r="B1098" s="33" t="s">
        <v>682</v>
      </c>
      <c r="C1098" s="33" t="s">
        <v>648</v>
      </c>
      <c r="D1098" s="33" t="s">
        <v>262</v>
      </c>
      <c r="E1098" s="154" t="s">
        <v>195</v>
      </c>
      <c r="F1098" s="161">
        <v>12.9</v>
      </c>
      <c r="G1098" s="159" t="s">
        <v>473</v>
      </c>
      <c r="H1098" s="33"/>
    </row>
    <row r="1099" spans="1:8" ht="15" customHeight="1">
      <c r="A1099" s="33" t="s">
        <v>683</v>
      </c>
      <c r="B1099" s="33" t="s">
        <v>682</v>
      </c>
      <c r="C1099" s="33" t="s">
        <v>648</v>
      </c>
      <c r="D1099" s="33" t="s">
        <v>262</v>
      </c>
      <c r="E1099" s="154" t="s">
        <v>194</v>
      </c>
      <c r="F1099" s="161">
        <v>12.7</v>
      </c>
      <c r="G1099" s="159" t="s">
        <v>473</v>
      </c>
      <c r="H1099" s="33"/>
    </row>
    <row r="1100" spans="1:8" ht="15" customHeight="1">
      <c r="A1100" s="33" t="s">
        <v>683</v>
      </c>
      <c r="B1100" s="33" t="s">
        <v>682</v>
      </c>
      <c r="C1100" s="33" t="s">
        <v>648</v>
      </c>
      <c r="D1100" s="33" t="s">
        <v>262</v>
      </c>
      <c r="E1100" s="154" t="s">
        <v>193</v>
      </c>
      <c r="F1100" s="161">
        <v>11.7</v>
      </c>
      <c r="G1100" s="159" t="s">
        <v>473</v>
      </c>
      <c r="H1100" s="33"/>
    </row>
    <row r="1101" spans="1:8" ht="15" customHeight="1">
      <c r="A1101" s="33" t="s">
        <v>683</v>
      </c>
      <c r="B1101" s="33" t="s">
        <v>682</v>
      </c>
      <c r="C1101" s="33" t="s">
        <v>648</v>
      </c>
      <c r="D1101" s="33" t="s">
        <v>262</v>
      </c>
      <c r="E1101" s="154" t="s">
        <v>192</v>
      </c>
      <c r="F1101" s="161">
        <v>9.6</v>
      </c>
      <c r="G1101" s="159" t="s">
        <v>473</v>
      </c>
      <c r="H1101" s="33"/>
    </row>
    <row r="1102" spans="1:8" ht="15" customHeight="1">
      <c r="A1102" s="33" t="s">
        <v>683</v>
      </c>
      <c r="B1102" s="33" t="s">
        <v>682</v>
      </c>
      <c r="C1102" s="33" t="s">
        <v>648</v>
      </c>
      <c r="D1102" s="33" t="s">
        <v>262</v>
      </c>
      <c r="E1102" s="154" t="s">
        <v>355</v>
      </c>
      <c r="F1102" s="161">
        <v>10.199999999999999</v>
      </c>
      <c r="G1102" s="159" t="s">
        <v>473</v>
      </c>
      <c r="H1102" s="33"/>
    </row>
    <row r="1103" spans="1:8" ht="15" customHeight="1">
      <c r="A1103" s="33" t="s">
        <v>683</v>
      </c>
      <c r="B1103" s="33" t="s">
        <v>682</v>
      </c>
      <c r="C1103" s="33" t="s">
        <v>648</v>
      </c>
      <c r="D1103" s="33" t="s">
        <v>262</v>
      </c>
      <c r="E1103" s="154" t="s">
        <v>663</v>
      </c>
      <c r="F1103" s="161">
        <v>9</v>
      </c>
      <c r="G1103" s="159" t="s">
        <v>473</v>
      </c>
      <c r="H1103" s="33"/>
    </row>
    <row r="1104" spans="1:8" ht="15" customHeight="1">
      <c r="A1104" s="33" t="s">
        <v>683</v>
      </c>
      <c r="B1104" s="33" t="s">
        <v>682</v>
      </c>
      <c r="C1104" s="33" t="s">
        <v>648</v>
      </c>
      <c r="D1104" s="33" t="s">
        <v>262</v>
      </c>
      <c r="E1104" s="33" t="s">
        <v>250</v>
      </c>
      <c r="F1104" s="161">
        <v>11.8</v>
      </c>
      <c r="G1104" s="159" t="s">
        <v>473</v>
      </c>
      <c r="H1104" s="33"/>
    </row>
    <row r="1105" spans="1:8" ht="15" customHeight="1">
      <c r="A1105" s="159" t="s">
        <v>703</v>
      </c>
      <c r="B1105" s="33" t="s">
        <v>704</v>
      </c>
      <c r="C1105" s="33" t="s">
        <v>648</v>
      </c>
      <c r="D1105" s="33" t="s">
        <v>18</v>
      </c>
      <c r="E1105" s="153" t="s">
        <v>19</v>
      </c>
      <c r="F1105" s="33">
        <v>95</v>
      </c>
      <c r="G1105" s="159" t="s">
        <v>473</v>
      </c>
      <c r="H1105" s="33"/>
    </row>
    <row r="1106" spans="1:8" ht="15" customHeight="1">
      <c r="A1106" s="159" t="s">
        <v>703</v>
      </c>
      <c r="B1106" s="33" t="s">
        <v>704</v>
      </c>
      <c r="C1106" s="33" t="s">
        <v>648</v>
      </c>
      <c r="D1106" s="33" t="s">
        <v>18</v>
      </c>
      <c r="E1106" s="153" t="s">
        <v>20</v>
      </c>
      <c r="F1106" s="33">
        <v>94.1</v>
      </c>
      <c r="G1106" s="159" t="s">
        <v>473</v>
      </c>
      <c r="H1106" s="33"/>
    </row>
    <row r="1107" spans="1:8" ht="15" customHeight="1">
      <c r="A1107" s="159" t="s">
        <v>703</v>
      </c>
      <c r="B1107" s="33" t="s">
        <v>702</v>
      </c>
      <c r="C1107" s="33" t="s">
        <v>648</v>
      </c>
      <c r="D1107" s="33" t="s">
        <v>18</v>
      </c>
      <c r="E1107" s="153" t="s">
        <v>19</v>
      </c>
      <c r="F1107" s="33">
        <v>4.0999999999999996</v>
      </c>
      <c r="G1107" s="159" t="s">
        <v>473</v>
      </c>
      <c r="H1107" s="33"/>
    </row>
    <row r="1108" spans="1:8" ht="15" customHeight="1">
      <c r="A1108" s="159" t="s">
        <v>703</v>
      </c>
      <c r="B1108" s="33" t="s">
        <v>702</v>
      </c>
      <c r="C1108" s="33" t="s">
        <v>648</v>
      </c>
      <c r="D1108" s="33" t="s">
        <v>18</v>
      </c>
      <c r="E1108" s="153" t="s">
        <v>20</v>
      </c>
      <c r="F1108" s="33">
        <v>5.2</v>
      </c>
      <c r="G1108" s="159" t="s">
        <v>473</v>
      </c>
      <c r="H1108" s="33"/>
    </row>
    <row r="1109" spans="1:8" ht="15" customHeight="1">
      <c r="A1109" s="159" t="s">
        <v>700</v>
      </c>
      <c r="B1109" s="33" t="s">
        <v>701</v>
      </c>
      <c r="C1109" s="33" t="s">
        <v>648</v>
      </c>
      <c r="D1109" s="33" t="s">
        <v>18</v>
      </c>
      <c r="E1109" s="153" t="s">
        <v>19</v>
      </c>
      <c r="F1109" s="33">
        <v>86.3</v>
      </c>
      <c r="G1109" s="159" t="s">
        <v>473</v>
      </c>
      <c r="H1109" s="33"/>
    </row>
    <row r="1110" spans="1:8" ht="15" customHeight="1">
      <c r="A1110" s="159" t="s">
        <v>700</v>
      </c>
      <c r="B1110" s="33" t="s">
        <v>701</v>
      </c>
      <c r="C1110" s="33" t="s">
        <v>648</v>
      </c>
      <c r="D1110" s="33" t="s">
        <v>18</v>
      </c>
      <c r="E1110" s="153" t="s">
        <v>20</v>
      </c>
      <c r="F1110" s="33">
        <v>87.3</v>
      </c>
      <c r="G1110" s="159" t="s">
        <v>473</v>
      </c>
      <c r="H1110" s="33"/>
    </row>
    <row r="1111" spans="1:8" ht="15" customHeight="1">
      <c r="A1111" s="159" t="s">
        <v>700</v>
      </c>
      <c r="B1111" s="33" t="s">
        <v>699</v>
      </c>
      <c r="C1111" s="33" t="s">
        <v>648</v>
      </c>
      <c r="D1111" s="33" t="s">
        <v>18</v>
      </c>
      <c r="E1111" s="153" t="s">
        <v>19</v>
      </c>
      <c r="F1111" s="33">
        <v>12.3</v>
      </c>
      <c r="G1111" s="159" t="s">
        <v>473</v>
      </c>
      <c r="H1111" s="33"/>
    </row>
    <row r="1112" spans="1:8" ht="15" customHeight="1">
      <c r="A1112" s="159" t="s">
        <v>700</v>
      </c>
      <c r="B1112" s="33" t="s">
        <v>699</v>
      </c>
      <c r="C1112" s="33" t="s">
        <v>648</v>
      </c>
      <c r="D1112" s="33" t="s">
        <v>18</v>
      </c>
      <c r="E1112" s="153" t="s">
        <v>20</v>
      </c>
      <c r="F1112" s="33">
        <v>11.4</v>
      </c>
      <c r="G1112" s="159" t="s">
        <v>473</v>
      </c>
      <c r="H1112" s="33"/>
    </row>
    <row r="1113" spans="1:8" ht="15" customHeight="1">
      <c r="A1113" s="159" t="s">
        <v>667</v>
      </c>
      <c r="B1113" s="33" t="s">
        <v>670</v>
      </c>
      <c r="C1113" s="33" t="s">
        <v>648</v>
      </c>
      <c r="D1113" s="33" t="s">
        <v>18</v>
      </c>
      <c r="E1113" s="153" t="s">
        <v>19</v>
      </c>
      <c r="F1113" s="33">
        <v>44.9</v>
      </c>
      <c r="G1113" s="159" t="s">
        <v>473</v>
      </c>
      <c r="H1113" s="33"/>
    </row>
    <row r="1114" spans="1:8" ht="15" customHeight="1">
      <c r="A1114" s="159" t="s">
        <v>667</v>
      </c>
      <c r="B1114" s="33" t="s">
        <v>670</v>
      </c>
      <c r="C1114" s="33" t="s">
        <v>648</v>
      </c>
      <c r="D1114" s="33" t="s">
        <v>18</v>
      </c>
      <c r="E1114" s="153" t="s">
        <v>20</v>
      </c>
      <c r="F1114" s="33">
        <v>42.9</v>
      </c>
      <c r="G1114" s="159" t="s">
        <v>473</v>
      </c>
      <c r="H1114" s="33"/>
    </row>
    <row r="1115" spans="1:8" ht="15" customHeight="1">
      <c r="A1115" s="159" t="s">
        <v>667</v>
      </c>
      <c r="B1115" s="33" t="s">
        <v>669</v>
      </c>
      <c r="C1115" s="33" t="s">
        <v>648</v>
      </c>
      <c r="D1115" s="33" t="s">
        <v>18</v>
      </c>
      <c r="E1115" s="153" t="s">
        <v>19</v>
      </c>
      <c r="F1115" s="33">
        <v>44.1</v>
      </c>
      <c r="G1115" s="159" t="s">
        <v>473</v>
      </c>
      <c r="H1115" s="33"/>
    </row>
    <row r="1116" spans="1:8" ht="15" customHeight="1">
      <c r="A1116" s="159" t="s">
        <v>667</v>
      </c>
      <c r="B1116" s="33" t="s">
        <v>669</v>
      </c>
      <c r="C1116" s="33" t="s">
        <v>648</v>
      </c>
      <c r="D1116" s="33" t="s">
        <v>18</v>
      </c>
      <c r="E1116" s="153" t="s">
        <v>20</v>
      </c>
      <c r="F1116" s="33">
        <v>45.5</v>
      </c>
      <c r="G1116" s="159" t="s">
        <v>473</v>
      </c>
      <c r="H1116" s="33"/>
    </row>
    <row r="1117" spans="1:8" ht="15" customHeight="1">
      <c r="A1117" s="159" t="s">
        <v>667</v>
      </c>
      <c r="B1117" s="33" t="s">
        <v>666</v>
      </c>
      <c r="C1117" s="33" t="s">
        <v>648</v>
      </c>
      <c r="D1117" s="33" t="s">
        <v>18</v>
      </c>
      <c r="E1117" s="153" t="s">
        <v>19</v>
      </c>
      <c r="F1117" s="33">
        <v>11.1</v>
      </c>
      <c r="G1117" s="159" t="s">
        <v>473</v>
      </c>
      <c r="H1117" s="33"/>
    </row>
    <row r="1118" spans="1:8" ht="15" customHeight="1">
      <c r="A1118" s="159" t="s">
        <v>667</v>
      </c>
      <c r="B1118" s="33" t="s">
        <v>666</v>
      </c>
      <c r="C1118" s="33" t="s">
        <v>648</v>
      </c>
      <c r="D1118" s="33" t="s">
        <v>18</v>
      </c>
      <c r="E1118" s="153" t="s">
        <v>20</v>
      </c>
      <c r="F1118" s="33">
        <v>11.7</v>
      </c>
      <c r="G1118" s="159" t="s">
        <v>473</v>
      </c>
      <c r="H1118" s="33"/>
    </row>
    <row r="1119" spans="1:8" ht="15" customHeight="1">
      <c r="A1119" s="159" t="s">
        <v>696</v>
      </c>
      <c r="B1119" s="33" t="s">
        <v>698</v>
      </c>
      <c r="C1119" s="33" t="s">
        <v>648</v>
      </c>
      <c r="D1119" s="33" t="s">
        <v>18</v>
      </c>
      <c r="E1119" s="153" t="s">
        <v>19</v>
      </c>
      <c r="F1119" s="33">
        <v>86.8</v>
      </c>
      <c r="G1119" s="159" t="s">
        <v>473</v>
      </c>
      <c r="H1119" s="33"/>
    </row>
    <row r="1120" spans="1:8" ht="15" customHeight="1">
      <c r="A1120" s="159" t="s">
        <v>696</v>
      </c>
      <c r="B1120" s="33" t="s">
        <v>698</v>
      </c>
      <c r="C1120" s="33" t="s">
        <v>648</v>
      </c>
      <c r="D1120" s="33" t="s">
        <v>18</v>
      </c>
      <c r="E1120" s="153" t="s">
        <v>20</v>
      </c>
      <c r="F1120" s="33">
        <v>85.4</v>
      </c>
      <c r="G1120" s="159" t="s">
        <v>473</v>
      </c>
      <c r="H1120" s="33"/>
    </row>
    <row r="1121" spans="1:8" ht="15" customHeight="1">
      <c r="A1121" s="159" t="s">
        <v>696</v>
      </c>
      <c r="B1121" s="33" t="s">
        <v>697</v>
      </c>
      <c r="C1121" s="33" t="s">
        <v>648</v>
      </c>
      <c r="D1121" s="33" t="s">
        <v>18</v>
      </c>
      <c r="E1121" s="153" t="s">
        <v>19</v>
      </c>
      <c r="F1121" s="33">
        <v>9.8000000000000007</v>
      </c>
      <c r="G1121" s="159" t="s">
        <v>473</v>
      </c>
      <c r="H1121" s="33"/>
    </row>
    <row r="1122" spans="1:8" ht="15" customHeight="1">
      <c r="A1122" s="159" t="s">
        <v>696</v>
      </c>
      <c r="B1122" s="33" t="s">
        <v>697</v>
      </c>
      <c r="C1122" s="33" t="s">
        <v>648</v>
      </c>
      <c r="D1122" s="33" t="s">
        <v>18</v>
      </c>
      <c r="E1122" s="153" t="s">
        <v>20</v>
      </c>
      <c r="F1122" s="33">
        <v>10.199999999999999</v>
      </c>
      <c r="G1122" s="159" t="s">
        <v>473</v>
      </c>
      <c r="H1122" s="33"/>
    </row>
    <row r="1123" spans="1:8" ht="15" customHeight="1">
      <c r="A1123" s="159" t="s">
        <v>696</v>
      </c>
      <c r="B1123" s="33" t="s">
        <v>695</v>
      </c>
      <c r="C1123" s="33" t="s">
        <v>648</v>
      </c>
      <c r="D1123" s="33" t="s">
        <v>18</v>
      </c>
      <c r="E1123" s="153" t="s">
        <v>19</v>
      </c>
      <c r="F1123" s="33">
        <v>3.4</v>
      </c>
      <c r="G1123" s="159" t="s">
        <v>473</v>
      </c>
      <c r="H1123" s="33"/>
    </row>
    <row r="1124" spans="1:8" ht="15" customHeight="1">
      <c r="A1124" s="159" t="s">
        <v>696</v>
      </c>
      <c r="B1124" s="33" t="s">
        <v>695</v>
      </c>
      <c r="C1124" s="33" t="s">
        <v>648</v>
      </c>
      <c r="D1124" s="33" t="s">
        <v>18</v>
      </c>
      <c r="E1124" s="153" t="s">
        <v>20</v>
      </c>
      <c r="F1124" s="33">
        <v>4.4000000000000004</v>
      </c>
      <c r="G1124" s="159" t="s">
        <v>473</v>
      </c>
      <c r="H1124" s="33"/>
    </row>
    <row r="1125" spans="1:8" ht="15" customHeight="1">
      <c r="A1125" s="159" t="s">
        <v>692</v>
      </c>
      <c r="B1125" s="33" t="s">
        <v>694</v>
      </c>
      <c r="C1125" s="33" t="s">
        <v>648</v>
      </c>
      <c r="D1125" s="33" t="s">
        <v>18</v>
      </c>
      <c r="E1125" s="153" t="s">
        <v>19</v>
      </c>
      <c r="F1125" s="33">
        <v>89.5</v>
      </c>
      <c r="G1125" s="159" t="s">
        <v>473</v>
      </c>
      <c r="H1125" s="33"/>
    </row>
    <row r="1126" spans="1:8" ht="15" customHeight="1">
      <c r="A1126" s="159" t="s">
        <v>692</v>
      </c>
      <c r="B1126" s="33" t="s">
        <v>694</v>
      </c>
      <c r="C1126" s="33" t="s">
        <v>648</v>
      </c>
      <c r="D1126" s="33" t="s">
        <v>18</v>
      </c>
      <c r="E1126" s="153" t="s">
        <v>20</v>
      </c>
      <c r="F1126" s="33">
        <v>88.9</v>
      </c>
      <c r="G1126" s="159" t="s">
        <v>473</v>
      </c>
      <c r="H1126" s="33"/>
    </row>
    <row r="1127" spans="1:8" ht="15" customHeight="1">
      <c r="A1127" s="159" t="s">
        <v>692</v>
      </c>
      <c r="B1127" s="33" t="s">
        <v>693</v>
      </c>
      <c r="C1127" s="33" t="s">
        <v>648</v>
      </c>
      <c r="D1127" s="33" t="s">
        <v>18</v>
      </c>
      <c r="E1127" s="153" t="s">
        <v>19</v>
      </c>
      <c r="F1127" s="33">
        <v>7.8</v>
      </c>
      <c r="G1127" s="159" t="s">
        <v>473</v>
      </c>
      <c r="H1127" s="33"/>
    </row>
    <row r="1128" spans="1:8" ht="15" customHeight="1">
      <c r="A1128" s="159" t="s">
        <v>692</v>
      </c>
      <c r="B1128" s="33" t="s">
        <v>693</v>
      </c>
      <c r="C1128" s="33" t="s">
        <v>648</v>
      </c>
      <c r="D1128" s="33" t="s">
        <v>18</v>
      </c>
      <c r="E1128" s="153" t="s">
        <v>20</v>
      </c>
      <c r="F1128" s="33">
        <v>8</v>
      </c>
      <c r="G1128" s="159" t="s">
        <v>473</v>
      </c>
      <c r="H1128" s="33"/>
    </row>
    <row r="1129" spans="1:8" ht="15" customHeight="1">
      <c r="A1129" s="159" t="s">
        <v>692</v>
      </c>
      <c r="B1129" s="33" t="s">
        <v>691</v>
      </c>
      <c r="C1129" s="33" t="s">
        <v>648</v>
      </c>
      <c r="D1129" s="33" t="s">
        <v>18</v>
      </c>
      <c r="E1129" s="153" t="s">
        <v>19</v>
      </c>
      <c r="F1129" s="33">
        <v>2.7</v>
      </c>
      <c r="G1129" s="159" t="s">
        <v>473</v>
      </c>
      <c r="H1129" s="33"/>
    </row>
    <row r="1130" spans="1:8" ht="15" customHeight="1">
      <c r="A1130" s="159" t="s">
        <v>692</v>
      </c>
      <c r="B1130" s="33" t="s">
        <v>691</v>
      </c>
      <c r="C1130" s="33" t="s">
        <v>648</v>
      </c>
      <c r="D1130" s="33" t="s">
        <v>18</v>
      </c>
      <c r="E1130" s="153" t="s">
        <v>20</v>
      </c>
      <c r="F1130" s="33">
        <v>3.3</v>
      </c>
      <c r="G1130" s="159" t="s">
        <v>473</v>
      </c>
      <c r="H1130" s="33"/>
    </row>
    <row r="1131" spans="1:8" ht="15" customHeight="1">
      <c r="A1131" s="159" t="s">
        <v>362</v>
      </c>
      <c r="B1131" s="33" t="s">
        <v>690</v>
      </c>
      <c r="C1131" s="33" t="s">
        <v>648</v>
      </c>
      <c r="D1131" s="33" t="s">
        <v>18</v>
      </c>
      <c r="E1131" s="153" t="s">
        <v>19</v>
      </c>
      <c r="F1131" s="33">
        <v>89.2</v>
      </c>
      <c r="G1131" s="159" t="s">
        <v>473</v>
      </c>
      <c r="H1131" s="33"/>
    </row>
    <row r="1132" spans="1:8" ht="15" customHeight="1">
      <c r="A1132" s="159" t="s">
        <v>362</v>
      </c>
      <c r="B1132" s="33" t="s">
        <v>690</v>
      </c>
      <c r="C1132" s="33" t="s">
        <v>648</v>
      </c>
      <c r="D1132" s="33" t="s">
        <v>18</v>
      </c>
      <c r="E1132" s="153" t="s">
        <v>20</v>
      </c>
      <c r="F1132" s="33">
        <v>89</v>
      </c>
      <c r="G1132" s="159" t="s">
        <v>473</v>
      </c>
      <c r="H1132" s="33"/>
    </row>
    <row r="1133" spans="1:8" ht="15" customHeight="1">
      <c r="A1133" s="159" t="s">
        <v>362</v>
      </c>
      <c r="B1133" s="33" t="s">
        <v>689</v>
      </c>
      <c r="C1133" s="33" t="s">
        <v>648</v>
      </c>
      <c r="D1133" s="33" t="s">
        <v>18</v>
      </c>
      <c r="E1133" s="153" t="s">
        <v>19</v>
      </c>
      <c r="F1133" s="33">
        <v>8</v>
      </c>
      <c r="G1133" s="159" t="s">
        <v>473</v>
      </c>
      <c r="H1133" s="33"/>
    </row>
    <row r="1134" spans="1:8" ht="15" customHeight="1">
      <c r="A1134" s="159" t="s">
        <v>362</v>
      </c>
      <c r="B1134" s="33" t="s">
        <v>689</v>
      </c>
      <c r="C1134" s="33" t="s">
        <v>648</v>
      </c>
      <c r="D1134" s="33" t="s">
        <v>18</v>
      </c>
      <c r="E1134" s="153" t="s">
        <v>20</v>
      </c>
      <c r="F1134" s="33">
        <v>7.8</v>
      </c>
      <c r="G1134" s="159" t="s">
        <v>473</v>
      </c>
      <c r="H1134" s="33"/>
    </row>
    <row r="1135" spans="1:8" ht="15" customHeight="1">
      <c r="A1135" s="159" t="s">
        <v>362</v>
      </c>
      <c r="B1135" s="33" t="s">
        <v>688</v>
      </c>
      <c r="C1135" s="33" t="s">
        <v>648</v>
      </c>
      <c r="D1135" s="33" t="s">
        <v>18</v>
      </c>
      <c r="E1135" s="153" t="s">
        <v>19</v>
      </c>
      <c r="F1135" s="33">
        <v>2.9</v>
      </c>
      <c r="G1135" s="159" t="s">
        <v>473</v>
      </c>
      <c r="H1135" s="33"/>
    </row>
    <row r="1136" spans="1:8" ht="15" customHeight="1">
      <c r="A1136" s="159" t="s">
        <v>362</v>
      </c>
      <c r="B1136" s="33" t="s">
        <v>688</v>
      </c>
      <c r="C1136" s="33" t="s">
        <v>648</v>
      </c>
      <c r="D1136" s="33" t="s">
        <v>18</v>
      </c>
      <c r="E1136" s="153" t="s">
        <v>20</v>
      </c>
      <c r="F1136" s="33">
        <v>3.2</v>
      </c>
      <c r="G1136" s="159" t="s">
        <v>473</v>
      </c>
      <c r="H1136" s="33"/>
    </row>
    <row r="1137" spans="1:8" ht="15" customHeight="1">
      <c r="A1137" s="159" t="s">
        <v>686</v>
      </c>
      <c r="B1137" s="33" t="s">
        <v>687</v>
      </c>
      <c r="C1137" s="33" t="s">
        <v>648</v>
      </c>
      <c r="D1137" s="33" t="s">
        <v>18</v>
      </c>
      <c r="E1137" s="153" t="s">
        <v>19</v>
      </c>
      <c r="F1137" s="33">
        <v>72</v>
      </c>
      <c r="G1137" s="159" t="s">
        <v>473</v>
      </c>
      <c r="H1137" s="33"/>
    </row>
    <row r="1138" spans="1:8" ht="15" customHeight="1">
      <c r="A1138" s="159" t="s">
        <v>686</v>
      </c>
      <c r="B1138" s="33" t="s">
        <v>687</v>
      </c>
      <c r="C1138" s="33" t="s">
        <v>648</v>
      </c>
      <c r="D1138" s="33" t="s">
        <v>18</v>
      </c>
      <c r="E1138" s="153" t="s">
        <v>20</v>
      </c>
      <c r="F1138" s="33">
        <v>67.599999999999994</v>
      </c>
      <c r="G1138" s="159" t="s">
        <v>473</v>
      </c>
      <c r="H1138" s="33"/>
    </row>
    <row r="1139" spans="1:8" ht="15" customHeight="1">
      <c r="A1139" s="159" t="s">
        <v>686</v>
      </c>
      <c r="B1139" s="33" t="s">
        <v>685</v>
      </c>
      <c r="C1139" s="33" t="s">
        <v>648</v>
      </c>
      <c r="D1139" s="33" t="s">
        <v>18</v>
      </c>
      <c r="E1139" s="153" t="s">
        <v>19</v>
      </c>
      <c r="F1139" s="33">
        <v>28.1</v>
      </c>
      <c r="G1139" s="159" t="s">
        <v>473</v>
      </c>
      <c r="H1139" s="33"/>
    </row>
    <row r="1140" spans="1:8" ht="15" customHeight="1">
      <c r="A1140" s="159" t="s">
        <v>686</v>
      </c>
      <c r="B1140" s="33" t="s">
        <v>685</v>
      </c>
      <c r="C1140" s="33" t="s">
        <v>648</v>
      </c>
      <c r="D1140" s="33" t="s">
        <v>18</v>
      </c>
      <c r="E1140" s="153" t="s">
        <v>20</v>
      </c>
      <c r="F1140" s="33">
        <v>32.4</v>
      </c>
      <c r="G1140" s="159" t="s">
        <v>473</v>
      </c>
      <c r="H1140" s="33"/>
    </row>
    <row r="1141" spans="1:8" ht="15" customHeight="1">
      <c r="A1141" s="159" t="s">
        <v>683</v>
      </c>
      <c r="B1141" s="33" t="s">
        <v>684</v>
      </c>
      <c r="C1141" s="33" t="s">
        <v>648</v>
      </c>
      <c r="D1141" s="33" t="s">
        <v>18</v>
      </c>
      <c r="E1141" s="153" t="s">
        <v>19</v>
      </c>
      <c r="F1141" s="33">
        <v>16.2</v>
      </c>
      <c r="G1141" s="159" t="s">
        <v>473</v>
      </c>
      <c r="H1141" s="33"/>
    </row>
    <row r="1142" spans="1:8" ht="15" customHeight="1">
      <c r="A1142" s="159" t="s">
        <v>683</v>
      </c>
      <c r="B1142" s="33" t="s">
        <v>684</v>
      </c>
      <c r="C1142" s="33" t="s">
        <v>648</v>
      </c>
      <c r="D1142" s="33" t="s">
        <v>18</v>
      </c>
      <c r="E1142" s="153" t="s">
        <v>20</v>
      </c>
      <c r="F1142" s="33">
        <v>20.7</v>
      </c>
      <c r="G1142" s="159" t="s">
        <v>473</v>
      </c>
      <c r="H1142" s="33"/>
    </row>
    <row r="1143" spans="1:8" ht="15" customHeight="1">
      <c r="A1143" s="159" t="s">
        <v>683</v>
      </c>
      <c r="B1143" s="33" t="s">
        <v>682</v>
      </c>
      <c r="C1143" s="33" t="s">
        <v>648</v>
      </c>
      <c r="D1143" s="33" t="s">
        <v>18</v>
      </c>
      <c r="E1143" s="153" t="s">
        <v>19</v>
      </c>
      <c r="F1143" s="33">
        <v>11.9</v>
      </c>
      <c r="G1143" s="159" t="s">
        <v>473</v>
      </c>
      <c r="H1143" s="33"/>
    </row>
    <row r="1144" spans="1:8" ht="15" customHeight="1">
      <c r="A1144" s="33" t="s">
        <v>683</v>
      </c>
      <c r="B1144" s="33" t="s">
        <v>682</v>
      </c>
      <c r="C1144" s="33" t="s">
        <v>648</v>
      </c>
      <c r="D1144" s="33" t="s">
        <v>18</v>
      </c>
      <c r="E1144" s="153" t="s">
        <v>20</v>
      </c>
      <c r="F1144" s="33">
        <v>11.7</v>
      </c>
      <c r="G1144" s="159" t="s">
        <v>473</v>
      </c>
      <c r="H1144" s="33"/>
    </row>
    <row r="1145" spans="1:8" ht="15" customHeight="1">
      <c r="A1145" s="159" t="s">
        <v>703</v>
      </c>
      <c r="B1145" s="33" t="s">
        <v>704</v>
      </c>
      <c r="C1145" s="33" t="s">
        <v>648</v>
      </c>
      <c r="D1145" s="159" t="s">
        <v>660</v>
      </c>
      <c r="E1145" s="153" t="s">
        <v>661</v>
      </c>
      <c r="F1145" s="33">
        <v>95.8</v>
      </c>
      <c r="G1145" s="159" t="s">
        <v>473</v>
      </c>
      <c r="H1145" s="33"/>
    </row>
    <row r="1146" spans="1:8" ht="15" customHeight="1">
      <c r="A1146" s="159" t="s">
        <v>703</v>
      </c>
      <c r="B1146" s="33" t="s">
        <v>704</v>
      </c>
      <c r="C1146" s="33" t="s">
        <v>648</v>
      </c>
      <c r="D1146" s="159" t="s">
        <v>660</v>
      </c>
      <c r="E1146" s="153" t="s">
        <v>659</v>
      </c>
      <c r="F1146" s="33">
        <v>85.7</v>
      </c>
      <c r="G1146" s="159" t="s">
        <v>473</v>
      </c>
      <c r="H1146" s="33"/>
    </row>
    <row r="1147" spans="1:8" ht="15" customHeight="1">
      <c r="A1147" s="159" t="s">
        <v>703</v>
      </c>
      <c r="B1147" s="33" t="s">
        <v>702</v>
      </c>
      <c r="C1147" s="33" t="s">
        <v>648</v>
      </c>
      <c r="D1147" s="159" t="s">
        <v>660</v>
      </c>
      <c r="E1147" s="153" t="s">
        <v>661</v>
      </c>
      <c r="F1147" s="33">
        <v>3.4</v>
      </c>
      <c r="G1147" s="159" t="s">
        <v>473</v>
      </c>
      <c r="H1147" s="33"/>
    </row>
    <row r="1148" spans="1:8" ht="15" customHeight="1">
      <c r="A1148" s="159" t="s">
        <v>703</v>
      </c>
      <c r="B1148" s="33" t="s">
        <v>702</v>
      </c>
      <c r="C1148" s="33" t="s">
        <v>648</v>
      </c>
      <c r="D1148" s="159" t="s">
        <v>660</v>
      </c>
      <c r="E1148" s="153" t="s">
        <v>659</v>
      </c>
      <c r="F1148" s="33">
        <v>13.3</v>
      </c>
      <c r="G1148" s="159" t="s">
        <v>473</v>
      </c>
      <c r="H1148" s="33"/>
    </row>
    <row r="1149" spans="1:8" ht="15" customHeight="1">
      <c r="A1149" s="159" t="s">
        <v>700</v>
      </c>
      <c r="B1149" s="33" t="s">
        <v>701</v>
      </c>
      <c r="C1149" s="33" t="s">
        <v>648</v>
      </c>
      <c r="D1149" s="159" t="s">
        <v>660</v>
      </c>
      <c r="E1149" s="153" t="s">
        <v>661</v>
      </c>
      <c r="F1149" s="33">
        <v>88.8</v>
      </c>
      <c r="G1149" s="159" t="s">
        <v>473</v>
      </c>
      <c r="H1149" s="33"/>
    </row>
    <row r="1150" spans="1:8" ht="15" customHeight="1">
      <c r="A1150" s="159" t="s">
        <v>700</v>
      </c>
      <c r="B1150" s="33" t="s">
        <v>701</v>
      </c>
      <c r="C1150" s="33" t="s">
        <v>648</v>
      </c>
      <c r="D1150" s="159" t="s">
        <v>660</v>
      </c>
      <c r="E1150" s="153" t="s">
        <v>659</v>
      </c>
      <c r="F1150" s="33">
        <v>76.2</v>
      </c>
      <c r="G1150" s="159" t="s">
        <v>473</v>
      </c>
      <c r="H1150" s="33"/>
    </row>
    <row r="1151" spans="1:8" ht="15" customHeight="1">
      <c r="A1151" s="159" t="s">
        <v>700</v>
      </c>
      <c r="B1151" s="33" t="s">
        <v>699</v>
      </c>
      <c r="C1151" s="33" t="s">
        <v>648</v>
      </c>
      <c r="D1151" s="159" t="s">
        <v>660</v>
      </c>
      <c r="E1151" s="153" t="s">
        <v>661</v>
      </c>
      <c r="F1151" s="33">
        <v>9.8000000000000007</v>
      </c>
      <c r="G1151" s="159" t="s">
        <v>473</v>
      </c>
      <c r="H1151" s="33"/>
    </row>
    <row r="1152" spans="1:8" ht="15" customHeight="1">
      <c r="A1152" s="159" t="s">
        <v>700</v>
      </c>
      <c r="B1152" s="33" t="s">
        <v>699</v>
      </c>
      <c r="C1152" s="33" t="s">
        <v>648</v>
      </c>
      <c r="D1152" s="159" t="s">
        <v>660</v>
      </c>
      <c r="E1152" s="153" t="s">
        <v>659</v>
      </c>
      <c r="F1152" s="33">
        <v>23</v>
      </c>
      <c r="G1152" s="159" t="s">
        <v>473</v>
      </c>
      <c r="H1152" s="33"/>
    </row>
    <row r="1153" spans="1:8" ht="15" customHeight="1">
      <c r="A1153" s="159" t="s">
        <v>667</v>
      </c>
      <c r="B1153" s="33" t="s">
        <v>670</v>
      </c>
      <c r="C1153" s="33" t="s">
        <v>648</v>
      </c>
      <c r="D1153" s="159" t="s">
        <v>660</v>
      </c>
      <c r="E1153" s="153" t="s">
        <v>661</v>
      </c>
      <c r="F1153" s="33">
        <v>44.7</v>
      </c>
      <c r="G1153" s="159" t="s">
        <v>473</v>
      </c>
      <c r="H1153" s="33"/>
    </row>
    <row r="1154" spans="1:8" ht="15" customHeight="1">
      <c r="A1154" s="159" t="s">
        <v>667</v>
      </c>
      <c r="B1154" s="33" t="s">
        <v>670</v>
      </c>
      <c r="C1154" s="33" t="s">
        <v>648</v>
      </c>
      <c r="D1154" s="159" t="s">
        <v>660</v>
      </c>
      <c r="E1154" s="153" t="s">
        <v>659</v>
      </c>
      <c r="F1154" s="33">
        <v>36.5</v>
      </c>
      <c r="G1154" s="159" t="s">
        <v>473</v>
      </c>
      <c r="H1154" s="33"/>
    </row>
    <row r="1155" spans="1:8" ht="15" customHeight="1">
      <c r="A1155" s="159" t="s">
        <v>667</v>
      </c>
      <c r="B1155" s="33" t="s">
        <v>669</v>
      </c>
      <c r="C1155" s="33" t="s">
        <v>648</v>
      </c>
      <c r="D1155" s="159" t="s">
        <v>660</v>
      </c>
      <c r="E1155" s="153" t="s">
        <v>661</v>
      </c>
      <c r="F1155" s="33">
        <v>45.1</v>
      </c>
      <c r="G1155" s="159" t="s">
        <v>473</v>
      </c>
      <c r="H1155" s="33"/>
    </row>
    <row r="1156" spans="1:8" ht="15" customHeight="1">
      <c r="A1156" s="159" t="s">
        <v>667</v>
      </c>
      <c r="B1156" s="33" t="s">
        <v>669</v>
      </c>
      <c r="C1156" s="33" t="s">
        <v>648</v>
      </c>
      <c r="D1156" s="159" t="s">
        <v>660</v>
      </c>
      <c r="E1156" s="153" t="s">
        <v>659</v>
      </c>
      <c r="F1156" s="33">
        <v>45.1</v>
      </c>
      <c r="G1156" s="159" t="s">
        <v>473</v>
      </c>
      <c r="H1156" s="33"/>
    </row>
    <row r="1157" spans="1:8" ht="15" customHeight="1">
      <c r="A1157" s="159" t="s">
        <v>667</v>
      </c>
      <c r="B1157" s="33" t="s">
        <v>666</v>
      </c>
      <c r="C1157" s="33" t="s">
        <v>648</v>
      </c>
      <c r="D1157" s="159" t="s">
        <v>660</v>
      </c>
      <c r="E1157" s="153" t="s">
        <v>661</v>
      </c>
      <c r="F1157" s="33">
        <v>10.199999999999999</v>
      </c>
      <c r="G1157" s="159" t="s">
        <v>473</v>
      </c>
      <c r="H1157" s="33"/>
    </row>
    <row r="1158" spans="1:8" ht="15" customHeight="1">
      <c r="A1158" s="159" t="s">
        <v>667</v>
      </c>
      <c r="B1158" s="33" t="s">
        <v>666</v>
      </c>
      <c r="C1158" s="33" t="s">
        <v>648</v>
      </c>
      <c r="D1158" s="159" t="s">
        <v>660</v>
      </c>
      <c r="E1158" s="153" t="s">
        <v>659</v>
      </c>
      <c r="F1158" s="33">
        <v>18.100000000000001</v>
      </c>
      <c r="G1158" s="159" t="s">
        <v>473</v>
      </c>
      <c r="H1158" s="33"/>
    </row>
    <row r="1159" spans="1:8" ht="15" customHeight="1">
      <c r="A1159" s="159" t="s">
        <v>696</v>
      </c>
      <c r="B1159" s="33" t="s">
        <v>698</v>
      </c>
      <c r="C1159" s="33" t="s">
        <v>648</v>
      </c>
      <c r="D1159" s="159" t="s">
        <v>660</v>
      </c>
      <c r="E1159" s="153" t="s">
        <v>661</v>
      </c>
      <c r="F1159" s="33">
        <v>86.6</v>
      </c>
      <c r="G1159" s="159" t="s">
        <v>473</v>
      </c>
      <c r="H1159" s="33"/>
    </row>
    <row r="1160" spans="1:8" ht="15" customHeight="1">
      <c r="A1160" s="159" t="s">
        <v>696</v>
      </c>
      <c r="B1160" s="33" t="s">
        <v>698</v>
      </c>
      <c r="C1160" s="33" t="s">
        <v>648</v>
      </c>
      <c r="D1160" s="159" t="s">
        <v>660</v>
      </c>
      <c r="E1160" s="153" t="s">
        <v>659</v>
      </c>
      <c r="F1160" s="33">
        <v>80.8</v>
      </c>
      <c r="G1160" s="159" t="s">
        <v>473</v>
      </c>
      <c r="H1160" s="33"/>
    </row>
    <row r="1161" spans="1:8" ht="15" customHeight="1">
      <c r="A1161" s="159" t="s">
        <v>696</v>
      </c>
      <c r="B1161" s="33" t="s">
        <v>697</v>
      </c>
      <c r="C1161" s="33" t="s">
        <v>648</v>
      </c>
      <c r="D1161" s="159" t="s">
        <v>660</v>
      </c>
      <c r="E1161" s="153" t="s">
        <v>661</v>
      </c>
      <c r="F1161" s="33">
        <v>9.6999999999999993</v>
      </c>
      <c r="G1161" s="159" t="s">
        <v>473</v>
      </c>
      <c r="H1161" s="33"/>
    </row>
    <row r="1162" spans="1:8" ht="15" customHeight="1">
      <c r="A1162" s="159" t="s">
        <v>696</v>
      </c>
      <c r="B1162" s="33" t="s">
        <v>697</v>
      </c>
      <c r="C1162" s="33" t="s">
        <v>648</v>
      </c>
      <c r="D1162" s="159" t="s">
        <v>660</v>
      </c>
      <c r="E1162" s="153" t="s">
        <v>659</v>
      </c>
      <c r="F1162" s="33">
        <v>12.3</v>
      </c>
      <c r="G1162" s="159" t="s">
        <v>473</v>
      </c>
      <c r="H1162" s="33"/>
    </row>
    <row r="1163" spans="1:8" ht="15" customHeight="1">
      <c r="A1163" s="159" t="s">
        <v>696</v>
      </c>
      <c r="B1163" s="33" t="s">
        <v>695</v>
      </c>
      <c r="C1163" s="33" t="s">
        <v>648</v>
      </c>
      <c r="D1163" s="159" t="s">
        <v>660</v>
      </c>
      <c r="E1163" s="153" t="s">
        <v>661</v>
      </c>
      <c r="F1163" s="33">
        <v>3.6</v>
      </c>
      <c r="G1163" s="159" t="s">
        <v>473</v>
      </c>
      <c r="H1163" s="33"/>
    </row>
    <row r="1164" spans="1:8" ht="15" customHeight="1">
      <c r="A1164" s="159" t="s">
        <v>696</v>
      </c>
      <c r="B1164" s="33" t="s">
        <v>695</v>
      </c>
      <c r="C1164" s="33" t="s">
        <v>648</v>
      </c>
      <c r="D1164" s="159" t="s">
        <v>660</v>
      </c>
      <c r="E1164" s="153" t="s">
        <v>659</v>
      </c>
      <c r="F1164" s="33">
        <v>6.6</v>
      </c>
      <c r="G1164" s="159" t="s">
        <v>473</v>
      </c>
      <c r="H1164" s="33"/>
    </row>
    <row r="1165" spans="1:8" ht="15" customHeight="1">
      <c r="A1165" s="159" t="s">
        <v>692</v>
      </c>
      <c r="B1165" s="33" t="s">
        <v>694</v>
      </c>
      <c r="C1165" s="33" t="s">
        <v>648</v>
      </c>
      <c r="D1165" s="159" t="s">
        <v>660</v>
      </c>
      <c r="E1165" s="153" t="s">
        <v>661</v>
      </c>
      <c r="F1165" s="33">
        <v>89.7</v>
      </c>
      <c r="G1165" s="159" t="s">
        <v>473</v>
      </c>
      <c r="H1165" s="33"/>
    </row>
    <row r="1166" spans="1:8" ht="15" customHeight="1">
      <c r="A1166" s="159" t="s">
        <v>692</v>
      </c>
      <c r="B1166" s="33" t="s">
        <v>694</v>
      </c>
      <c r="C1166" s="33" t="s">
        <v>648</v>
      </c>
      <c r="D1166" s="159" t="s">
        <v>660</v>
      </c>
      <c r="E1166" s="153" t="s">
        <v>659</v>
      </c>
      <c r="F1166" s="33">
        <v>84.5</v>
      </c>
      <c r="G1166" s="159" t="s">
        <v>473</v>
      </c>
      <c r="H1166" s="33"/>
    </row>
    <row r="1167" spans="1:8" ht="15" customHeight="1">
      <c r="A1167" s="159" t="s">
        <v>692</v>
      </c>
      <c r="B1167" s="33" t="s">
        <v>693</v>
      </c>
      <c r="C1167" s="33" t="s">
        <v>648</v>
      </c>
      <c r="D1167" s="159" t="s">
        <v>660</v>
      </c>
      <c r="E1167" s="153" t="s">
        <v>661</v>
      </c>
      <c r="F1167" s="33">
        <v>7.6</v>
      </c>
      <c r="G1167" s="159" t="s">
        <v>473</v>
      </c>
      <c r="H1167" s="33"/>
    </row>
    <row r="1168" spans="1:8" ht="15" customHeight="1">
      <c r="A1168" s="159" t="s">
        <v>692</v>
      </c>
      <c r="B1168" s="33" t="s">
        <v>693</v>
      </c>
      <c r="C1168" s="33" t="s">
        <v>648</v>
      </c>
      <c r="D1168" s="159" t="s">
        <v>660</v>
      </c>
      <c r="E1168" s="153" t="s">
        <v>659</v>
      </c>
      <c r="F1168" s="33">
        <v>10</v>
      </c>
      <c r="G1168" s="159" t="s">
        <v>473</v>
      </c>
      <c r="H1168" s="33"/>
    </row>
    <row r="1169" spans="1:8" ht="15" customHeight="1">
      <c r="A1169" s="159" t="s">
        <v>692</v>
      </c>
      <c r="B1169" s="33" t="s">
        <v>691</v>
      </c>
      <c r="C1169" s="33" t="s">
        <v>648</v>
      </c>
      <c r="D1169" s="159" t="s">
        <v>660</v>
      </c>
      <c r="E1169" s="153" t="s">
        <v>661</v>
      </c>
      <c r="F1169" s="33">
        <v>2.7</v>
      </c>
      <c r="G1169" s="159" t="s">
        <v>473</v>
      </c>
      <c r="H1169" s="33"/>
    </row>
    <row r="1170" spans="1:8" ht="15" customHeight="1">
      <c r="A1170" s="159" t="s">
        <v>692</v>
      </c>
      <c r="B1170" s="33" t="s">
        <v>691</v>
      </c>
      <c r="C1170" s="33" t="s">
        <v>648</v>
      </c>
      <c r="D1170" s="159" t="s">
        <v>660</v>
      </c>
      <c r="E1170" s="153" t="s">
        <v>659</v>
      </c>
      <c r="F1170" s="33">
        <v>5.3</v>
      </c>
      <c r="G1170" s="159" t="s">
        <v>473</v>
      </c>
      <c r="H1170" s="33"/>
    </row>
    <row r="1171" spans="1:8" ht="15" customHeight="1">
      <c r="A1171" s="159" t="s">
        <v>362</v>
      </c>
      <c r="B1171" s="33" t="s">
        <v>690</v>
      </c>
      <c r="C1171" s="33" t="s">
        <v>648</v>
      </c>
      <c r="D1171" s="159" t="s">
        <v>660</v>
      </c>
      <c r="E1171" s="153" t="s">
        <v>661</v>
      </c>
      <c r="F1171" s="33">
        <v>89.5</v>
      </c>
      <c r="G1171" s="159" t="s">
        <v>473</v>
      </c>
      <c r="H1171" s="33"/>
    </row>
    <row r="1172" spans="1:8" ht="15" customHeight="1">
      <c r="A1172" s="159" t="s">
        <v>362</v>
      </c>
      <c r="B1172" s="33" t="s">
        <v>690</v>
      </c>
      <c r="C1172" s="33" t="s">
        <v>648</v>
      </c>
      <c r="D1172" s="159" t="s">
        <v>660</v>
      </c>
      <c r="E1172" s="153" t="s">
        <v>659</v>
      </c>
      <c r="F1172" s="33">
        <v>85.2</v>
      </c>
      <c r="G1172" s="159" t="s">
        <v>473</v>
      </c>
      <c r="H1172" s="33"/>
    </row>
    <row r="1173" spans="1:8" ht="15" customHeight="1">
      <c r="A1173" s="159" t="s">
        <v>362</v>
      </c>
      <c r="B1173" s="33" t="s">
        <v>689</v>
      </c>
      <c r="C1173" s="33" t="s">
        <v>648</v>
      </c>
      <c r="D1173" s="159" t="s">
        <v>660</v>
      </c>
      <c r="E1173" s="153" t="s">
        <v>661</v>
      </c>
      <c r="F1173" s="33">
        <v>7.6</v>
      </c>
      <c r="G1173" s="159" t="s">
        <v>473</v>
      </c>
      <c r="H1173" s="33"/>
    </row>
    <row r="1174" spans="1:8" ht="15" customHeight="1">
      <c r="A1174" s="159" t="s">
        <v>362</v>
      </c>
      <c r="B1174" s="33" t="s">
        <v>689</v>
      </c>
      <c r="C1174" s="33" t="s">
        <v>648</v>
      </c>
      <c r="D1174" s="159" t="s">
        <v>660</v>
      </c>
      <c r="E1174" s="153" t="s">
        <v>659</v>
      </c>
      <c r="F1174" s="33">
        <v>9.4</v>
      </c>
      <c r="G1174" s="159" t="s">
        <v>473</v>
      </c>
      <c r="H1174" s="33"/>
    </row>
    <row r="1175" spans="1:8" ht="15" customHeight="1">
      <c r="A1175" s="159" t="s">
        <v>362</v>
      </c>
      <c r="B1175" s="33" t="s">
        <v>688</v>
      </c>
      <c r="C1175" s="33" t="s">
        <v>648</v>
      </c>
      <c r="D1175" s="159" t="s">
        <v>660</v>
      </c>
      <c r="E1175" s="153" t="s">
        <v>661</v>
      </c>
      <c r="F1175" s="33">
        <v>2.8</v>
      </c>
      <c r="G1175" s="159" t="s">
        <v>473</v>
      </c>
      <c r="H1175" s="33"/>
    </row>
    <row r="1176" spans="1:8" ht="15" customHeight="1">
      <c r="A1176" s="159" t="s">
        <v>362</v>
      </c>
      <c r="B1176" s="33" t="s">
        <v>688</v>
      </c>
      <c r="C1176" s="33" t="s">
        <v>648</v>
      </c>
      <c r="D1176" s="159" t="s">
        <v>660</v>
      </c>
      <c r="E1176" s="153" t="s">
        <v>659</v>
      </c>
      <c r="F1176" s="33">
        <v>5.4</v>
      </c>
      <c r="G1176" s="159" t="s">
        <v>473</v>
      </c>
      <c r="H1176" s="33"/>
    </row>
    <row r="1177" spans="1:8" ht="15" customHeight="1">
      <c r="A1177" s="159" t="s">
        <v>686</v>
      </c>
      <c r="B1177" s="33" t="s">
        <v>687</v>
      </c>
      <c r="C1177" s="33" t="s">
        <v>648</v>
      </c>
      <c r="D1177" s="159" t="s">
        <v>660</v>
      </c>
      <c r="E1177" s="153" t="s">
        <v>661</v>
      </c>
      <c r="F1177" s="33">
        <v>70.599999999999994</v>
      </c>
      <c r="G1177" s="159" t="s">
        <v>473</v>
      </c>
      <c r="H1177" s="33"/>
    </row>
    <row r="1178" spans="1:8" ht="15" customHeight="1">
      <c r="A1178" s="159" t="s">
        <v>686</v>
      </c>
      <c r="B1178" s="33" t="s">
        <v>687</v>
      </c>
      <c r="C1178" s="33" t="s">
        <v>648</v>
      </c>
      <c r="D1178" s="159" t="s">
        <v>660</v>
      </c>
      <c r="E1178" s="153" t="s">
        <v>659</v>
      </c>
      <c r="F1178" s="33">
        <v>56.7</v>
      </c>
      <c r="G1178" s="159" t="s">
        <v>473</v>
      </c>
      <c r="H1178" s="33"/>
    </row>
    <row r="1179" spans="1:8" ht="15" customHeight="1">
      <c r="A1179" s="159" t="s">
        <v>686</v>
      </c>
      <c r="B1179" s="33" t="s">
        <v>685</v>
      </c>
      <c r="C1179" s="33" t="s">
        <v>648</v>
      </c>
      <c r="D1179" s="159" t="s">
        <v>660</v>
      </c>
      <c r="E1179" s="153" t="s">
        <v>661</v>
      </c>
      <c r="F1179" s="33">
        <v>29.4</v>
      </c>
      <c r="G1179" s="159" t="s">
        <v>473</v>
      </c>
      <c r="H1179" s="33"/>
    </row>
    <row r="1180" spans="1:8" ht="15" customHeight="1">
      <c r="A1180" s="159" t="s">
        <v>686</v>
      </c>
      <c r="B1180" s="33" t="s">
        <v>685</v>
      </c>
      <c r="C1180" s="33" t="s">
        <v>648</v>
      </c>
      <c r="D1180" s="159" t="s">
        <v>660</v>
      </c>
      <c r="E1180" s="153" t="s">
        <v>659</v>
      </c>
      <c r="F1180" s="33">
        <v>43.3</v>
      </c>
      <c r="G1180" s="159" t="s">
        <v>473</v>
      </c>
      <c r="H1180" s="33"/>
    </row>
    <row r="1181" spans="1:8" ht="15" customHeight="1">
      <c r="A1181" s="159" t="s">
        <v>683</v>
      </c>
      <c r="B1181" s="33" t="s">
        <v>684</v>
      </c>
      <c r="C1181" s="33" t="s">
        <v>648</v>
      </c>
      <c r="D1181" s="159" t="s">
        <v>660</v>
      </c>
      <c r="E1181" s="153" t="s">
        <v>661</v>
      </c>
      <c r="F1181" s="33">
        <v>17.600000000000001</v>
      </c>
      <c r="G1181" s="159" t="s">
        <v>473</v>
      </c>
      <c r="H1181" s="33"/>
    </row>
    <row r="1182" spans="1:8" ht="15" customHeight="1">
      <c r="A1182" s="159" t="s">
        <v>683</v>
      </c>
      <c r="B1182" s="33" t="s">
        <v>684</v>
      </c>
      <c r="C1182" s="33" t="s">
        <v>648</v>
      </c>
      <c r="D1182" s="159" t="s">
        <v>660</v>
      </c>
      <c r="E1182" s="153" t="s">
        <v>659</v>
      </c>
      <c r="F1182" s="33">
        <v>29.3</v>
      </c>
      <c r="G1182" s="159" t="s">
        <v>473</v>
      </c>
      <c r="H1182" s="33"/>
    </row>
    <row r="1183" spans="1:8" ht="15" customHeight="1">
      <c r="A1183" s="159" t="s">
        <v>683</v>
      </c>
      <c r="B1183" s="33" t="s">
        <v>682</v>
      </c>
      <c r="C1183" s="33" t="s">
        <v>648</v>
      </c>
      <c r="D1183" s="159" t="s">
        <v>660</v>
      </c>
      <c r="E1183" s="153" t="s">
        <v>661</v>
      </c>
      <c r="F1183" s="33">
        <v>11.8</v>
      </c>
      <c r="G1183" s="159" t="s">
        <v>473</v>
      </c>
      <c r="H1183" s="33"/>
    </row>
    <row r="1184" spans="1:8" ht="15" customHeight="1">
      <c r="A1184" s="33" t="s">
        <v>683</v>
      </c>
      <c r="B1184" s="33" t="s">
        <v>682</v>
      </c>
      <c r="C1184" s="33" t="s">
        <v>648</v>
      </c>
      <c r="D1184" s="159" t="s">
        <v>660</v>
      </c>
      <c r="E1184" s="153" t="s">
        <v>659</v>
      </c>
      <c r="F1184" s="33">
        <v>14.2</v>
      </c>
      <c r="G1184" s="159" t="s">
        <v>473</v>
      </c>
      <c r="H1184" s="33"/>
    </row>
    <row r="1185" spans="1:8" ht="15" customHeight="1">
      <c r="A1185" s="159" t="s">
        <v>703</v>
      </c>
      <c r="B1185" s="33" t="s">
        <v>704</v>
      </c>
      <c r="C1185" s="33" t="s">
        <v>648</v>
      </c>
      <c r="D1185" s="159" t="s">
        <v>657</v>
      </c>
      <c r="E1185" s="153" t="s">
        <v>658</v>
      </c>
      <c r="F1185" s="33">
        <v>92.5</v>
      </c>
      <c r="G1185" s="159" t="s">
        <v>473</v>
      </c>
      <c r="H1185" s="33"/>
    </row>
    <row r="1186" spans="1:8" ht="15" customHeight="1">
      <c r="A1186" s="159" t="s">
        <v>703</v>
      </c>
      <c r="B1186" s="33" t="s">
        <v>704</v>
      </c>
      <c r="C1186" s="33" t="s">
        <v>648</v>
      </c>
      <c r="D1186" s="159" t="s">
        <v>657</v>
      </c>
      <c r="E1186" s="153" t="s">
        <v>656</v>
      </c>
      <c r="F1186" s="33">
        <v>96.9</v>
      </c>
      <c r="G1186" s="159" t="s">
        <v>473</v>
      </c>
      <c r="H1186" s="33"/>
    </row>
    <row r="1187" spans="1:8" ht="15" customHeight="1">
      <c r="A1187" s="159" t="s">
        <v>703</v>
      </c>
      <c r="B1187" s="33" t="s">
        <v>702</v>
      </c>
      <c r="C1187" s="33" t="s">
        <v>648</v>
      </c>
      <c r="D1187" s="159" t="s">
        <v>657</v>
      </c>
      <c r="E1187" s="153" t="s">
        <v>658</v>
      </c>
      <c r="F1187" s="33">
        <v>6.7</v>
      </c>
      <c r="G1187" s="159" t="s">
        <v>473</v>
      </c>
      <c r="H1187" s="33"/>
    </row>
    <row r="1188" spans="1:8" ht="15" customHeight="1">
      <c r="A1188" s="159" t="s">
        <v>703</v>
      </c>
      <c r="B1188" s="33" t="s">
        <v>702</v>
      </c>
      <c r="C1188" s="33" t="s">
        <v>648</v>
      </c>
      <c r="D1188" s="159" t="s">
        <v>657</v>
      </c>
      <c r="E1188" s="153" t="s">
        <v>656</v>
      </c>
      <c r="F1188" s="33">
        <v>2.2000000000000002</v>
      </c>
      <c r="G1188" s="159" t="s">
        <v>473</v>
      </c>
      <c r="H1188" s="33"/>
    </row>
    <row r="1189" spans="1:8" ht="15" customHeight="1">
      <c r="A1189" s="159" t="s">
        <v>700</v>
      </c>
      <c r="B1189" s="33" t="s">
        <v>701</v>
      </c>
      <c r="C1189" s="33" t="s">
        <v>648</v>
      </c>
      <c r="D1189" s="159" t="s">
        <v>657</v>
      </c>
      <c r="E1189" s="153" t="s">
        <v>658</v>
      </c>
      <c r="F1189" s="33">
        <v>85</v>
      </c>
      <c r="G1189" s="159" t="s">
        <v>473</v>
      </c>
      <c r="H1189" s="33"/>
    </row>
    <row r="1190" spans="1:8" ht="15" customHeight="1">
      <c r="A1190" s="159" t="s">
        <v>700</v>
      </c>
      <c r="B1190" s="33" t="s">
        <v>701</v>
      </c>
      <c r="C1190" s="33" t="s">
        <v>648</v>
      </c>
      <c r="D1190" s="159" t="s">
        <v>657</v>
      </c>
      <c r="E1190" s="153" t="s">
        <v>656</v>
      </c>
      <c r="F1190" s="33">
        <v>89</v>
      </c>
      <c r="G1190" s="159" t="s">
        <v>473</v>
      </c>
      <c r="H1190" s="33"/>
    </row>
    <row r="1191" spans="1:8" ht="15" customHeight="1">
      <c r="A1191" s="159" t="s">
        <v>700</v>
      </c>
      <c r="B1191" s="33" t="s">
        <v>699</v>
      </c>
      <c r="C1191" s="33" t="s">
        <v>648</v>
      </c>
      <c r="D1191" s="159" t="s">
        <v>657</v>
      </c>
      <c r="E1191" s="153" t="s">
        <v>658</v>
      </c>
      <c r="F1191" s="33">
        <v>13.9</v>
      </c>
      <c r="G1191" s="159" t="s">
        <v>473</v>
      </c>
      <c r="H1191" s="33"/>
    </row>
    <row r="1192" spans="1:8" ht="15" customHeight="1">
      <c r="A1192" s="159" t="s">
        <v>700</v>
      </c>
      <c r="B1192" s="33" t="s">
        <v>699</v>
      </c>
      <c r="C1192" s="33" t="s">
        <v>648</v>
      </c>
      <c r="D1192" s="159" t="s">
        <v>657</v>
      </c>
      <c r="E1192" s="153" t="s">
        <v>656</v>
      </c>
      <c r="F1192" s="33">
        <v>9.4</v>
      </c>
      <c r="G1192" s="159" t="s">
        <v>473</v>
      </c>
      <c r="H1192" s="33"/>
    </row>
    <row r="1193" spans="1:8" ht="15" customHeight="1">
      <c r="A1193" s="159" t="s">
        <v>667</v>
      </c>
      <c r="B1193" s="33" t="s">
        <v>670</v>
      </c>
      <c r="C1193" s="33" t="s">
        <v>648</v>
      </c>
      <c r="D1193" s="159" t="s">
        <v>657</v>
      </c>
      <c r="E1193" s="153" t="s">
        <v>658</v>
      </c>
      <c r="F1193" s="33">
        <v>40</v>
      </c>
      <c r="G1193" s="159" t="s">
        <v>473</v>
      </c>
      <c r="H1193" s="33"/>
    </row>
    <row r="1194" spans="1:8" ht="15" customHeight="1">
      <c r="A1194" s="159" t="s">
        <v>667</v>
      </c>
      <c r="B1194" s="33" t="s">
        <v>670</v>
      </c>
      <c r="C1194" s="33" t="s">
        <v>648</v>
      </c>
      <c r="D1194" s="159" t="s">
        <v>657</v>
      </c>
      <c r="E1194" s="153" t="s">
        <v>656</v>
      </c>
      <c r="F1194" s="33">
        <v>48.2</v>
      </c>
      <c r="G1194" s="159" t="s">
        <v>473</v>
      </c>
      <c r="H1194" s="33"/>
    </row>
    <row r="1195" spans="1:8" ht="15" customHeight="1">
      <c r="A1195" s="159" t="s">
        <v>667</v>
      </c>
      <c r="B1195" s="33" t="s">
        <v>669</v>
      </c>
      <c r="C1195" s="33" t="s">
        <v>648</v>
      </c>
      <c r="D1195" s="159" t="s">
        <v>657</v>
      </c>
      <c r="E1195" s="153" t="s">
        <v>658</v>
      </c>
      <c r="F1195" s="33">
        <v>46.9</v>
      </c>
      <c r="G1195" s="159" t="s">
        <v>473</v>
      </c>
      <c r="H1195" s="33"/>
    </row>
    <row r="1196" spans="1:8" ht="15" customHeight="1">
      <c r="A1196" s="159" t="s">
        <v>667</v>
      </c>
      <c r="B1196" s="33" t="s">
        <v>669</v>
      </c>
      <c r="C1196" s="33" t="s">
        <v>648</v>
      </c>
      <c r="D1196" s="159" t="s">
        <v>657</v>
      </c>
      <c r="E1196" s="153" t="s">
        <v>656</v>
      </c>
      <c r="F1196" s="33">
        <v>42.4</v>
      </c>
      <c r="G1196" s="159" t="s">
        <v>473</v>
      </c>
      <c r="H1196" s="33"/>
    </row>
    <row r="1197" spans="1:8" ht="15" customHeight="1">
      <c r="A1197" s="159" t="s">
        <v>667</v>
      </c>
      <c r="B1197" s="33" t="s">
        <v>666</v>
      </c>
      <c r="C1197" s="33" t="s">
        <v>648</v>
      </c>
      <c r="D1197" s="159" t="s">
        <v>657</v>
      </c>
      <c r="E1197" s="153" t="s">
        <v>658</v>
      </c>
      <c r="F1197" s="33">
        <v>13.1</v>
      </c>
      <c r="G1197" s="159" t="s">
        <v>473</v>
      </c>
      <c r="H1197" s="33"/>
    </row>
    <row r="1198" spans="1:8" ht="15" customHeight="1">
      <c r="A1198" s="159" t="s">
        <v>667</v>
      </c>
      <c r="B1198" s="33" t="s">
        <v>666</v>
      </c>
      <c r="C1198" s="33" t="s">
        <v>648</v>
      </c>
      <c r="D1198" s="159" t="s">
        <v>657</v>
      </c>
      <c r="E1198" s="153" t="s">
        <v>656</v>
      </c>
      <c r="F1198" s="33">
        <v>9.4</v>
      </c>
      <c r="G1198" s="159" t="s">
        <v>473</v>
      </c>
      <c r="H1198" s="33"/>
    </row>
    <row r="1199" spans="1:8" ht="15" customHeight="1">
      <c r="A1199" s="159" t="s">
        <v>696</v>
      </c>
      <c r="B1199" s="33" t="s">
        <v>698</v>
      </c>
      <c r="C1199" s="33" t="s">
        <v>648</v>
      </c>
      <c r="D1199" s="159" t="s">
        <v>657</v>
      </c>
      <c r="E1199" s="153" t="s">
        <v>658</v>
      </c>
      <c r="F1199" s="33">
        <v>85.2</v>
      </c>
      <c r="G1199" s="159" t="s">
        <v>473</v>
      </c>
      <c r="H1199" s="33"/>
    </row>
    <row r="1200" spans="1:8" ht="15" customHeight="1">
      <c r="A1200" s="159" t="s">
        <v>696</v>
      </c>
      <c r="B1200" s="33" t="s">
        <v>698</v>
      </c>
      <c r="C1200" s="33" t="s">
        <v>648</v>
      </c>
      <c r="D1200" s="159" t="s">
        <v>657</v>
      </c>
      <c r="E1200" s="153" t="s">
        <v>656</v>
      </c>
      <c r="F1200" s="33">
        <v>87</v>
      </c>
      <c r="G1200" s="159" t="s">
        <v>473</v>
      </c>
      <c r="H1200" s="33"/>
    </row>
    <row r="1201" spans="1:8" ht="15" customHeight="1">
      <c r="A1201" s="159" t="s">
        <v>696</v>
      </c>
      <c r="B1201" s="33" t="s">
        <v>697</v>
      </c>
      <c r="C1201" s="33" t="s">
        <v>648</v>
      </c>
      <c r="D1201" s="159" t="s">
        <v>657</v>
      </c>
      <c r="E1201" s="153" t="s">
        <v>658</v>
      </c>
      <c r="F1201" s="33">
        <v>10.1</v>
      </c>
      <c r="G1201" s="159" t="s">
        <v>473</v>
      </c>
      <c r="H1201" s="33"/>
    </row>
    <row r="1202" spans="1:8" ht="15" customHeight="1">
      <c r="A1202" s="159" t="s">
        <v>696</v>
      </c>
      <c r="B1202" s="33" t="s">
        <v>697</v>
      </c>
      <c r="C1202" s="33" t="s">
        <v>648</v>
      </c>
      <c r="D1202" s="159" t="s">
        <v>657</v>
      </c>
      <c r="E1202" s="153" t="s">
        <v>656</v>
      </c>
      <c r="F1202" s="33">
        <v>10</v>
      </c>
      <c r="G1202" s="159" t="s">
        <v>473</v>
      </c>
      <c r="H1202" s="33"/>
    </row>
    <row r="1203" spans="1:8" ht="15" customHeight="1">
      <c r="A1203" s="159" t="s">
        <v>696</v>
      </c>
      <c r="B1203" s="33" t="s">
        <v>695</v>
      </c>
      <c r="C1203" s="33" t="s">
        <v>648</v>
      </c>
      <c r="D1203" s="159" t="s">
        <v>657</v>
      </c>
      <c r="E1203" s="153" t="s">
        <v>658</v>
      </c>
      <c r="F1203" s="33">
        <v>4.7</v>
      </c>
      <c r="G1203" s="159" t="s">
        <v>473</v>
      </c>
      <c r="H1203" s="33"/>
    </row>
    <row r="1204" spans="1:8" ht="15" customHeight="1">
      <c r="A1204" s="159" t="s">
        <v>696</v>
      </c>
      <c r="B1204" s="33" t="s">
        <v>695</v>
      </c>
      <c r="C1204" s="33" t="s">
        <v>648</v>
      </c>
      <c r="D1204" s="159" t="s">
        <v>657</v>
      </c>
      <c r="E1204" s="153" t="s">
        <v>656</v>
      </c>
      <c r="F1204" s="33">
        <v>3.1</v>
      </c>
      <c r="G1204" s="159" t="s">
        <v>473</v>
      </c>
      <c r="H1204" s="33"/>
    </row>
    <row r="1205" spans="1:8" ht="15" customHeight="1">
      <c r="A1205" s="159" t="s">
        <v>692</v>
      </c>
      <c r="B1205" s="33" t="s">
        <v>694</v>
      </c>
      <c r="C1205" s="33" t="s">
        <v>648</v>
      </c>
      <c r="D1205" s="159" t="s">
        <v>657</v>
      </c>
      <c r="E1205" s="153" t="s">
        <v>658</v>
      </c>
      <c r="F1205" s="33">
        <v>88.4</v>
      </c>
      <c r="G1205" s="159" t="s">
        <v>473</v>
      </c>
      <c r="H1205" s="33"/>
    </row>
    <row r="1206" spans="1:8" ht="15" customHeight="1">
      <c r="A1206" s="159" t="s">
        <v>692</v>
      </c>
      <c r="B1206" s="33" t="s">
        <v>694</v>
      </c>
      <c r="C1206" s="33" t="s">
        <v>648</v>
      </c>
      <c r="D1206" s="159" t="s">
        <v>657</v>
      </c>
      <c r="E1206" s="153" t="s">
        <v>656</v>
      </c>
      <c r="F1206" s="33">
        <v>90</v>
      </c>
      <c r="G1206" s="159" t="s">
        <v>473</v>
      </c>
      <c r="H1206" s="33"/>
    </row>
    <row r="1207" spans="1:8" ht="15" customHeight="1">
      <c r="A1207" s="159" t="s">
        <v>692</v>
      </c>
      <c r="B1207" s="33" t="s">
        <v>693</v>
      </c>
      <c r="C1207" s="33" t="s">
        <v>648</v>
      </c>
      <c r="D1207" s="159" t="s">
        <v>657</v>
      </c>
      <c r="E1207" s="153" t="s">
        <v>658</v>
      </c>
      <c r="F1207" s="33">
        <v>7.9</v>
      </c>
      <c r="G1207" s="159" t="s">
        <v>473</v>
      </c>
      <c r="H1207" s="33"/>
    </row>
    <row r="1208" spans="1:8" ht="15" customHeight="1">
      <c r="A1208" s="159" t="s">
        <v>692</v>
      </c>
      <c r="B1208" s="33" t="s">
        <v>693</v>
      </c>
      <c r="C1208" s="33" t="s">
        <v>648</v>
      </c>
      <c r="D1208" s="159" t="s">
        <v>657</v>
      </c>
      <c r="E1208" s="153" t="s">
        <v>656</v>
      </c>
      <c r="F1208" s="33">
        <v>7.9</v>
      </c>
      <c r="G1208" s="159" t="s">
        <v>473</v>
      </c>
      <c r="H1208" s="33"/>
    </row>
    <row r="1209" spans="1:8" ht="15" customHeight="1">
      <c r="A1209" s="159" t="s">
        <v>692</v>
      </c>
      <c r="B1209" s="33" t="s">
        <v>691</v>
      </c>
      <c r="C1209" s="33" t="s">
        <v>648</v>
      </c>
      <c r="D1209" s="159" t="s">
        <v>657</v>
      </c>
      <c r="E1209" s="153" t="s">
        <v>658</v>
      </c>
      <c r="F1209" s="33">
        <v>3.7</v>
      </c>
      <c r="G1209" s="159" t="s">
        <v>473</v>
      </c>
      <c r="H1209" s="33"/>
    </row>
    <row r="1210" spans="1:8" ht="15" customHeight="1">
      <c r="A1210" s="159" t="s">
        <v>692</v>
      </c>
      <c r="B1210" s="33" t="s">
        <v>691</v>
      </c>
      <c r="C1210" s="33" t="s">
        <v>648</v>
      </c>
      <c r="D1210" s="159" t="s">
        <v>657</v>
      </c>
      <c r="E1210" s="153" t="s">
        <v>656</v>
      </c>
      <c r="F1210" s="33">
        <v>2.1</v>
      </c>
      <c r="G1210" s="159" t="s">
        <v>473</v>
      </c>
      <c r="H1210" s="33"/>
    </row>
    <row r="1211" spans="1:8" ht="15" customHeight="1">
      <c r="A1211" s="159" t="s">
        <v>362</v>
      </c>
      <c r="B1211" s="33" t="s">
        <v>690</v>
      </c>
      <c r="C1211" s="33" t="s">
        <v>648</v>
      </c>
      <c r="D1211" s="159" t="s">
        <v>657</v>
      </c>
      <c r="E1211" s="153" t="s">
        <v>658</v>
      </c>
      <c r="F1211" s="33">
        <v>88.7</v>
      </c>
      <c r="G1211" s="159" t="s">
        <v>473</v>
      </c>
      <c r="H1211" s="33"/>
    </row>
    <row r="1212" spans="1:8" ht="15" customHeight="1">
      <c r="A1212" s="159" t="s">
        <v>362</v>
      </c>
      <c r="B1212" s="33" t="s">
        <v>690</v>
      </c>
      <c r="C1212" s="33" t="s">
        <v>648</v>
      </c>
      <c r="D1212" s="159" t="s">
        <v>657</v>
      </c>
      <c r="E1212" s="153" t="s">
        <v>656</v>
      </c>
      <c r="F1212" s="33">
        <v>89.4</v>
      </c>
      <c r="G1212" s="159" t="s">
        <v>473</v>
      </c>
      <c r="H1212" s="33"/>
    </row>
    <row r="1213" spans="1:8" ht="15" customHeight="1">
      <c r="A1213" s="159" t="s">
        <v>362</v>
      </c>
      <c r="B1213" s="33" t="s">
        <v>689</v>
      </c>
      <c r="C1213" s="33" t="s">
        <v>648</v>
      </c>
      <c r="D1213" s="159" t="s">
        <v>657</v>
      </c>
      <c r="E1213" s="153" t="s">
        <v>658</v>
      </c>
      <c r="F1213" s="33">
        <v>7.8</v>
      </c>
      <c r="G1213" s="159" t="s">
        <v>473</v>
      </c>
      <c r="H1213" s="33"/>
    </row>
    <row r="1214" spans="1:8" ht="15" customHeight="1">
      <c r="A1214" s="159" t="s">
        <v>362</v>
      </c>
      <c r="B1214" s="33" t="s">
        <v>689</v>
      </c>
      <c r="C1214" s="33" t="s">
        <v>648</v>
      </c>
      <c r="D1214" s="159" t="s">
        <v>657</v>
      </c>
      <c r="E1214" s="153" t="s">
        <v>656</v>
      </c>
      <c r="F1214" s="33">
        <v>8</v>
      </c>
      <c r="G1214" s="159" t="s">
        <v>473</v>
      </c>
      <c r="H1214" s="33"/>
    </row>
    <row r="1215" spans="1:8" ht="15" customHeight="1">
      <c r="A1215" s="159" t="s">
        <v>362</v>
      </c>
      <c r="B1215" s="33" t="s">
        <v>688</v>
      </c>
      <c r="C1215" s="33" t="s">
        <v>648</v>
      </c>
      <c r="D1215" s="159" t="s">
        <v>657</v>
      </c>
      <c r="E1215" s="153" t="s">
        <v>658</v>
      </c>
      <c r="F1215" s="33">
        <v>3.5</v>
      </c>
      <c r="G1215" s="159" t="s">
        <v>473</v>
      </c>
      <c r="H1215" s="33"/>
    </row>
    <row r="1216" spans="1:8" ht="15" customHeight="1">
      <c r="A1216" s="159" t="s">
        <v>362</v>
      </c>
      <c r="B1216" s="33" t="s">
        <v>688</v>
      </c>
      <c r="C1216" s="33" t="s">
        <v>648</v>
      </c>
      <c r="D1216" s="159" t="s">
        <v>657</v>
      </c>
      <c r="E1216" s="153" t="s">
        <v>656</v>
      </c>
      <c r="F1216" s="33">
        <v>2.6</v>
      </c>
      <c r="G1216" s="159" t="s">
        <v>473</v>
      </c>
      <c r="H1216" s="33"/>
    </row>
    <row r="1217" spans="1:8" ht="15" customHeight="1">
      <c r="A1217" s="159" t="s">
        <v>686</v>
      </c>
      <c r="B1217" s="33" t="s">
        <v>687</v>
      </c>
      <c r="C1217" s="33" t="s">
        <v>648</v>
      </c>
      <c r="D1217" s="159" t="s">
        <v>657</v>
      </c>
      <c r="E1217" s="153" t="s">
        <v>658</v>
      </c>
      <c r="F1217" s="33">
        <v>65.5</v>
      </c>
      <c r="G1217" s="159" t="s">
        <v>473</v>
      </c>
      <c r="H1217" s="33"/>
    </row>
    <row r="1218" spans="1:8" ht="15" customHeight="1">
      <c r="A1218" s="159" t="s">
        <v>686</v>
      </c>
      <c r="B1218" s="33" t="s">
        <v>687</v>
      </c>
      <c r="C1218" s="33" t="s">
        <v>648</v>
      </c>
      <c r="D1218" s="159" t="s">
        <v>657</v>
      </c>
      <c r="E1218" s="153" t="s">
        <v>656</v>
      </c>
      <c r="F1218" s="33">
        <v>74.7</v>
      </c>
      <c r="G1218" s="159" t="s">
        <v>473</v>
      </c>
      <c r="H1218" s="33"/>
    </row>
    <row r="1219" spans="1:8" ht="15" customHeight="1">
      <c r="A1219" s="159" t="s">
        <v>686</v>
      </c>
      <c r="B1219" s="33" t="s">
        <v>685</v>
      </c>
      <c r="C1219" s="33" t="s">
        <v>648</v>
      </c>
      <c r="D1219" s="159" t="s">
        <v>657</v>
      </c>
      <c r="E1219" s="153" t="s">
        <v>658</v>
      </c>
      <c r="F1219" s="33">
        <v>34.6</v>
      </c>
      <c r="G1219" s="159" t="s">
        <v>473</v>
      </c>
      <c r="H1219" s="33"/>
    </row>
    <row r="1220" spans="1:8" ht="15" customHeight="1">
      <c r="A1220" s="159" t="s">
        <v>686</v>
      </c>
      <c r="B1220" s="33" t="s">
        <v>685</v>
      </c>
      <c r="C1220" s="33" t="s">
        <v>648</v>
      </c>
      <c r="D1220" s="159" t="s">
        <v>657</v>
      </c>
      <c r="E1220" s="153" t="s">
        <v>656</v>
      </c>
      <c r="F1220" s="33">
        <v>25.3</v>
      </c>
      <c r="G1220" s="159" t="s">
        <v>473</v>
      </c>
      <c r="H1220" s="33"/>
    </row>
    <row r="1221" spans="1:8" ht="15" customHeight="1">
      <c r="A1221" s="159" t="s">
        <v>683</v>
      </c>
      <c r="B1221" s="33" t="s">
        <v>684</v>
      </c>
      <c r="C1221" s="33" t="s">
        <v>648</v>
      </c>
      <c r="D1221" s="159" t="s">
        <v>657</v>
      </c>
      <c r="E1221" s="153" t="s">
        <v>658</v>
      </c>
      <c r="F1221" s="33">
        <v>22</v>
      </c>
      <c r="G1221" s="159" t="s">
        <v>473</v>
      </c>
      <c r="H1221" s="33"/>
    </row>
    <row r="1222" spans="1:8" ht="15" customHeight="1">
      <c r="A1222" s="159" t="s">
        <v>683</v>
      </c>
      <c r="B1222" s="33" t="s">
        <v>684</v>
      </c>
      <c r="C1222" s="33" t="s">
        <v>648</v>
      </c>
      <c r="D1222" s="159" t="s">
        <v>657</v>
      </c>
      <c r="E1222" s="153" t="s">
        <v>656</v>
      </c>
      <c r="F1222" s="33">
        <v>14.5</v>
      </c>
      <c r="G1222" s="159" t="s">
        <v>473</v>
      </c>
      <c r="H1222" s="33"/>
    </row>
    <row r="1223" spans="1:8" ht="15" customHeight="1">
      <c r="A1223" s="159" t="s">
        <v>683</v>
      </c>
      <c r="B1223" s="33" t="s">
        <v>682</v>
      </c>
      <c r="C1223" s="33" t="s">
        <v>648</v>
      </c>
      <c r="D1223" s="159" t="s">
        <v>657</v>
      </c>
      <c r="E1223" s="153" t="s">
        <v>658</v>
      </c>
      <c r="F1223" s="33">
        <v>12.6</v>
      </c>
      <c r="G1223" s="159" t="s">
        <v>473</v>
      </c>
      <c r="H1223" s="33"/>
    </row>
    <row r="1224" spans="1:8" ht="15" customHeight="1">
      <c r="A1224" s="33" t="s">
        <v>683</v>
      </c>
      <c r="B1224" s="33" t="s">
        <v>682</v>
      </c>
      <c r="C1224" s="33" t="s">
        <v>648</v>
      </c>
      <c r="D1224" s="159" t="s">
        <v>657</v>
      </c>
      <c r="E1224" s="153" t="s">
        <v>656</v>
      </c>
      <c r="F1224" s="33">
        <v>10.7</v>
      </c>
      <c r="G1224" s="159" t="s">
        <v>473</v>
      </c>
      <c r="H1224" s="33"/>
    </row>
    <row r="1225" spans="1:8" ht="15" customHeight="1">
      <c r="A1225" s="159" t="s">
        <v>703</v>
      </c>
      <c r="B1225" s="33" t="s">
        <v>704</v>
      </c>
      <c r="C1225" s="33" t="s">
        <v>648</v>
      </c>
      <c r="D1225" s="33" t="s">
        <v>651</v>
      </c>
      <c r="E1225" s="154" t="s">
        <v>655</v>
      </c>
      <c r="F1225" s="160">
        <v>86.5</v>
      </c>
      <c r="G1225" s="159" t="s">
        <v>473</v>
      </c>
      <c r="H1225" s="33"/>
    </row>
    <row r="1226" spans="1:8" ht="15" customHeight="1">
      <c r="A1226" s="159" t="s">
        <v>703</v>
      </c>
      <c r="B1226" s="33" t="s">
        <v>704</v>
      </c>
      <c r="C1226" s="33" t="s">
        <v>648</v>
      </c>
      <c r="D1226" s="33" t="s">
        <v>651</v>
      </c>
      <c r="E1226" s="154" t="s">
        <v>654</v>
      </c>
      <c r="F1226" s="160">
        <v>92.7</v>
      </c>
      <c r="G1226" s="159" t="s">
        <v>473</v>
      </c>
      <c r="H1226" s="33"/>
    </row>
    <row r="1227" spans="1:8" ht="15" customHeight="1">
      <c r="A1227" s="159" t="s">
        <v>703</v>
      </c>
      <c r="B1227" s="33" t="s">
        <v>704</v>
      </c>
      <c r="C1227" s="33" t="s">
        <v>648</v>
      </c>
      <c r="D1227" s="33" t="s">
        <v>651</v>
      </c>
      <c r="E1227" s="154" t="s">
        <v>653</v>
      </c>
      <c r="F1227" s="160">
        <v>95.2</v>
      </c>
      <c r="G1227" s="159" t="s">
        <v>473</v>
      </c>
      <c r="H1227" s="33"/>
    </row>
    <row r="1228" spans="1:8" ht="15" customHeight="1">
      <c r="A1228" s="159" t="s">
        <v>703</v>
      </c>
      <c r="B1228" s="33" t="s">
        <v>704</v>
      </c>
      <c r="C1228" s="33" t="s">
        <v>648</v>
      </c>
      <c r="D1228" s="33" t="s">
        <v>651</v>
      </c>
      <c r="E1228" s="154" t="s">
        <v>652</v>
      </c>
      <c r="F1228" s="160">
        <v>96.5</v>
      </c>
      <c r="G1228" s="159" t="s">
        <v>473</v>
      </c>
      <c r="H1228" s="33"/>
    </row>
    <row r="1229" spans="1:8" ht="15" customHeight="1">
      <c r="A1229" s="159" t="s">
        <v>703</v>
      </c>
      <c r="B1229" s="33" t="s">
        <v>704</v>
      </c>
      <c r="C1229" s="33" t="s">
        <v>648</v>
      </c>
      <c r="D1229" s="33" t="s">
        <v>651</v>
      </c>
      <c r="E1229" s="154" t="s">
        <v>650</v>
      </c>
      <c r="F1229" s="160">
        <v>98.1</v>
      </c>
      <c r="G1229" s="159" t="s">
        <v>473</v>
      </c>
      <c r="H1229" s="33"/>
    </row>
    <row r="1230" spans="1:8" ht="15" customHeight="1">
      <c r="A1230" s="159" t="s">
        <v>703</v>
      </c>
      <c r="B1230" s="33" t="s">
        <v>702</v>
      </c>
      <c r="C1230" s="33" t="s">
        <v>648</v>
      </c>
      <c r="D1230" s="33" t="s">
        <v>651</v>
      </c>
      <c r="E1230" s="154" t="s">
        <v>655</v>
      </c>
      <c r="F1230" s="160">
        <v>12.2</v>
      </c>
      <c r="G1230" s="159" t="s">
        <v>473</v>
      </c>
      <c r="H1230" s="33"/>
    </row>
    <row r="1231" spans="1:8" ht="15" customHeight="1">
      <c r="A1231" s="159" t="s">
        <v>703</v>
      </c>
      <c r="B1231" s="33" t="s">
        <v>702</v>
      </c>
      <c r="C1231" s="33" t="s">
        <v>648</v>
      </c>
      <c r="D1231" s="33" t="s">
        <v>651</v>
      </c>
      <c r="E1231" s="154" t="s">
        <v>654</v>
      </c>
      <c r="F1231" s="160">
        <v>6.4</v>
      </c>
      <c r="G1231" s="159" t="s">
        <v>473</v>
      </c>
      <c r="H1231" s="33"/>
    </row>
    <row r="1232" spans="1:8" ht="15" customHeight="1">
      <c r="A1232" s="159" t="s">
        <v>703</v>
      </c>
      <c r="B1232" s="33" t="s">
        <v>702</v>
      </c>
      <c r="C1232" s="33" t="s">
        <v>648</v>
      </c>
      <c r="D1232" s="33" t="s">
        <v>651</v>
      </c>
      <c r="E1232" s="154" t="s">
        <v>653</v>
      </c>
      <c r="F1232" s="160">
        <v>4.0999999999999996</v>
      </c>
      <c r="G1232" s="159" t="s">
        <v>473</v>
      </c>
      <c r="H1232" s="33"/>
    </row>
    <row r="1233" spans="1:8" ht="15" customHeight="1">
      <c r="A1233" s="159" t="s">
        <v>703</v>
      </c>
      <c r="B1233" s="33" t="s">
        <v>702</v>
      </c>
      <c r="C1233" s="33" t="s">
        <v>648</v>
      </c>
      <c r="D1233" s="33" t="s">
        <v>651</v>
      </c>
      <c r="E1233" s="154" t="s">
        <v>652</v>
      </c>
      <c r="F1233" s="160">
        <v>2.8</v>
      </c>
      <c r="G1233" s="159" t="s">
        <v>473</v>
      </c>
      <c r="H1233" s="33"/>
    </row>
    <row r="1234" spans="1:8" ht="15" customHeight="1">
      <c r="A1234" s="159" t="s">
        <v>703</v>
      </c>
      <c r="B1234" s="33" t="s">
        <v>702</v>
      </c>
      <c r="C1234" s="33" t="s">
        <v>648</v>
      </c>
      <c r="D1234" s="33" t="s">
        <v>651</v>
      </c>
      <c r="E1234" s="154" t="s">
        <v>650</v>
      </c>
      <c r="F1234" s="160">
        <v>1.5</v>
      </c>
      <c r="G1234" s="159" t="s">
        <v>473</v>
      </c>
      <c r="H1234" s="33"/>
    </row>
    <row r="1235" spans="1:8" ht="15" customHeight="1">
      <c r="A1235" s="159" t="s">
        <v>700</v>
      </c>
      <c r="B1235" s="33" t="s">
        <v>701</v>
      </c>
      <c r="C1235" s="33" t="s">
        <v>648</v>
      </c>
      <c r="D1235" s="33" t="s">
        <v>651</v>
      </c>
      <c r="E1235" s="154" t="s">
        <v>655</v>
      </c>
      <c r="F1235" s="173">
        <v>74.5</v>
      </c>
      <c r="G1235" s="159" t="s">
        <v>473</v>
      </c>
      <c r="H1235" s="33"/>
    </row>
    <row r="1236" spans="1:8" ht="15" customHeight="1">
      <c r="A1236" s="159" t="s">
        <v>700</v>
      </c>
      <c r="B1236" s="33" t="s">
        <v>701</v>
      </c>
      <c r="C1236" s="33" t="s">
        <v>648</v>
      </c>
      <c r="D1236" s="33" t="s">
        <v>651</v>
      </c>
      <c r="E1236" s="154" t="s">
        <v>654</v>
      </c>
      <c r="F1236" s="173">
        <v>81.900000000000006</v>
      </c>
      <c r="G1236" s="159" t="s">
        <v>473</v>
      </c>
      <c r="H1236" s="33"/>
    </row>
    <row r="1237" spans="1:8" ht="15" customHeight="1">
      <c r="A1237" s="159" t="s">
        <v>700</v>
      </c>
      <c r="B1237" s="33" t="s">
        <v>701</v>
      </c>
      <c r="C1237" s="33" t="s">
        <v>648</v>
      </c>
      <c r="D1237" s="33" t="s">
        <v>651</v>
      </c>
      <c r="E1237" s="154" t="s">
        <v>653</v>
      </c>
      <c r="F1237" s="173">
        <v>87.5</v>
      </c>
      <c r="G1237" s="159" t="s">
        <v>473</v>
      </c>
      <c r="H1237" s="33"/>
    </row>
    <row r="1238" spans="1:8" ht="15" customHeight="1">
      <c r="A1238" s="159" t="s">
        <v>700</v>
      </c>
      <c r="B1238" s="33" t="s">
        <v>701</v>
      </c>
      <c r="C1238" s="33" t="s">
        <v>648</v>
      </c>
      <c r="D1238" s="33" t="s">
        <v>651</v>
      </c>
      <c r="E1238" s="154" t="s">
        <v>652</v>
      </c>
      <c r="F1238" s="173">
        <v>90.7</v>
      </c>
      <c r="G1238" s="159" t="s">
        <v>473</v>
      </c>
      <c r="H1238" s="33"/>
    </row>
    <row r="1239" spans="1:8" ht="15" customHeight="1">
      <c r="A1239" s="159" t="s">
        <v>700</v>
      </c>
      <c r="B1239" s="33" t="s">
        <v>701</v>
      </c>
      <c r="C1239" s="33" t="s">
        <v>648</v>
      </c>
      <c r="D1239" s="33" t="s">
        <v>651</v>
      </c>
      <c r="E1239" s="154" t="s">
        <v>650</v>
      </c>
      <c r="F1239" s="173">
        <v>92.4</v>
      </c>
      <c r="G1239" s="159" t="s">
        <v>473</v>
      </c>
      <c r="H1239" s="33"/>
    </row>
    <row r="1240" spans="1:8" ht="15" customHeight="1">
      <c r="A1240" s="159" t="s">
        <v>700</v>
      </c>
      <c r="B1240" s="33" t="s">
        <v>699</v>
      </c>
      <c r="C1240" s="33" t="s">
        <v>648</v>
      </c>
      <c r="D1240" s="33" t="s">
        <v>651</v>
      </c>
      <c r="E1240" s="154" t="s">
        <v>655</v>
      </c>
      <c r="F1240" s="173">
        <v>24.4</v>
      </c>
      <c r="G1240" s="159" t="s">
        <v>473</v>
      </c>
      <c r="H1240" s="33"/>
    </row>
    <row r="1241" spans="1:8" ht="15" customHeight="1">
      <c r="A1241" s="159" t="s">
        <v>700</v>
      </c>
      <c r="B1241" s="33" t="s">
        <v>699</v>
      </c>
      <c r="C1241" s="33" t="s">
        <v>648</v>
      </c>
      <c r="D1241" s="33" t="s">
        <v>651</v>
      </c>
      <c r="E1241" s="154" t="s">
        <v>654</v>
      </c>
      <c r="F1241" s="173">
        <v>16.600000000000001</v>
      </c>
      <c r="G1241" s="159" t="s">
        <v>473</v>
      </c>
      <c r="H1241" s="33"/>
    </row>
    <row r="1242" spans="1:8" ht="15" customHeight="1">
      <c r="A1242" s="159" t="s">
        <v>700</v>
      </c>
      <c r="B1242" s="33" t="s">
        <v>699</v>
      </c>
      <c r="C1242" s="33" t="s">
        <v>648</v>
      </c>
      <c r="D1242" s="33" t="s">
        <v>651</v>
      </c>
      <c r="E1242" s="154" t="s">
        <v>653</v>
      </c>
      <c r="F1242" s="173">
        <v>11.2</v>
      </c>
      <c r="G1242" s="159" t="s">
        <v>473</v>
      </c>
      <c r="H1242" s="33"/>
    </row>
    <row r="1243" spans="1:8" ht="15" customHeight="1">
      <c r="A1243" s="159" t="s">
        <v>700</v>
      </c>
      <c r="B1243" s="33" t="s">
        <v>699</v>
      </c>
      <c r="C1243" s="33" t="s">
        <v>648</v>
      </c>
      <c r="D1243" s="33" t="s">
        <v>651</v>
      </c>
      <c r="E1243" s="154" t="s">
        <v>652</v>
      </c>
      <c r="F1243" s="173">
        <v>8.1999999999999993</v>
      </c>
      <c r="G1243" s="159" t="s">
        <v>473</v>
      </c>
      <c r="H1243" s="33"/>
    </row>
    <row r="1244" spans="1:8" ht="15" customHeight="1">
      <c r="A1244" s="159" t="s">
        <v>700</v>
      </c>
      <c r="B1244" s="33" t="s">
        <v>699</v>
      </c>
      <c r="C1244" s="33" t="s">
        <v>648</v>
      </c>
      <c r="D1244" s="33" t="s">
        <v>651</v>
      </c>
      <c r="E1244" s="154" t="s">
        <v>650</v>
      </c>
      <c r="F1244" s="173">
        <v>6.2</v>
      </c>
      <c r="G1244" s="159" t="s">
        <v>473</v>
      </c>
      <c r="H1244" s="33"/>
    </row>
    <row r="1245" spans="1:8" ht="15" customHeight="1">
      <c r="A1245" s="159" t="s">
        <v>667</v>
      </c>
      <c r="B1245" s="33" t="s">
        <v>670</v>
      </c>
      <c r="C1245" s="33" t="s">
        <v>648</v>
      </c>
      <c r="D1245" s="33" t="s">
        <v>651</v>
      </c>
      <c r="E1245" s="154" t="s">
        <v>655</v>
      </c>
      <c r="F1245" s="172">
        <v>42.7</v>
      </c>
      <c r="G1245" s="159" t="s">
        <v>473</v>
      </c>
      <c r="H1245" s="33"/>
    </row>
    <row r="1246" spans="1:8" ht="15" customHeight="1">
      <c r="A1246" s="159" t="s">
        <v>667</v>
      </c>
      <c r="B1246" s="33" t="s">
        <v>670</v>
      </c>
      <c r="C1246" s="33" t="s">
        <v>648</v>
      </c>
      <c r="D1246" s="33" t="s">
        <v>651</v>
      </c>
      <c r="E1246" s="154" t="s">
        <v>654</v>
      </c>
      <c r="F1246" s="172">
        <v>43.8</v>
      </c>
      <c r="G1246" s="159" t="s">
        <v>473</v>
      </c>
      <c r="H1246" s="33"/>
    </row>
    <row r="1247" spans="1:8" ht="15" customHeight="1">
      <c r="A1247" s="159" t="s">
        <v>667</v>
      </c>
      <c r="B1247" s="33" t="s">
        <v>670</v>
      </c>
      <c r="C1247" s="33" t="s">
        <v>648</v>
      </c>
      <c r="D1247" s="33" t="s">
        <v>651</v>
      </c>
      <c r="E1247" s="154" t="s">
        <v>653</v>
      </c>
      <c r="F1247" s="172">
        <v>45.1</v>
      </c>
      <c r="G1247" s="159" t="s">
        <v>473</v>
      </c>
      <c r="H1247" s="33"/>
    </row>
    <row r="1248" spans="1:8" ht="15" customHeight="1">
      <c r="A1248" s="159" t="s">
        <v>667</v>
      </c>
      <c r="B1248" s="33" t="s">
        <v>670</v>
      </c>
      <c r="C1248" s="33" t="s">
        <v>648</v>
      </c>
      <c r="D1248" s="33" t="s">
        <v>651</v>
      </c>
      <c r="E1248" s="154" t="s">
        <v>652</v>
      </c>
      <c r="F1248" s="172">
        <v>42.5</v>
      </c>
      <c r="G1248" s="159" t="s">
        <v>473</v>
      </c>
      <c r="H1248" s="33"/>
    </row>
    <row r="1249" spans="1:8" ht="15" customHeight="1">
      <c r="A1249" s="159" t="s">
        <v>667</v>
      </c>
      <c r="B1249" s="33" t="s">
        <v>670</v>
      </c>
      <c r="C1249" s="33" t="s">
        <v>648</v>
      </c>
      <c r="D1249" s="33" t="s">
        <v>651</v>
      </c>
      <c r="E1249" s="154" t="s">
        <v>650</v>
      </c>
      <c r="F1249" s="172">
        <v>44.3</v>
      </c>
      <c r="G1249" s="159" t="s">
        <v>473</v>
      </c>
      <c r="H1249" s="33"/>
    </row>
    <row r="1250" spans="1:8" ht="15" customHeight="1">
      <c r="A1250" s="159" t="s">
        <v>667</v>
      </c>
      <c r="B1250" s="33" t="s">
        <v>669</v>
      </c>
      <c r="C1250" s="33" t="s">
        <v>648</v>
      </c>
      <c r="D1250" s="33" t="s">
        <v>651</v>
      </c>
      <c r="E1250" s="154" t="s">
        <v>655</v>
      </c>
      <c r="F1250" s="172">
        <v>43.5</v>
      </c>
      <c r="G1250" s="159" t="s">
        <v>473</v>
      </c>
      <c r="H1250" s="33"/>
    </row>
    <row r="1251" spans="1:8" ht="15" customHeight="1">
      <c r="A1251" s="159" t="s">
        <v>667</v>
      </c>
      <c r="B1251" s="33" t="s">
        <v>669</v>
      </c>
      <c r="C1251" s="33" t="s">
        <v>648</v>
      </c>
      <c r="D1251" s="33" t="s">
        <v>651</v>
      </c>
      <c r="E1251" s="154" t="s">
        <v>654</v>
      </c>
      <c r="F1251" s="172">
        <v>44.5</v>
      </c>
      <c r="G1251" s="159" t="s">
        <v>473</v>
      </c>
      <c r="H1251" s="33"/>
    </row>
    <row r="1252" spans="1:8" ht="15" customHeight="1">
      <c r="A1252" s="159" t="s">
        <v>667</v>
      </c>
      <c r="B1252" s="33" t="s">
        <v>669</v>
      </c>
      <c r="C1252" s="33" t="s">
        <v>648</v>
      </c>
      <c r="D1252" s="33" t="s">
        <v>651</v>
      </c>
      <c r="E1252" s="154" t="s">
        <v>653</v>
      </c>
      <c r="F1252" s="172">
        <v>42.5</v>
      </c>
      <c r="G1252" s="159" t="s">
        <v>473</v>
      </c>
      <c r="H1252" s="33"/>
    </row>
    <row r="1253" spans="1:8" ht="15" customHeight="1">
      <c r="A1253" s="159" t="s">
        <v>667</v>
      </c>
      <c r="B1253" s="33" t="s">
        <v>669</v>
      </c>
      <c r="C1253" s="33" t="s">
        <v>648</v>
      </c>
      <c r="D1253" s="33" t="s">
        <v>651</v>
      </c>
      <c r="E1253" s="154" t="s">
        <v>652</v>
      </c>
      <c r="F1253" s="172">
        <v>45.5</v>
      </c>
      <c r="G1253" s="159" t="s">
        <v>473</v>
      </c>
      <c r="H1253" s="33"/>
    </row>
    <row r="1254" spans="1:8" ht="15" customHeight="1">
      <c r="A1254" s="159" t="s">
        <v>667</v>
      </c>
      <c r="B1254" s="33" t="s">
        <v>669</v>
      </c>
      <c r="C1254" s="33" t="s">
        <v>648</v>
      </c>
      <c r="D1254" s="33" t="s">
        <v>651</v>
      </c>
      <c r="E1254" s="154" t="s">
        <v>650</v>
      </c>
      <c r="F1254" s="172">
        <v>46.9</v>
      </c>
      <c r="G1254" s="159" t="s">
        <v>473</v>
      </c>
      <c r="H1254" s="33"/>
    </row>
    <row r="1255" spans="1:8" ht="15" customHeight="1">
      <c r="A1255" s="159" t="s">
        <v>667</v>
      </c>
      <c r="B1255" s="33" t="s">
        <v>666</v>
      </c>
      <c r="C1255" s="33" t="s">
        <v>648</v>
      </c>
      <c r="D1255" s="33" t="s">
        <v>651</v>
      </c>
      <c r="E1255" s="154" t="s">
        <v>655</v>
      </c>
      <c r="F1255" s="172">
        <v>14.1</v>
      </c>
      <c r="G1255" s="159" t="s">
        <v>473</v>
      </c>
      <c r="H1255" s="33"/>
    </row>
    <row r="1256" spans="1:8" ht="15" customHeight="1">
      <c r="A1256" s="159" t="s">
        <v>667</v>
      </c>
      <c r="B1256" s="33" t="s">
        <v>666</v>
      </c>
      <c r="C1256" s="33" t="s">
        <v>648</v>
      </c>
      <c r="D1256" s="33" t="s">
        <v>651</v>
      </c>
      <c r="E1256" s="154" t="s">
        <v>654</v>
      </c>
      <c r="F1256" s="172">
        <v>11.6</v>
      </c>
      <c r="G1256" s="159" t="s">
        <v>473</v>
      </c>
      <c r="H1256" s="33"/>
    </row>
    <row r="1257" spans="1:8" ht="15" customHeight="1">
      <c r="A1257" s="159" t="s">
        <v>667</v>
      </c>
      <c r="B1257" s="33" t="s">
        <v>666</v>
      </c>
      <c r="C1257" s="33" t="s">
        <v>648</v>
      </c>
      <c r="D1257" s="33" t="s">
        <v>651</v>
      </c>
      <c r="E1257" s="154" t="s">
        <v>653</v>
      </c>
      <c r="F1257" s="172">
        <v>12.4</v>
      </c>
      <c r="G1257" s="159" t="s">
        <v>473</v>
      </c>
      <c r="H1257" s="33"/>
    </row>
    <row r="1258" spans="1:8" ht="15" customHeight="1">
      <c r="A1258" s="159" t="s">
        <v>667</v>
      </c>
      <c r="B1258" s="33" t="s">
        <v>666</v>
      </c>
      <c r="C1258" s="33" t="s">
        <v>648</v>
      </c>
      <c r="D1258" s="33" t="s">
        <v>651</v>
      </c>
      <c r="E1258" s="154" t="s">
        <v>652</v>
      </c>
      <c r="F1258" s="172">
        <v>12.1</v>
      </c>
      <c r="G1258" s="159" t="s">
        <v>473</v>
      </c>
      <c r="H1258" s="33"/>
    </row>
    <row r="1259" spans="1:8" ht="15" customHeight="1">
      <c r="A1259" s="159" t="s">
        <v>667</v>
      </c>
      <c r="B1259" s="33" t="s">
        <v>666</v>
      </c>
      <c r="C1259" s="33" t="s">
        <v>648</v>
      </c>
      <c r="D1259" s="33" t="s">
        <v>651</v>
      </c>
      <c r="E1259" s="154" t="s">
        <v>650</v>
      </c>
      <c r="F1259" s="172">
        <v>8.6999999999999993</v>
      </c>
      <c r="G1259" s="159" t="s">
        <v>473</v>
      </c>
      <c r="H1259" s="33"/>
    </row>
    <row r="1260" spans="1:8" ht="15" customHeight="1">
      <c r="A1260" s="159" t="s">
        <v>696</v>
      </c>
      <c r="B1260" s="33" t="s">
        <v>698</v>
      </c>
      <c r="C1260" s="33" t="s">
        <v>648</v>
      </c>
      <c r="D1260" s="33" t="s">
        <v>651</v>
      </c>
      <c r="E1260" s="154" t="s">
        <v>655</v>
      </c>
      <c r="F1260" s="148">
        <v>83.4</v>
      </c>
      <c r="G1260" s="159" t="s">
        <v>473</v>
      </c>
      <c r="H1260" s="33"/>
    </row>
    <row r="1261" spans="1:8" ht="15" customHeight="1">
      <c r="A1261" s="159" t="s">
        <v>696</v>
      </c>
      <c r="B1261" s="33" t="s">
        <v>698</v>
      </c>
      <c r="C1261" s="33" t="s">
        <v>648</v>
      </c>
      <c r="D1261" s="33" t="s">
        <v>651</v>
      </c>
      <c r="E1261" s="154" t="s">
        <v>654</v>
      </c>
      <c r="F1261" s="148">
        <v>86</v>
      </c>
      <c r="G1261" s="159" t="s">
        <v>473</v>
      </c>
      <c r="H1261" s="33"/>
    </row>
    <row r="1262" spans="1:8" ht="15" customHeight="1">
      <c r="A1262" s="159" t="s">
        <v>696</v>
      </c>
      <c r="B1262" s="33" t="s">
        <v>698</v>
      </c>
      <c r="C1262" s="33" t="s">
        <v>648</v>
      </c>
      <c r="D1262" s="33" t="s">
        <v>651</v>
      </c>
      <c r="E1262" s="154" t="s">
        <v>653</v>
      </c>
      <c r="F1262" s="148">
        <v>85.7</v>
      </c>
      <c r="G1262" s="159" t="s">
        <v>473</v>
      </c>
      <c r="H1262" s="33"/>
    </row>
    <row r="1263" spans="1:8" ht="15" customHeight="1">
      <c r="A1263" s="159" t="s">
        <v>696</v>
      </c>
      <c r="B1263" s="33" t="s">
        <v>698</v>
      </c>
      <c r="C1263" s="33" t="s">
        <v>648</v>
      </c>
      <c r="D1263" s="33" t="s">
        <v>651</v>
      </c>
      <c r="E1263" s="154" t="s">
        <v>652</v>
      </c>
      <c r="F1263" s="148">
        <v>86.4</v>
      </c>
      <c r="G1263" s="159" t="s">
        <v>473</v>
      </c>
      <c r="H1263" s="33"/>
    </row>
    <row r="1264" spans="1:8" ht="15" customHeight="1">
      <c r="A1264" s="159" t="s">
        <v>696</v>
      </c>
      <c r="B1264" s="33" t="s">
        <v>698</v>
      </c>
      <c r="C1264" s="33" t="s">
        <v>648</v>
      </c>
      <c r="D1264" s="33" t="s">
        <v>651</v>
      </c>
      <c r="E1264" s="154" t="s">
        <v>650</v>
      </c>
      <c r="F1264" s="148">
        <v>87</v>
      </c>
      <c r="G1264" s="159" t="s">
        <v>473</v>
      </c>
      <c r="H1264" s="33"/>
    </row>
    <row r="1265" spans="1:8" ht="15" customHeight="1">
      <c r="A1265" s="159" t="s">
        <v>696</v>
      </c>
      <c r="B1265" s="33" t="s">
        <v>697</v>
      </c>
      <c r="C1265" s="33" t="s">
        <v>648</v>
      </c>
      <c r="D1265" s="33" t="s">
        <v>651</v>
      </c>
      <c r="E1265" s="154" t="s">
        <v>655</v>
      </c>
      <c r="F1265" s="148">
        <v>10.8</v>
      </c>
      <c r="G1265" s="159" t="s">
        <v>473</v>
      </c>
      <c r="H1265" s="33"/>
    </row>
    <row r="1266" spans="1:8" ht="15" customHeight="1">
      <c r="A1266" s="159" t="s">
        <v>696</v>
      </c>
      <c r="B1266" s="33" t="s">
        <v>697</v>
      </c>
      <c r="C1266" s="33" t="s">
        <v>648</v>
      </c>
      <c r="D1266" s="33" t="s">
        <v>651</v>
      </c>
      <c r="E1266" s="154" t="s">
        <v>654</v>
      </c>
      <c r="F1266" s="148">
        <v>9.9</v>
      </c>
      <c r="G1266" s="159" t="s">
        <v>473</v>
      </c>
      <c r="H1266" s="33"/>
    </row>
    <row r="1267" spans="1:8" ht="15" customHeight="1">
      <c r="A1267" s="159" t="s">
        <v>696</v>
      </c>
      <c r="B1267" s="33" t="s">
        <v>697</v>
      </c>
      <c r="C1267" s="33" t="s">
        <v>648</v>
      </c>
      <c r="D1267" s="33" t="s">
        <v>651</v>
      </c>
      <c r="E1267" s="154" t="s">
        <v>653</v>
      </c>
      <c r="F1267" s="148">
        <v>10.1</v>
      </c>
      <c r="G1267" s="159" t="s">
        <v>473</v>
      </c>
      <c r="H1267" s="33"/>
    </row>
    <row r="1268" spans="1:8" ht="15" customHeight="1">
      <c r="A1268" s="159" t="s">
        <v>696</v>
      </c>
      <c r="B1268" s="33" t="s">
        <v>697</v>
      </c>
      <c r="C1268" s="33" t="s">
        <v>648</v>
      </c>
      <c r="D1268" s="33" t="s">
        <v>651</v>
      </c>
      <c r="E1268" s="154" t="s">
        <v>652</v>
      </c>
      <c r="F1268" s="148">
        <v>9.9</v>
      </c>
      <c r="G1268" s="159" t="s">
        <v>473</v>
      </c>
      <c r="H1268" s="33"/>
    </row>
    <row r="1269" spans="1:8" ht="15" customHeight="1">
      <c r="A1269" s="159" t="s">
        <v>696</v>
      </c>
      <c r="B1269" s="33" t="s">
        <v>697</v>
      </c>
      <c r="C1269" s="33" t="s">
        <v>648</v>
      </c>
      <c r="D1269" s="33" t="s">
        <v>651</v>
      </c>
      <c r="E1269" s="154" t="s">
        <v>650</v>
      </c>
      <c r="F1269" s="148">
        <v>9.8000000000000007</v>
      </c>
      <c r="G1269" s="159" t="s">
        <v>473</v>
      </c>
      <c r="H1269" s="33"/>
    </row>
    <row r="1270" spans="1:8" ht="15" customHeight="1">
      <c r="A1270" s="159" t="s">
        <v>696</v>
      </c>
      <c r="B1270" s="33" t="s">
        <v>695</v>
      </c>
      <c r="C1270" s="33" t="s">
        <v>648</v>
      </c>
      <c r="D1270" s="33" t="s">
        <v>651</v>
      </c>
      <c r="E1270" s="154" t="s">
        <v>655</v>
      </c>
      <c r="F1270" s="148">
        <v>5.8</v>
      </c>
      <c r="G1270" s="159" t="s">
        <v>473</v>
      </c>
      <c r="H1270" s="33"/>
    </row>
    <row r="1271" spans="1:8" ht="15" customHeight="1">
      <c r="A1271" s="159" t="s">
        <v>696</v>
      </c>
      <c r="B1271" s="33" t="s">
        <v>695</v>
      </c>
      <c r="C1271" s="33" t="s">
        <v>648</v>
      </c>
      <c r="D1271" s="33" t="s">
        <v>651</v>
      </c>
      <c r="E1271" s="154" t="s">
        <v>654</v>
      </c>
      <c r="F1271" s="148">
        <v>4.2</v>
      </c>
      <c r="G1271" s="159" t="s">
        <v>473</v>
      </c>
      <c r="H1271" s="33"/>
    </row>
    <row r="1272" spans="1:8" ht="15" customHeight="1">
      <c r="A1272" s="159" t="s">
        <v>696</v>
      </c>
      <c r="B1272" s="33" t="s">
        <v>695</v>
      </c>
      <c r="C1272" s="33" t="s">
        <v>648</v>
      </c>
      <c r="D1272" s="33" t="s">
        <v>651</v>
      </c>
      <c r="E1272" s="154" t="s">
        <v>653</v>
      </c>
      <c r="F1272" s="148">
        <v>4.3</v>
      </c>
      <c r="G1272" s="159" t="s">
        <v>473</v>
      </c>
      <c r="H1272" s="33"/>
    </row>
    <row r="1273" spans="1:8" ht="15" customHeight="1">
      <c r="A1273" s="159" t="s">
        <v>696</v>
      </c>
      <c r="B1273" s="33" t="s">
        <v>695</v>
      </c>
      <c r="C1273" s="33" t="s">
        <v>648</v>
      </c>
      <c r="D1273" s="33" t="s">
        <v>651</v>
      </c>
      <c r="E1273" s="154" t="s">
        <v>652</v>
      </c>
      <c r="F1273" s="148">
        <v>3.5</v>
      </c>
      <c r="G1273" s="159" t="s">
        <v>473</v>
      </c>
      <c r="H1273" s="33"/>
    </row>
    <row r="1274" spans="1:8" ht="15" customHeight="1">
      <c r="A1274" s="159" t="s">
        <v>696</v>
      </c>
      <c r="B1274" s="33" t="s">
        <v>695</v>
      </c>
      <c r="C1274" s="33" t="s">
        <v>648</v>
      </c>
      <c r="D1274" s="33" t="s">
        <v>651</v>
      </c>
      <c r="E1274" s="154" t="s">
        <v>650</v>
      </c>
      <c r="F1274" s="148">
        <v>3.1</v>
      </c>
      <c r="G1274" s="159" t="s">
        <v>473</v>
      </c>
      <c r="H1274" s="33"/>
    </row>
    <row r="1275" spans="1:8" ht="15" customHeight="1">
      <c r="A1275" s="159" t="s">
        <v>692</v>
      </c>
      <c r="B1275" s="33" t="s">
        <v>694</v>
      </c>
      <c r="C1275" s="33" t="s">
        <v>648</v>
      </c>
      <c r="D1275" s="33" t="s">
        <v>651</v>
      </c>
      <c r="E1275" s="154" t="s">
        <v>655</v>
      </c>
      <c r="F1275" s="148">
        <v>87.5</v>
      </c>
      <c r="G1275" s="159" t="s">
        <v>473</v>
      </c>
      <c r="H1275" s="33"/>
    </row>
    <row r="1276" spans="1:8" ht="15" customHeight="1">
      <c r="A1276" s="159" t="s">
        <v>692</v>
      </c>
      <c r="B1276" s="33" t="s">
        <v>694</v>
      </c>
      <c r="C1276" s="33" t="s">
        <v>648</v>
      </c>
      <c r="D1276" s="33" t="s">
        <v>651</v>
      </c>
      <c r="E1276" s="154" t="s">
        <v>654</v>
      </c>
      <c r="F1276" s="148">
        <v>89.4</v>
      </c>
      <c r="G1276" s="159" t="s">
        <v>473</v>
      </c>
      <c r="H1276" s="33"/>
    </row>
    <row r="1277" spans="1:8" ht="15" customHeight="1">
      <c r="A1277" s="159" t="s">
        <v>692</v>
      </c>
      <c r="B1277" s="33" t="s">
        <v>694</v>
      </c>
      <c r="C1277" s="33" t="s">
        <v>648</v>
      </c>
      <c r="D1277" s="33" t="s">
        <v>651</v>
      </c>
      <c r="E1277" s="154" t="s">
        <v>653</v>
      </c>
      <c r="F1277" s="148">
        <v>88.2</v>
      </c>
      <c r="G1277" s="159" t="s">
        <v>473</v>
      </c>
      <c r="H1277" s="33"/>
    </row>
    <row r="1278" spans="1:8" ht="15" customHeight="1">
      <c r="A1278" s="159" t="s">
        <v>692</v>
      </c>
      <c r="B1278" s="33" t="s">
        <v>694</v>
      </c>
      <c r="C1278" s="33" t="s">
        <v>648</v>
      </c>
      <c r="D1278" s="33" t="s">
        <v>651</v>
      </c>
      <c r="E1278" s="154" t="s">
        <v>652</v>
      </c>
      <c r="F1278" s="148">
        <v>89.5</v>
      </c>
      <c r="G1278" s="159" t="s">
        <v>473</v>
      </c>
      <c r="H1278" s="33"/>
    </row>
    <row r="1279" spans="1:8" ht="15" customHeight="1">
      <c r="A1279" s="159" t="s">
        <v>692</v>
      </c>
      <c r="B1279" s="33" t="s">
        <v>694</v>
      </c>
      <c r="C1279" s="33" t="s">
        <v>648</v>
      </c>
      <c r="D1279" s="33" t="s">
        <v>651</v>
      </c>
      <c r="E1279" s="154" t="s">
        <v>650</v>
      </c>
      <c r="F1279" s="148">
        <v>90.2</v>
      </c>
      <c r="G1279" s="159" t="s">
        <v>473</v>
      </c>
      <c r="H1279" s="33"/>
    </row>
    <row r="1280" spans="1:8" ht="15" customHeight="1">
      <c r="A1280" s="159" t="s">
        <v>692</v>
      </c>
      <c r="B1280" s="33" t="s">
        <v>693</v>
      </c>
      <c r="C1280" s="33" t="s">
        <v>648</v>
      </c>
      <c r="D1280" s="33" t="s">
        <v>651</v>
      </c>
      <c r="E1280" s="154" t="s">
        <v>655</v>
      </c>
      <c r="F1280" s="148">
        <v>8.1999999999999993</v>
      </c>
      <c r="G1280" s="159" t="s">
        <v>473</v>
      </c>
      <c r="H1280" s="33"/>
    </row>
    <row r="1281" spans="1:8" ht="15" customHeight="1">
      <c r="A1281" s="159" t="s">
        <v>692</v>
      </c>
      <c r="B1281" s="33" t="s">
        <v>693</v>
      </c>
      <c r="C1281" s="33" t="s">
        <v>648</v>
      </c>
      <c r="D1281" s="33" t="s">
        <v>651</v>
      </c>
      <c r="E1281" s="154" t="s">
        <v>654</v>
      </c>
      <c r="F1281" s="148">
        <v>7.9</v>
      </c>
      <c r="G1281" s="159" t="s">
        <v>473</v>
      </c>
      <c r="H1281" s="33"/>
    </row>
    <row r="1282" spans="1:8" ht="15" customHeight="1">
      <c r="A1282" s="159" t="s">
        <v>692</v>
      </c>
      <c r="B1282" s="33" t="s">
        <v>693</v>
      </c>
      <c r="C1282" s="33" t="s">
        <v>648</v>
      </c>
      <c r="D1282" s="33" t="s">
        <v>651</v>
      </c>
      <c r="E1282" s="154" t="s">
        <v>653</v>
      </c>
      <c r="F1282" s="148">
        <v>8.3000000000000007</v>
      </c>
      <c r="G1282" s="159" t="s">
        <v>473</v>
      </c>
      <c r="H1282" s="33"/>
    </row>
    <row r="1283" spans="1:8" ht="15" customHeight="1">
      <c r="A1283" s="159" t="s">
        <v>692</v>
      </c>
      <c r="B1283" s="33" t="s">
        <v>693</v>
      </c>
      <c r="C1283" s="33" t="s">
        <v>648</v>
      </c>
      <c r="D1283" s="33" t="s">
        <v>651</v>
      </c>
      <c r="E1283" s="154" t="s">
        <v>652</v>
      </c>
      <c r="F1283" s="148">
        <v>8.1999999999999993</v>
      </c>
      <c r="G1283" s="159" t="s">
        <v>473</v>
      </c>
      <c r="H1283" s="33"/>
    </row>
    <row r="1284" spans="1:8" ht="15" customHeight="1">
      <c r="A1284" s="159" t="s">
        <v>692</v>
      </c>
      <c r="B1284" s="33" t="s">
        <v>693</v>
      </c>
      <c r="C1284" s="33" t="s">
        <v>648</v>
      </c>
      <c r="D1284" s="33" t="s">
        <v>651</v>
      </c>
      <c r="E1284" s="154" t="s">
        <v>650</v>
      </c>
      <c r="F1284" s="148">
        <v>7.1</v>
      </c>
      <c r="G1284" s="159" t="s">
        <v>473</v>
      </c>
      <c r="H1284" s="33"/>
    </row>
    <row r="1285" spans="1:8" ht="15" customHeight="1">
      <c r="A1285" s="159" t="s">
        <v>692</v>
      </c>
      <c r="B1285" s="33" t="s">
        <v>691</v>
      </c>
      <c r="C1285" s="33" t="s">
        <v>648</v>
      </c>
      <c r="D1285" s="33" t="s">
        <v>651</v>
      </c>
      <c r="E1285" s="154" t="s">
        <v>655</v>
      </c>
      <c r="F1285" s="148">
        <v>4</v>
      </c>
      <c r="G1285" s="159" t="s">
        <v>473</v>
      </c>
      <c r="H1285" s="33"/>
    </row>
    <row r="1286" spans="1:8" ht="15" customHeight="1">
      <c r="A1286" s="159" t="s">
        <v>692</v>
      </c>
      <c r="B1286" s="33" t="s">
        <v>691</v>
      </c>
      <c r="C1286" s="33" t="s">
        <v>648</v>
      </c>
      <c r="D1286" s="33" t="s">
        <v>651</v>
      </c>
      <c r="E1286" s="154" t="s">
        <v>654</v>
      </c>
      <c r="F1286" s="148">
        <v>2.9</v>
      </c>
      <c r="G1286" s="159" t="s">
        <v>473</v>
      </c>
      <c r="H1286" s="33"/>
    </row>
    <row r="1287" spans="1:8" ht="15" customHeight="1">
      <c r="A1287" s="159" t="s">
        <v>692</v>
      </c>
      <c r="B1287" s="33" t="s">
        <v>691</v>
      </c>
      <c r="C1287" s="33" t="s">
        <v>648</v>
      </c>
      <c r="D1287" s="33" t="s">
        <v>651</v>
      </c>
      <c r="E1287" s="154" t="s">
        <v>653</v>
      </c>
      <c r="F1287" s="148">
        <v>3.4</v>
      </c>
      <c r="G1287" s="159" t="s">
        <v>473</v>
      </c>
      <c r="H1287" s="33"/>
    </row>
    <row r="1288" spans="1:8" ht="15" customHeight="1">
      <c r="A1288" s="159" t="s">
        <v>692</v>
      </c>
      <c r="B1288" s="33" t="s">
        <v>691</v>
      </c>
      <c r="C1288" s="33" t="s">
        <v>648</v>
      </c>
      <c r="D1288" s="33" t="s">
        <v>651</v>
      </c>
      <c r="E1288" s="154" t="s">
        <v>652</v>
      </c>
      <c r="F1288" s="148">
        <v>2.5</v>
      </c>
      <c r="G1288" s="159" t="s">
        <v>473</v>
      </c>
      <c r="H1288" s="33"/>
    </row>
    <row r="1289" spans="1:8" ht="15" customHeight="1">
      <c r="A1289" s="159" t="s">
        <v>692</v>
      </c>
      <c r="B1289" s="33" t="s">
        <v>691</v>
      </c>
      <c r="C1289" s="33" t="s">
        <v>648</v>
      </c>
      <c r="D1289" s="33" t="s">
        <v>651</v>
      </c>
      <c r="E1289" s="154" t="s">
        <v>650</v>
      </c>
      <c r="F1289" s="148">
        <v>2.5</v>
      </c>
      <c r="G1289" s="159" t="s">
        <v>473</v>
      </c>
      <c r="H1289" s="33"/>
    </row>
    <row r="1290" spans="1:8" ht="15" customHeight="1">
      <c r="A1290" s="159" t="s">
        <v>362</v>
      </c>
      <c r="B1290" s="33" t="s">
        <v>690</v>
      </c>
      <c r="C1290" s="33" t="s">
        <v>648</v>
      </c>
      <c r="D1290" s="33" t="s">
        <v>651</v>
      </c>
      <c r="E1290" s="154" t="s">
        <v>655</v>
      </c>
      <c r="F1290" s="148">
        <v>87.5</v>
      </c>
      <c r="G1290" s="159" t="s">
        <v>473</v>
      </c>
      <c r="H1290" s="33"/>
    </row>
    <row r="1291" spans="1:8" ht="15" customHeight="1">
      <c r="A1291" s="159" t="s">
        <v>362</v>
      </c>
      <c r="B1291" s="33" t="s">
        <v>690</v>
      </c>
      <c r="C1291" s="33" t="s">
        <v>648</v>
      </c>
      <c r="D1291" s="33" t="s">
        <v>651</v>
      </c>
      <c r="E1291" s="154" t="s">
        <v>654</v>
      </c>
      <c r="F1291" s="148">
        <v>88.1</v>
      </c>
      <c r="G1291" s="159" t="s">
        <v>473</v>
      </c>
      <c r="H1291" s="33"/>
    </row>
    <row r="1292" spans="1:8" ht="15" customHeight="1">
      <c r="A1292" s="159" t="s">
        <v>362</v>
      </c>
      <c r="B1292" s="33" t="s">
        <v>690</v>
      </c>
      <c r="C1292" s="33" t="s">
        <v>648</v>
      </c>
      <c r="D1292" s="33" t="s">
        <v>651</v>
      </c>
      <c r="E1292" s="154" t="s">
        <v>653</v>
      </c>
      <c r="F1292" s="148">
        <v>89.1</v>
      </c>
      <c r="G1292" s="159" t="s">
        <v>473</v>
      </c>
      <c r="H1292" s="33"/>
    </row>
    <row r="1293" spans="1:8" ht="15" customHeight="1">
      <c r="A1293" s="159" t="s">
        <v>362</v>
      </c>
      <c r="B1293" s="33" t="s">
        <v>690</v>
      </c>
      <c r="C1293" s="33" t="s">
        <v>648</v>
      </c>
      <c r="D1293" s="33" t="s">
        <v>651</v>
      </c>
      <c r="E1293" s="154" t="s">
        <v>652</v>
      </c>
      <c r="F1293" s="148">
        <v>88.8</v>
      </c>
      <c r="G1293" s="159" t="s">
        <v>473</v>
      </c>
      <c r="H1293" s="33"/>
    </row>
    <row r="1294" spans="1:8" ht="15" customHeight="1">
      <c r="A1294" s="159" t="s">
        <v>362</v>
      </c>
      <c r="B1294" s="33" t="s">
        <v>690</v>
      </c>
      <c r="C1294" s="33" t="s">
        <v>648</v>
      </c>
      <c r="D1294" s="33" t="s">
        <v>651</v>
      </c>
      <c r="E1294" s="154" t="s">
        <v>650</v>
      </c>
      <c r="F1294" s="148">
        <v>90.6</v>
      </c>
      <c r="G1294" s="159" t="s">
        <v>473</v>
      </c>
      <c r="H1294" s="33"/>
    </row>
    <row r="1295" spans="1:8" ht="15" customHeight="1">
      <c r="A1295" s="159" t="s">
        <v>362</v>
      </c>
      <c r="B1295" s="33" t="s">
        <v>689</v>
      </c>
      <c r="C1295" s="33" t="s">
        <v>648</v>
      </c>
      <c r="D1295" s="33" t="s">
        <v>651</v>
      </c>
      <c r="E1295" s="154" t="s">
        <v>655</v>
      </c>
      <c r="F1295" s="148">
        <v>8.1999999999999993</v>
      </c>
      <c r="G1295" s="159" t="s">
        <v>473</v>
      </c>
      <c r="H1295" s="33"/>
    </row>
    <row r="1296" spans="1:8" ht="15" customHeight="1">
      <c r="A1296" s="159" t="s">
        <v>362</v>
      </c>
      <c r="B1296" s="33" t="s">
        <v>689</v>
      </c>
      <c r="C1296" s="33" t="s">
        <v>648</v>
      </c>
      <c r="D1296" s="33" t="s">
        <v>651</v>
      </c>
      <c r="E1296" s="154" t="s">
        <v>654</v>
      </c>
      <c r="F1296" s="148">
        <v>8.9</v>
      </c>
      <c r="G1296" s="159" t="s">
        <v>473</v>
      </c>
      <c r="H1296" s="33"/>
    </row>
    <row r="1297" spans="1:8" ht="15" customHeight="1">
      <c r="A1297" s="159" t="s">
        <v>362</v>
      </c>
      <c r="B1297" s="33" t="s">
        <v>689</v>
      </c>
      <c r="C1297" s="33" t="s">
        <v>648</v>
      </c>
      <c r="D1297" s="33" t="s">
        <v>651</v>
      </c>
      <c r="E1297" s="154" t="s">
        <v>653</v>
      </c>
      <c r="F1297" s="148">
        <v>7.8</v>
      </c>
      <c r="G1297" s="159" t="s">
        <v>473</v>
      </c>
      <c r="H1297" s="33"/>
    </row>
    <row r="1298" spans="1:8" ht="15" customHeight="1">
      <c r="A1298" s="159" t="s">
        <v>362</v>
      </c>
      <c r="B1298" s="33" t="s">
        <v>689</v>
      </c>
      <c r="C1298" s="33" t="s">
        <v>648</v>
      </c>
      <c r="D1298" s="33" t="s">
        <v>651</v>
      </c>
      <c r="E1298" s="154" t="s">
        <v>652</v>
      </c>
      <c r="F1298" s="148">
        <v>8.5</v>
      </c>
      <c r="G1298" s="159" t="s">
        <v>473</v>
      </c>
      <c r="H1298" s="33"/>
    </row>
    <row r="1299" spans="1:8" ht="15" customHeight="1">
      <c r="A1299" s="159" t="s">
        <v>362</v>
      </c>
      <c r="B1299" s="33" t="s">
        <v>689</v>
      </c>
      <c r="C1299" s="33" t="s">
        <v>648</v>
      </c>
      <c r="D1299" s="33" t="s">
        <v>651</v>
      </c>
      <c r="E1299" s="154" t="s">
        <v>650</v>
      </c>
      <c r="F1299" s="148">
        <v>6.8</v>
      </c>
      <c r="G1299" s="159" t="s">
        <v>473</v>
      </c>
      <c r="H1299" s="33"/>
    </row>
    <row r="1300" spans="1:8" ht="15" customHeight="1">
      <c r="A1300" s="159" t="s">
        <v>362</v>
      </c>
      <c r="B1300" s="33" t="s">
        <v>688</v>
      </c>
      <c r="C1300" s="33" t="s">
        <v>648</v>
      </c>
      <c r="D1300" s="33" t="s">
        <v>651</v>
      </c>
      <c r="E1300" s="154" t="s">
        <v>655</v>
      </c>
      <c r="F1300" s="160">
        <v>4.5</v>
      </c>
      <c r="G1300" s="159" t="s">
        <v>473</v>
      </c>
      <c r="H1300" s="33"/>
    </row>
    <row r="1301" spans="1:8" ht="15" customHeight="1">
      <c r="A1301" s="159" t="s">
        <v>362</v>
      </c>
      <c r="B1301" s="33" t="s">
        <v>688</v>
      </c>
      <c r="C1301" s="33" t="s">
        <v>648</v>
      </c>
      <c r="D1301" s="33" t="s">
        <v>651</v>
      </c>
      <c r="E1301" s="154" t="s">
        <v>654</v>
      </c>
      <c r="F1301" s="160">
        <v>3.2</v>
      </c>
      <c r="G1301" s="159" t="s">
        <v>473</v>
      </c>
      <c r="H1301" s="33"/>
    </row>
    <row r="1302" spans="1:8" ht="15" customHeight="1">
      <c r="A1302" s="159" t="s">
        <v>362</v>
      </c>
      <c r="B1302" s="33" t="s">
        <v>688</v>
      </c>
      <c r="C1302" s="33" t="s">
        <v>648</v>
      </c>
      <c r="D1302" s="33" t="s">
        <v>651</v>
      </c>
      <c r="E1302" s="154" t="s">
        <v>653</v>
      </c>
      <c r="F1302" s="160">
        <v>3</v>
      </c>
      <c r="G1302" s="159" t="s">
        <v>473</v>
      </c>
      <c r="H1302" s="33"/>
    </row>
    <row r="1303" spans="1:8" ht="15" customHeight="1">
      <c r="A1303" s="159" t="s">
        <v>362</v>
      </c>
      <c r="B1303" s="33" t="s">
        <v>688</v>
      </c>
      <c r="C1303" s="33" t="s">
        <v>648</v>
      </c>
      <c r="D1303" s="33" t="s">
        <v>651</v>
      </c>
      <c r="E1303" s="154" t="s">
        <v>652</v>
      </c>
      <c r="F1303" s="160">
        <v>2.7</v>
      </c>
      <c r="G1303" s="159" t="s">
        <v>473</v>
      </c>
      <c r="H1303" s="33"/>
    </row>
    <row r="1304" spans="1:8" ht="15" customHeight="1">
      <c r="A1304" s="159" t="s">
        <v>362</v>
      </c>
      <c r="B1304" s="33" t="s">
        <v>688</v>
      </c>
      <c r="C1304" s="33" t="s">
        <v>648</v>
      </c>
      <c r="D1304" s="33" t="s">
        <v>651</v>
      </c>
      <c r="E1304" s="154" t="s">
        <v>650</v>
      </c>
      <c r="F1304" s="160">
        <v>2.6</v>
      </c>
      <c r="G1304" s="159" t="s">
        <v>473</v>
      </c>
      <c r="H1304" s="33"/>
    </row>
    <row r="1305" spans="1:8" ht="15" customHeight="1">
      <c r="A1305" s="159" t="s">
        <v>686</v>
      </c>
      <c r="B1305" s="33" t="s">
        <v>687</v>
      </c>
      <c r="C1305" s="33" t="s">
        <v>648</v>
      </c>
      <c r="D1305" s="33" t="s">
        <v>651</v>
      </c>
      <c r="E1305" s="154" t="s">
        <v>655</v>
      </c>
      <c r="F1305" s="160">
        <v>61.6</v>
      </c>
      <c r="G1305" s="159" t="s">
        <v>473</v>
      </c>
      <c r="H1305" s="33"/>
    </row>
    <row r="1306" spans="1:8" ht="15" customHeight="1">
      <c r="A1306" s="159" t="s">
        <v>686</v>
      </c>
      <c r="B1306" s="33" t="s">
        <v>687</v>
      </c>
      <c r="C1306" s="33" t="s">
        <v>648</v>
      </c>
      <c r="D1306" s="33" t="s">
        <v>651</v>
      </c>
      <c r="E1306" s="154" t="s">
        <v>654</v>
      </c>
      <c r="F1306" s="160">
        <v>65.400000000000006</v>
      </c>
      <c r="G1306" s="159" t="s">
        <v>473</v>
      </c>
      <c r="H1306" s="33"/>
    </row>
    <row r="1307" spans="1:8" ht="15" customHeight="1">
      <c r="A1307" s="159" t="s">
        <v>686</v>
      </c>
      <c r="B1307" s="33" t="s">
        <v>687</v>
      </c>
      <c r="C1307" s="33" t="s">
        <v>648</v>
      </c>
      <c r="D1307" s="33" t="s">
        <v>651</v>
      </c>
      <c r="E1307" s="154" t="s">
        <v>653</v>
      </c>
      <c r="F1307" s="160">
        <v>68.8</v>
      </c>
      <c r="G1307" s="159" t="s">
        <v>473</v>
      </c>
      <c r="H1307" s="33"/>
    </row>
    <row r="1308" spans="1:8" ht="15" customHeight="1">
      <c r="A1308" s="159" t="s">
        <v>686</v>
      </c>
      <c r="B1308" s="33" t="s">
        <v>687</v>
      </c>
      <c r="C1308" s="33" t="s">
        <v>648</v>
      </c>
      <c r="D1308" s="33" t="s">
        <v>651</v>
      </c>
      <c r="E1308" s="154" t="s">
        <v>652</v>
      </c>
      <c r="F1308" s="160">
        <v>72</v>
      </c>
      <c r="G1308" s="159" t="s">
        <v>473</v>
      </c>
      <c r="H1308" s="33"/>
    </row>
    <row r="1309" spans="1:8" ht="15" customHeight="1">
      <c r="A1309" s="159" t="s">
        <v>686</v>
      </c>
      <c r="B1309" s="33" t="s">
        <v>687</v>
      </c>
      <c r="C1309" s="33" t="s">
        <v>648</v>
      </c>
      <c r="D1309" s="33" t="s">
        <v>651</v>
      </c>
      <c r="E1309" s="154" t="s">
        <v>650</v>
      </c>
      <c r="F1309" s="160">
        <v>75.400000000000006</v>
      </c>
      <c r="G1309" s="159" t="s">
        <v>473</v>
      </c>
      <c r="H1309" s="33"/>
    </row>
    <row r="1310" spans="1:8" ht="15" customHeight="1">
      <c r="A1310" s="159" t="s">
        <v>686</v>
      </c>
      <c r="B1310" s="33" t="s">
        <v>685</v>
      </c>
      <c r="C1310" s="33" t="s">
        <v>648</v>
      </c>
      <c r="D1310" s="33" t="s">
        <v>651</v>
      </c>
      <c r="E1310" s="154" t="s">
        <v>655</v>
      </c>
      <c r="F1310" s="160">
        <v>38.299999999999997</v>
      </c>
      <c r="G1310" s="159" t="s">
        <v>473</v>
      </c>
      <c r="H1310" s="33"/>
    </row>
    <row r="1311" spans="1:8" ht="15" customHeight="1">
      <c r="A1311" s="159" t="s">
        <v>686</v>
      </c>
      <c r="B1311" s="33" t="s">
        <v>685</v>
      </c>
      <c r="C1311" s="33" t="s">
        <v>648</v>
      </c>
      <c r="D1311" s="33" t="s">
        <v>651</v>
      </c>
      <c r="E1311" s="154" t="s">
        <v>654</v>
      </c>
      <c r="F1311" s="160">
        <v>34.5</v>
      </c>
      <c r="G1311" s="159" t="s">
        <v>473</v>
      </c>
      <c r="H1311" s="33"/>
    </row>
    <row r="1312" spans="1:8" ht="15" customHeight="1">
      <c r="A1312" s="159" t="s">
        <v>686</v>
      </c>
      <c r="B1312" s="33" t="s">
        <v>685</v>
      </c>
      <c r="C1312" s="33" t="s">
        <v>648</v>
      </c>
      <c r="D1312" s="33" t="s">
        <v>651</v>
      </c>
      <c r="E1312" s="154" t="s">
        <v>653</v>
      </c>
      <c r="F1312" s="160">
        <v>31.3</v>
      </c>
      <c r="G1312" s="159" t="s">
        <v>473</v>
      </c>
      <c r="H1312" s="33"/>
    </row>
    <row r="1313" spans="1:8" ht="15" customHeight="1">
      <c r="A1313" s="159" t="s">
        <v>686</v>
      </c>
      <c r="B1313" s="33" t="s">
        <v>685</v>
      </c>
      <c r="C1313" s="33" t="s">
        <v>648</v>
      </c>
      <c r="D1313" s="33" t="s">
        <v>651</v>
      </c>
      <c r="E1313" s="154" t="s">
        <v>652</v>
      </c>
      <c r="F1313" s="160">
        <v>28</v>
      </c>
      <c r="G1313" s="159" t="s">
        <v>473</v>
      </c>
      <c r="H1313" s="33"/>
    </row>
    <row r="1314" spans="1:8" ht="15" customHeight="1">
      <c r="A1314" s="159" t="s">
        <v>686</v>
      </c>
      <c r="B1314" s="33" t="s">
        <v>685</v>
      </c>
      <c r="C1314" s="33" t="s">
        <v>648</v>
      </c>
      <c r="D1314" s="33" t="s">
        <v>651</v>
      </c>
      <c r="E1314" s="154" t="s">
        <v>650</v>
      </c>
      <c r="F1314" s="160">
        <v>24.6</v>
      </c>
      <c r="G1314" s="159" t="s">
        <v>473</v>
      </c>
      <c r="H1314" s="33"/>
    </row>
    <row r="1315" spans="1:8" ht="15" customHeight="1">
      <c r="A1315" s="159" t="s">
        <v>683</v>
      </c>
      <c r="B1315" s="33" t="s">
        <v>684</v>
      </c>
      <c r="C1315" s="33" t="s">
        <v>648</v>
      </c>
      <c r="D1315" s="33" t="s">
        <v>651</v>
      </c>
      <c r="E1315" s="154" t="s">
        <v>655</v>
      </c>
      <c r="F1315" s="160">
        <v>26.8</v>
      </c>
      <c r="G1315" s="159" t="s">
        <v>473</v>
      </c>
      <c r="H1315" s="33"/>
    </row>
    <row r="1316" spans="1:8" ht="15" customHeight="1">
      <c r="A1316" s="159" t="s">
        <v>683</v>
      </c>
      <c r="B1316" s="33" t="s">
        <v>684</v>
      </c>
      <c r="C1316" s="33" t="s">
        <v>648</v>
      </c>
      <c r="D1316" s="33" t="s">
        <v>651</v>
      </c>
      <c r="E1316" s="154" t="s">
        <v>654</v>
      </c>
      <c r="F1316" s="160">
        <v>22.7</v>
      </c>
      <c r="G1316" s="159" t="s">
        <v>473</v>
      </c>
      <c r="H1316" s="33"/>
    </row>
    <row r="1317" spans="1:8" ht="15" customHeight="1">
      <c r="A1317" s="159" t="s">
        <v>683</v>
      </c>
      <c r="B1317" s="33" t="s">
        <v>684</v>
      </c>
      <c r="C1317" s="33" t="s">
        <v>648</v>
      </c>
      <c r="D1317" s="33" t="s">
        <v>651</v>
      </c>
      <c r="E1317" s="154" t="s">
        <v>653</v>
      </c>
      <c r="F1317" s="160">
        <v>19</v>
      </c>
      <c r="G1317" s="159" t="s">
        <v>473</v>
      </c>
      <c r="H1317" s="33"/>
    </row>
    <row r="1318" spans="1:8" ht="15" customHeight="1">
      <c r="A1318" s="159" t="s">
        <v>683</v>
      </c>
      <c r="B1318" s="33" t="s">
        <v>684</v>
      </c>
      <c r="C1318" s="33" t="s">
        <v>648</v>
      </c>
      <c r="D1318" s="33" t="s">
        <v>651</v>
      </c>
      <c r="E1318" s="154" t="s">
        <v>652</v>
      </c>
      <c r="F1318" s="160">
        <v>16.5</v>
      </c>
      <c r="G1318" s="159" t="s">
        <v>473</v>
      </c>
      <c r="H1318" s="33"/>
    </row>
    <row r="1319" spans="1:8" ht="15" customHeight="1">
      <c r="A1319" s="159" t="s">
        <v>683</v>
      </c>
      <c r="B1319" s="33" t="s">
        <v>684</v>
      </c>
      <c r="C1319" s="33" t="s">
        <v>648</v>
      </c>
      <c r="D1319" s="33" t="s">
        <v>651</v>
      </c>
      <c r="E1319" s="154" t="s">
        <v>650</v>
      </c>
      <c r="F1319" s="160">
        <v>12.5</v>
      </c>
      <c r="G1319" s="159" t="s">
        <v>473</v>
      </c>
      <c r="H1319" s="33"/>
    </row>
    <row r="1320" spans="1:8" ht="15" customHeight="1">
      <c r="A1320" s="159" t="s">
        <v>683</v>
      </c>
      <c r="B1320" s="33" t="s">
        <v>682</v>
      </c>
      <c r="C1320" s="33" t="s">
        <v>648</v>
      </c>
      <c r="D1320" s="33" t="s">
        <v>651</v>
      </c>
      <c r="E1320" s="154" t="s">
        <v>655</v>
      </c>
      <c r="F1320" s="160">
        <v>11.4</v>
      </c>
      <c r="G1320" s="159" t="s">
        <v>473</v>
      </c>
      <c r="H1320" s="33"/>
    </row>
    <row r="1321" spans="1:8" ht="15" customHeight="1">
      <c r="A1321" s="159" t="s">
        <v>683</v>
      </c>
      <c r="B1321" s="33" t="s">
        <v>682</v>
      </c>
      <c r="C1321" s="33" t="s">
        <v>648</v>
      </c>
      <c r="D1321" s="33" t="s">
        <v>651</v>
      </c>
      <c r="E1321" s="154" t="s">
        <v>654</v>
      </c>
      <c r="F1321" s="160">
        <v>11.7</v>
      </c>
      <c r="G1321" s="159" t="s">
        <v>473</v>
      </c>
      <c r="H1321" s="33"/>
    </row>
    <row r="1322" spans="1:8" ht="15" customHeight="1">
      <c r="A1322" s="159" t="s">
        <v>683</v>
      </c>
      <c r="B1322" s="33" t="s">
        <v>682</v>
      </c>
      <c r="C1322" s="33" t="s">
        <v>648</v>
      </c>
      <c r="D1322" s="33" t="s">
        <v>651</v>
      </c>
      <c r="E1322" s="154" t="s">
        <v>653</v>
      </c>
      <c r="F1322" s="160">
        <v>12.2</v>
      </c>
      <c r="G1322" s="159" t="s">
        <v>473</v>
      </c>
      <c r="H1322" s="33"/>
    </row>
    <row r="1323" spans="1:8" ht="15" customHeight="1">
      <c r="A1323" s="159" t="s">
        <v>683</v>
      </c>
      <c r="B1323" s="33" t="s">
        <v>682</v>
      </c>
      <c r="C1323" s="33" t="s">
        <v>648</v>
      </c>
      <c r="D1323" s="33" t="s">
        <v>651</v>
      </c>
      <c r="E1323" s="154" t="s">
        <v>652</v>
      </c>
      <c r="F1323" s="160">
        <v>11.5</v>
      </c>
      <c r="G1323" s="159" t="s">
        <v>473</v>
      </c>
      <c r="H1323" s="33"/>
    </row>
    <row r="1324" spans="1:8" ht="15" customHeight="1">
      <c r="A1324" s="33" t="s">
        <v>683</v>
      </c>
      <c r="B1324" s="33" t="s">
        <v>682</v>
      </c>
      <c r="C1324" s="33" t="s">
        <v>648</v>
      </c>
      <c r="D1324" s="33" t="s">
        <v>651</v>
      </c>
      <c r="E1324" s="154" t="s">
        <v>650</v>
      </c>
      <c r="F1324" s="160">
        <v>12.1</v>
      </c>
      <c r="G1324" s="159" t="s">
        <v>473</v>
      </c>
      <c r="H1324" s="33"/>
    </row>
    <row r="1325" spans="1:8" ht="15" customHeight="1">
      <c r="A1325" s="159" t="s">
        <v>703</v>
      </c>
      <c r="B1325" s="33" t="s">
        <v>704</v>
      </c>
      <c r="C1325" s="33" t="s">
        <v>648</v>
      </c>
      <c r="D1325" s="33" t="s">
        <v>334</v>
      </c>
      <c r="E1325" s="153" t="s">
        <v>392</v>
      </c>
      <c r="F1325" s="160">
        <v>95.4</v>
      </c>
      <c r="G1325" s="159" t="s">
        <v>473</v>
      </c>
      <c r="H1325" s="33"/>
    </row>
    <row r="1326" spans="1:8" ht="15" customHeight="1">
      <c r="A1326" s="159" t="s">
        <v>703</v>
      </c>
      <c r="B1326" s="33" t="s">
        <v>704</v>
      </c>
      <c r="C1326" s="33" t="s">
        <v>648</v>
      </c>
      <c r="D1326" s="33" t="s">
        <v>334</v>
      </c>
      <c r="E1326" s="153" t="s">
        <v>65</v>
      </c>
      <c r="F1326" s="160">
        <v>92.1</v>
      </c>
      <c r="G1326" s="159" t="s">
        <v>473</v>
      </c>
      <c r="H1326" s="33"/>
    </row>
    <row r="1327" spans="1:8" ht="15" customHeight="1">
      <c r="A1327" s="159" t="s">
        <v>703</v>
      </c>
      <c r="B1327" s="33" t="s">
        <v>704</v>
      </c>
      <c r="C1327" s="33" t="s">
        <v>648</v>
      </c>
      <c r="D1327" s="33" t="s">
        <v>334</v>
      </c>
      <c r="E1327" s="153" t="s">
        <v>647</v>
      </c>
      <c r="F1327" s="160">
        <v>92.2</v>
      </c>
      <c r="G1327" s="159" t="s">
        <v>473</v>
      </c>
      <c r="H1327" s="33"/>
    </row>
    <row r="1328" spans="1:8" ht="15" customHeight="1">
      <c r="A1328" s="159" t="s">
        <v>703</v>
      </c>
      <c r="B1328" s="33" t="s">
        <v>702</v>
      </c>
      <c r="C1328" s="33" t="s">
        <v>648</v>
      </c>
      <c r="D1328" s="33" t="s">
        <v>334</v>
      </c>
      <c r="E1328" s="153" t="s">
        <v>392</v>
      </c>
      <c r="F1328" s="160">
        <v>3.8</v>
      </c>
      <c r="G1328" s="159" t="s">
        <v>473</v>
      </c>
      <c r="H1328" s="33"/>
    </row>
    <row r="1329" spans="1:8" ht="15" customHeight="1">
      <c r="A1329" s="159" t="s">
        <v>703</v>
      </c>
      <c r="B1329" s="33" t="s">
        <v>702</v>
      </c>
      <c r="C1329" s="33" t="s">
        <v>648</v>
      </c>
      <c r="D1329" s="33" t="s">
        <v>334</v>
      </c>
      <c r="E1329" s="153" t="s">
        <v>65</v>
      </c>
      <c r="F1329" s="160">
        <v>7.3</v>
      </c>
      <c r="G1329" s="159" t="s">
        <v>473</v>
      </c>
      <c r="H1329" s="33"/>
    </row>
    <row r="1330" spans="1:8" ht="15" customHeight="1">
      <c r="A1330" s="159" t="s">
        <v>703</v>
      </c>
      <c r="B1330" s="33" t="s">
        <v>702</v>
      </c>
      <c r="C1330" s="33" t="s">
        <v>648</v>
      </c>
      <c r="D1330" s="33" t="s">
        <v>334</v>
      </c>
      <c r="E1330" s="153" t="s">
        <v>647</v>
      </c>
      <c r="F1330" s="160">
        <v>7.5</v>
      </c>
      <c r="G1330" s="159" t="s">
        <v>473</v>
      </c>
      <c r="H1330" s="33"/>
    </row>
    <row r="1331" spans="1:8" ht="15" customHeight="1">
      <c r="A1331" s="159" t="s">
        <v>700</v>
      </c>
      <c r="B1331" s="33" t="s">
        <v>701</v>
      </c>
      <c r="C1331" s="33" t="s">
        <v>648</v>
      </c>
      <c r="D1331" s="33" t="s">
        <v>334</v>
      </c>
      <c r="E1331" s="153" t="s">
        <v>392</v>
      </c>
      <c r="F1331" s="173">
        <v>88</v>
      </c>
      <c r="G1331" s="159" t="s">
        <v>473</v>
      </c>
      <c r="H1331" s="33"/>
    </row>
    <row r="1332" spans="1:8" ht="15" customHeight="1">
      <c r="A1332" s="159" t="s">
        <v>700</v>
      </c>
      <c r="B1332" s="33" t="s">
        <v>701</v>
      </c>
      <c r="C1332" s="33" t="s">
        <v>648</v>
      </c>
      <c r="D1332" s="33" t="s">
        <v>334</v>
      </c>
      <c r="E1332" s="153" t="s">
        <v>65</v>
      </c>
      <c r="F1332" s="173">
        <v>83.7</v>
      </c>
      <c r="G1332" s="159" t="s">
        <v>473</v>
      </c>
      <c r="H1332" s="33"/>
    </row>
    <row r="1333" spans="1:8" ht="15" customHeight="1">
      <c r="A1333" s="159" t="s">
        <v>700</v>
      </c>
      <c r="B1333" s="33" t="s">
        <v>701</v>
      </c>
      <c r="C1333" s="33" t="s">
        <v>648</v>
      </c>
      <c r="D1333" s="33" t="s">
        <v>334</v>
      </c>
      <c r="E1333" s="153" t="s">
        <v>647</v>
      </c>
      <c r="F1333" s="173">
        <v>82.8</v>
      </c>
      <c r="G1333" s="159" t="s">
        <v>473</v>
      </c>
      <c r="H1333" s="33"/>
    </row>
    <row r="1334" spans="1:8" ht="15" customHeight="1">
      <c r="A1334" s="159" t="s">
        <v>700</v>
      </c>
      <c r="B1334" s="33" t="s">
        <v>699</v>
      </c>
      <c r="C1334" s="33" t="s">
        <v>648</v>
      </c>
      <c r="D1334" s="33" t="s">
        <v>334</v>
      </c>
      <c r="E1334" s="153" t="s">
        <v>392</v>
      </c>
      <c r="F1334" s="173">
        <v>10.5</v>
      </c>
      <c r="G1334" s="159" t="s">
        <v>473</v>
      </c>
      <c r="H1334" s="33"/>
    </row>
    <row r="1335" spans="1:8" ht="15" customHeight="1">
      <c r="A1335" s="159" t="s">
        <v>700</v>
      </c>
      <c r="B1335" s="33" t="s">
        <v>699</v>
      </c>
      <c r="C1335" s="33" t="s">
        <v>648</v>
      </c>
      <c r="D1335" s="33" t="s">
        <v>334</v>
      </c>
      <c r="E1335" s="153" t="s">
        <v>65</v>
      </c>
      <c r="F1335" s="173">
        <v>15.6</v>
      </c>
      <c r="G1335" s="159" t="s">
        <v>473</v>
      </c>
      <c r="H1335" s="33"/>
    </row>
    <row r="1336" spans="1:8" ht="15" customHeight="1">
      <c r="A1336" s="159" t="s">
        <v>700</v>
      </c>
      <c r="B1336" s="33" t="s">
        <v>699</v>
      </c>
      <c r="C1336" s="33" t="s">
        <v>648</v>
      </c>
      <c r="D1336" s="33" t="s">
        <v>334</v>
      </c>
      <c r="E1336" s="153" t="s">
        <v>647</v>
      </c>
      <c r="F1336" s="173">
        <v>16.2</v>
      </c>
      <c r="G1336" s="159" t="s">
        <v>473</v>
      </c>
      <c r="H1336" s="33"/>
    </row>
    <row r="1337" spans="1:8" ht="15" customHeight="1">
      <c r="A1337" s="159" t="s">
        <v>667</v>
      </c>
      <c r="B1337" s="33" t="s">
        <v>670</v>
      </c>
      <c r="C1337" s="33" t="s">
        <v>648</v>
      </c>
      <c r="D1337" s="33" t="s">
        <v>334</v>
      </c>
      <c r="E1337" s="153" t="s">
        <v>392</v>
      </c>
      <c r="F1337" s="172">
        <v>43.4</v>
      </c>
      <c r="G1337" s="159" t="s">
        <v>473</v>
      </c>
      <c r="H1337" s="33"/>
    </row>
    <row r="1338" spans="1:8" ht="15" customHeight="1">
      <c r="A1338" s="159" t="s">
        <v>667</v>
      </c>
      <c r="B1338" s="33" t="s">
        <v>670</v>
      </c>
      <c r="C1338" s="33" t="s">
        <v>648</v>
      </c>
      <c r="D1338" s="33" t="s">
        <v>334</v>
      </c>
      <c r="E1338" s="153" t="s">
        <v>65</v>
      </c>
      <c r="F1338" s="172">
        <v>44</v>
      </c>
      <c r="G1338" s="159" t="s">
        <v>473</v>
      </c>
      <c r="H1338" s="33"/>
    </row>
    <row r="1339" spans="1:8" ht="15" customHeight="1">
      <c r="A1339" s="159" t="s">
        <v>667</v>
      </c>
      <c r="B1339" s="33" t="s">
        <v>670</v>
      </c>
      <c r="C1339" s="33" t="s">
        <v>648</v>
      </c>
      <c r="D1339" s="33" t="s">
        <v>334</v>
      </c>
      <c r="E1339" s="153" t="s">
        <v>647</v>
      </c>
      <c r="F1339" s="172">
        <v>46.8</v>
      </c>
      <c r="G1339" s="159" t="s">
        <v>473</v>
      </c>
      <c r="H1339" s="33"/>
    </row>
    <row r="1340" spans="1:8" ht="15" customHeight="1">
      <c r="A1340" s="159" t="s">
        <v>667</v>
      </c>
      <c r="B1340" s="33" t="s">
        <v>669</v>
      </c>
      <c r="C1340" s="33" t="s">
        <v>648</v>
      </c>
      <c r="D1340" s="33" t="s">
        <v>334</v>
      </c>
      <c r="E1340" s="153" t="s">
        <v>392</v>
      </c>
      <c r="F1340" s="172">
        <v>45.3</v>
      </c>
      <c r="G1340" s="159" t="s">
        <v>473</v>
      </c>
      <c r="H1340" s="33"/>
    </row>
    <row r="1341" spans="1:8" ht="15" customHeight="1">
      <c r="A1341" s="159" t="s">
        <v>667</v>
      </c>
      <c r="B1341" s="33" t="s">
        <v>669</v>
      </c>
      <c r="C1341" s="33" t="s">
        <v>648</v>
      </c>
      <c r="D1341" s="33" t="s">
        <v>334</v>
      </c>
      <c r="E1341" s="153" t="s">
        <v>65</v>
      </c>
      <c r="F1341" s="172">
        <v>43.7</v>
      </c>
      <c r="G1341" s="159" t="s">
        <v>473</v>
      </c>
      <c r="H1341" s="33"/>
    </row>
    <row r="1342" spans="1:8" ht="15" customHeight="1">
      <c r="A1342" s="159" t="s">
        <v>667</v>
      </c>
      <c r="B1342" s="33" t="s">
        <v>669</v>
      </c>
      <c r="C1342" s="33" t="s">
        <v>648</v>
      </c>
      <c r="D1342" s="33" t="s">
        <v>334</v>
      </c>
      <c r="E1342" s="153" t="s">
        <v>647</v>
      </c>
      <c r="F1342" s="172">
        <v>42.1</v>
      </c>
      <c r="G1342" s="159" t="s">
        <v>473</v>
      </c>
      <c r="H1342" s="33"/>
    </row>
    <row r="1343" spans="1:8" ht="15" customHeight="1">
      <c r="A1343" s="159" t="s">
        <v>667</v>
      </c>
      <c r="B1343" s="33" t="s">
        <v>666</v>
      </c>
      <c r="C1343" s="33" t="s">
        <v>648</v>
      </c>
      <c r="D1343" s="33" t="s">
        <v>334</v>
      </c>
      <c r="E1343" s="153" t="s">
        <v>392</v>
      </c>
      <c r="F1343" s="172">
        <v>11.2</v>
      </c>
      <c r="G1343" s="159" t="s">
        <v>473</v>
      </c>
      <c r="H1343" s="33"/>
    </row>
    <row r="1344" spans="1:8" ht="15" customHeight="1">
      <c r="A1344" s="159" t="s">
        <v>667</v>
      </c>
      <c r="B1344" s="33" t="s">
        <v>666</v>
      </c>
      <c r="C1344" s="33" t="s">
        <v>648</v>
      </c>
      <c r="D1344" s="33" t="s">
        <v>334</v>
      </c>
      <c r="E1344" s="153" t="s">
        <v>65</v>
      </c>
      <c r="F1344" s="172">
        <v>12.2</v>
      </c>
      <c r="G1344" s="159" t="s">
        <v>473</v>
      </c>
      <c r="H1344" s="33"/>
    </row>
    <row r="1345" spans="1:8" ht="15" customHeight="1">
      <c r="A1345" s="159" t="s">
        <v>667</v>
      </c>
      <c r="B1345" s="33" t="s">
        <v>666</v>
      </c>
      <c r="C1345" s="33" t="s">
        <v>648</v>
      </c>
      <c r="D1345" s="33" t="s">
        <v>334</v>
      </c>
      <c r="E1345" s="153" t="s">
        <v>647</v>
      </c>
      <c r="F1345" s="172">
        <v>11.2</v>
      </c>
      <c r="G1345" s="159" t="s">
        <v>473</v>
      </c>
      <c r="H1345" s="33"/>
    </row>
    <row r="1346" spans="1:8" ht="15" customHeight="1">
      <c r="A1346" s="159" t="s">
        <v>696</v>
      </c>
      <c r="B1346" s="33" t="s">
        <v>698</v>
      </c>
      <c r="C1346" s="33" t="s">
        <v>648</v>
      </c>
      <c r="D1346" s="33" t="s">
        <v>334</v>
      </c>
      <c r="E1346" s="153" t="s">
        <v>392</v>
      </c>
      <c r="F1346" s="148">
        <v>86.1</v>
      </c>
      <c r="G1346" s="159" t="s">
        <v>473</v>
      </c>
      <c r="H1346" s="33"/>
    </row>
    <row r="1347" spans="1:8" ht="15" customHeight="1">
      <c r="A1347" s="159" t="s">
        <v>696</v>
      </c>
      <c r="B1347" s="33" t="s">
        <v>698</v>
      </c>
      <c r="C1347" s="33" t="s">
        <v>648</v>
      </c>
      <c r="D1347" s="33" t="s">
        <v>334</v>
      </c>
      <c r="E1347" s="153" t="s">
        <v>65</v>
      </c>
      <c r="F1347" s="148">
        <v>86</v>
      </c>
      <c r="G1347" s="159" t="s">
        <v>473</v>
      </c>
      <c r="H1347" s="33"/>
    </row>
    <row r="1348" spans="1:8" ht="15" customHeight="1">
      <c r="A1348" s="159" t="s">
        <v>696</v>
      </c>
      <c r="B1348" s="33" t="s">
        <v>698</v>
      </c>
      <c r="C1348" s="33" t="s">
        <v>648</v>
      </c>
      <c r="D1348" s="33" t="s">
        <v>334</v>
      </c>
      <c r="E1348" s="153" t="s">
        <v>647</v>
      </c>
      <c r="F1348" s="172">
        <v>85.2</v>
      </c>
      <c r="G1348" s="159" t="s">
        <v>473</v>
      </c>
      <c r="H1348" s="33"/>
    </row>
    <row r="1349" spans="1:8" ht="15" customHeight="1">
      <c r="A1349" s="159" t="s">
        <v>696</v>
      </c>
      <c r="B1349" s="33" t="s">
        <v>697</v>
      </c>
      <c r="C1349" s="33" t="s">
        <v>648</v>
      </c>
      <c r="D1349" s="33" t="s">
        <v>334</v>
      </c>
      <c r="E1349" s="153" t="s">
        <v>392</v>
      </c>
      <c r="F1349" s="148">
        <v>10.3</v>
      </c>
      <c r="G1349" s="159" t="s">
        <v>473</v>
      </c>
      <c r="H1349" s="33"/>
    </row>
    <row r="1350" spans="1:8" ht="15" customHeight="1">
      <c r="A1350" s="159" t="s">
        <v>696</v>
      </c>
      <c r="B1350" s="33" t="s">
        <v>697</v>
      </c>
      <c r="C1350" s="33" t="s">
        <v>648</v>
      </c>
      <c r="D1350" s="33" t="s">
        <v>334</v>
      </c>
      <c r="E1350" s="153" t="s">
        <v>65</v>
      </c>
      <c r="F1350" s="148">
        <v>9</v>
      </c>
      <c r="G1350" s="159" t="s">
        <v>473</v>
      </c>
      <c r="H1350" s="33"/>
    </row>
    <row r="1351" spans="1:8" ht="15" customHeight="1">
      <c r="A1351" s="159" t="s">
        <v>696</v>
      </c>
      <c r="B1351" s="33" t="s">
        <v>697</v>
      </c>
      <c r="C1351" s="33" t="s">
        <v>648</v>
      </c>
      <c r="D1351" s="33" t="s">
        <v>334</v>
      </c>
      <c r="E1351" s="153" t="s">
        <v>647</v>
      </c>
      <c r="F1351" s="172">
        <v>10.1</v>
      </c>
      <c r="G1351" s="159" t="s">
        <v>473</v>
      </c>
      <c r="H1351" s="33"/>
    </row>
    <row r="1352" spans="1:8" ht="15" customHeight="1">
      <c r="A1352" s="159" t="s">
        <v>696</v>
      </c>
      <c r="B1352" s="33" t="s">
        <v>695</v>
      </c>
      <c r="C1352" s="33" t="s">
        <v>648</v>
      </c>
      <c r="D1352" s="33" t="s">
        <v>334</v>
      </c>
      <c r="E1352" s="153" t="s">
        <v>392</v>
      </c>
      <c r="F1352" s="148">
        <v>3.6</v>
      </c>
      <c r="G1352" s="159" t="s">
        <v>473</v>
      </c>
      <c r="H1352" s="33"/>
    </row>
    <row r="1353" spans="1:8" ht="15" customHeight="1">
      <c r="A1353" s="159" t="s">
        <v>696</v>
      </c>
      <c r="B1353" s="33" t="s">
        <v>695</v>
      </c>
      <c r="C1353" s="33" t="s">
        <v>648</v>
      </c>
      <c r="D1353" s="33" t="s">
        <v>334</v>
      </c>
      <c r="E1353" s="153" t="s">
        <v>65</v>
      </c>
      <c r="F1353" s="148">
        <v>5.2</v>
      </c>
      <c r="G1353" s="159" t="s">
        <v>473</v>
      </c>
      <c r="H1353" s="33"/>
    </row>
    <row r="1354" spans="1:8" ht="15" customHeight="1">
      <c r="A1354" s="159" t="s">
        <v>696</v>
      </c>
      <c r="B1354" s="33" t="s">
        <v>695</v>
      </c>
      <c r="C1354" s="33" t="s">
        <v>648</v>
      </c>
      <c r="D1354" s="33" t="s">
        <v>334</v>
      </c>
      <c r="E1354" s="153" t="s">
        <v>647</v>
      </c>
      <c r="F1354" s="148">
        <v>4.8</v>
      </c>
      <c r="G1354" s="159" t="s">
        <v>473</v>
      </c>
      <c r="H1354" s="33"/>
    </row>
    <row r="1355" spans="1:8" ht="15" customHeight="1">
      <c r="A1355" s="159" t="s">
        <v>692</v>
      </c>
      <c r="B1355" s="33" t="s">
        <v>694</v>
      </c>
      <c r="C1355" s="33" t="s">
        <v>648</v>
      </c>
      <c r="D1355" s="33" t="s">
        <v>334</v>
      </c>
      <c r="E1355" s="153" t="s">
        <v>392</v>
      </c>
      <c r="F1355" s="160">
        <v>89.3</v>
      </c>
      <c r="G1355" s="159" t="s">
        <v>473</v>
      </c>
      <c r="H1355" s="33"/>
    </row>
    <row r="1356" spans="1:8" ht="15" customHeight="1">
      <c r="A1356" s="159" t="s">
        <v>692</v>
      </c>
      <c r="B1356" s="33" t="s">
        <v>694</v>
      </c>
      <c r="C1356" s="33" t="s">
        <v>648</v>
      </c>
      <c r="D1356" s="33" t="s">
        <v>334</v>
      </c>
      <c r="E1356" s="153" t="s">
        <v>65</v>
      </c>
      <c r="F1356" s="160">
        <v>88.9</v>
      </c>
      <c r="G1356" s="159" t="s">
        <v>473</v>
      </c>
      <c r="H1356" s="33"/>
    </row>
    <row r="1357" spans="1:8" ht="15" customHeight="1">
      <c r="A1357" s="159" t="s">
        <v>692</v>
      </c>
      <c r="B1357" s="33" t="s">
        <v>694</v>
      </c>
      <c r="C1357" s="33" t="s">
        <v>648</v>
      </c>
      <c r="D1357" s="33" t="s">
        <v>334</v>
      </c>
      <c r="E1357" s="153" t="s">
        <v>647</v>
      </c>
      <c r="F1357" s="160">
        <v>88.4</v>
      </c>
      <c r="G1357" s="159" t="s">
        <v>473</v>
      </c>
      <c r="H1357" s="33"/>
    </row>
    <row r="1358" spans="1:8" ht="15" customHeight="1">
      <c r="A1358" s="159" t="s">
        <v>692</v>
      </c>
      <c r="B1358" s="33" t="s">
        <v>693</v>
      </c>
      <c r="C1358" s="33" t="s">
        <v>648</v>
      </c>
      <c r="D1358" s="33" t="s">
        <v>334</v>
      </c>
      <c r="E1358" s="153" t="s">
        <v>392</v>
      </c>
      <c r="F1358" s="148">
        <v>8.1</v>
      </c>
      <c r="G1358" s="159" t="s">
        <v>473</v>
      </c>
      <c r="H1358" s="33"/>
    </row>
    <row r="1359" spans="1:8" ht="15" customHeight="1">
      <c r="A1359" s="159" t="s">
        <v>692</v>
      </c>
      <c r="B1359" s="33" t="s">
        <v>693</v>
      </c>
      <c r="C1359" s="33" t="s">
        <v>648</v>
      </c>
      <c r="D1359" s="33" t="s">
        <v>334</v>
      </c>
      <c r="E1359" s="153" t="s">
        <v>65</v>
      </c>
      <c r="F1359" s="148">
        <v>6.9</v>
      </c>
      <c r="G1359" s="159" t="s">
        <v>473</v>
      </c>
      <c r="H1359" s="33"/>
    </row>
    <row r="1360" spans="1:8" ht="15" customHeight="1">
      <c r="A1360" s="159" t="s">
        <v>692</v>
      </c>
      <c r="B1360" s="33" t="s">
        <v>693</v>
      </c>
      <c r="C1360" s="33" t="s">
        <v>648</v>
      </c>
      <c r="D1360" s="33" t="s">
        <v>334</v>
      </c>
      <c r="E1360" s="153" t="s">
        <v>647</v>
      </c>
      <c r="F1360" s="148">
        <v>7.7</v>
      </c>
      <c r="G1360" s="159" t="s">
        <v>473</v>
      </c>
      <c r="H1360" s="33"/>
    </row>
    <row r="1361" spans="1:8" ht="15" customHeight="1">
      <c r="A1361" s="159" t="s">
        <v>692</v>
      </c>
      <c r="B1361" s="33" t="s">
        <v>691</v>
      </c>
      <c r="C1361" s="33" t="s">
        <v>648</v>
      </c>
      <c r="D1361" s="33" t="s">
        <v>334</v>
      </c>
      <c r="E1361" s="153" t="s">
        <v>392</v>
      </c>
      <c r="F1361" s="148">
        <v>2.6</v>
      </c>
      <c r="G1361" s="159" t="s">
        <v>473</v>
      </c>
      <c r="H1361" s="33"/>
    </row>
    <row r="1362" spans="1:8" ht="15" customHeight="1">
      <c r="A1362" s="159" t="s">
        <v>692</v>
      </c>
      <c r="B1362" s="33" t="s">
        <v>691</v>
      </c>
      <c r="C1362" s="33" t="s">
        <v>648</v>
      </c>
      <c r="D1362" s="33" t="s">
        <v>334</v>
      </c>
      <c r="E1362" s="153" t="s">
        <v>65</v>
      </c>
      <c r="F1362" s="148">
        <v>4.2</v>
      </c>
      <c r="G1362" s="159" t="s">
        <v>473</v>
      </c>
      <c r="H1362" s="33"/>
    </row>
    <row r="1363" spans="1:8" ht="15" customHeight="1">
      <c r="A1363" s="159" t="s">
        <v>692</v>
      </c>
      <c r="B1363" s="33" t="s">
        <v>691</v>
      </c>
      <c r="C1363" s="33" t="s">
        <v>648</v>
      </c>
      <c r="D1363" s="33" t="s">
        <v>334</v>
      </c>
      <c r="E1363" s="153" t="s">
        <v>647</v>
      </c>
      <c r="F1363" s="148">
        <v>4</v>
      </c>
      <c r="G1363" s="159" t="s">
        <v>473</v>
      </c>
      <c r="H1363" s="33"/>
    </row>
    <row r="1364" spans="1:8" ht="15" customHeight="1">
      <c r="A1364" s="159" t="s">
        <v>362</v>
      </c>
      <c r="B1364" s="33" t="s">
        <v>690</v>
      </c>
      <c r="C1364" s="33" t="s">
        <v>648</v>
      </c>
      <c r="D1364" s="33" t="s">
        <v>334</v>
      </c>
      <c r="E1364" s="153" t="s">
        <v>392</v>
      </c>
      <c r="F1364" s="148">
        <v>89</v>
      </c>
      <c r="G1364" s="159" t="s">
        <v>473</v>
      </c>
      <c r="H1364" s="33"/>
    </row>
    <row r="1365" spans="1:8" ht="15" customHeight="1">
      <c r="A1365" s="159" t="s">
        <v>362</v>
      </c>
      <c r="B1365" s="33" t="s">
        <v>690</v>
      </c>
      <c r="C1365" s="33" t="s">
        <v>648</v>
      </c>
      <c r="D1365" s="33" t="s">
        <v>334</v>
      </c>
      <c r="E1365" s="153" t="s">
        <v>65</v>
      </c>
      <c r="F1365" s="148">
        <v>89.6</v>
      </c>
      <c r="G1365" s="159" t="s">
        <v>473</v>
      </c>
      <c r="H1365" s="33"/>
    </row>
    <row r="1366" spans="1:8" ht="15" customHeight="1">
      <c r="A1366" s="159" t="s">
        <v>362</v>
      </c>
      <c r="B1366" s="33" t="s">
        <v>690</v>
      </c>
      <c r="C1366" s="33" t="s">
        <v>648</v>
      </c>
      <c r="D1366" s="33" t="s">
        <v>334</v>
      </c>
      <c r="E1366" s="153" t="s">
        <v>647</v>
      </c>
      <c r="F1366" s="148">
        <v>89.3</v>
      </c>
      <c r="G1366" s="159" t="s">
        <v>473</v>
      </c>
      <c r="H1366" s="33"/>
    </row>
    <row r="1367" spans="1:8" ht="15" customHeight="1">
      <c r="A1367" s="159" t="s">
        <v>362</v>
      </c>
      <c r="B1367" s="33" t="s">
        <v>689</v>
      </c>
      <c r="C1367" s="33" t="s">
        <v>648</v>
      </c>
      <c r="D1367" s="33" t="s">
        <v>334</v>
      </c>
      <c r="E1367" s="153" t="s">
        <v>392</v>
      </c>
      <c r="F1367" s="148">
        <v>8</v>
      </c>
      <c r="G1367" s="159" t="s">
        <v>473</v>
      </c>
      <c r="H1367" s="33"/>
    </row>
    <row r="1368" spans="1:8" ht="15" customHeight="1">
      <c r="A1368" s="159" t="s">
        <v>362</v>
      </c>
      <c r="B1368" s="33" t="s">
        <v>689</v>
      </c>
      <c r="C1368" s="33" t="s">
        <v>648</v>
      </c>
      <c r="D1368" s="33" t="s">
        <v>334</v>
      </c>
      <c r="E1368" s="153" t="s">
        <v>65</v>
      </c>
      <c r="F1368" s="148">
        <v>7.4</v>
      </c>
      <c r="G1368" s="159" t="s">
        <v>473</v>
      </c>
      <c r="H1368" s="33"/>
    </row>
    <row r="1369" spans="1:8" ht="15" customHeight="1">
      <c r="A1369" s="159" t="s">
        <v>362</v>
      </c>
      <c r="B1369" s="33" t="s">
        <v>689</v>
      </c>
      <c r="C1369" s="33" t="s">
        <v>648</v>
      </c>
      <c r="D1369" s="33" t="s">
        <v>334</v>
      </c>
      <c r="E1369" s="153" t="s">
        <v>647</v>
      </c>
      <c r="F1369" s="148">
        <v>7.4</v>
      </c>
      <c r="G1369" s="159" t="s">
        <v>473</v>
      </c>
      <c r="H1369" s="33"/>
    </row>
    <row r="1370" spans="1:8" ht="15" customHeight="1">
      <c r="A1370" s="159" t="s">
        <v>362</v>
      </c>
      <c r="B1370" s="33" t="s">
        <v>688</v>
      </c>
      <c r="C1370" s="33" t="s">
        <v>648</v>
      </c>
      <c r="D1370" s="33" t="s">
        <v>334</v>
      </c>
      <c r="E1370" s="153" t="s">
        <v>392</v>
      </c>
      <c r="F1370" s="160">
        <v>3.1</v>
      </c>
      <c r="G1370" s="159" t="s">
        <v>473</v>
      </c>
      <c r="H1370" s="33"/>
    </row>
    <row r="1371" spans="1:8" ht="15" customHeight="1">
      <c r="A1371" s="159" t="s">
        <v>362</v>
      </c>
      <c r="B1371" s="33" t="s">
        <v>688</v>
      </c>
      <c r="C1371" s="33" t="s">
        <v>648</v>
      </c>
      <c r="D1371" s="33" t="s">
        <v>334</v>
      </c>
      <c r="E1371" s="153" t="s">
        <v>65</v>
      </c>
      <c r="F1371" s="160">
        <v>3.1</v>
      </c>
      <c r="G1371" s="159" t="s">
        <v>473</v>
      </c>
      <c r="H1371" s="33"/>
    </row>
    <row r="1372" spans="1:8" ht="15" customHeight="1">
      <c r="A1372" s="159" t="s">
        <v>362</v>
      </c>
      <c r="B1372" s="33" t="s">
        <v>688</v>
      </c>
      <c r="C1372" s="33" t="s">
        <v>648</v>
      </c>
      <c r="D1372" s="33" t="s">
        <v>334</v>
      </c>
      <c r="E1372" s="153" t="s">
        <v>647</v>
      </c>
      <c r="F1372" s="160">
        <v>3.4</v>
      </c>
      <c r="G1372" s="159" t="s">
        <v>473</v>
      </c>
      <c r="H1372" s="33"/>
    </row>
    <row r="1373" spans="1:8" ht="15" customHeight="1">
      <c r="A1373" s="159" t="s">
        <v>686</v>
      </c>
      <c r="B1373" s="33" t="s">
        <v>687</v>
      </c>
      <c r="C1373" s="33" t="s">
        <v>648</v>
      </c>
      <c r="D1373" s="33" t="s">
        <v>334</v>
      </c>
      <c r="E1373" s="153" t="s">
        <v>392</v>
      </c>
      <c r="F1373" s="160">
        <v>70.8</v>
      </c>
      <c r="G1373" s="159" t="s">
        <v>473</v>
      </c>
      <c r="H1373" s="33"/>
    </row>
    <row r="1374" spans="1:8" ht="15" customHeight="1">
      <c r="A1374" s="159" t="s">
        <v>686</v>
      </c>
      <c r="B1374" s="33" t="s">
        <v>687</v>
      </c>
      <c r="C1374" s="33" t="s">
        <v>648</v>
      </c>
      <c r="D1374" s="33" t="s">
        <v>334</v>
      </c>
      <c r="E1374" s="153" t="s">
        <v>65</v>
      </c>
      <c r="F1374" s="160">
        <v>64.599999999999994</v>
      </c>
      <c r="G1374" s="159" t="s">
        <v>473</v>
      </c>
      <c r="H1374" s="33"/>
    </row>
    <row r="1375" spans="1:8" ht="15" customHeight="1">
      <c r="A1375" s="159" t="s">
        <v>686</v>
      </c>
      <c r="B1375" s="33" t="s">
        <v>687</v>
      </c>
      <c r="C1375" s="33" t="s">
        <v>648</v>
      </c>
      <c r="D1375" s="33" t="s">
        <v>334</v>
      </c>
      <c r="E1375" s="153" t="s">
        <v>647</v>
      </c>
      <c r="F1375" s="160">
        <v>68.8</v>
      </c>
      <c r="G1375" s="159" t="s">
        <v>473</v>
      </c>
      <c r="H1375" s="33"/>
    </row>
    <row r="1376" spans="1:8" ht="15" customHeight="1">
      <c r="A1376" s="159" t="s">
        <v>686</v>
      </c>
      <c r="B1376" s="33" t="s">
        <v>685</v>
      </c>
      <c r="C1376" s="33" t="s">
        <v>648</v>
      </c>
      <c r="D1376" s="33" t="s">
        <v>334</v>
      </c>
      <c r="E1376" s="153" t="s">
        <v>392</v>
      </c>
      <c r="F1376" s="160">
        <v>29.2</v>
      </c>
      <c r="G1376" s="159" t="s">
        <v>473</v>
      </c>
      <c r="H1376" s="33"/>
    </row>
    <row r="1377" spans="1:8" ht="15" customHeight="1">
      <c r="A1377" s="159" t="s">
        <v>686</v>
      </c>
      <c r="B1377" s="33" t="s">
        <v>685</v>
      </c>
      <c r="C1377" s="33" t="s">
        <v>648</v>
      </c>
      <c r="D1377" s="33" t="s">
        <v>334</v>
      </c>
      <c r="E1377" s="153" t="s">
        <v>65</v>
      </c>
      <c r="F1377" s="160">
        <v>35.5</v>
      </c>
      <c r="G1377" s="159" t="s">
        <v>473</v>
      </c>
      <c r="H1377" s="33"/>
    </row>
    <row r="1378" spans="1:8" ht="15" customHeight="1">
      <c r="A1378" s="159" t="s">
        <v>686</v>
      </c>
      <c r="B1378" s="33" t="s">
        <v>685</v>
      </c>
      <c r="C1378" s="33" t="s">
        <v>648</v>
      </c>
      <c r="D1378" s="33" t="s">
        <v>334</v>
      </c>
      <c r="E1378" s="153" t="s">
        <v>647</v>
      </c>
      <c r="F1378" s="160">
        <v>31.4</v>
      </c>
      <c r="G1378" s="159" t="s">
        <v>473</v>
      </c>
      <c r="H1378" s="33"/>
    </row>
    <row r="1379" spans="1:8" ht="15" customHeight="1">
      <c r="A1379" s="159" t="s">
        <v>683</v>
      </c>
      <c r="B1379" s="33" t="s">
        <v>684</v>
      </c>
      <c r="C1379" s="33" t="s">
        <v>648</v>
      </c>
      <c r="D1379" s="33" t="s">
        <v>334</v>
      </c>
      <c r="E1379" s="153" t="s">
        <v>392</v>
      </c>
      <c r="F1379" s="160">
        <v>17.899999999999999</v>
      </c>
      <c r="G1379" s="159" t="s">
        <v>473</v>
      </c>
      <c r="H1379" s="33"/>
    </row>
    <row r="1380" spans="1:8" ht="15" customHeight="1">
      <c r="A1380" s="159" t="s">
        <v>683</v>
      </c>
      <c r="B1380" s="33" t="s">
        <v>684</v>
      </c>
      <c r="C1380" s="33" t="s">
        <v>648</v>
      </c>
      <c r="D1380" s="33" t="s">
        <v>334</v>
      </c>
      <c r="E1380" s="153" t="s">
        <v>65</v>
      </c>
      <c r="F1380" s="160">
        <v>22.2</v>
      </c>
      <c r="G1380" s="159" t="s">
        <v>473</v>
      </c>
      <c r="H1380" s="33"/>
    </row>
    <row r="1381" spans="1:8" ht="15" customHeight="1">
      <c r="A1381" s="159" t="s">
        <v>683</v>
      </c>
      <c r="B1381" s="33" t="s">
        <v>684</v>
      </c>
      <c r="C1381" s="33" t="s">
        <v>648</v>
      </c>
      <c r="D1381" s="33" t="s">
        <v>334</v>
      </c>
      <c r="E1381" s="153" t="s">
        <v>647</v>
      </c>
      <c r="F1381" s="160">
        <v>18.3</v>
      </c>
      <c r="G1381" s="159" t="s">
        <v>473</v>
      </c>
      <c r="H1381" s="33"/>
    </row>
    <row r="1382" spans="1:8" ht="15" customHeight="1">
      <c r="A1382" s="159" t="s">
        <v>683</v>
      </c>
      <c r="B1382" s="33" t="s">
        <v>682</v>
      </c>
      <c r="C1382" s="33" t="s">
        <v>648</v>
      </c>
      <c r="D1382" s="33" t="s">
        <v>334</v>
      </c>
      <c r="E1382" s="153" t="s">
        <v>392</v>
      </c>
      <c r="F1382" s="160">
        <v>11.3</v>
      </c>
      <c r="G1382" s="159" t="s">
        <v>473</v>
      </c>
      <c r="H1382" s="33"/>
    </row>
    <row r="1383" spans="1:8" ht="15" customHeight="1">
      <c r="A1383" s="159" t="s">
        <v>683</v>
      </c>
      <c r="B1383" s="33" t="s">
        <v>682</v>
      </c>
      <c r="C1383" s="33" t="s">
        <v>648</v>
      </c>
      <c r="D1383" s="33" t="s">
        <v>334</v>
      </c>
      <c r="E1383" s="153" t="s">
        <v>65</v>
      </c>
      <c r="F1383" s="160">
        <v>13.3</v>
      </c>
      <c r="G1383" s="159" t="s">
        <v>473</v>
      </c>
      <c r="H1383" s="33"/>
    </row>
    <row r="1384" spans="1:8" ht="15" customHeight="1">
      <c r="A1384" s="33" t="s">
        <v>683</v>
      </c>
      <c r="B1384" s="33" t="s">
        <v>682</v>
      </c>
      <c r="C1384" s="33" t="s">
        <v>648</v>
      </c>
      <c r="D1384" s="33" t="s">
        <v>334</v>
      </c>
      <c r="E1384" s="153" t="s">
        <v>647</v>
      </c>
      <c r="F1384" s="160">
        <v>13</v>
      </c>
      <c r="G1384" s="159" t="s">
        <v>473</v>
      </c>
      <c r="H1384" s="33"/>
    </row>
    <row r="1385" spans="1:8" ht="15" customHeight="1">
      <c r="A1385" s="52"/>
      <c r="E1385" s="171"/>
      <c r="F1385" s="167"/>
      <c r="G1385" s="71"/>
    </row>
    <row r="1386" spans="1:8" ht="15" customHeight="1">
      <c r="A1386" s="52"/>
      <c r="E1386" s="171"/>
      <c r="F1386" s="167"/>
      <c r="G1386" s="71"/>
    </row>
    <row r="1387" spans="1:8" ht="15" customHeight="1">
      <c r="A1387" s="52"/>
      <c r="E1387" s="171"/>
      <c r="F1387" s="167"/>
      <c r="G1387" s="71"/>
    </row>
    <row r="1388" spans="1:8" ht="15" customHeight="1">
      <c r="A1388" s="52"/>
      <c r="E1388" s="171"/>
      <c r="F1388" s="167"/>
      <c r="G1388" s="71"/>
    </row>
    <row r="1389" spans="1:8" ht="15" customHeight="1">
      <c r="A1389" s="52"/>
      <c r="E1389" s="171"/>
      <c r="F1389" s="167"/>
      <c r="G1389" s="71"/>
    </row>
    <row r="1390" spans="1:8" ht="15" customHeight="1">
      <c r="A1390" s="52"/>
      <c r="E1390" s="171"/>
      <c r="F1390" s="167"/>
      <c r="G1390" s="71"/>
    </row>
    <row r="1391" spans="1:8" ht="15" customHeight="1">
      <c r="A1391" s="52"/>
      <c r="E1391" s="171"/>
      <c r="F1391" s="167"/>
      <c r="G1391" s="71"/>
    </row>
    <row r="1392" spans="1:8" ht="15" customHeight="1">
      <c r="A1392" s="52"/>
      <c r="E1392" s="171"/>
      <c r="F1392" s="167"/>
      <c r="G1392" s="71"/>
    </row>
    <row r="1393" spans="1:7" ht="15" customHeight="1">
      <c r="A1393" s="52"/>
      <c r="E1393" s="171"/>
      <c r="F1393" s="167"/>
      <c r="G1393" s="71"/>
    </row>
    <row r="1394" spans="1:7" ht="15" customHeight="1">
      <c r="A1394" s="52"/>
      <c r="E1394" s="171"/>
      <c r="F1394" s="167"/>
      <c r="G1394" s="71"/>
    </row>
    <row r="1395" spans="1:7" ht="15" customHeight="1">
      <c r="A1395" s="52"/>
      <c r="E1395" s="171"/>
      <c r="F1395" s="167"/>
      <c r="G1395" s="71"/>
    </row>
    <row r="1396" spans="1:7" ht="15" customHeight="1">
      <c r="A1396" s="52"/>
      <c r="E1396" s="171"/>
      <c r="F1396" s="167"/>
      <c r="G1396" s="71"/>
    </row>
    <row r="1397" spans="1:7" ht="15" customHeight="1">
      <c r="A1397" s="52"/>
      <c r="E1397" s="171"/>
      <c r="F1397" s="167"/>
      <c r="G1397" s="71"/>
    </row>
    <row r="1398" spans="1:7" ht="15" customHeight="1">
      <c r="A1398" s="52"/>
      <c r="E1398" s="171"/>
      <c r="F1398" s="167"/>
      <c r="G1398" s="71"/>
    </row>
    <row r="1399" spans="1:7" ht="15" customHeight="1">
      <c r="A1399" s="52"/>
      <c r="E1399" s="171"/>
      <c r="F1399" s="167"/>
      <c r="G1399" s="71"/>
    </row>
    <row r="1400" spans="1:7" ht="15" customHeight="1">
      <c r="A1400" s="52"/>
      <c r="E1400" s="171"/>
      <c r="F1400" s="167"/>
      <c r="G1400" s="71"/>
    </row>
    <row r="1401" spans="1:7" ht="15" customHeight="1">
      <c r="A1401" s="52"/>
      <c r="E1401" s="171"/>
      <c r="F1401" s="167"/>
      <c r="G1401" s="71"/>
    </row>
    <row r="1402" spans="1:7" ht="15" customHeight="1">
      <c r="A1402" s="52"/>
      <c r="E1402" s="171"/>
      <c r="F1402" s="167"/>
      <c r="G1402" s="71"/>
    </row>
    <row r="1403" spans="1:7" ht="15" customHeight="1">
      <c r="A1403" s="52"/>
      <c r="E1403" s="171"/>
      <c r="F1403" s="167"/>
      <c r="G1403" s="71"/>
    </row>
    <row r="1404" spans="1:7" ht="15" customHeight="1">
      <c r="A1404" s="52"/>
      <c r="E1404" s="171"/>
      <c r="F1404" s="167"/>
      <c r="G1404" s="71"/>
    </row>
    <row r="1405" spans="1:7" ht="15" customHeight="1">
      <c r="A1405" s="52"/>
      <c r="E1405" s="171"/>
      <c r="F1405" s="167"/>
      <c r="G1405" s="71"/>
    </row>
    <row r="1406" spans="1:7" ht="15" customHeight="1">
      <c r="A1406" s="52"/>
      <c r="E1406" s="171"/>
      <c r="F1406" s="167"/>
      <c r="G1406" s="71"/>
    </row>
    <row r="1407" spans="1:7" ht="15" customHeight="1">
      <c r="A1407" s="52"/>
      <c r="E1407" s="171"/>
      <c r="F1407" s="167"/>
      <c r="G1407" s="71"/>
    </row>
    <row r="1408" spans="1:7" ht="15" customHeight="1">
      <c r="A1408" s="52"/>
      <c r="E1408" s="171"/>
      <c r="F1408" s="167"/>
      <c r="G1408" s="71"/>
    </row>
    <row r="1409" spans="1:7" ht="15" customHeight="1">
      <c r="A1409" s="52"/>
      <c r="E1409" s="171"/>
      <c r="F1409" s="167"/>
      <c r="G1409" s="71"/>
    </row>
    <row r="1410" spans="1:7" ht="15" customHeight="1">
      <c r="A1410" s="52"/>
      <c r="E1410" s="171"/>
      <c r="F1410" s="167"/>
      <c r="G1410" s="71"/>
    </row>
    <row r="1411" spans="1:7" ht="15" customHeight="1">
      <c r="A1411" s="52"/>
      <c r="E1411" s="171"/>
      <c r="F1411" s="167"/>
      <c r="G1411" s="71"/>
    </row>
    <row r="1412" spans="1:7" ht="15" customHeight="1">
      <c r="A1412" s="52"/>
      <c r="E1412" s="171"/>
      <c r="F1412" s="166"/>
      <c r="G1412" s="71"/>
    </row>
    <row r="1413" spans="1:7" ht="15" customHeight="1">
      <c r="A1413" s="52"/>
      <c r="E1413" s="171"/>
      <c r="F1413" s="166"/>
      <c r="G1413" s="71"/>
    </row>
    <row r="1414" spans="1:7" ht="15" customHeight="1">
      <c r="A1414" s="52"/>
      <c r="E1414" s="171"/>
      <c r="F1414" s="166"/>
      <c r="G1414" s="71"/>
    </row>
    <row r="1415" spans="1:7" ht="15" customHeight="1">
      <c r="A1415" s="52"/>
      <c r="E1415" s="171"/>
      <c r="F1415" s="166"/>
      <c r="G1415" s="71"/>
    </row>
    <row r="1416" spans="1:7" ht="15" customHeight="1">
      <c r="A1416" s="52"/>
      <c r="E1416" s="171"/>
      <c r="F1416" s="166"/>
      <c r="G1416" s="71"/>
    </row>
    <row r="1417" spans="1:7" ht="15" customHeight="1">
      <c r="A1417" s="52"/>
      <c r="E1417" s="171"/>
      <c r="F1417" s="166"/>
      <c r="G1417" s="71"/>
    </row>
    <row r="1418" spans="1:7" ht="15" customHeight="1">
      <c r="A1418" s="52"/>
      <c r="E1418" s="171"/>
      <c r="F1418" s="166"/>
      <c r="G1418" s="71"/>
    </row>
    <row r="1419" spans="1:7" ht="15" customHeight="1">
      <c r="A1419" s="52"/>
      <c r="E1419" s="171"/>
      <c r="F1419" s="166"/>
      <c r="G1419" s="71"/>
    </row>
    <row r="1420" spans="1:7" ht="15" customHeight="1">
      <c r="A1420" s="52"/>
      <c r="E1420" s="171"/>
      <c r="F1420" s="166"/>
      <c r="G1420" s="71"/>
    </row>
    <row r="1421" spans="1:7" ht="15" customHeight="1">
      <c r="A1421" s="52"/>
      <c r="E1421" s="171"/>
      <c r="F1421" s="166"/>
      <c r="G1421" s="71"/>
    </row>
    <row r="1422" spans="1:7" ht="15" customHeight="1">
      <c r="A1422" s="52"/>
      <c r="E1422" s="171"/>
      <c r="F1422" s="166"/>
      <c r="G1422" s="71"/>
    </row>
    <row r="1423" spans="1:7" ht="15" customHeight="1">
      <c r="A1423" s="52"/>
      <c r="E1423" s="171"/>
      <c r="F1423" s="166"/>
      <c r="G1423" s="71"/>
    </row>
    <row r="1424" spans="1:7" ht="15" customHeight="1">
      <c r="A1424" s="52"/>
      <c r="E1424" s="171"/>
      <c r="F1424" s="166"/>
      <c r="G1424" s="71"/>
    </row>
    <row r="1425" spans="1:7" ht="15" customHeight="1">
      <c r="A1425" s="52"/>
      <c r="E1425" s="171"/>
      <c r="F1425" s="166"/>
      <c r="G1425" s="71"/>
    </row>
    <row r="1426" spans="1:7" ht="15" customHeight="1">
      <c r="A1426" s="52"/>
      <c r="E1426" s="171"/>
      <c r="F1426" s="166"/>
      <c r="G1426" s="71"/>
    </row>
    <row r="1427" spans="1:7" ht="15" customHeight="1">
      <c r="A1427" s="52"/>
      <c r="E1427" s="171"/>
      <c r="F1427" s="166"/>
      <c r="G1427" s="71"/>
    </row>
    <row r="1428" spans="1:7" ht="15" customHeight="1">
      <c r="A1428" s="52"/>
      <c r="E1428" s="171"/>
      <c r="F1428" s="166"/>
      <c r="G1428" s="71"/>
    </row>
    <row r="1429" spans="1:7" ht="15" customHeight="1">
      <c r="A1429" s="52"/>
      <c r="E1429" s="171"/>
      <c r="F1429" s="166"/>
      <c r="G1429" s="71"/>
    </row>
    <row r="1430" spans="1:7" ht="15" customHeight="1">
      <c r="A1430" s="52"/>
      <c r="E1430" s="171"/>
      <c r="F1430" s="166"/>
      <c r="G1430" s="71"/>
    </row>
    <row r="1431" spans="1:7" ht="15" customHeight="1">
      <c r="A1431" s="52"/>
      <c r="E1431" s="171"/>
      <c r="F1431" s="166"/>
      <c r="G1431" s="71"/>
    </row>
    <row r="1432" spans="1:7" ht="15" customHeight="1">
      <c r="A1432" s="52"/>
      <c r="E1432" s="171"/>
      <c r="F1432" s="166"/>
      <c r="G1432" s="71"/>
    </row>
    <row r="1433" spans="1:7" ht="15" customHeight="1">
      <c r="A1433" s="52"/>
      <c r="E1433" s="171"/>
      <c r="F1433" s="166"/>
      <c r="G1433" s="71"/>
    </row>
    <row r="1434" spans="1:7" ht="15" customHeight="1">
      <c r="A1434" s="52"/>
      <c r="E1434" s="171"/>
      <c r="F1434" s="166"/>
      <c r="G1434" s="71"/>
    </row>
    <row r="1435" spans="1:7" ht="15" customHeight="1">
      <c r="A1435" s="52"/>
      <c r="E1435" s="171"/>
      <c r="F1435" s="166"/>
      <c r="G1435" s="71"/>
    </row>
    <row r="1436" spans="1:7" ht="15" customHeight="1">
      <c r="A1436" s="14"/>
      <c r="B1436" s="14"/>
      <c r="C1436" s="14"/>
      <c r="D1436" s="14"/>
      <c r="E1436" s="170"/>
      <c r="F1436" s="166"/>
      <c r="G1436" s="71"/>
    </row>
    <row r="1437" spans="1:7" ht="15" customHeight="1">
      <c r="A1437" s="52"/>
      <c r="E1437" s="153"/>
      <c r="F1437" s="166"/>
      <c r="G1437" s="71"/>
    </row>
    <row r="1438" spans="1:7" ht="15" customHeight="1">
      <c r="A1438" s="52"/>
      <c r="E1438" s="153"/>
      <c r="F1438" s="166"/>
      <c r="G1438" s="71"/>
    </row>
    <row r="1439" spans="1:7" ht="15" customHeight="1">
      <c r="A1439" s="52"/>
      <c r="E1439" s="153"/>
      <c r="F1439" s="166"/>
      <c r="G1439" s="71"/>
    </row>
    <row r="1440" spans="1:7" ht="15" customHeight="1">
      <c r="A1440" s="52"/>
      <c r="E1440" s="153"/>
      <c r="F1440" s="166"/>
      <c r="G1440" s="71"/>
    </row>
    <row r="1441" spans="1:7" ht="15" customHeight="1">
      <c r="A1441" s="52"/>
      <c r="E1441" s="153"/>
      <c r="F1441" s="166"/>
      <c r="G1441" s="71"/>
    </row>
    <row r="1442" spans="1:7" ht="15" customHeight="1">
      <c r="A1442" s="52"/>
      <c r="E1442" s="153"/>
      <c r="F1442" s="166"/>
      <c r="G1442" s="71"/>
    </row>
    <row r="1443" spans="1:7" ht="15" customHeight="1">
      <c r="A1443" s="52"/>
      <c r="E1443" s="153"/>
      <c r="F1443" s="169"/>
      <c r="G1443" s="71"/>
    </row>
    <row r="1444" spans="1:7" ht="15" customHeight="1">
      <c r="A1444" s="52"/>
      <c r="E1444" s="153"/>
      <c r="F1444" s="169"/>
      <c r="G1444" s="71"/>
    </row>
    <row r="1445" spans="1:7" ht="15" customHeight="1">
      <c r="A1445" s="52"/>
      <c r="E1445" s="153"/>
      <c r="F1445" s="169"/>
      <c r="G1445" s="71"/>
    </row>
    <row r="1446" spans="1:7" ht="15" customHeight="1">
      <c r="A1446" s="52"/>
      <c r="E1446" s="153"/>
      <c r="F1446" s="169"/>
      <c r="G1446" s="71"/>
    </row>
    <row r="1447" spans="1:7" ht="15" customHeight="1">
      <c r="A1447" s="52"/>
      <c r="E1447" s="153"/>
      <c r="F1447" s="169"/>
      <c r="G1447" s="71"/>
    </row>
    <row r="1448" spans="1:7" ht="15" customHeight="1">
      <c r="A1448" s="52"/>
      <c r="E1448" s="153"/>
      <c r="F1448" s="169"/>
      <c r="G1448" s="71"/>
    </row>
    <row r="1449" spans="1:7" ht="15" customHeight="1">
      <c r="A1449" s="52"/>
      <c r="E1449" s="153"/>
      <c r="F1449" s="168"/>
      <c r="G1449" s="71"/>
    </row>
    <row r="1450" spans="1:7" ht="15" customHeight="1">
      <c r="A1450" s="52"/>
      <c r="E1450" s="153"/>
      <c r="F1450" s="168"/>
      <c r="G1450" s="71"/>
    </row>
    <row r="1451" spans="1:7" ht="15" customHeight="1">
      <c r="A1451" s="52"/>
      <c r="E1451" s="153"/>
      <c r="F1451" s="168"/>
      <c r="G1451" s="71"/>
    </row>
    <row r="1452" spans="1:7" ht="15" customHeight="1">
      <c r="A1452" s="52"/>
      <c r="E1452" s="153"/>
      <c r="F1452" s="168"/>
      <c r="G1452" s="71"/>
    </row>
    <row r="1453" spans="1:7" ht="15" customHeight="1">
      <c r="A1453" s="52"/>
      <c r="E1453" s="153"/>
      <c r="F1453" s="168"/>
      <c r="G1453" s="71"/>
    </row>
    <row r="1454" spans="1:7" ht="15" customHeight="1">
      <c r="A1454" s="52"/>
      <c r="E1454" s="153"/>
      <c r="F1454" s="168"/>
      <c r="G1454" s="71"/>
    </row>
    <row r="1455" spans="1:7" ht="15" customHeight="1">
      <c r="A1455" s="52"/>
      <c r="E1455" s="153"/>
      <c r="F1455" s="168"/>
      <c r="G1455" s="71"/>
    </row>
    <row r="1456" spans="1:7" ht="15" customHeight="1">
      <c r="A1456" s="52"/>
      <c r="E1456" s="153"/>
      <c r="F1456" s="168"/>
      <c r="G1456" s="71"/>
    </row>
    <row r="1457" spans="1:7" ht="15" customHeight="1">
      <c r="A1457" s="52"/>
      <c r="E1457" s="153"/>
      <c r="F1457" s="168"/>
      <c r="G1457" s="71"/>
    </row>
    <row r="1458" spans="1:7" ht="15" customHeight="1">
      <c r="A1458" s="52"/>
      <c r="E1458" s="153"/>
      <c r="F1458" s="167"/>
      <c r="G1458" s="71"/>
    </row>
    <row r="1459" spans="1:7" ht="15" customHeight="1">
      <c r="A1459" s="52"/>
      <c r="E1459" s="153"/>
      <c r="F1459" s="167"/>
      <c r="G1459" s="71"/>
    </row>
    <row r="1460" spans="1:7" ht="15" customHeight="1">
      <c r="A1460" s="52"/>
      <c r="E1460" s="153"/>
      <c r="F1460" s="168"/>
      <c r="G1460" s="71"/>
    </row>
    <row r="1461" spans="1:7" ht="15" customHeight="1">
      <c r="A1461" s="52"/>
      <c r="E1461" s="153"/>
      <c r="F1461" s="167"/>
      <c r="G1461" s="71"/>
    </row>
    <row r="1462" spans="1:7" ht="15" customHeight="1">
      <c r="A1462" s="52"/>
      <c r="E1462" s="153"/>
      <c r="F1462" s="167"/>
      <c r="G1462" s="71"/>
    </row>
    <row r="1463" spans="1:7" ht="15" customHeight="1">
      <c r="A1463" s="52"/>
      <c r="E1463" s="153"/>
      <c r="F1463" s="168"/>
      <c r="G1463" s="71"/>
    </row>
    <row r="1464" spans="1:7" ht="15" customHeight="1">
      <c r="A1464" s="52"/>
      <c r="E1464" s="153"/>
      <c r="F1464" s="167"/>
      <c r="G1464" s="71"/>
    </row>
    <row r="1465" spans="1:7" ht="15" customHeight="1">
      <c r="A1465" s="52"/>
      <c r="E1465" s="153"/>
      <c r="F1465" s="167"/>
      <c r="G1465" s="71"/>
    </row>
    <row r="1466" spans="1:7" ht="15" customHeight="1">
      <c r="A1466" s="52"/>
      <c r="E1466" s="153"/>
      <c r="F1466" s="167"/>
      <c r="G1466" s="71"/>
    </row>
    <row r="1467" spans="1:7" ht="15" customHeight="1">
      <c r="A1467" s="52"/>
      <c r="E1467" s="153"/>
      <c r="F1467" s="167"/>
      <c r="G1467" s="71"/>
    </row>
    <row r="1468" spans="1:7" ht="15" customHeight="1">
      <c r="A1468" s="52"/>
      <c r="E1468" s="153"/>
      <c r="F1468" s="167"/>
      <c r="G1468" s="71"/>
    </row>
    <row r="1469" spans="1:7" ht="15" customHeight="1">
      <c r="A1469" s="52"/>
      <c r="E1469" s="153"/>
      <c r="F1469" s="167"/>
      <c r="G1469" s="71"/>
    </row>
    <row r="1470" spans="1:7" ht="15" customHeight="1">
      <c r="A1470" s="52"/>
      <c r="E1470" s="153"/>
      <c r="F1470" s="167"/>
      <c r="G1470" s="71"/>
    </row>
    <row r="1471" spans="1:7" ht="15" customHeight="1">
      <c r="A1471" s="52"/>
      <c r="E1471" s="153"/>
      <c r="F1471" s="167"/>
      <c r="G1471" s="71"/>
    </row>
    <row r="1472" spans="1:7" ht="15" customHeight="1">
      <c r="A1472" s="52"/>
      <c r="E1472" s="153"/>
      <c r="F1472" s="167"/>
      <c r="G1472" s="71"/>
    </row>
    <row r="1473" spans="1:7" ht="15" customHeight="1">
      <c r="A1473" s="52"/>
      <c r="E1473" s="153"/>
      <c r="F1473" s="167"/>
      <c r="G1473" s="71"/>
    </row>
    <row r="1474" spans="1:7" ht="15" customHeight="1">
      <c r="A1474" s="52"/>
      <c r="E1474" s="153"/>
      <c r="F1474" s="167"/>
      <c r="G1474" s="71"/>
    </row>
    <row r="1475" spans="1:7" ht="15" customHeight="1">
      <c r="A1475" s="52"/>
      <c r="E1475" s="153"/>
      <c r="F1475" s="167"/>
      <c r="G1475" s="71"/>
    </row>
    <row r="1476" spans="1:7" ht="15" customHeight="1">
      <c r="A1476" s="52"/>
      <c r="E1476" s="153"/>
      <c r="F1476" s="167"/>
      <c r="G1476" s="71"/>
    </row>
    <row r="1477" spans="1:7" ht="15" customHeight="1">
      <c r="A1477" s="52"/>
      <c r="E1477" s="153"/>
      <c r="F1477" s="167"/>
      <c r="G1477" s="71"/>
    </row>
    <row r="1478" spans="1:7" ht="15" customHeight="1">
      <c r="A1478" s="52"/>
      <c r="E1478" s="153"/>
      <c r="F1478" s="167"/>
      <c r="G1478" s="71"/>
    </row>
    <row r="1479" spans="1:7" ht="15" customHeight="1">
      <c r="A1479" s="52"/>
      <c r="E1479" s="153"/>
      <c r="F1479" s="167"/>
      <c r="G1479" s="71"/>
    </row>
    <row r="1480" spans="1:7" ht="15" customHeight="1">
      <c r="A1480" s="52"/>
      <c r="E1480" s="153"/>
      <c r="F1480" s="167"/>
      <c r="G1480" s="71"/>
    </row>
    <row r="1481" spans="1:7" ht="15" customHeight="1">
      <c r="A1481" s="52"/>
      <c r="E1481" s="153"/>
      <c r="F1481" s="167"/>
      <c r="G1481" s="71"/>
    </row>
    <row r="1482" spans="1:7" ht="15" customHeight="1">
      <c r="A1482" s="52"/>
      <c r="E1482" s="153"/>
      <c r="F1482" s="166"/>
      <c r="G1482" s="71"/>
    </row>
    <row r="1483" spans="1:7" ht="15" customHeight="1">
      <c r="A1483" s="52"/>
      <c r="E1483" s="153"/>
      <c r="F1483" s="166"/>
      <c r="G1483" s="71"/>
    </row>
    <row r="1484" spans="1:7" ht="15" customHeight="1">
      <c r="A1484" s="52"/>
      <c r="E1484" s="153"/>
      <c r="F1484" s="166"/>
      <c r="G1484" s="71"/>
    </row>
    <row r="1485" spans="1:7" ht="15" customHeight="1">
      <c r="A1485" s="52"/>
      <c r="E1485" s="153"/>
      <c r="F1485" s="165"/>
      <c r="G1485" s="71"/>
    </row>
    <row r="1486" spans="1:7" ht="15" customHeight="1">
      <c r="A1486" s="52"/>
      <c r="E1486" s="153"/>
      <c r="F1486" s="164"/>
      <c r="G1486" s="71"/>
    </row>
    <row r="1487" spans="1:7" ht="15" customHeight="1">
      <c r="A1487" s="52"/>
      <c r="E1487" s="153"/>
      <c r="F1487" s="162"/>
      <c r="G1487" s="71"/>
    </row>
    <row r="1488" spans="1:7" ht="15" customHeight="1">
      <c r="A1488" s="52"/>
      <c r="E1488" s="153"/>
      <c r="F1488" s="164"/>
      <c r="G1488" s="71"/>
    </row>
    <row r="1489" spans="1:7" ht="15" customHeight="1">
      <c r="A1489" s="52"/>
      <c r="E1489" s="153"/>
      <c r="F1489" s="164"/>
      <c r="G1489" s="71"/>
    </row>
    <row r="1490" spans="1:7" ht="15" customHeight="1">
      <c r="A1490" s="52"/>
      <c r="E1490" s="153"/>
      <c r="F1490" s="162"/>
      <c r="G1490" s="71"/>
    </row>
    <row r="1491" spans="1:7" ht="15" customHeight="1">
      <c r="A1491" s="52"/>
      <c r="E1491" s="153"/>
      <c r="F1491" s="164"/>
      <c r="G1491" s="71"/>
    </row>
    <row r="1492" spans="1:7" ht="15" customHeight="1">
      <c r="A1492" s="52"/>
      <c r="E1492" s="153"/>
      <c r="F1492" s="164"/>
      <c r="G1492" s="71"/>
    </row>
    <row r="1493" spans="1:7" ht="15" customHeight="1">
      <c r="A1493" s="52"/>
      <c r="E1493" s="153"/>
      <c r="F1493" s="162"/>
      <c r="G1493" s="71"/>
    </row>
    <row r="1494" spans="1:7" ht="15" customHeight="1">
      <c r="A1494" s="52"/>
      <c r="E1494" s="153"/>
      <c r="F1494" s="164"/>
      <c r="G1494" s="71"/>
    </row>
    <row r="1495" spans="1:7" ht="15" customHeight="1">
      <c r="A1495" s="52"/>
      <c r="B1495" s="38"/>
      <c r="C1495" s="38"/>
      <c r="E1495" s="153"/>
      <c r="F1495" s="164"/>
      <c r="G1495" s="71"/>
    </row>
    <row r="1496" spans="1:7" ht="15" customHeight="1">
      <c r="A1496" s="14"/>
      <c r="B1496" s="14"/>
      <c r="C1496" s="14"/>
      <c r="D1496" s="14"/>
      <c r="E1496" s="163"/>
      <c r="F1496" s="162"/>
      <c r="G1496" s="71"/>
    </row>
    <row r="1497" spans="1:7" ht="15" customHeight="1">
      <c r="A1497" s="52"/>
      <c r="E1497" s="153"/>
      <c r="F1497" s="13"/>
      <c r="G1497" s="71"/>
    </row>
    <row r="1498" spans="1:7" ht="15" customHeight="1">
      <c r="A1498" s="52"/>
      <c r="E1498" s="153"/>
      <c r="F1498" s="13"/>
      <c r="G1498" s="71"/>
    </row>
    <row r="1499" spans="1:7" ht="15" customHeight="1">
      <c r="A1499" s="52"/>
      <c r="E1499" s="153"/>
      <c r="F1499" s="13"/>
      <c r="G1499" s="71"/>
    </row>
    <row r="1500" spans="1:7" ht="15" customHeight="1">
      <c r="A1500" s="52"/>
      <c r="E1500" s="153"/>
      <c r="F1500" s="13"/>
      <c r="G1500" s="71"/>
    </row>
    <row r="1501" spans="1:7" ht="15" customHeight="1">
      <c r="A1501" s="52"/>
      <c r="E1501" s="153"/>
      <c r="F1501" s="13"/>
      <c r="G1501" s="71"/>
    </row>
    <row r="1502" spans="1:7" ht="15" customHeight="1">
      <c r="A1502" s="52"/>
      <c r="E1502" s="153"/>
      <c r="F1502" s="13"/>
      <c r="G1502" s="71"/>
    </row>
    <row r="1503" spans="1:7" ht="15" customHeight="1">
      <c r="A1503" s="52"/>
      <c r="E1503" s="153"/>
      <c r="F1503" s="13"/>
      <c r="G1503" s="71"/>
    </row>
    <row r="1504" spans="1:7" ht="15" customHeight="1">
      <c r="A1504" s="52"/>
      <c r="E1504" s="153"/>
      <c r="F1504" s="13"/>
      <c r="G1504" s="71"/>
    </row>
    <row r="1505" spans="1:7" ht="15" customHeight="1">
      <c r="A1505" s="52"/>
      <c r="E1505" s="153"/>
      <c r="F1505" s="13"/>
      <c r="G1505" s="71"/>
    </row>
    <row r="1506" spans="1:7" ht="15" customHeight="1">
      <c r="A1506" s="52"/>
      <c r="E1506" s="153"/>
      <c r="F1506" s="13"/>
      <c r="G1506" s="71"/>
    </row>
    <row r="1507" spans="1:7" ht="15" customHeight="1">
      <c r="A1507" s="52"/>
      <c r="E1507" s="153"/>
      <c r="F1507" s="13"/>
      <c r="G1507" s="71"/>
    </row>
    <row r="1508" spans="1:7" ht="15" customHeight="1">
      <c r="A1508" s="52"/>
      <c r="E1508" s="153"/>
      <c r="F1508" s="13"/>
      <c r="G1508" s="71"/>
    </row>
    <row r="1509" spans="1:7" ht="15" customHeight="1">
      <c r="A1509" s="52"/>
      <c r="E1509" s="153"/>
      <c r="F1509" s="13"/>
      <c r="G1509" s="71"/>
    </row>
    <row r="1510" spans="1:7" ht="15" customHeight="1">
      <c r="A1510" s="52"/>
      <c r="E1510" s="153"/>
      <c r="F1510" s="13"/>
      <c r="G1510" s="71"/>
    </row>
    <row r="1511" spans="1:7" ht="15" customHeight="1">
      <c r="A1511" s="52"/>
      <c r="E1511" s="153"/>
      <c r="F1511" s="13"/>
      <c r="G1511" s="71"/>
    </row>
    <row r="1512" spans="1:7" ht="15" customHeight="1">
      <c r="A1512" s="52"/>
      <c r="E1512" s="153"/>
      <c r="F1512" s="13"/>
      <c r="G1512" s="71"/>
    </row>
    <row r="1513" spans="1:7" ht="15" customHeight="1">
      <c r="A1513" s="52"/>
      <c r="E1513" s="153"/>
      <c r="F1513" s="13"/>
      <c r="G1513" s="71"/>
    </row>
    <row r="1514" spans="1:7" ht="15" customHeight="1">
      <c r="A1514" s="52"/>
      <c r="E1514" s="153"/>
      <c r="F1514" s="13"/>
      <c r="G1514" s="71"/>
    </row>
    <row r="1515" spans="1:7" ht="15" customHeight="1">
      <c r="A1515" s="52"/>
      <c r="E1515" s="153"/>
      <c r="F1515" s="13"/>
      <c r="G1515" s="71"/>
    </row>
    <row r="1516" spans="1:7" ht="15" customHeight="1">
      <c r="A1516" s="52"/>
      <c r="E1516" s="153"/>
      <c r="F1516" s="13"/>
      <c r="G1516" s="71"/>
    </row>
    <row r="1517" spans="1:7" ht="15" customHeight="1">
      <c r="A1517" s="52"/>
      <c r="E1517" s="153"/>
      <c r="F1517" s="13"/>
      <c r="G1517" s="71"/>
    </row>
    <row r="1518" spans="1:7" ht="15" customHeight="1">
      <c r="A1518" s="52"/>
      <c r="E1518" s="153"/>
      <c r="F1518" s="13"/>
      <c r="G1518" s="71"/>
    </row>
    <row r="1519" spans="1:7" ht="15" customHeight="1">
      <c r="A1519" s="52"/>
      <c r="E1519" s="153"/>
      <c r="F1519" s="13"/>
      <c r="G1519" s="71"/>
    </row>
    <row r="1520" spans="1:7" ht="15" customHeight="1">
      <c r="A1520" s="52"/>
      <c r="E1520" s="153"/>
      <c r="F1520" s="13"/>
      <c r="G1520" s="71"/>
    </row>
    <row r="1521" spans="1:7" ht="15" customHeight="1">
      <c r="A1521" s="52"/>
      <c r="E1521" s="153"/>
      <c r="F1521" s="13"/>
      <c r="G1521" s="71"/>
    </row>
    <row r="1522" spans="1:7" ht="15" customHeight="1">
      <c r="A1522" s="52"/>
      <c r="E1522" s="153"/>
      <c r="F1522" s="13"/>
      <c r="G1522" s="71"/>
    </row>
    <row r="1523" spans="1:7" ht="15" customHeight="1">
      <c r="A1523" s="52"/>
      <c r="E1523" s="153"/>
      <c r="F1523" s="13"/>
      <c r="G1523" s="71"/>
    </row>
    <row r="1524" spans="1:7" ht="15" customHeight="1">
      <c r="A1524" s="52"/>
      <c r="E1524" s="153"/>
      <c r="F1524" s="13"/>
      <c r="G1524" s="71"/>
    </row>
    <row r="1525" spans="1:7" ht="15" customHeight="1">
      <c r="A1525" s="52"/>
      <c r="E1525" s="153"/>
      <c r="F1525" s="13"/>
      <c r="G1525" s="71"/>
    </row>
    <row r="1526" spans="1:7" ht="15" customHeight="1">
      <c r="A1526" s="52"/>
      <c r="E1526" s="153"/>
      <c r="F1526" s="13"/>
      <c r="G1526" s="71"/>
    </row>
    <row r="1527" spans="1:7" ht="15" customHeight="1">
      <c r="A1527" s="52"/>
      <c r="E1527" s="153"/>
      <c r="F1527" s="13"/>
      <c r="G1527" s="71"/>
    </row>
    <row r="1528" spans="1:7" ht="15" customHeight="1">
      <c r="A1528" s="52"/>
      <c r="E1528" s="153"/>
      <c r="F1528" s="13"/>
      <c r="G1528" s="71"/>
    </row>
    <row r="1529" spans="1:7" ht="15" customHeight="1">
      <c r="A1529" s="52"/>
      <c r="E1529" s="153"/>
      <c r="F1529" s="13"/>
      <c r="G1529" s="71"/>
    </row>
    <row r="1530" spans="1:7" ht="15" customHeight="1">
      <c r="A1530" s="52"/>
      <c r="E1530" s="153"/>
      <c r="F1530" s="13"/>
      <c r="G1530" s="71"/>
    </row>
    <row r="1531" spans="1:7" ht="15" customHeight="1">
      <c r="A1531" s="52"/>
      <c r="E1531" s="153"/>
      <c r="F1531" s="13"/>
      <c r="G1531" s="71"/>
    </row>
    <row r="1532" spans="1:7" ht="15" customHeight="1">
      <c r="A1532" s="52"/>
      <c r="E1532" s="153"/>
      <c r="F1532" s="13"/>
      <c r="G1532" s="71"/>
    </row>
    <row r="1533" spans="1:7" ht="15" customHeight="1">
      <c r="A1533" s="52"/>
      <c r="E1533" s="153"/>
      <c r="F1533" s="13"/>
      <c r="G1533" s="71"/>
    </row>
    <row r="1534" spans="1:7" ht="15" customHeight="1">
      <c r="A1534" s="52"/>
      <c r="E1534" s="153"/>
      <c r="F1534" s="13"/>
      <c r="G1534" s="71"/>
    </row>
    <row r="1535" spans="1:7" ht="15" customHeight="1">
      <c r="A1535" s="52"/>
      <c r="E1535" s="153"/>
      <c r="F1535" s="13"/>
      <c r="G1535" s="71"/>
    </row>
    <row r="1536" spans="1:7" ht="15" customHeight="1">
      <c r="A1536" s="52"/>
      <c r="E1536" s="153"/>
      <c r="F1536" s="13"/>
      <c r="G1536" s="71"/>
    </row>
    <row r="1537" spans="1:8" ht="15" customHeight="1">
      <c r="A1537" s="52"/>
      <c r="E1537" s="153"/>
      <c r="F1537" s="13"/>
      <c r="G1537" s="71"/>
    </row>
    <row r="1538" spans="1:8" ht="15" customHeight="1">
      <c r="A1538" s="52"/>
      <c r="E1538" s="153"/>
      <c r="F1538" s="13"/>
      <c r="G1538" s="71"/>
    </row>
    <row r="1539" spans="1:8" ht="15" customHeight="1">
      <c r="A1539" s="52"/>
      <c r="E1539" s="153"/>
      <c r="F1539" s="13"/>
      <c r="G1539" s="71"/>
    </row>
    <row r="1540" spans="1:8" ht="15" customHeight="1">
      <c r="A1540" s="52"/>
      <c r="E1540" s="153"/>
      <c r="F1540" s="13"/>
      <c r="G1540" s="71"/>
    </row>
    <row r="1541" spans="1:8" ht="15" customHeight="1">
      <c r="A1541" s="52"/>
      <c r="E1541" s="153"/>
      <c r="F1541" s="13"/>
      <c r="G1541" s="71"/>
    </row>
    <row r="1542" spans="1:8" ht="15" customHeight="1">
      <c r="A1542" s="52"/>
      <c r="E1542" s="153"/>
      <c r="F1542" s="13"/>
      <c r="G1542" s="71"/>
    </row>
    <row r="1543" spans="1:8" ht="15" customHeight="1">
      <c r="A1543" s="52"/>
      <c r="E1543" s="153"/>
      <c r="F1543" s="13"/>
      <c r="G1543" s="71"/>
    </row>
    <row r="1544" spans="1:8" ht="15" customHeight="1">
      <c r="A1544" s="52"/>
      <c r="E1544" s="153"/>
      <c r="F1544" s="13"/>
      <c r="G1544" s="71"/>
    </row>
    <row r="1545" spans="1:8" ht="15" customHeight="1">
      <c r="A1545" s="52"/>
      <c r="E1545" s="153"/>
      <c r="F1545" s="13"/>
      <c r="G1545" s="71"/>
    </row>
    <row r="1546" spans="1:8" ht="15" customHeight="1">
      <c r="A1546" s="52"/>
      <c r="E1546" s="153"/>
      <c r="F1546" s="13"/>
      <c r="G1546" s="71"/>
    </row>
    <row r="1547" spans="1:8" ht="15" customHeight="1">
      <c r="A1547" s="52"/>
      <c r="E1547" s="153"/>
      <c r="F1547" s="13"/>
      <c r="G1547" s="71"/>
    </row>
    <row r="1548" spans="1:8" ht="15" customHeight="1">
      <c r="A1548" s="52"/>
      <c r="E1548" s="153"/>
      <c r="F1548" s="13"/>
      <c r="G1548" s="71"/>
    </row>
    <row r="1549" spans="1:8" ht="15" customHeight="1">
      <c r="A1549" s="52"/>
      <c r="E1549" s="153"/>
      <c r="F1549" s="13"/>
      <c r="G1549" s="71"/>
    </row>
    <row r="1550" spans="1:8" ht="15" customHeight="1">
      <c r="A1550" s="52"/>
      <c r="E1550" s="153"/>
      <c r="F1550" s="13"/>
      <c r="G1550" s="71"/>
    </row>
    <row r="1551" spans="1:8" ht="15" customHeight="1">
      <c r="A1551" s="52"/>
      <c r="B1551" s="38"/>
      <c r="C1551" s="38"/>
      <c r="D1551" s="38"/>
      <c r="E1551" s="153"/>
      <c r="F1551" s="38"/>
      <c r="G1551" s="71"/>
      <c r="H1551" s="38"/>
    </row>
    <row r="1552" spans="1:8" ht="15" customHeight="1">
      <c r="A1552" s="38"/>
      <c r="B1552" s="38"/>
      <c r="C1552" s="38"/>
      <c r="D1552" s="38"/>
      <c r="E1552" s="153"/>
      <c r="F1552" s="38"/>
      <c r="G1552" s="71"/>
      <c r="H1552" s="38"/>
    </row>
  </sheetData>
  <mergeCells count="2">
    <mergeCell ref="A1:D1"/>
    <mergeCell ref="A2:D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A32"/>
  <sheetViews>
    <sheetView workbookViewId="0">
      <selection activeCell="F19" sqref="F19"/>
    </sheetView>
  </sheetViews>
  <sheetFormatPr defaultRowHeight="15"/>
  <sheetData>
    <row r="5" spans="1:1" ht="23.25">
      <c r="A5" s="1" t="s">
        <v>106</v>
      </c>
    </row>
    <row r="6" spans="1:1">
      <c r="A6" s="2" t="s">
        <v>104</v>
      </c>
    </row>
    <row r="7" spans="1:1">
      <c r="A7" s="2"/>
    </row>
    <row r="8" spans="1:1" ht="23.25">
      <c r="A8" s="5" t="s">
        <v>279</v>
      </c>
    </row>
    <row r="9" spans="1:1">
      <c r="A9" s="2"/>
    </row>
    <row r="10" spans="1:1">
      <c r="A10" s="4" t="s">
        <v>716</v>
      </c>
    </row>
    <row r="12" spans="1:1">
      <c r="A12" s="2" t="s">
        <v>715</v>
      </c>
    </row>
    <row r="13" spans="1:1">
      <c r="A13" s="3" t="s">
        <v>714</v>
      </c>
    </row>
    <row r="14" spans="1:1">
      <c r="A14" s="3"/>
    </row>
    <row r="15" spans="1:1">
      <c r="A15" s="2" t="s">
        <v>713</v>
      </c>
    </row>
    <row r="16" spans="1:1">
      <c r="A16" s="3" t="s">
        <v>712</v>
      </c>
    </row>
    <row r="18" spans="1:1">
      <c r="A18" s="4" t="s">
        <v>711</v>
      </c>
    </row>
    <row r="20" spans="1:1" ht="15.75" customHeight="1">
      <c r="A20" s="2" t="s">
        <v>710</v>
      </c>
    </row>
    <row r="21" spans="1:1">
      <c r="A21" s="3" t="s">
        <v>709</v>
      </c>
    </row>
    <row r="22" spans="1:1">
      <c r="A22" s="3"/>
    </row>
    <row r="23" spans="1:1">
      <c r="A23" s="4" t="s">
        <v>708</v>
      </c>
    </row>
    <row r="25" spans="1:1">
      <c r="A25" s="2" t="s">
        <v>932</v>
      </c>
    </row>
    <row r="26" spans="1:1">
      <c r="A26" s="3" t="s">
        <v>707</v>
      </c>
    </row>
    <row r="28" spans="1:1">
      <c r="A28" s="2" t="s">
        <v>933</v>
      </c>
    </row>
    <row r="29" spans="1:1">
      <c r="A29" s="3" t="s">
        <v>706</v>
      </c>
    </row>
    <row r="30" spans="1:1">
      <c r="A30" s="3"/>
    </row>
    <row r="31" spans="1:1">
      <c r="A31" s="2"/>
    </row>
    <row r="32" spans="1:1">
      <c r="A32" s="3"/>
    </row>
  </sheetData>
  <hyperlinks>
    <hyperlink ref="A13" location="'Costs Int 1'!A1" display="Costs interactive 1"/>
    <hyperlink ref="A21" location="'Costs Int 3'!A1" display="Costs interactive 3"/>
    <hyperlink ref="A26" location="'Costs Int 4'!A1" display="Costs interactive 4"/>
    <hyperlink ref="A16" location="'Costs Int 2'!A1" display="Costs interactive 2"/>
    <hyperlink ref="A29" location="'Costs Int 5'!A1" display="Costs interactive 5"/>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36"/>
  <sheetViews>
    <sheetView workbookViewId="0">
      <selection sqref="A1:D1"/>
    </sheetView>
  </sheetViews>
  <sheetFormatPr defaultRowHeight="15"/>
  <cols>
    <col min="1" max="1" width="59.28515625" customWidth="1"/>
    <col min="2" max="2" width="30.42578125" customWidth="1"/>
    <col min="3" max="3" width="25.28515625" customWidth="1"/>
    <col min="4" max="4" width="32.140625" customWidth="1"/>
    <col min="6" max="6" width="14.85546875" customWidth="1"/>
    <col min="10" max="10" width="30.42578125" customWidth="1"/>
  </cols>
  <sheetData>
    <row r="1" spans="1:7" ht="19.5" customHeight="1">
      <c r="A1" s="197" t="s">
        <v>738</v>
      </c>
      <c r="B1" s="197"/>
      <c r="C1" s="197"/>
      <c r="D1" s="197"/>
    </row>
    <row r="2" spans="1:7">
      <c r="A2" s="197" t="s">
        <v>737</v>
      </c>
      <c r="B2" s="197"/>
      <c r="C2" s="197"/>
      <c r="D2" s="197"/>
    </row>
    <row r="4" spans="1:7">
      <c r="A4" s="73" t="s">
        <v>4</v>
      </c>
      <c r="B4" s="73" t="s">
        <v>736</v>
      </c>
      <c r="C4" s="73" t="s">
        <v>735</v>
      </c>
      <c r="D4" s="73" t="s">
        <v>734</v>
      </c>
      <c r="E4" s="73" t="s">
        <v>92</v>
      </c>
      <c r="F4" s="73" t="s">
        <v>9</v>
      </c>
      <c r="G4" s="73" t="s">
        <v>624</v>
      </c>
    </row>
    <row r="5" spans="1:7">
      <c r="A5" s="33" t="s">
        <v>718</v>
      </c>
      <c r="B5" s="33" t="s">
        <v>727</v>
      </c>
      <c r="C5" s="33" t="s">
        <v>730</v>
      </c>
      <c r="D5" s="33" t="s">
        <v>733</v>
      </c>
      <c r="E5" s="33" t="s">
        <v>721</v>
      </c>
      <c r="F5" s="177">
        <v>121.13578377503586</v>
      </c>
      <c r="G5" s="90">
        <f t="shared" ref="G5:G15" si="0">F5/F115*100</f>
        <v>1.7690206493286316</v>
      </c>
    </row>
    <row r="6" spans="1:7">
      <c r="A6" s="33" t="s">
        <v>718</v>
      </c>
      <c r="B6" s="33" t="s">
        <v>727</v>
      </c>
      <c r="C6" s="33" t="s">
        <v>730</v>
      </c>
      <c r="D6" s="33" t="s">
        <v>733</v>
      </c>
      <c r="E6" s="33" t="s">
        <v>720</v>
      </c>
      <c r="F6" s="177">
        <v>111.58764140621567</v>
      </c>
      <c r="G6" s="90">
        <f t="shared" si="0"/>
        <v>1.5006741653790072</v>
      </c>
    </row>
    <row r="7" spans="1:7">
      <c r="A7" s="33" t="s">
        <v>718</v>
      </c>
      <c r="B7" s="33" t="s">
        <v>727</v>
      </c>
      <c r="C7" s="33" t="s">
        <v>730</v>
      </c>
      <c r="D7" s="33" t="s">
        <v>733</v>
      </c>
      <c r="E7" s="33" t="s">
        <v>719</v>
      </c>
      <c r="F7" s="177">
        <v>113.42460802999497</v>
      </c>
      <c r="G7" s="90">
        <f t="shared" si="0"/>
        <v>1.4580715869248897</v>
      </c>
    </row>
    <row r="8" spans="1:7">
      <c r="A8" s="33" t="s">
        <v>718</v>
      </c>
      <c r="B8" s="33" t="s">
        <v>727</v>
      </c>
      <c r="C8" s="33" t="s">
        <v>730</v>
      </c>
      <c r="D8" s="33" t="s">
        <v>733</v>
      </c>
      <c r="E8" s="33" t="s">
        <v>573</v>
      </c>
      <c r="F8" s="177">
        <v>110.4571410904274</v>
      </c>
      <c r="G8" s="90">
        <f t="shared" si="0"/>
        <v>1.3245166530814794</v>
      </c>
    </row>
    <row r="9" spans="1:7">
      <c r="A9" s="33" t="s">
        <v>718</v>
      </c>
      <c r="B9" s="33" t="s">
        <v>727</v>
      </c>
      <c r="C9" s="33" t="s">
        <v>730</v>
      </c>
      <c r="D9" s="33" t="s">
        <v>733</v>
      </c>
      <c r="E9" s="33" t="s">
        <v>331</v>
      </c>
      <c r="F9" s="177">
        <v>109.03098963518524</v>
      </c>
      <c r="G9" s="90">
        <f t="shared" si="0"/>
        <v>1.2361141080327285</v>
      </c>
    </row>
    <row r="10" spans="1:7">
      <c r="A10" s="33" t="s">
        <v>718</v>
      </c>
      <c r="B10" s="33" t="s">
        <v>727</v>
      </c>
      <c r="C10" s="33" t="s">
        <v>730</v>
      </c>
      <c r="D10" s="33" t="s">
        <v>733</v>
      </c>
      <c r="E10" s="33" t="s">
        <v>572</v>
      </c>
      <c r="F10" s="177">
        <v>103.28732559240341</v>
      </c>
      <c r="G10" s="90">
        <f t="shared" si="0"/>
        <v>1.1492919667235864</v>
      </c>
    </row>
    <row r="11" spans="1:7">
      <c r="A11" s="33" t="s">
        <v>718</v>
      </c>
      <c r="B11" s="33" t="s">
        <v>727</v>
      </c>
      <c r="C11" s="33" t="s">
        <v>730</v>
      </c>
      <c r="D11" s="33" t="s">
        <v>733</v>
      </c>
      <c r="E11" s="33" t="s">
        <v>485</v>
      </c>
      <c r="F11" s="177">
        <v>110.99848611381913</v>
      </c>
      <c r="G11" s="90">
        <f t="shared" si="0"/>
        <v>1.2220156875162413</v>
      </c>
    </row>
    <row r="12" spans="1:7">
      <c r="A12" s="33" t="s">
        <v>718</v>
      </c>
      <c r="B12" s="33" t="s">
        <v>727</v>
      </c>
      <c r="C12" s="33" t="s">
        <v>730</v>
      </c>
      <c r="D12" s="33" t="s">
        <v>733</v>
      </c>
      <c r="E12" s="33" t="s">
        <v>327</v>
      </c>
      <c r="F12" s="177">
        <v>96.737456444026947</v>
      </c>
      <c r="G12" s="90">
        <f t="shared" si="0"/>
        <v>1.00979445709354</v>
      </c>
    </row>
    <row r="13" spans="1:7">
      <c r="A13" s="33" t="s">
        <v>718</v>
      </c>
      <c r="B13" s="33" t="s">
        <v>727</v>
      </c>
      <c r="C13" s="33" t="s">
        <v>730</v>
      </c>
      <c r="D13" s="33" t="s">
        <v>733</v>
      </c>
      <c r="E13" s="33" t="s">
        <v>484</v>
      </c>
      <c r="F13" s="177">
        <v>87.661577678888321</v>
      </c>
      <c r="G13" s="90">
        <f t="shared" si="0"/>
        <v>0.88320827567158822</v>
      </c>
    </row>
    <row r="14" spans="1:7">
      <c r="A14" s="33" t="s">
        <v>718</v>
      </c>
      <c r="B14" s="33" t="s">
        <v>727</v>
      </c>
      <c r="C14" s="33" t="s">
        <v>730</v>
      </c>
      <c r="D14" s="33" t="s">
        <v>733</v>
      </c>
      <c r="E14" s="33" t="s">
        <v>483</v>
      </c>
      <c r="F14" s="177">
        <v>87.330853002101904</v>
      </c>
      <c r="G14" s="90">
        <f t="shared" si="0"/>
        <v>0.84327233350917252</v>
      </c>
    </row>
    <row r="15" spans="1:7">
      <c r="A15" s="33" t="s">
        <v>718</v>
      </c>
      <c r="B15" s="33" t="s">
        <v>727</v>
      </c>
      <c r="C15" s="33" t="s">
        <v>730</v>
      </c>
      <c r="D15" s="33" t="s">
        <v>733</v>
      </c>
      <c r="E15" s="33" t="s">
        <v>96</v>
      </c>
      <c r="F15" s="177">
        <v>83.536439000000001</v>
      </c>
      <c r="G15" s="90">
        <f t="shared" si="0"/>
        <v>0.79508090513658536</v>
      </c>
    </row>
    <row r="16" spans="1:7">
      <c r="A16" s="33" t="s">
        <v>718</v>
      </c>
      <c r="B16" s="33" t="s">
        <v>727</v>
      </c>
      <c r="C16" s="33" t="s">
        <v>730</v>
      </c>
      <c r="D16" s="33" t="s">
        <v>732</v>
      </c>
      <c r="E16" s="33" t="s">
        <v>721</v>
      </c>
      <c r="F16" s="177">
        <v>127.7283416708777</v>
      </c>
      <c r="G16" s="90">
        <f t="shared" ref="G16:G26" si="1">F16/F115*100</f>
        <v>1.8652958430508861</v>
      </c>
    </row>
    <row r="17" spans="1:7">
      <c r="A17" s="33" t="s">
        <v>718</v>
      </c>
      <c r="B17" s="33" t="s">
        <v>727</v>
      </c>
      <c r="C17" s="33" t="s">
        <v>730</v>
      </c>
      <c r="D17" s="33" t="s">
        <v>732</v>
      </c>
      <c r="E17" s="33" t="s">
        <v>720</v>
      </c>
      <c r="F17" s="177">
        <v>472.88325874789126</v>
      </c>
      <c r="G17" s="90">
        <f t="shared" si="1"/>
        <v>6.3595186769819847</v>
      </c>
    </row>
    <row r="18" spans="1:7">
      <c r="A18" s="33" t="s">
        <v>718</v>
      </c>
      <c r="B18" s="33" t="s">
        <v>727</v>
      </c>
      <c r="C18" s="33" t="s">
        <v>730</v>
      </c>
      <c r="D18" s="33" t="s">
        <v>732</v>
      </c>
      <c r="E18" s="33" t="s">
        <v>719</v>
      </c>
      <c r="F18" s="177">
        <v>692.19576475681879</v>
      </c>
      <c r="G18" s="90">
        <f t="shared" si="1"/>
        <v>8.8981658805006614</v>
      </c>
    </row>
    <row r="19" spans="1:7">
      <c r="A19" s="33" t="s">
        <v>718</v>
      </c>
      <c r="B19" s="33" t="s">
        <v>727</v>
      </c>
      <c r="C19" s="33" t="s">
        <v>730</v>
      </c>
      <c r="D19" s="33" t="s">
        <v>732</v>
      </c>
      <c r="E19" s="33" t="s">
        <v>573</v>
      </c>
      <c r="F19" s="177">
        <v>849.3505823586886</v>
      </c>
      <c r="G19" s="90">
        <f t="shared" si="1"/>
        <v>10.184755639452543</v>
      </c>
    </row>
    <row r="20" spans="1:7">
      <c r="A20" s="33" t="s">
        <v>718</v>
      </c>
      <c r="B20" s="33" t="s">
        <v>727</v>
      </c>
      <c r="C20" s="33" t="s">
        <v>730</v>
      </c>
      <c r="D20" s="33" t="s">
        <v>732</v>
      </c>
      <c r="E20" s="33" t="s">
        <v>331</v>
      </c>
      <c r="F20" s="177">
        <v>1007.468858982393</v>
      </c>
      <c r="G20" s="90">
        <f t="shared" si="1"/>
        <v>11.421949614129593</v>
      </c>
    </row>
    <row r="21" spans="1:7">
      <c r="A21" s="33" t="s">
        <v>718</v>
      </c>
      <c r="B21" s="33" t="s">
        <v>727</v>
      </c>
      <c r="C21" s="33" t="s">
        <v>730</v>
      </c>
      <c r="D21" s="33" t="s">
        <v>732</v>
      </c>
      <c r="E21" s="33" t="s">
        <v>572</v>
      </c>
      <c r="F21" s="177">
        <v>870.51686827415278</v>
      </c>
      <c r="G21" s="90">
        <f t="shared" si="1"/>
        <v>9.6863583006591227</v>
      </c>
    </row>
    <row r="22" spans="1:7">
      <c r="A22" s="33" t="s">
        <v>718</v>
      </c>
      <c r="B22" s="33" t="s">
        <v>727</v>
      </c>
      <c r="C22" s="33" t="s">
        <v>730</v>
      </c>
      <c r="D22" s="33" t="s">
        <v>732</v>
      </c>
      <c r="E22" s="33" t="s">
        <v>485</v>
      </c>
      <c r="F22" s="177">
        <v>512.19147731102157</v>
      </c>
      <c r="G22" s="90">
        <f t="shared" si="1"/>
        <v>5.638869881922318</v>
      </c>
    </row>
    <row r="23" spans="1:7">
      <c r="A23" s="33" t="s">
        <v>718</v>
      </c>
      <c r="B23" s="33" t="s">
        <v>727</v>
      </c>
      <c r="C23" s="33" t="s">
        <v>730</v>
      </c>
      <c r="D23" s="33" t="s">
        <v>732</v>
      </c>
      <c r="E23" s="33" t="s">
        <v>327</v>
      </c>
      <c r="F23" s="177">
        <v>791.2254231974764</v>
      </c>
      <c r="G23" s="90">
        <f t="shared" si="1"/>
        <v>8.259210816842133</v>
      </c>
    </row>
    <row r="24" spans="1:7">
      <c r="A24" s="33" t="s">
        <v>718</v>
      </c>
      <c r="B24" s="33" t="s">
        <v>727</v>
      </c>
      <c r="C24" s="33" t="s">
        <v>730</v>
      </c>
      <c r="D24" s="33" t="s">
        <v>732</v>
      </c>
      <c r="E24" s="33" t="s">
        <v>484</v>
      </c>
      <c r="F24" s="177">
        <v>793.75905657001067</v>
      </c>
      <c r="G24" s="90">
        <f t="shared" si="1"/>
        <v>7.9972844000130507</v>
      </c>
    </row>
    <row r="25" spans="1:7">
      <c r="A25" s="33" t="s">
        <v>718</v>
      </c>
      <c r="B25" s="33" t="s">
        <v>727</v>
      </c>
      <c r="C25" s="33" t="s">
        <v>730</v>
      </c>
      <c r="D25" s="33" t="s">
        <v>732</v>
      </c>
      <c r="E25" s="33" t="s">
        <v>483</v>
      </c>
      <c r="F25" s="177">
        <v>743.37307697595645</v>
      </c>
      <c r="G25" s="90">
        <f t="shared" si="1"/>
        <v>7.178058243337218</v>
      </c>
    </row>
    <row r="26" spans="1:7">
      <c r="A26" s="33" t="s">
        <v>718</v>
      </c>
      <c r="B26" s="33" t="s">
        <v>727</v>
      </c>
      <c r="C26" s="33" t="s">
        <v>730</v>
      </c>
      <c r="D26" s="33" t="s">
        <v>732</v>
      </c>
      <c r="E26" s="33" t="s">
        <v>96</v>
      </c>
      <c r="F26" s="177">
        <v>785.60679903166363</v>
      </c>
      <c r="G26" s="90">
        <f t="shared" si="1"/>
        <v>7.477227570779629</v>
      </c>
    </row>
    <row r="27" spans="1:7">
      <c r="A27" s="33" t="s">
        <v>718</v>
      </c>
      <c r="B27" s="33" t="s">
        <v>727</v>
      </c>
      <c r="C27" s="33" t="s">
        <v>730</v>
      </c>
      <c r="D27" s="33" t="s">
        <v>731</v>
      </c>
      <c r="E27" s="33" t="s">
        <v>721</v>
      </c>
      <c r="F27" s="177">
        <v>474.29277988330938</v>
      </c>
      <c r="G27" s="90">
        <f t="shared" ref="G27:G37" si="2">F27/F115*100</f>
        <v>6.9263903306990029</v>
      </c>
    </row>
    <row r="28" spans="1:7">
      <c r="A28" s="33" t="s">
        <v>718</v>
      </c>
      <c r="B28" s="33" t="s">
        <v>727</v>
      </c>
      <c r="C28" s="33" t="s">
        <v>730</v>
      </c>
      <c r="D28" s="33" t="s">
        <v>731</v>
      </c>
      <c r="E28" s="33" t="s">
        <v>720</v>
      </c>
      <c r="F28" s="177">
        <v>461.33591401946546</v>
      </c>
      <c r="G28" s="90">
        <f t="shared" si="2"/>
        <v>6.2042254769976646</v>
      </c>
    </row>
    <row r="29" spans="1:7">
      <c r="A29" s="33" t="s">
        <v>718</v>
      </c>
      <c r="B29" s="33" t="s">
        <v>727</v>
      </c>
      <c r="C29" s="33" t="s">
        <v>730</v>
      </c>
      <c r="D29" s="33" t="s">
        <v>731</v>
      </c>
      <c r="E29" s="33" t="s">
        <v>719</v>
      </c>
      <c r="F29" s="177">
        <v>532.94519288989829</v>
      </c>
      <c r="G29" s="90">
        <f t="shared" si="2"/>
        <v>6.8510022352069306</v>
      </c>
    </row>
    <row r="30" spans="1:7">
      <c r="A30" s="33" t="s">
        <v>718</v>
      </c>
      <c r="B30" s="33" t="s">
        <v>727</v>
      </c>
      <c r="C30" s="33" t="s">
        <v>730</v>
      </c>
      <c r="D30" s="33" t="s">
        <v>731</v>
      </c>
      <c r="E30" s="33" t="s">
        <v>573</v>
      </c>
      <c r="F30" s="177">
        <v>553.33213632818513</v>
      </c>
      <c r="G30" s="90">
        <f t="shared" si="2"/>
        <v>6.6351312555865904</v>
      </c>
    </row>
    <row r="31" spans="1:7">
      <c r="A31" s="33" t="s">
        <v>718</v>
      </c>
      <c r="B31" s="33" t="s">
        <v>727</v>
      </c>
      <c r="C31" s="33" t="s">
        <v>730</v>
      </c>
      <c r="D31" s="33" t="s">
        <v>731</v>
      </c>
      <c r="E31" s="33" t="s">
        <v>331</v>
      </c>
      <c r="F31" s="177">
        <v>636.32364491562657</v>
      </c>
      <c r="G31" s="90">
        <f t="shared" si="2"/>
        <v>7.2141749550916856</v>
      </c>
    </row>
    <row r="32" spans="1:7">
      <c r="A32" s="33" t="s">
        <v>718</v>
      </c>
      <c r="B32" s="33" t="s">
        <v>727</v>
      </c>
      <c r="C32" s="33" t="s">
        <v>730</v>
      </c>
      <c r="D32" s="33" t="s">
        <v>731</v>
      </c>
      <c r="E32" s="33" t="s">
        <v>572</v>
      </c>
      <c r="F32" s="177">
        <v>625.79274781521224</v>
      </c>
      <c r="G32" s="90">
        <f t="shared" si="2"/>
        <v>6.9632800904935026</v>
      </c>
    </row>
    <row r="33" spans="1:7">
      <c r="A33" s="33" t="s">
        <v>718</v>
      </c>
      <c r="B33" s="33" t="s">
        <v>727</v>
      </c>
      <c r="C33" s="33" t="s">
        <v>730</v>
      </c>
      <c r="D33" s="33" t="s">
        <v>731</v>
      </c>
      <c r="E33" s="33" t="s">
        <v>485</v>
      </c>
      <c r="F33" s="177">
        <v>676.33833069658851</v>
      </c>
      <c r="G33" s="90">
        <f t="shared" si="2"/>
        <v>7.4460119152641422</v>
      </c>
    </row>
    <row r="34" spans="1:7">
      <c r="A34" s="33" t="s">
        <v>718</v>
      </c>
      <c r="B34" s="33" t="s">
        <v>727</v>
      </c>
      <c r="C34" s="33" t="s">
        <v>730</v>
      </c>
      <c r="D34" s="33" t="s">
        <v>731</v>
      </c>
      <c r="E34" s="33" t="s">
        <v>327</v>
      </c>
      <c r="F34" s="177">
        <v>683.63730252103426</v>
      </c>
      <c r="G34" s="90">
        <f t="shared" si="2"/>
        <v>7.1361516430561949</v>
      </c>
    </row>
    <row r="35" spans="1:7">
      <c r="A35" s="33" t="s">
        <v>718</v>
      </c>
      <c r="B35" s="33" t="s">
        <v>727</v>
      </c>
      <c r="C35" s="33" t="s">
        <v>730</v>
      </c>
      <c r="D35" s="33" t="s">
        <v>731</v>
      </c>
      <c r="E35" s="33" t="s">
        <v>484</v>
      </c>
      <c r="F35" s="177">
        <v>691.08151028296083</v>
      </c>
      <c r="G35" s="90">
        <f t="shared" si="2"/>
        <v>6.9627871777686128</v>
      </c>
    </row>
    <row r="36" spans="1:7">
      <c r="A36" s="33" t="s">
        <v>718</v>
      </c>
      <c r="B36" s="33" t="s">
        <v>727</v>
      </c>
      <c r="C36" s="33" t="s">
        <v>730</v>
      </c>
      <c r="D36" s="33" t="s">
        <v>731</v>
      </c>
      <c r="E36" s="33" t="s">
        <v>483</v>
      </c>
      <c r="F36" s="177">
        <v>715.69289629184152</v>
      </c>
      <c r="G36" s="90">
        <f t="shared" si="2"/>
        <v>6.9107766383254443</v>
      </c>
    </row>
    <row r="37" spans="1:7">
      <c r="A37" s="33" t="s">
        <v>718</v>
      </c>
      <c r="B37" s="33" t="s">
        <v>727</v>
      </c>
      <c r="C37" s="33" t="s">
        <v>730</v>
      </c>
      <c r="D37" s="33" t="s">
        <v>731</v>
      </c>
      <c r="E37" s="33" t="s">
        <v>96</v>
      </c>
      <c r="F37" s="177">
        <v>710.49449948980521</v>
      </c>
      <c r="G37" s="90">
        <f t="shared" si="2"/>
        <v>6.7623257169116293</v>
      </c>
    </row>
    <row r="38" spans="1:7">
      <c r="A38" s="33" t="s">
        <v>718</v>
      </c>
      <c r="B38" s="33" t="s">
        <v>727</v>
      </c>
      <c r="C38" s="33" t="s">
        <v>730</v>
      </c>
      <c r="D38" s="33" t="s">
        <v>729</v>
      </c>
      <c r="E38" s="33" t="s">
        <v>721</v>
      </c>
      <c r="F38" s="177">
        <v>723.15690532922292</v>
      </c>
      <c r="G38" s="90">
        <f t="shared" ref="G38:G48" si="3">F38/F115*100</f>
        <v>10.560706823078521</v>
      </c>
    </row>
    <row r="39" spans="1:7">
      <c r="A39" s="33" t="s">
        <v>718</v>
      </c>
      <c r="B39" s="33" t="s">
        <v>727</v>
      </c>
      <c r="C39" s="33" t="s">
        <v>730</v>
      </c>
      <c r="D39" s="33" t="s">
        <v>729</v>
      </c>
      <c r="E39" s="33" t="s">
        <v>720</v>
      </c>
      <c r="F39" s="177">
        <v>1045.8068141735723</v>
      </c>
      <c r="G39" s="90">
        <f t="shared" si="3"/>
        <v>14.064418319358655</v>
      </c>
    </row>
    <row r="40" spans="1:7">
      <c r="A40" s="33" t="s">
        <v>718</v>
      </c>
      <c r="B40" s="33" t="s">
        <v>727</v>
      </c>
      <c r="C40" s="33" t="s">
        <v>730</v>
      </c>
      <c r="D40" s="33" t="s">
        <v>729</v>
      </c>
      <c r="E40" s="33" t="s">
        <v>719</v>
      </c>
      <c r="F40" s="177">
        <v>1338.5655656767121</v>
      </c>
      <c r="G40" s="90">
        <f t="shared" si="3"/>
        <v>17.207239702632481</v>
      </c>
    </row>
    <row r="41" spans="1:7">
      <c r="A41" s="33" t="s">
        <v>718</v>
      </c>
      <c r="B41" s="33" t="s">
        <v>727</v>
      </c>
      <c r="C41" s="33" t="s">
        <v>730</v>
      </c>
      <c r="D41" s="33" t="s">
        <v>729</v>
      </c>
      <c r="E41" s="33" t="s">
        <v>573</v>
      </c>
      <c r="F41" s="177">
        <v>1513.1398597773014</v>
      </c>
      <c r="G41" s="90">
        <f t="shared" si="3"/>
        <v>18.144403548120618</v>
      </c>
    </row>
    <row r="42" spans="1:7">
      <c r="A42" s="33" t="s">
        <v>718</v>
      </c>
      <c r="B42" s="33" t="s">
        <v>727</v>
      </c>
      <c r="C42" s="33" t="s">
        <v>730</v>
      </c>
      <c r="D42" s="33" t="s">
        <v>729</v>
      </c>
      <c r="E42" s="33" t="s">
        <v>331</v>
      </c>
      <c r="F42" s="177">
        <v>1752.8234935332048</v>
      </c>
      <c r="G42" s="90">
        <f t="shared" si="3"/>
        <v>19.872238677254007</v>
      </c>
    </row>
    <row r="43" spans="1:7">
      <c r="A43" s="33" t="s">
        <v>718</v>
      </c>
      <c r="B43" s="33" t="s">
        <v>727</v>
      </c>
      <c r="C43" s="33" t="s">
        <v>730</v>
      </c>
      <c r="D43" s="33" t="s">
        <v>729</v>
      </c>
      <c r="E43" s="33" t="s">
        <v>572</v>
      </c>
      <c r="F43" s="177">
        <v>1599.5969416817684</v>
      </c>
      <c r="G43" s="90">
        <f t="shared" si="3"/>
        <v>17.798930357876213</v>
      </c>
    </row>
    <row r="44" spans="1:7">
      <c r="A44" s="33" t="s">
        <v>718</v>
      </c>
      <c r="B44" s="33" t="s">
        <v>727</v>
      </c>
      <c r="C44" s="33" t="s">
        <v>730</v>
      </c>
      <c r="D44" s="33" t="s">
        <v>729</v>
      </c>
      <c r="E44" s="33" t="s">
        <v>485</v>
      </c>
      <c r="F44" s="177">
        <v>1299.5282941214291</v>
      </c>
      <c r="G44" s="90">
        <f t="shared" si="3"/>
        <v>14.306897484702699</v>
      </c>
    </row>
    <row r="45" spans="1:7">
      <c r="A45" s="33" t="s">
        <v>718</v>
      </c>
      <c r="B45" s="33" t="s">
        <v>727</v>
      </c>
      <c r="C45" s="33" t="s">
        <v>730</v>
      </c>
      <c r="D45" s="33" t="s">
        <v>729</v>
      </c>
      <c r="E45" s="33" t="s">
        <v>327</v>
      </c>
      <c r="F45" s="177">
        <v>1571.6001821625375</v>
      </c>
      <c r="G45" s="90">
        <f t="shared" si="3"/>
        <v>16.405156916991867</v>
      </c>
    </row>
    <row r="46" spans="1:7">
      <c r="A46" s="33" t="s">
        <v>718</v>
      </c>
      <c r="B46" s="33" t="s">
        <v>727</v>
      </c>
      <c r="C46" s="33" t="s">
        <v>730</v>
      </c>
      <c r="D46" s="33" t="s">
        <v>729</v>
      </c>
      <c r="E46" s="33" t="s">
        <v>484</v>
      </c>
      <c r="F46" s="177">
        <v>1572.5021445318598</v>
      </c>
      <c r="G46" s="90">
        <f t="shared" si="3"/>
        <v>15.843279853453252</v>
      </c>
    </row>
    <row r="47" spans="1:7">
      <c r="A47" s="33" t="s">
        <v>718</v>
      </c>
      <c r="B47" s="33" t="s">
        <v>727</v>
      </c>
      <c r="C47" s="33" t="s">
        <v>730</v>
      </c>
      <c r="D47" s="33" t="s">
        <v>729</v>
      </c>
      <c r="E47" s="33" t="s">
        <v>483</v>
      </c>
      <c r="F47" s="177">
        <v>1546.3968262698997</v>
      </c>
      <c r="G47" s="90">
        <f t="shared" si="3"/>
        <v>14.932107215171833</v>
      </c>
    </row>
    <row r="48" spans="1:7">
      <c r="A48" s="33" t="s">
        <v>718</v>
      </c>
      <c r="B48" s="33" t="s">
        <v>727</v>
      </c>
      <c r="C48" s="33" t="s">
        <v>730</v>
      </c>
      <c r="D48" s="33" t="s">
        <v>729</v>
      </c>
      <c r="E48" s="33" t="s">
        <v>96</v>
      </c>
      <c r="F48" s="177">
        <v>1579.6377375214688</v>
      </c>
      <c r="G48" s="90">
        <f t="shared" si="3"/>
        <v>15.034634192827845</v>
      </c>
    </row>
    <row r="49" spans="1:7">
      <c r="A49" s="33" t="s">
        <v>718</v>
      </c>
      <c r="B49" s="33" t="s">
        <v>727</v>
      </c>
      <c r="C49" s="33" t="s">
        <v>728</v>
      </c>
      <c r="D49" s="33" t="s">
        <v>728</v>
      </c>
      <c r="E49" s="33" t="s">
        <v>721</v>
      </c>
      <c r="F49" s="177">
        <v>650.43375809222221</v>
      </c>
      <c r="G49" s="90">
        <f t="shared" ref="G49:G59" si="4">F49/F115*100</f>
        <v>9.4986857989248552</v>
      </c>
    </row>
    <row r="50" spans="1:7">
      <c r="A50" s="33" t="s">
        <v>718</v>
      </c>
      <c r="B50" s="33" t="s">
        <v>727</v>
      </c>
      <c r="C50" s="33" t="s">
        <v>728</v>
      </c>
      <c r="D50" s="33" t="s">
        <v>728</v>
      </c>
      <c r="E50" s="33" t="s">
        <v>720</v>
      </c>
      <c r="F50" s="177">
        <v>796.63113114078601</v>
      </c>
      <c r="G50" s="90">
        <f t="shared" si="4"/>
        <v>10.713406455896669</v>
      </c>
    </row>
    <row r="51" spans="1:7">
      <c r="A51" s="33" t="s">
        <v>718</v>
      </c>
      <c r="B51" s="33" t="s">
        <v>727</v>
      </c>
      <c r="C51" s="33" t="s">
        <v>728</v>
      </c>
      <c r="D51" s="33" t="s">
        <v>728</v>
      </c>
      <c r="E51" s="33" t="s">
        <v>719</v>
      </c>
      <c r="F51" s="177">
        <v>752.4055128758805</v>
      </c>
      <c r="G51" s="90">
        <f t="shared" si="4"/>
        <v>9.67216126398122</v>
      </c>
    </row>
    <row r="52" spans="1:7">
      <c r="A52" s="33" t="s">
        <v>718</v>
      </c>
      <c r="B52" s="33" t="s">
        <v>727</v>
      </c>
      <c r="C52" s="33" t="s">
        <v>728</v>
      </c>
      <c r="D52" s="33" t="s">
        <v>728</v>
      </c>
      <c r="E52" s="33" t="s">
        <v>573</v>
      </c>
      <c r="F52" s="177">
        <v>826.17575873753333</v>
      </c>
      <c r="G52" s="90">
        <f t="shared" si="4"/>
        <v>9.9068610686224243</v>
      </c>
    </row>
    <row r="53" spans="1:7">
      <c r="A53" s="33" t="s">
        <v>718</v>
      </c>
      <c r="B53" s="33" t="s">
        <v>727</v>
      </c>
      <c r="C53" s="33" t="s">
        <v>728</v>
      </c>
      <c r="D53" s="33" t="s">
        <v>728</v>
      </c>
      <c r="E53" s="33" t="s">
        <v>331</v>
      </c>
      <c r="F53" s="177">
        <v>827.9602876340773</v>
      </c>
      <c r="G53" s="90">
        <f t="shared" si="4"/>
        <v>9.3868119133813828</v>
      </c>
    </row>
    <row r="54" spans="1:7">
      <c r="A54" s="33" t="s">
        <v>718</v>
      </c>
      <c r="B54" s="33" t="s">
        <v>727</v>
      </c>
      <c r="C54" s="33" t="s">
        <v>728</v>
      </c>
      <c r="D54" s="33" t="s">
        <v>728</v>
      </c>
      <c r="E54" s="33" t="s">
        <v>572</v>
      </c>
      <c r="F54" s="177">
        <v>678.2726183239663</v>
      </c>
      <c r="G54" s="90">
        <f t="shared" si="4"/>
        <v>7.5472306695647555</v>
      </c>
    </row>
    <row r="55" spans="1:7">
      <c r="A55" s="33" t="s">
        <v>718</v>
      </c>
      <c r="B55" s="33" t="s">
        <v>727</v>
      </c>
      <c r="C55" s="33" t="s">
        <v>728</v>
      </c>
      <c r="D55" s="33" t="s">
        <v>728</v>
      </c>
      <c r="E55" s="33" t="s">
        <v>485</v>
      </c>
      <c r="F55" s="177">
        <v>726.84919119389292</v>
      </c>
      <c r="G55" s="90">
        <f t="shared" si="4"/>
        <v>8.002101156466555</v>
      </c>
    </row>
    <row r="56" spans="1:7">
      <c r="A56" s="33" t="s">
        <v>718</v>
      </c>
      <c r="B56" s="33" t="s">
        <v>727</v>
      </c>
      <c r="C56" s="33" t="s">
        <v>728</v>
      </c>
      <c r="D56" s="33" t="s">
        <v>728</v>
      </c>
      <c r="E56" s="33" t="s">
        <v>327</v>
      </c>
      <c r="F56" s="177">
        <v>714.52661507620928</v>
      </c>
      <c r="G56" s="90">
        <f t="shared" si="4"/>
        <v>7.458589897567192</v>
      </c>
    </row>
    <row r="57" spans="1:7">
      <c r="A57" s="33" t="s">
        <v>718</v>
      </c>
      <c r="B57" s="33" t="s">
        <v>727</v>
      </c>
      <c r="C57" s="33" t="s">
        <v>728</v>
      </c>
      <c r="D57" s="33" t="s">
        <v>728</v>
      </c>
      <c r="E57" s="33" t="s">
        <v>484</v>
      </c>
      <c r="F57" s="177">
        <v>768.2470243660789</v>
      </c>
      <c r="G57" s="90">
        <f t="shared" si="4"/>
        <v>7.7402454718038101</v>
      </c>
    </row>
    <row r="58" spans="1:7">
      <c r="A58" s="33" t="s">
        <v>718</v>
      </c>
      <c r="B58" s="33" t="s">
        <v>727</v>
      </c>
      <c r="C58" s="33" t="s">
        <v>728</v>
      </c>
      <c r="D58" s="33" t="s">
        <v>728</v>
      </c>
      <c r="E58" s="33" t="s">
        <v>483</v>
      </c>
      <c r="F58" s="177">
        <v>852.48187735032263</v>
      </c>
      <c r="G58" s="90">
        <f t="shared" si="4"/>
        <v>8.2316198373807783</v>
      </c>
    </row>
    <row r="59" spans="1:7">
      <c r="A59" s="33" t="s">
        <v>718</v>
      </c>
      <c r="B59" s="33" t="s">
        <v>727</v>
      </c>
      <c r="C59" s="33" t="s">
        <v>728</v>
      </c>
      <c r="D59" s="33" t="s">
        <v>728</v>
      </c>
      <c r="E59" s="33" t="s">
        <v>96</v>
      </c>
      <c r="F59" s="177">
        <v>858.95870963451125</v>
      </c>
      <c r="G59" s="90">
        <f t="shared" si="4"/>
        <v>8.1753744414597396</v>
      </c>
    </row>
    <row r="60" spans="1:7">
      <c r="A60" s="33" t="s">
        <v>718</v>
      </c>
      <c r="B60" s="33" t="s">
        <v>727</v>
      </c>
      <c r="C60" s="33" t="s">
        <v>727</v>
      </c>
      <c r="D60" s="33" t="s">
        <v>726</v>
      </c>
      <c r="E60" s="33" t="s">
        <v>721</v>
      </c>
      <c r="F60" s="177">
        <v>1373.5906634214452</v>
      </c>
      <c r="G60" s="90">
        <f t="shared" ref="G60:G70" si="5">F60/F115*100</f>
        <v>20.059392622003376</v>
      </c>
    </row>
    <row r="61" spans="1:7">
      <c r="A61" s="33" t="s">
        <v>718</v>
      </c>
      <c r="B61" s="33" t="s">
        <v>727</v>
      </c>
      <c r="C61" s="33" t="s">
        <v>727</v>
      </c>
      <c r="D61" s="33" t="s">
        <v>726</v>
      </c>
      <c r="E61" s="33" t="s">
        <v>720</v>
      </c>
      <c r="F61" s="177">
        <v>1842.4379453143583</v>
      </c>
      <c r="G61" s="90">
        <f t="shared" si="5"/>
        <v>24.777824775255322</v>
      </c>
    </row>
    <row r="62" spans="1:7">
      <c r="A62" s="33" t="s">
        <v>718</v>
      </c>
      <c r="B62" s="33" t="s">
        <v>727</v>
      </c>
      <c r="C62" s="33" t="s">
        <v>727</v>
      </c>
      <c r="D62" s="33" t="s">
        <v>726</v>
      </c>
      <c r="E62" s="33" t="s">
        <v>719</v>
      </c>
      <c r="F62" s="177">
        <v>2090.9710785525926</v>
      </c>
      <c r="G62" s="90">
        <f t="shared" si="5"/>
        <v>26.879400966613705</v>
      </c>
    </row>
    <row r="63" spans="1:7">
      <c r="A63" s="33" t="s">
        <v>718</v>
      </c>
      <c r="B63" s="33" t="s">
        <v>727</v>
      </c>
      <c r="C63" s="33" t="s">
        <v>727</v>
      </c>
      <c r="D63" s="33" t="s">
        <v>726</v>
      </c>
      <c r="E63" s="33" t="s">
        <v>573</v>
      </c>
      <c r="F63" s="177">
        <v>2339.3156185148346</v>
      </c>
      <c r="G63" s="90">
        <f t="shared" si="5"/>
        <v>28.051264616743037</v>
      </c>
    </row>
    <row r="64" spans="1:7">
      <c r="A64" s="33" t="s">
        <v>718</v>
      </c>
      <c r="B64" s="33" t="s">
        <v>727</v>
      </c>
      <c r="C64" s="33" t="s">
        <v>727</v>
      </c>
      <c r="D64" s="33" t="s">
        <v>726</v>
      </c>
      <c r="E64" s="33" t="s">
        <v>331</v>
      </c>
      <c r="F64" s="177">
        <v>2580.7837811672821</v>
      </c>
      <c r="G64" s="90">
        <f t="shared" si="5"/>
        <v>29.25905059063539</v>
      </c>
    </row>
    <row r="65" spans="1:7">
      <c r="A65" s="33" t="s">
        <v>718</v>
      </c>
      <c r="B65" s="33" t="s">
        <v>727</v>
      </c>
      <c r="C65" s="33" t="s">
        <v>727</v>
      </c>
      <c r="D65" s="33" t="s">
        <v>726</v>
      </c>
      <c r="E65" s="33" t="s">
        <v>572</v>
      </c>
      <c r="F65" s="177">
        <v>2277.8695600057345</v>
      </c>
      <c r="G65" s="90">
        <f t="shared" si="5"/>
        <v>25.346161027440967</v>
      </c>
    </row>
    <row r="66" spans="1:7">
      <c r="A66" s="33" t="s">
        <v>718</v>
      </c>
      <c r="B66" s="33" t="s">
        <v>727</v>
      </c>
      <c r="C66" s="33" t="s">
        <v>727</v>
      </c>
      <c r="D66" s="33" t="s">
        <v>726</v>
      </c>
      <c r="E66" s="33" t="s">
        <v>485</v>
      </c>
      <c r="F66" s="177">
        <v>2026.377485315322</v>
      </c>
      <c r="G66" s="90">
        <f t="shared" si="5"/>
        <v>22.308998641169257</v>
      </c>
    </row>
    <row r="67" spans="1:7">
      <c r="A67" s="33" t="s">
        <v>718</v>
      </c>
      <c r="B67" s="33" t="s">
        <v>727</v>
      </c>
      <c r="C67" s="33" t="s">
        <v>727</v>
      </c>
      <c r="D67" s="33" t="s">
        <v>726</v>
      </c>
      <c r="E67" s="33" t="s">
        <v>327</v>
      </c>
      <c r="F67" s="177">
        <v>2286.1267972387468</v>
      </c>
      <c r="G67" s="90">
        <f t="shared" si="5"/>
        <v>23.863746814559057</v>
      </c>
    </row>
    <row r="68" spans="1:7">
      <c r="A68" s="33" t="s">
        <v>718</v>
      </c>
      <c r="B68" s="33" t="s">
        <v>727</v>
      </c>
      <c r="C68" s="33" t="s">
        <v>727</v>
      </c>
      <c r="D68" s="33" t="s">
        <v>726</v>
      </c>
      <c r="E68" s="33" t="s">
        <v>484</v>
      </c>
      <c r="F68" s="177">
        <v>2340.7491688979389</v>
      </c>
      <c r="G68" s="90">
        <f t="shared" si="5"/>
        <v>23.583525325257064</v>
      </c>
    </row>
    <row r="69" spans="1:7">
      <c r="A69" s="33" t="s">
        <v>718</v>
      </c>
      <c r="B69" s="33" t="s">
        <v>727</v>
      </c>
      <c r="C69" s="33" t="s">
        <v>727</v>
      </c>
      <c r="D69" s="33" t="s">
        <v>726</v>
      </c>
      <c r="E69" s="33" t="s">
        <v>483</v>
      </c>
      <c r="F69" s="177">
        <v>2398.8787036202225</v>
      </c>
      <c r="G69" s="90">
        <f t="shared" si="5"/>
        <v>23.163727052552613</v>
      </c>
    </row>
    <row r="70" spans="1:7">
      <c r="A70" s="33" t="s">
        <v>718</v>
      </c>
      <c r="B70" s="33" t="s">
        <v>727</v>
      </c>
      <c r="C70" s="33" t="s">
        <v>727</v>
      </c>
      <c r="D70" s="33" t="s">
        <v>726</v>
      </c>
      <c r="E70" s="33" t="s">
        <v>96</v>
      </c>
      <c r="F70" s="177">
        <v>2438.5964471559801</v>
      </c>
      <c r="G70" s="90">
        <f t="shared" si="5"/>
        <v>23.210008634287586</v>
      </c>
    </row>
    <row r="71" spans="1:7">
      <c r="A71" s="33" t="s">
        <v>718</v>
      </c>
      <c r="B71" s="33" t="s">
        <v>723</v>
      </c>
      <c r="C71" s="33" t="s">
        <v>723</v>
      </c>
      <c r="D71" s="33" t="s">
        <v>725</v>
      </c>
      <c r="E71" s="33" t="s">
        <v>721</v>
      </c>
      <c r="F71" s="177">
        <v>1039.5069754033727</v>
      </c>
      <c r="G71" s="90">
        <f t="shared" ref="G71:G81" si="6">F71/F115*100</f>
        <v>15.180562236050729</v>
      </c>
    </row>
    <row r="72" spans="1:7">
      <c r="A72" s="33" t="s">
        <v>718</v>
      </c>
      <c r="B72" s="33" t="s">
        <v>723</v>
      </c>
      <c r="C72" s="33" t="s">
        <v>723</v>
      </c>
      <c r="D72" s="33" t="s">
        <v>725</v>
      </c>
      <c r="E72" s="33" t="s">
        <v>720</v>
      </c>
      <c r="F72" s="177">
        <v>1120.0637036129199</v>
      </c>
      <c r="G72" s="90">
        <f t="shared" si="6"/>
        <v>15.063053958384062</v>
      </c>
    </row>
    <row r="73" spans="1:7">
      <c r="A73" s="33" t="s">
        <v>718</v>
      </c>
      <c r="B73" s="33" t="s">
        <v>723</v>
      </c>
      <c r="C73" s="33" t="s">
        <v>723</v>
      </c>
      <c r="D73" s="33" t="s">
        <v>725</v>
      </c>
      <c r="E73" s="33" t="s">
        <v>719</v>
      </c>
      <c r="F73" s="177">
        <v>1128.0685953221378</v>
      </c>
      <c r="G73" s="90">
        <f t="shared" si="6"/>
        <v>14.501304395131914</v>
      </c>
    </row>
    <row r="74" spans="1:7">
      <c r="A74" s="33" t="s">
        <v>718</v>
      </c>
      <c r="B74" s="33" t="s">
        <v>723</v>
      </c>
      <c r="C74" s="33" t="s">
        <v>723</v>
      </c>
      <c r="D74" s="33" t="s">
        <v>725</v>
      </c>
      <c r="E74" s="33" t="s">
        <v>573</v>
      </c>
      <c r="F74" s="177">
        <v>1175.7778883573617</v>
      </c>
      <c r="G74" s="90">
        <f t="shared" si="6"/>
        <v>14.09901956614434</v>
      </c>
    </row>
    <row r="75" spans="1:7">
      <c r="A75" s="33" t="s">
        <v>718</v>
      </c>
      <c r="B75" s="33" t="s">
        <v>723</v>
      </c>
      <c r="C75" s="33" t="s">
        <v>723</v>
      </c>
      <c r="D75" s="33" t="s">
        <v>725</v>
      </c>
      <c r="E75" s="33" t="s">
        <v>331</v>
      </c>
      <c r="F75" s="177">
        <v>1237.8261862499007</v>
      </c>
      <c r="G75" s="90">
        <f t="shared" si="6"/>
        <v>14.033573548543446</v>
      </c>
    </row>
    <row r="76" spans="1:7">
      <c r="A76" s="33" t="s">
        <v>718</v>
      </c>
      <c r="B76" s="33" t="s">
        <v>723</v>
      </c>
      <c r="C76" s="33" t="s">
        <v>723</v>
      </c>
      <c r="D76" s="33" t="s">
        <v>725</v>
      </c>
      <c r="E76" s="33" t="s">
        <v>572</v>
      </c>
      <c r="F76" s="177">
        <v>1441.4025885752908</v>
      </c>
      <c r="G76" s="90">
        <f t="shared" si="6"/>
        <v>16.038680509566834</v>
      </c>
    </row>
    <row r="77" spans="1:7">
      <c r="A77" s="33" t="s">
        <v>718</v>
      </c>
      <c r="B77" s="33" t="s">
        <v>723</v>
      </c>
      <c r="C77" s="33" t="s">
        <v>723</v>
      </c>
      <c r="D77" s="33" t="s">
        <v>725</v>
      </c>
      <c r="E77" s="33" t="s">
        <v>485</v>
      </c>
      <c r="F77" s="177">
        <v>1575.9399467440853</v>
      </c>
      <c r="G77" s="90">
        <f t="shared" si="6"/>
        <v>17.349996427248751</v>
      </c>
    </row>
    <row r="78" spans="1:7">
      <c r="A78" s="33" t="s">
        <v>718</v>
      </c>
      <c r="B78" s="33" t="s">
        <v>723</v>
      </c>
      <c r="C78" s="33" t="s">
        <v>723</v>
      </c>
      <c r="D78" s="33" t="s">
        <v>725</v>
      </c>
      <c r="E78" s="33" t="s">
        <v>327</v>
      </c>
      <c r="F78" s="177">
        <v>1682.9834707773057</v>
      </c>
      <c r="G78" s="90">
        <f t="shared" si="6"/>
        <v>17.567831971624106</v>
      </c>
    </row>
    <row r="79" spans="1:7">
      <c r="A79" s="33" t="s">
        <v>718</v>
      </c>
      <c r="B79" s="33" t="s">
        <v>723</v>
      </c>
      <c r="C79" s="33" t="s">
        <v>723</v>
      </c>
      <c r="D79" s="33" t="s">
        <v>725</v>
      </c>
      <c r="E79" s="33" t="s">
        <v>484</v>
      </c>
      <c r="F79" s="177">
        <v>1794.4876103569318</v>
      </c>
      <c r="G79" s="90">
        <f t="shared" si="6"/>
        <v>18.079828700585548</v>
      </c>
    </row>
    <row r="80" spans="1:7">
      <c r="A80" s="33" t="s">
        <v>718</v>
      </c>
      <c r="B80" s="33" t="s">
        <v>723</v>
      </c>
      <c r="C80" s="33" t="s">
        <v>723</v>
      </c>
      <c r="D80" s="33" t="s">
        <v>725</v>
      </c>
      <c r="E80" s="33" t="s">
        <v>483</v>
      </c>
      <c r="F80" s="177">
        <v>1938.5814145489787</v>
      </c>
      <c r="G80" s="90">
        <f t="shared" si="6"/>
        <v>18.71906682401103</v>
      </c>
    </row>
    <row r="81" spans="1:7">
      <c r="A81" s="33" t="s">
        <v>718</v>
      </c>
      <c r="B81" s="33" t="s">
        <v>723</v>
      </c>
      <c r="C81" s="33" t="s">
        <v>723</v>
      </c>
      <c r="D81" s="33" t="s">
        <v>725</v>
      </c>
      <c r="E81" s="33" t="s">
        <v>96</v>
      </c>
      <c r="F81" s="177">
        <v>2008.0476350023823</v>
      </c>
      <c r="G81" s="90">
        <f t="shared" si="6"/>
        <v>19.112142560865848</v>
      </c>
    </row>
    <row r="82" spans="1:7">
      <c r="A82" s="33" t="s">
        <v>718</v>
      </c>
      <c r="B82" s="33" t="s">
        <v>723</v>
      </c>
      <c r="C82" s="33" t="s">
        <v>723</v>
      </c>
      <c r="D82" s="33" t="s">
        <v>724</v>
      </c>
      <c r="E82" s="33" t="s">
        <v>721</v>
      </c>
      <c r="F82" s="177">
        <v>4423.6619310983606</v>
      </c>
      <c r="G82" s="90">
        <f t="shared" ref="G82:G92" si="7">F82/F115*100</f>
        <v>64.601466700335081</v>
      </c>
    </row>
    <row r="83" spans="1:7">
      <c r="A83" s="33" t="s">
        <v>718</v>
      </c>
      <c r="B83" s="33" t="s">
        <v>723</v>
      </c>
      <c r="C83" s="33" t="s">
        <v>723</v>
      </c>
      <c r="D83" s="33" t="s">
        <v>724</v>
      </c>
      <c r="E83" s="33" t="s">
        <v>720</v>
      </c>
      <c r="F83" s="177">
        <v>4447.6222705896453</v>
      </c>
      <c r="G83" s="90">
        <f t="shared" si="7"/>
        <v>59.81336064395407</v>
      </c>
    </row>
    <row r="84" spans="1:7">
      <c r="A84" s="33" t="s">
        <v>718</v>
      </c>
      <c r="B84" s="33" t="s">
        <v>723</v>
      </c>
      <c r="C84" s="33" t="s">
        <v>723</v>
      </c>
      <c r="D84" s="33" t="s">
        <v>724</v>
      </c>
      <c r="E84" s="33" t="s">
        <v>719</v>
      </c>
      <c r="F84" s="177">
        <v>4524.023055417164</v>
      </c>
      <c r="G84" s="90">
        <f t="shared" si="7"/>
        <v>58.156246605256044</v>
      </c>
    </row>
    <row r="85" spans="1:7">
      <c r="A85" s="33" t="s">
        <v>718</v>
      </c>
      <c r="B85" s="33" t="s">
        <v>723</v>
      </c>
      <c r="C85" s="33" t="s">
        <v>723</v>
      </c>
      <c r="D85" s="33" t="s">
        <v>724</v>
      </c>
      <c r="E85" s="33" t="s">
        <v>573</v>
      </c>
      <c r="F85" s="177">
        <v>4785.1499198459242</v>
      </c>
      <c r="G85" s="90">
        <f t="shared" si="7"/>
        <v>57.37981893935428</v>
      </c>
    </row>
    <row r="86" spans="1:7">
      <c r="A86" s="33" t="s">
        <v>718</v>
      </c>
      <c r="B86" s="33" t="s">
        <v>723</v>
      </c>
      <c r="C86" s="33" t="s">
        <v>723</v>
      </c>
      <c r="D86" s="33" t="s">
        <v>724</v>
      </c>
      <c r="E86" s="33" t="s">
        <v>331</v>
      </c>
      <c r="F86" s="177">
        <v>4964.2591046614325</v>
      </c>
      <c r="G86" s="90">
        <f t="shared" si="7"/>
        <v>56.281161307754033</v>
      </c>
    </row>
    <row r="87" spans="1:7">
      <c r="A87" s="33" t="s">
        <v>718</v>
      </c>
      <c r="B87" s="33" t="s">
        <v>723</v>
      </c>
      <c r="C87" s="33" t="s">
        <v>723</v>
      </c>
      <c r="D87" s="33" t="s">
        <v>724</v>
      </c>
      <c r="E87" s="33" t="s">
        <v>572</v>
      </c>
      <c r="F87" s="177">
        <v>5229.2117646282504</v>
      </c>
      <c r="G87" s="90">
        <f t="shared" si="7"/>
        <v>58.186142771284366</v>
      </c>
    </row>
    <row r="88" spans="1:7">
      <c r="A88" s="33" t="s">
        <v>718</v>
      </c>
      <c r="B88" s="33" t="s">
        <v>723</v>
      </c>
      <c r="C88" s="33" t="s">
        <v>723</v>
      </c>
      <c r="D88" s="33" t="s">
        <v>724</v>
      </c>
      <c r="E88" s="33" t="s">
        <v>485</v>
      </c>
      <c r="F88" s="177">
        <v>5437.2403925672925</v>
      </c>
      <c r="G88" s="90">
        <f t="shared" si="7"/>
        <v>59.860213315891173</v>
      </c>
    </row>
    <row r="89" spans="1:7">
      <c r="A89" s="33" t="s">
        <v>718</v>
      </c>
      <c r="B89" s="33" t="s">
        <v>723</v>
      </c>
      <c r="C89" s="33" t="s">
        <v>723</v>
      </c>
      <c r="D89" s="33" t="s">
        <v>724</v>
      </c>
      <c r="E89" s="33" t="s">
        <v>327</v>
      </c>
      <c r="F89" s="177">
        <v>5543.0970559467278</v>
      </c>
      <c r="G89" s="90">
        <f t="shared" si="7"/>
        <v>57.861648300265358</v>
      </c>
    </row>
    <row r="90" spans="1:7">
      <c r="A90" s="33" t="s">
        <v>718</v>
      </c>
      <c r="B90" s="33" t="s">
        <v>723</v>
      </c>
      <c r="C90" s="33" t="s">
        <v>723</v>
      </c>
      <c r="D90" s="33" t="s">
        <v>724</v>
      </c>
      <c r="E90" s="33" t="s">
        <v>484</v>
      </c>
      <c r="F90" s="177">
        <v>5750.6486171489059</v>
      </c>
      <c r="G90" s="90">
        <f t="shared" si="7"/>
        <v>57.938957792319968</v>
      </c>
    </row>
    <row r="91" spans="1:7">
      <c r="A91" s="33" t="s">
        <v>718</v>
      </c>
      <c r="B91" s="33" t="s">
        <v>723</v>
      </c>
      <c r="C91" s="33" t="s">
        <v>723</v>
      </c>
      <c r="D91" s="33" t="s">
        <v>724</v>
      </c>
      <c r="E91" s="33" t="s">
        <v>483</v>
      </c>
      <c r="F91" s="177">
        <v>5974.4009332013638</v>
      </c>
      <c r="G91" s="90">
        <f t="shared" si="7"/>
        <v>57.68919967080631</v>
      </c>
    </row>
    <row r="92" spans="1:7">
      <c r="A92" s="33" t="s">
        <v>718</v>
      </c>
      <c r="B92" s="33" t="s">
        <v>723</v>
      </c>
      <c r="C92" s="33" t="s">
        <v>723</v>
      </c>
      <c r="D92" s="33" t="s">
        <v>724</v>
      </c>
      <c r="E92" s="33" t="s">
        <v>96</v>
      </c>
      <c r="F92" s="177">
        <v>6008.8128877527406</v>
      </c>
      <c r="G92" s="90">
        <f t="shared" si="7"/>
        <v>57.190520050667089</v>
      </c>
    </row>
    <row r="93" spans="1:7">
      <c r="A93" s="33" t="s">
        <v>718</v>
      </c>
      <c r="B93" s="33" t="s">
        <v>723</v>
      </c>
      <c r="C93" s="33" t="s">
        <v>723</v>
      </c>
      <c r="D93" s="33" t="s">
        <v>404</v>
      </c>
      <c r="E93" s="33" t="s">
        <v>721</v>
      </c>
      <c r="F93" s="177">
        <v>10.858846572332979</v>
      </c>
      <c r="G93" s="90">
        <f t="shared" ref="G93:G103" si="8">F93/F115*100</f>
        <v>0.15857844161080373</v>
      </c>
    </row>
    <row r="94" spans="1:7">
      <c r="A94" s="33" t="s">
        <v>718</v>
      </c>
      <c r="B94" s="33" t="s">
        <v>723</v>
      </c>
      <c r="C94" s="33" t="s">
        <v>723</v>
      </c>
      <c r="D94" s="33" t="s">
        <v>404</v>
      </c>
      <c r="E94" s="33" t="s">
        <v>720</v>
      </c>
      <c r="F94" s="177">
        <v>25.710186285338999</v>
      </c>
      <c r="G94" s="90">
        <f t="shared" si="8"/>
        <v>0.34576062240653077</v>
      </c>
    </row>
    <row r="95" spans="1:7">
      <c r="A95" s="33" t="s">
        <v>718</v>
      </c>
      <c r="B95" s="33" t="s">
        <v>723</v>
      </c>
      <c r="C95" s="33" t="s">
        <v>723</v>
      </c>
      <c r="D95" s="33" t="s">
        <v>404</v>
      </c>
      <c r="E95" s="33" t="s">
        <v>719</v>
      </c>
      <c r="F95" s="177">
        <v>36.020893701567886</v>
      </c>
      <c r="G95" s="90">
        <f t="shared" si="8"/>
        <v>0.46304803299834851</v>
      </c>
    </row>
    <row r="96" spans="1:7">
      <c r="A96" s="33" t="s">
        <v>718</v>
      </c>
      <c r="B96" s="33" t="s">
        <v>723</v>
      </c>
      <c r="C96" s="33" t="s">
        <v>723</v>
      </c>
      <c r="D96" s="33" t="s">
        <v>404</v>
      </c>
      <c r="E96" s="33" t="s">
        <v>573</v>
      </c>
      <c r="F96" s="177">
        <v>39.186721891153518</v>
      </c>
      <c r="G96" s="90">
        <f t="shared" si="8"/>
        <v>0.46989687775835015</v>
      </c>
    </row>
    <row r="97" spans="1:7">
      <c r="A97" s="33" t="s">
        <v>718</v>
      </c>
      <c r="B97" s="33" t="s">
        <v>723</v>
      </c>
      <c r="C97" s="33" t="s">
        <v>723</v>
      </c>
      <c r="D97" s="33" t="s">
        <v>404</v>
      </c>
      <c r="E97" s="33" t="s">
        <v>331</v>
      </c>
      <c r="F97" s="177">
        <v>37.594097677427598</v>
      </c>
      <c r="G97" s="90">
        <f t="shared" si="8"/>
        <v>0.42621455306714218</v>
      </c>
    </row>
    <row r="98" spans="1:7">
      <c r="A98" s="33" t="s">
        <v>718</v>
      </c>
      <c r="B98" s="33" t="s">
        <v>723</v>
      </c>
      <c r="C98" s="33" t="s">
        <v>723</v>
      </c>
      <c r="D98" s="33" t="s">
        <v>404</v>
      </c>
      <c r="E98" s="33" t="s">
        <v>572</v>
      </c>
      <c r="F98" s="177">
        <v>38.555810635309484</v>
      </c>
      <c r="G98" s="90">
        <f t="shared" si="8"/>
        <v>0.42901569170783205</v>
      </c>
    </row>
    <row r="99" spans="1:7">
      <c r="A99" s="33" t="s">
        <v>718</v>
      </c>
      <c r="B99" s="33" t="s">
        <v>723</v>
      </c>
      <c r="C99" s="33" t="s">
        <v>723</v>
      </c>
      <c r="D99" s="33" t="s">
        <v>404</v>
      </c>
      <c r="E99" s="33" t="s">
        <v>485</v>
      </c>
      <c r="F99" s="177">
        <v>43.671404567945785</v>
      </c>
      <c r="G99" s="90">
        <f t="shared" si="8"/>
        <v>0.48079161569082041</v>
      </c>
    </row>
    <row r="100" spans="1:7">
      <c r="A100" s="33" t="s">
        <v>718</v>
      </c>
      <c r="B100" s="33" t="s">
        <v>723</v>
      </c>
      <c r="C100" s="33" t="s">
        <v>723</v>
      </c>
      <c r="D100" s="33" t="s">
        <v>404</v>
      </c>
      <c r="E100" s="33" t="s">
        <v>327</v>
      </c>
      <c r="F100" s="177">
        <v>67.708248406607296</v>
      </c>
      <c r="G100" s="90">
        <f t="shared" si="8"/>
        <v>0.70677291355148242</v>
      </c>
    </row>
    <row r="101" spans="1:7">
      <c r="A101" s="33" t="s">
        <v>718</v>
      </c>
      <c r="B101" s="33" t="s">
        <v>723</v>
      </c>
      <c r="C101" s="33" t="s">
        <v>723</v>
      </c>
      <c r="D101" s="33" t="s">
        <v>404</v>
      </c>
      <c r="E101" s="33" t="s">
        <v>484</v>
      </c>
      <c r="F101" s="177">
        <v>39.471973264299947</v>
      </c>
      <c r="G101" s="90">
        <f t="shared" si="8"/>
        <v>0.39768818183742605</v>
      </c>
    </row>
    <row r="102" spans="1:7">
      <c r="A102" s="33" t="s">
        <v>718</v>
      </c>
      <c r="B102" s="33" t="s">
        <v>723</v>
      </c>
      <c r="C102" s="33" t="s">
        <v>723</v>
      </c>
      <c r="D102" s="33" t="s">
        <v>404</v>
      </c>
      <c r="E102" s="33" t="s">
        <v>483</v>
      </c>
      <c r="F102" s="177">
        <v>44.325145167563868</v>
      </c>
      <c r="G102" s="90">
        <f t="shared" si="8"/>
        <v>0.42800645263003184</v>
      </c>
    </row>
    <row r="103" spans="1:7">
      <c r="A103" s="33" t="s">
        <v>718</v>
      </c>
      <c r="B103" s="33" t="s">
        <v>723</v>
      </c>
      <c r="C103" s="33" t="s">
        <v>723</v>
      </c>
      <c r="D103" s="33" t="s">
        <v>404</v>
      </c>
      <c r="E103" s="33" t="s">
        <v>96</v>
      </c>
      <c r="F103" s="177">
        <v>51.201970118330912</v>
      </c>
      <c r="G103" s="90">
        <f t="shared" si="8"/>
        <v>0.48732875417946581</v>
      </c>
    </row>
    <row r="104" spans="1:7">
      <c r="A104" s="33" t="s">
        <v>718</v>
      </c>
      <c r="B104" s="33" t="s">
        <v>723</v>
      </c>
      <c r="C104" s="33" t="s">
        <v>723</v>
      </c>
      <c r="D104" s="33" t="s">
        <v>722</v>
      </c>
      <c r="E104" s="33" t="s">
        <v>721</v>
      </c>
      <c r="F104" s="177">
        <v>5474.0277530740668</v>
      </c>
      <c r="G104" s="90">
        <f t="shared" ref="G104:G114" si="9">F104/F115*100</f>
        <v>79.940607377996614</v>
      </c>
    </row>
    <row r="105" spans="1:7">
      <c r="A105" s="33" t="s">
        <v>718</v>
      </c>
      <c r="B105" s="33" t="s">
        <v>723</v>
      </c>
      <c r="C105" s="33" t="s">
        <v>723</v>
      </c>
      <c r="D105" s="33" t="s">
        <v>722</v>
      </c>
      <c r="E105" s="33" t="s">
        <v>720</v>
      </c>
      <c r="F105" s="177">
        <v>5593.3961604879041</v>
      </c>
      <c r="G105" s="90">
        <f t="shared" si="9"/>
        <v>75.222175224744674</v>
      </c>
    </row>
    <row r="106" spans="1:7">
      <c r="A106" s="33" t="s">
        <v>718</v>
      </c>
      <c r="B106" s="33" t="s">
        <v>723</v>
      </c>
      <c r="C106" s="33" t="s">
        <v>723</v>
      </c>
      <c r="D106" s="33" t="s">
        <v>722</v>
      </c>
      <c r="E106" s="33" t="s">
        <v>719</v>
      </c>
      <c r="F106" s="177">
        <v>5688.112544440869</v>
      </c>
      <c r="G106" s="90">
        <f t="shared" si="9"/>
        <v>73.120599033386299</v>
      </c>
    </row>
    <row r="107" spans="1:7">
      <c r="A107" s="33" t="s">
        <v>718</v>
      </c>
      <c r="B107" s="33" t="s">
        <v>723</v>
      </c>
      <c r="C107" s="33" t="s">
        <v>723</v>
      </c>
      <c r="D107" s="33" t="s">
        <v>722</v>
      </c>
      <c r="E107" s="33" t="s">
        <v>573</v>
      </c>
      <c r="F107" s="177">
        <v>6000.1145300944399</v>
      </c>
      <c r="G107" s="90">
        <f t="shared" si="9"/>
        <v>71.948735383256974</v>
      </c>
    </row>
    <row r="108" spans="1:7">
      <c r="A108" s="33" t="s">
        <v>718</v>
      </c>
      <c r="B108" s="33" t="s">
        <v>723</v>
      </c>
      <c r="C108" s="33" t="s">
        <v>723</v>
      </c>
      <c r="D108" s="33" t="s">
        <v>722</v>
      </c>
      <c r="E108" s="33" t="s">
        <v>331</v>
      </c>
      <c r="F108" s="177">
        <v>6239.67938858876</v>
      </c>
      <c r="G108" s="90">
        <f t="shared" si="9"/>
        <v>70.740949409364617</v>
      </c>
    </row>
    <row r="109" spans="1:7">
      <c r="A109" s="33" t="s">
        <v>718</v>
      </c>
      <c r="B109" s="33" t="s">
        <v>723</v>
      </c>
      <c r="C109" s="33" t="s">
        <v>723</v>
      </c>
      <c r="D109" s="33" t="s">
        <v>722</v>
      </c>
      <c r="E109" s="33" t="s">
        <v>572</v>
      </c>
      <c r="F109" s="177">
        <v>6709.1701638388504</v>
      </c>
      <c r="G109" s="90">
        <f t="shared" si="9"/>
        <v>74.653838972559029</v>
      </c>
    </row>
    <row r="110" spans="1:7">
      <c r="A110" s="33" t="s">
        <v>718</v>
      </c>
      <c r="B110" s="33" t="s">
        <v>723</v>
      </c>
      <c r="C110" s="33" t="s">
        <v>723</v>
      </c>
      <c r="D110" s="33" t="s">
        <v>722</v>
      </c>
      <c r="E110" s="33" t="s">
        <v>485</v>
      </c>
      <c r="F110" s="177">
        <v>7056.8517438793233</v>
      </c>
      <c r="G110" s="90">
        <f t="shared" si="9"/>
        <v>77.691001358830746</v>
      </c>
    </row>
    <row r="111" spans="1:7">
      <c r="A111" s="33" t="s">
        <v>718</v>
      </c>
      <c r="B111" s="33" t="s">
        <v>723</v>
      </c>
      <c r="C111" s="33" t="s">
        <v>723</v>
      </c>
      <c r="D111" s="33" t="s">
        <v>722</v>
      </c>
      <c r="E111" s="33" t="s">
        <v>327</v>
      </c>
      <c r="F111" s="177">
        <v>7293.7887751306416</v>
      </c>
      <c r="G111" s="90">
        <f t="shared" si="9"/>
        <v>76.13625318544095</v>
      </c>
    </row>
    <row r="112" spans="1:7">
      <c r="A112" s="33" t="s">
        <v>718</v>
      </c>
      <c r="B112" s="33" t="s">
        <v>723</v>
      </c>
      <c r="C112" s="33" t="s">
        <v>723</v>
      </c>
      <c r="D112" s="33" t="s">
        <v>722</v>
      </c>
      <c r="E112" s="33" t="s">
        <v>484</v>
      </c>
      <c r="F112" s="177">
        <v>7584.608200770138</v>
      </c>
      <c r="G112" s="90">
        <f t="shared" si="9"/>
        <v>76.416474674742958</v>
      </c>
    </row>
    <row r="113" spans="1:7">
      <c r="A113" s="33" t="s">
        <v>718</v>
      </c>
      <c r="B113" s="33" t="s">
        <v>723</v>
      </c>
      <c r="C113" s="33" t="s">
        <v>723</v>
      </c>
      <c r="D113" s="33" t="s">
        <v>722</v>
      </c>
      <c r="E113" s="33" t="s">
        <v>483</v>
      </c>
      <c r="F113" s="177">
        <v>7957.3074929179065</v>
      </c>
      <c r="G113" s="90">
        <f t="shared" si="9"/>
        <v>76.83627294744737</v>
      </c>
    </row>
    <row r="114" spans="1:7">
      <c r="A114" s="33" t="s">
        <v>718</v>
      </c>
      <c r="B114" s="33" t="s">
        <v>723</v>
      </c>
      <c r="C114" s="33" t="s">
        <v>723</v>
      </c>
      <c r="D114" s="33" t="s">
        <v>722</v>
      </c>
      <c r="E114" s="33" t="s">
        <v>96</v>
      </c>
      <c r="F114" s="177">
        <v>8068.0624928734542</v>
      </c>
      <c r="G114" s="90">
        <f t="shared" si="9"/>
        <v>76.789991365712424</v>
      </c>
    </row>
    <row r="115" spans="1:7">
      <c r="A115" s="33" t="s">
        <v>718</v>
      </c>
      <c r="B115" s="33" t="s">
        <v>423</v>
      </c>
      <c r="C115" s="33" t="s">
        <v>423</v>
      </c>
      <c r="D115" s="33" t="s">
        <v>717</v>
      </c>
      <c r="E115" s="33" t="s">
        <v>721</v>
      </c>
      <c r="F115" s="177">
        <v>6847.6184164955121</v>
      </c>
      <c r="G115" s="90">
        <f t="shared" ref="G115:G136" si="10">F115/F115*100</f>
        <v>100</v>
      </c>
    </row>
    <row r="116" spans="1:7">
      <c r="A116" s="33" t="s">
        <v>718</v>
      </c>
      <c r="B116" s="33" t="s">
        <v>423</v>
      </c>
      <c r="C116" s="33" t="s">
        <v>423</v>
      </c>
      <c r="D116" s="33" t="s">
        <v>717</v>
      </c>
      <c r="E116" s="33" t="s">
        <v>720</v>
      </c>
      <c r="F116" s="177">
        <v>7435.8341058022634</v>
      </c>
      <c r="G116" s="90">
        <f t="shared" si="10"/>
        <v>100</v>
      </c>
    </row>
    <row r="117" spans="1:7">
      <c r="A117" s="33" t="s">
        <v>718</v>
      </c>
      <c r="B117" s="33" t="s">
        <v>423</v>
      </c>
      <c r="C117" s="33" t="s">
        <v>423</v>
      </c>
      <c r="D117" s="33" t="s">
        <v>717</v>
      </c>
      <c r="E117" s="33" t="s">
        <v>719</v>
      </c>
      <c r="F117" s="177">
        <v>7779.0836229934612</v>
      </c>
      <c r="G117" s="90">
        <f t="shared" si="10"/>
        <v>100</v>
      </c>
    </row>
    <row r="118" spans="1:7">
      <c r="A118" s="33" t="s">
        <v>718</v>
      </c>
      <c r="B118" s="33" t="s">
        <v>423</v>
      </c>
      <c r="C118" s="33" t="s">
        <v>423</v>
      </c>
      <c r="D118" s="33" t="s">
        <v>717</v>
      </c>
      <c r="E118" s="33" t="s">
        <v>573</v>
      </c>
      <c r="F118" s="177">
        <v>8339.4301486092736</v>
      </c>
      <c r="G118" s="90">
        <f t="shared" si="10"/>
        <v>100</v>
      </c>
    </row>
    <row r="119" spans="1:7">
      <c r="A119" s="33" t="s">
        <v>718</v>
      </c>
      <c r="B119" s="33" t="s">
        <v>423</v>
      </c>
      <c r="C119" s="33" t="s">
        <v>423</v>
      </c>
      <c r="D119" s="33" t="s">
        <v>717</v>
      </c>
      <c r="E119" s="33" t="s">
        <v>331</v>
      </c>
      <c r="F119" s="177">
        <v>8820.4631697560417</v>
      </c>
      <c r="G119" s="90">
        <f t="shared" si="10"/>
        <v>100</v>
      </c>
    </row>
    <row r="120" spans="1:7">
      <c r="A120" s="33" t="s">
        <v>718</v>
      </c>
      <c r="B120" s="33" t="s">
        <v>423</v>
      </c>
      <c r="C120" s="33" t="s">
        <v>423</v>
      </c>
      <c r="D120" s="33" t="s">
        <v>717</v>
      </c>
      <c r="E120" s="33" t="s">
        <v>572</v>
      </c>
      <c r="F120" s="177">
        <v>8987.0397238445858</v>
      </c>
      <c r="G120" s="90">
        <f t="shared" si="10"/>
        <v>100</v>
      </c>
    </row>
    <row r="121" spans="1:7">
      <c r="A121" s="33" t="s">
        <v>718</v>
      </c>
      <c r="B121" s="33" t="s">
        <v>423</v>
      </c>
      <c r="C121" s="33" t="s">
        <v>423</v>
      </c>
      <c r="D121" s="33" t="s">
        <v>717</v>
      </c>
      <c r="E121" s="33" t="s">
        <v>485</v>
      </c>
      <c r="F121" s="177">
        <v>9083.2292291946451</v>
      </c>
      <c r="G121" s="90">
        <f t="shared" si="10"/>
        <v>100</v>
      </c>
    </row>
    <row r="122" spans="1:7">
      <c r="A122" s="33" t="s">
        <v>718</v>
      </c>
      <c r="B122" s="33" t="s">
        <v>423</v>
      </c>
      <c r="C122" s="33" t="s">
        <v>423</v>
      </c>
      <c r="D122" s="33" t="s">
        <v>717</v>
      </c>
      <c r="E122" s="33" t="s">
        <v>327</v>
      </c>
      <c r="F122" s="177">
        <v>9579.9155723693875</v>
      </c>
      <c r="G122" s="90">
        <f t="shared" si="10"/>
        <v>100</v>
      </c>
    </row>
    <row r="123" spans="1:7">
      <c r="A123" s="33" t="s">
        <v>718</v>
      </c>
      <c r="B123" s="33" t="s">
        <v>423</v>
      </c>
      <c r="C123" s="33" t="s">
        <v>423</v>
      </c>
      <c r="D123" s="33" t="s">
        <v>717</v>
      </c>
      <c r="E123" s="33" t="s">
        <v>484</v>
      </c>
      <c r="F123" s="177">
        <v>9925.357369668076</v>
      </c>
      <c r="G123" s="90">
        <f t="shared" si="10"/>
        <v>100</v>
      </c>
    </row>
    <row r="124" spans="1:7">
      <c r="A124" s="33" t="s">
        <v>718</v>
      </c>
      <c r="B124" s="33" t="s">
        <v>423</v>
      </c>
      <c r="C124" s="33" t="s">
        <v>423</v>
      </c>
      <c r="D124" s="33" t="s">
        <v>717</v>
      </c>
      <c r="E124" s="33" t="s">
        <v>483</v>
      </c>
      <c r="F124" s="177">
        <v>10356.18619653813</v>
      </c>
      <c r="G124" s="90">
        <f t="shared" si="10"/>
        <v>100</v>
      </c>
    </row>
    <row r="125" spans="1:7">
      <c r="A125" s="33" t="s">
        <v>718</v>
      </c>
      <c r="B125" s="33" t="s">
        <v>423</v>
      </c>
      <c r="C125" s="33" t="s">
        <v>423</v>
      </c>
      <c r="D125" s="33" t="s">
        <v>717</v>
      </c>
      <c r="E125" s="33" t="s">
        <v>96</v>
      </c>
      <c r="F125" s="177">
        <v>10506.658940029434</v>
      </c>
      <c r="G125" s="90">
        <f t="shared" si="10"/>
        <v>100</v>
      </c>
    </row>
    <row r="126" spans="1:7">
      <c r="A126" s="16" t="s">
        <v>718</v>
      </c>
      <c r="B126" s="16" t="s">
        <v>423</v>
      </c>
      <c r="C126" s="16" t="s">
        <v>423</v>
      </c>
      <c r="D126" s="16" t="s">
        <v>717</v>
      </c>
      <c r="E126" s="16" t="s">
        <v>721</v>
      </c>
      <c r="F126" s="178">
        <v>6847.6184164955121</v>
      </c>
      <c r="G126" s="24">
        <f t="shared" si="10"/>
        <v>100</v>
      </c>
    </row>
    <row r="127" spans="1:7">
      <c r="A127" s="16" t="s">
        <v>718</v>
      </c>
      <c r="B127" s="16" t="s">
        <v>423</v>
      </c>
      <c r="C127" s="16" t="s">
        <v>423</v>
      </c>
      <c r="D127" s="16" t="s">
        <v>717</v>
      </c>
      <c r="E127" s="16" t="s">
        <v>720</v>
      </c>
      <c r="F127" s="177">
        <v>7428.335921225007</v>
      </c>
      <c r="G127" s="24">
        <f t="shared" si="10"/>
        <v>100</v>
      </c>
    </row>
    <row r="128" spans="1:7">
      <c r="A128" s="16" t="s">
        <v>718</v>
      </c>
      <c r="B128" s="16" t="s">
        <v>423</v>
      </c>
      <c r="C128" s="16" t="s">
        <v>423</v>
      </c>
      <c r="D128" s="16" t="s">
        <v>717</v>
      </c>
      <c r="E128" s="16" t="s">
        <v>719</v>
      </c>
      <c r="F128" s="177">
        <v>7768.5489911173017</v>
      </c>
      <c r="G128" s="24">
        <f t="shared" si="10"/>
        <v>100</v>
      </c>
    </row>
    <row r="129" spans="1:7">
      <c r="A129" s="16" t="s">
        <v>718</v>
      </c>
      <c r="B129" s="16" t="s">
        <v>423</v>
      </c>
      <c r="C129" s="16" t="s">
        <v>423</v>
      </c>
      <c r="D129" s="16" t="s">
        <v>717</v>
      </c>
      <c r="E129" s="16" t="s">
        <v>573</v>
      </c>
      <c r="F129" s="177">
        <v>8331.2143664740597</v>
      </c>
      <c r="G129" s="24">
        <f t="shared" si="10"/>
        <v>100</v>
      </c>
    </row>
    <row r="130" spans="1:7">
      <c r="A130" s="16" t="s">
        <v>718</v>
      </c>
      <c r="B130" s="16" t="s">
        <v>423</v>
      </c>
      <c r="C130" s="16" t="s">
        <v>423</v>
      </c>
      <c r="D130" s="16" t="s">
        <v>717</v>
      </c>
      <c r="E130" s="16" t="s">
        <v>331</v>
      </c>
      <c r="F130" s="177">
        <v>8809.8390707849703</v>
      </c>
      <c r="G130" s="24">
        <f t="shared" si="10"/>
        <v>100</v>
      </c>
    </row>
    <row r="131" spans="1:7">
      <c r="A131" s="16" t="s">
        <v>718</v>
      </c>
      <c r="B131" s="16" t="s">
        <v>423</v>
      </c>
      <c r="C131" s="16" t="s">
        <v>423</v>
      </c>
      <c r="D131" s="16" t="s">
        <v>717</v>
      </c>
      <c r="E131" s="16" t="s">
        <v>572</v>
      </c>
      <c r="F131" s="177">
        <v>8881.7847952066277</v>
      </c>
      <c r="G131" s="24">
        <f t="shared" si="10"/>
        <v>100</v>
      </c>
    </row>
    <row r="132" spans="1:7">
      <c r="A132" s="16" t="s">
        <v>718</v>
      </c>
      <c r="B132" s="16" t="s">
        <v>423</v>
      </c>
      <c r="C132" s="16" t="s">
        <v>423</v>
      </c>
      <c r="D132" s="16" t="s">
        <v>717</v>
      </c>
      <c r="E132" s="16" t="s">
        <v>485</v>
      </c>
      <c r="F132" s="177">
        <v>8873.0281483043182</v>
      </c>
      <c r="G132" s="24">
        <f t="shared" si="10"/>
        <v>100</v>
      </c>
    </row>
    <row r="133" spans="1:7">
      <c r="A133" s="16" t="s">
        <v>718</v>
      </c>
      <c r="B133" s="16" t="s">
        <v>423</v>
      </c>
      <c r="C133" s="16" t="s">
        <v>423</v>
      </c>
      <c r="D133" s="16" t="s">
        <v>717</v>
      </c>
      <c r="E133" s="16" t="s">
        <v>327</v>
      </c>
      <c r="F133" s="177">
        <v>9221.947039175453</v>
      </c>
      <c r="G133" s="24">
        <f t="shared" si="10"/>
        <v>100</v>
      </c>
    </row>
    <row r="134" spans="1:7">
      <c r="A134" s="16" t="s">
        <v>718</v>
      </c>
      <c r="B134" s="16" t="s">
        <v>423</v>
      </c>
      <c r="C134" s="16" t="s">
        <v>423</v>
      </c>
      <c r="D134" s="16" t="s">
        <v>717</v>
      </c>
      <c r="E134" s="16" t="s">
        <v>484</v>
      </c>
      <c r="F134" s="177">
        <v>9565.8619831204669</v>
      </c>
      <c r="G134" s="24">
        <f t="shared" si="10"/>
        <v>100</v>
      </c>
    </row>
    <row r="135" spans="1:7">
      <c r="A135" s="16" t="s">
        <v>718</v>
      </c>
      <c r="B135" s="16" t="s">
        <v>423</v>
      </c>
      <c r="C135" s="16" t="s">
        <v>423</v>
      </c>
      <c r="D135" s="16" t="s">
        <v>717</v>
      </c>
      <c r="E135" s="16" t="s">
        <v>483</v>
      </c>
      <c r="F135" s="177">
        <v>9982.4457806236005</v>
      </c>
      <c r="G135" s="24">
        <f t="shared" si="10"/>
        <v>100</v>
      </c>
    </row>
    <row r="136" spans="1:7">
      <c r="A136" s="16" t="s">
        <v>718</v>
      </c>
      <c r="B136" s="16" t="s">
        <v>423</v>
      </c>
      <c r="C136" s="16" t="s">
        <v>423</v>
      </c>
      <c r="D136" s="16" t="s">
        <v>717</v>
      </c>
      <c r="E136" s="16" t="s">
        <v>96</v>
      </c>
      <c r="F136" s="177">
        <v>10125.438653164219</v>
      </c>
      <c r="G136" s="24">
        <f t="shared" si="10"/>
        <v>100</v>
      </c>
    </row>
  </sheetData>
  <mergeCells count="2">
    <mergeCell ref="A1:D1"/>
    <mergeCell ref="A2:D2"/>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28"/>
  <sheetViews>
    <sheetView workbookViewId="0">
      <selection sqref="A1:D1"/>
    </sheetView>
  </sheetViews>
  <sheetFormatPr defaultColWidth="9.140625" defaultRowHeight="15"/>
  <cols>
    <col min="1" max="1" width="59.28515625" style="38" customWidth="1"/>
    <col min="2" max="2" width="36.42578125" style="38" customWidth="1"/>
    <col min="3" max="3" width="49.28515625" style="38" customWidth="1"/>
    <col min="4" max="16384" width="9.140625" style="38"/>
  </cols>
  <sheetData>
    <row r="1" spans="1:7" ht="18" customHeight="1">
      <c r="A1" s="200" t="s">
        <v>742</v>
      </c>
      <c r="B1" s="200"/>
      <c r="C1" s="200"/>
      <c r="D1" s="200"/>
    </row>
    <row r="2" spans="1:7">
      <c r="A2" s="200" t="s">
        <v>737</v>
      </c>
      <c r="B2" s="200"/>
      <c r="C2" s="200"/>
      <c r="D2" s="200"/>
    </row>
    <row r="4" spans="1:7">
      <c r="A4" s="73" t="s">
        <v>4</v>
      </c>
      <c r="B4" s="73" t="s">
        <v>741</v>
      </c>
      <c r="C4" s="73" t="s">
        <v>92</v>
      </c>
      <c r="D4" s="73" t="s">
        <v>9</v>
      </c>
      <c r="E4" s="73"/>
      <c r="F4" s="73"/>
      <c r="G4" s="73"/>
    </row>
    <row r="5" spans="1:7">
      <c r="A5" s="38" t="s">
        <v>739</v>
      </c>
      <c r="B5" s="38" t="s">
        <v>730</v>
      </c>
      <c r="C5" s="38" t="s">
        <v>721</v>
      </c>
      <c r="D5" s="182">
        <v>34.413932978394435</v>
      </c>
      <c r="F5" s="181"/>
      <c r="G5" s="39"/>
    </row>
    <row r="6" spans="1:7">
      <c r="A6" s="38" t="s">
        <v>739</v>
      </c>
      <c r="B6" s="38" t="s">
        <v>730</v>
      </c>
      <c r="C6" s="38" t="s">
        <v>720</v>
      </c>
      <c r="D6" s="182">
        <v>48.703732124973868</v>
      </c>
      <c r="F6" s="181"/>
      <c r="G6" s="39"/>
    </row>
    <row r="7" spans="1:7">
      <c r="A7" s="38" t="s">
        <v>739</v>
      </c>
      <c r="B7" s="38" t="s">
        <v>730</v>
      </c>
      <c r="C7" s="38" t="s">
        <v>719</v>
      </c>
      <c r="D7" s="182">
        <v>61.226177250840749</v>
      </c>
      <c r="F7" s="181"/>
      <c r="G7" s="39"/>
    </row>
    <row r="8" spans="1:7">
      <c r="A8" s="38" t="s">
        <v>739</v>
      </c>
      <c r="B8" s="38" t="s">
        <v>730</v>
      </c>
      <c r="C8" s="38" t="s">
        <v>573</v>
      </c>
      <c r="D8" s="182">
        <v>68.253593911094171</v>
      </c>
      <c r="F8" s="181"/>
      <c r="G8" s="39"/>
    </row>
    <row r="9" spans="1:7">
      <c r="A9" s="38" t="s">
        <v>739</v>
      </c>
      <c r="B9" s="38" t="s">
        <v>730</v>
      </c>
      <c r="C9" s="38" t="s">
        <v>331</v>
      </c>
      <c r="D9" s="182">
        <v>77.837260382350664</v>
      </c>
      <c r="F9" s="181"/>
      <c r="G9" s="39"/>
    </row>
    <row r="10" spans="1:7">
      <c r="A10" s="38" t="s">
        <v>739</v>
      </c>
      <c r="B10" s="38" t="s">
        <v>730</v>
      </c>
      <c r="C10" s="38" t="s">
        <v>572</v>
      </c>
      <c r="D10" s="182">
        <v>69.775211880256094</v>
      </c>
      <c r="F10" s="181"/>
      <c r="G10" s="39"/>
    </row>
    <row r="11" spans="1:7">
      <c r="A11" s="38" t="s">
        <v>739</v>
      </c>
      <c r="B11" s="38" t="s">
        <v>730</v>
      </c>
      <c r="C11" s="38" t="s">
        <v>485</v>
      </c>
      <c r="D11" s="182">
        <v>55.786103270350601</v>
      </c>
      <c r="F11" s="181"/>
      <c r="G11" s="39"/>
    </row>
    <row r="12" spans="1:7">
      <c r="A12" s="38" t="s">
        <v>739</v>
      </c>
      <c r="B12" s="38" t="s">
        <v>730</v>
      </c>
      <c r="C12" s="38" t="s">
        <v>327</v>
      </c>
      <c r="D12" s="182">
        <v>66.487732310891275</v>
      </c>
      <c r="F12" s="181"/>
      <c r="G12" s="39"/>
    </row>
    <row r="13" spans="1:7">
      <c r="A13" s="38" t="s">
        <v>739</v>
      </c>
      <c r="B13" s="38" t="s">
        <v>730</v>
      </c>
      <c r="C13" s="38" t="s">
        <v>484</v>
      </c>
      <c r="D13" s="182">
        <v>65.570857629008003</v>
      </c>
      <c r="F13" s="181"/>
      <c r="G13" s="39"/>
    </row>
    <row r="14" spans="1:7">
      <c r="A14" s="38" t="s">
        <v>739</v>
      </c>
      <c r="B14" s="38" t="s">
        <v>730</v>
      </c>
      <c r="C14" s="38" t="s">
        <v>483</v>
      </c>
      <c r="D14" s="182">
        <v>63.415750860929997</v>
      </c>
      <c r="F14" s="181"/>
      <c r="G14" s="39"/>
    </row>
    <row r="15" spans="1:7">
      <c r="A15" s="38" t="s">
        <v>739</v>
      </c>
      <c r="B15" s="38" t="s">
        <v>730</v>
      </c>
      <c r="C15" s="38" t="s">
        <v>96</v>
      </c>
      <c r="D15" s="182">
        <v>63.77007961742629</v>
      </c>
      <c r="F15" s="181"/>
      <c r="G15" s="39"/>
    </row>
    <row r="16" spans="1:7">
      <c r="A16" s="38" t="s">
        <v>739</v>
      </c>
      <c r="B16" s="38" t="s">
        <v>740</v>
      </c>
      <c r="C16" s="38" t="s">
        <v>721</v>
      </c>
      <c r="D16" s="182">
        <v>30.95314943814202</v>
      </c>
      <c r="F16" s="181"/>
      <c r="G16" s="39"/>
    </row>
    <row r="17" spans="1:7">
      <c r="A17" s="38" t="s">
        <v>739</v>
      </c>
      <c r="B17" s="38" t="s">
        <v>740</v>
      </c>
      <c r="C17" s="38" t="s">
        <v>720</v>
      </c>
      <c r="D17" s="182">
        <v>37.09949934128251</v>
      </c>
      <c r="F17" s="181"/>
      <c r="G17" s="39"/>
    </row>
    <row r="18" spans="1:7">
      <c r="A18" s="38" t="s">
        <v>739</v>
      </c>
      <c r="B18" s="38" t="s">
        <v>740</v>
      </c>
      <c r="C18" s="38" t="s">
        <v>719</v>
      </c>
      <c r="D18" s="182">
        <v>34.415133989006662</v>
      </c>
      <c r="F18" s="181"/>
      <c r="G18" s="39"/>
    </row>
    <row r="19" spans="1:7">
      <c r="A19" s="38" t="s">
        <v>739</v>
      </c>
      <c r="B19" s="38" t="s">
        <v>740</v>
      </c>
      <c r="C19" s="38" t="s">
        <v>573</v>
      </c>
      <c r="D19" s="182">
        <v>37.266525213445036</v>
      </c>
      <c r="F19" s="181"/>
      <c r="G19" s="39"/>
    </row>
    <row r="20" spans="1:7">
      <c r="A20" s="38" t="s">
        <v>739</v>
      </c>
      <c r="B20" s="38" t="s">
        <v>740</v>
      </c>
      <c r="C20" s="38" t="s">
        <v>331</v>
      </c>
      <c r="D20" s="182">
        <v>36.767056541893936</v>
      </c>
      <c r="F20" s="181"/>
      <c r="G20" s="39"/>
    </row>
    <row r="21" spans="1:7">
      <c r="A21" s="38" t="s">
        <v>739</v>
      </c>
      <c r="B21" s="38" t="s">
        <v>740</v>
      </c>
      <c r="C21" s="38" t="s">
        <v>572</v>
      </c>
      <c r="D21" s="182">
        <v>29.586587985417196</v>
      </c>
      <c r="F21" s="181"/>
      <c r="G21" s="39"/>
    </row>
    <row r="22" spans="1:7">
      <c r="A22" s="38" t="s">
        <v>739</v>
      </c>
      <c r="B22" s="38" t="s">
        <v>740</v>
      </c>
      <c r="C22" s="38" t="s">
        <v>485</v>
      </c>
      <c r="D22" s="182">
        <v>31.202155601506988</v>
      </c>
      <c r="F22" s="181"/>
      <c r="G22" s="39"/>
    </row>
    <row r="23" spans="1:7">
      <c r="A23" s="38" t="s">
        <v>739</v>
      </c>
      <c r="B23" s="38" t="s">
        <v>740</v>
      </c>
      <c r="C23" s="38" t="s">
        <v>327</v>
      </c>
      <c r="D23" s="182">
        <v>30.228587939441248</v>
      </c>
      <c r="F23" s="181"/>
      <c r="G23" s="39"/>
    </row>
    <row r="24" spans="1:7">
      <c r="A24" s="38" t="s">
        <v>739</v>
      </c>
      <c r="B24" s="38" t="s">
        <v>740</v>
      </c>
      <c r="C24" s="38" t="s">
        <v>484</v>
      </c>
      <c r="D24" s="182">
        <v>32.034688431922241</v>
      </c>
      <c r="F24" s="181"/>
      <c r="G24" s="39"/>
    </row>
    <row r="25" spans="1:7">
      <c r="A25" s="38" t="s">
        <v>739</v>
      </c>
      <c r="B25" s="38" t="s">
        <v>740</v>
      </c>
      <c r="C25" s="38" t="s">
        <v>483</v>
      </c>
      <c r="D25" s="182">
        <v>34.95918863066543</v>
      </c>
      <c r="F25" s="181"/>
      <c r="G25" s="39"/>
    </row>
    <row r="26" spans="1:7">
      <c r="A26" s="38" t="s">
        <v>739</v>
      </c>
      <c r="B26" s="38" t="s">
        <v>740</v>
      </c>
      <c r="C26" s="38" t="s">
        <v>96</v>
      </c>
      <c r="D26" s="182">
        <v>34.676219743572474</v>
      </c>
      <c r="F26" s="181"/>
      <c r="G26" s="39"/>
    </row>
    <row r="27" spans="1:7">
      <c r="A27" s="38" t="s">
        <v>739</v>
      </c>
      <c r="B27" s="38" t="s">
        <v>723</v>
      </c>
      <c r="C27" s="38" t="s">
        <v>721</v>
      </c>
      <c r="D27" s="182">
        <v>260.50062279412924</v>
      </c>
      <c r="F27" s="181"/>
      <c r="G27" s="39"/>
    </row>
    <row r="28" spans="1:7">
      <c r="A28" s="38" t="s">
        <v>739</v>
      </c>
      <c r="B28" s="38" t="s">
        <v>723</v>
      </c>
      <c r="C28" s="38" t="s">
        <v>720</v>
      </c>
      <c r="D28" s="182">
        <v>260.48718040085834</v>
      </c>
      <c r="F28" s="181"/>
      <c r="G28" s="39"/>
    </row>
    <row r="29" spans="1:7">
      <c r="A29" s="38" t="s">
        <v>739</v>
      </c>
      <c r="B29" s="38" t="s">
        <v>723</v>
      </c>
      <c r="C29" s="38" t="s">
        <v>719</v>
      </c>
      <c r="D29" s="182">
        <v>260.1750678468145</v>
      </c>
      <c r="F29" s="181"/>
      <c r="G29" s="39"/>
    </row>
    <row r="30" spans="1:7">
      <c r="A30" s="38" t="s">
        <v>739</v>
      </c>
      <c r="B30" s="38" t="s">
        <v>723</v>
      </c>
      <c r="C30" s="38" t="s">
        <v>573</v>
      </c>
      <c r="D30" s="182">
        <v>270.64872946777848</v>
      </c>
      <c r="F30" s="181"/>
      <c r="G30" s="39"/>
    </row>
    <row r="31" spans="1:7">
      <c r="A31" s="38" t="s">
        <v>739</v>
      </c>
      <c r="B31" s="38" t="s">
        <v>723</v>
      </c>
      <c r="C31" s="38" t="s">
        <v>331</v>
      </c>
      <c r="D31" s="182">
        <v>277.08411660616298</v>
      </c>
      <c r="F31" s="181"/>
      <c r="G31" s="39"/>
    </row>
    <row r="32" spans="1:7">
      <c r="A32" s="38" t="s">
        <v>739</v>
      </c>
      <c r="B32" s="38" t="s">
        <v>723</v>
      </c>
      <c r="C32" s="38" t="s">
        <v>572</v>
      </c>
      <c r="D32" s="182">
        <v>292.6573298082053</v>
      </c>
      <c r="F32" s="181"/>
      <c r="G32" s="39"/>
    </row>
    <row r="33" spans="1:7">
      <c r="A33" s="38" t="s">
        <v>739</v>
      </c>
      <c r="B33" s="38" t="s">
        <v>723</v>
      </c>
      <c r="C33" s="38" t="s">
        <v>485</v>
      </c>
      <c r="D33" s="182">
        <v>302.93627459409601</v>
      </c>
      <c r="F33" s="181"/>
      <c r="G33" s="39"/>
    </row>
    <row r="34" spans="1:7">
      <c r="A34" s="38" t="s">
        <v>739</v>
      </c>
      <c r="B34" s="38" t="s">
        <v>723</v>
      </c>
      <c r="C34" s="38" t="s">
        <v>327</v>
      </c>
      <c r="D34" s="182">
        <v>308.56924115797102</v>
      </c>
      <c r="F34" s="181"/>
      <c r="G34" s="39"/>
    </row>
    <row r="35" spans="1:7">
      <c r="A35" s="38" t="s">
        <v>739</v>
      </c>
      <c r="B35" s="38" t="s">
        <v>723</v>
      </c>
      <c r="C35" s="38" t="s">
        <v>484</v>
      </c>
      <c r="D35" s="182">
        <v>316.26619158226248</v>
      </c>
      <c r="F35" s="181"/>
      <c r="G35" s="39"/>
    </row>
    <row r="36" spans="1:7">
      <c r="A36" s="38" t="s">
        <v>739</v>
      </c>
      <c r="B36" s="38" t="s">
        <v>723</v>
      </c>
      <c r="C36" s="38" t="s">
        <v>483</v>
      </c>
      <c r="D36" s="182">
        <v>326.3189764250809</v>
      </c>
      <c r="F36" s="181"/>
      <c r="G36" s="39"/>
    </row>
    <row r="37" spans="1:7">
      <c r="A37" s="38" t="s">
        <v>739</v>
      </c>
      <c r="B37" s="38" t="s">
        <v>723</v>
      </c>
      <c r="C37" s="38" t="s">
        <v>96</v>
      </c>
      <c r="D37" s="182">
        <v>325.70821480710828</v>
      </c>
      <c r="F37" s="181"/>
      <c r="G37" s="39"/>
    </row>
    <row r="38" spans="1:7">
      <c r="A38" s="38" t="s">
        <v>739</v>
      </c>
      <c r="B38" s="38" t="s">
        <v>423</v>
      </c>
      <c r="C38" s="38" t="s">
        <v>721</v>
      </c>
      <c r="D38" s="182">
        <v>325.86770521066563</v>
      </c>
      <c r="F38" s="181"/>
      <c r="G38" s="39"/>
    </row>
    <row r="39" spans="1:7">
      <c r="A39" s="38" t="s">
        <v>739</v>
      </c>
      <c r="B39" s="38" t="s">
        <v>423</v>
      </c>
      <c r="C39" s="38" t="s">
        <v>720</v>
      </c>
      <c r="D39" s="182">
        <v>346.2904118671147</v>
      </c>
      <c r="F39" s="181"/>
      <c r="G39" s="39"/>
    </row>
    <row r="40" spans="1:7">
      <c r="A40" s="38" t="s">
        <v>739</v>
      </c>
      <c r="B40" s="38" t="s">
        <v>423</v>
      </c>
      <c r="C40" s="38" t="s">
        <v>719</v>
      </c>
      <c r="D40" s="182">
        <v>355.81637908666198</v>
      </c>
      <c r="F40" s="181"/>
      <c r="G40" s="39"/>
    </row>
    <row r="41" spans="1:7">
      <c r="A41" s="38" t="s">
        <v>739</v>
      </c>
      <c r="B41" s="38" t="s">
        <v>423</v>
      </c>
      <c r="C41" s="38" t="s">
        <v>573</v>
      </c>
      <c r="D41" s="182">
        <v>376.16884859231772</v>
      </c>
      <c r="F41" s="180"/>
      <c r="G41" s="39"/>
    </row>
    <row r="42" spans="1:7">
      <c r="A42" s="38" t="s">
        <v>739</v>
      </c>
      <c r="B42" s="38" t="s">
        <v>423</v>
      </c>
      <c r="C42" s="38" t="s">
        <v>331</v>
      </c>
      <c r="D42" s="182">
        <v>391.68843353040768</v>
      </c>
      <c r="F42" s="180"/>
      <c r="G42" s="39"/>
    </row>
    <row r="43" spans="1:7">
      <c r="A43" s="38" t="s">
        <v>739</v>
      </c>
      <c r="B43" s="38" t="s">
        <v>423</v>
      </c>
      <c r="C43" s="38" t="s">
        <v>572</v>
      </c>
      <c r="D43" s="182">
        <v>392.01912967387864</v>
      </c>
      <c r="F43" s="180"/>
      <c r="G43" s="39"/>
    </row>
    <row r="44" spans="1:7">
      <c r="A44" s="38" t="s">
        <v>739</v>
      </c>
      <c r="B44" s="38" t="s">
        <v>423</v>
      </c>
      <c r="C44" s="38" t="s">
        <v>485</v>
      </c>
      <c r="D44" s="182">
        <v>389.92453346595363</v>
      </c>
      <c r="F44" s="180"/>
      <c r="G44" s="39"/>
    </row>
    <row r="45" spans="1:7">
      <c r="A45" s="38" t="s">
        <v>739</v>
      </c>
      <c r="B45" s="38" t="s">
        <v>423</v>
      </c>
      <c r="C45" s="38" t="s">
        <v>327</v>
      </c>
      <c r="D45" s="182">
        <v>405.28556140830352</v>
      </c>
      <c r="F45" s="180"/>
      <c r="G45" s="39"/>
    </row>
    <row r="46" spans="1:7">
      <c r="A46" s="38" t="s">
        <v>739</v>
      </c>
      <c r="B46" s="38" t="s">
        <v>423</v>
      </c>
      <c r="C46" s="38" t="s">
        <v>484</v>
      </c>
      <c r="D46" s="182">
        <v>413.87173764319272</v>
      </c>
      <c r="F46" s="180"/>
      <c r="G46" s="39"/>
    </row>
    <row r="47" spans="1:7">
      <c r="A47" s="38" t="s">
        <v>739</v>
      </c>
      <c r="B47" s="38" t="s">
        <v>423</v>
      </c>
      <c r="C47" s="38" t="s">
        <v>483</v>
      </c>
      <c r="D47" s="182">
        <v>424.6939159166763</v>
      </c>
      <c r="F47" s="180"/>
      <c r="G47" s="39"/>
    </row>
    <row r="48" spans="1:7">
      <c r="A48" s="33" t="s">
        <v>739</v>
      </c>
      <c r="B48" s="33" t="s">
        <v>423</v>
      </c>
      <c r="C48" s="33" t="s">
        <v>96</v>
      </c>
      <c r="D48" s="172">
        <v>424.15451416810697</v>
      </c>
      <c r="F48" s="180"/>
      <c r="G48" s="39"/>
    </row>
    <row r="49" spans="1:7">
      <c r="A49" s="16"/>
      <c r="B49" s="16"/>
      <c r="C49" s="16"/>
      <c r="D49" s="168"/>
      <c r="F49" s="180"/>
      <c r="G49" s="39"/>
    </row>
    <row r="50" spans="1:7">
      <c r="A50" s="16"/>
      <c r="B50" s="16"/>
      <c r="C50" s="16"/>
      <c r="D50" s="168"/>
      <c r="F50" s="180"/>
      <c r="G50" s="39"/>
    </row>
    <row r="51" spans="1:7">
      <c r="A51" s="16"/>
      <c r="B51" s="16"/>
      <c r="C51" s="16"/>
      <c r="D51" s="168"/>
      <c r="F51" s="180"/>
      <c r="G51" s="39"/>
    </row>
    <row r="52" spans="1:7">
      <c r="A52" s="16"/>
      <c r="B52" s="16"/>
      <c r="C52" s="16"/>
      <c r="D52" s="168"/>
      <c r="F52" s="181"/>
      <c r="G52" s="39"/>
    </row>
    <row r="53" spans="1:7">
      <c r="F53" s="181"/>
      <c r="G53" s="39"/>
    </row>
    <row r="54" spans="1:7">
      <c r="F54" s="181"/>
      <c r="G54" s="39"/>
    </row>
    <row r="55" spans="1:7">
      <c r="F55" s="181"/>
      <c r="G55" s="39"/>
    </row>
    <row r="56" spans="1:7">
      <c r="F56" s="181"/>
      <c r="G56" s="39"/>
    </row>
    <row r="57" spans="1:7">
      <c r="F57" s="181"/>
      <c r="G57" s="39"/>
    </row>
    <row r="58" spans="1:7">
      <c r="F58" s="181"/>
      <c r="G58" s="39"/>
    </row>
    <row r="59" spans="1:7">
      <c r="F59" s="181"/>
      <c r="G59" s="39"/>
    </row>
    <row r="60" spans="1:7">
      <c r="F60" s="181"/>
      <c r="G60" s="39"/>
    </row>
    <row r="61" spans="1:7">
      <c r="F61" s="181"/>
      <c r="G61" s="39"/>
    </row>
    <row r="62" spans="1:7">
      <c r="F62" s="181"/>
      <c r="G62" s="39"/>
    </row>
    <row r="63" spans="1:7">
      <c r="F63" s="180"/>
      <c r="G63" s="39"/>
    </row>
    <row r="64" spans="1:7">
      <c r="F64" s="180"/>
      <c r="G64" s="39"/>
    </row>
    <row r="65" spans="6:7">
      <c r="F65" s="180"/>
      <c r="G65" s="39"/>
    </row>
    <row r="66" spans="6:7">
      <c r="F66" s="180"/>
      <c r="G66" s="39"/>
    </row>
    <row r="67" spans="6:7">
      <c r="F67" s="180"/>
      <c r="G67" s="39"/>
    </row>
    <row r="68" spans="6:7">
      <c r="F68" s="180"/>
      <c r="G68" s="39"/>
    </row>
    <row r="69" spans="6:7">
      <c r="F69" s="180"/>
      <c r="G69" s="39"/>
    </row>
    <row r="70" spans="6:7">
      <c r="F70" s="180"/>
      <c r="G70" s="39"/>
    </row>
    <row r="71" spans="6:7">
      <c r="F71" s="180"/>
      <c r="G71" s="39"/>
    </row>
    <row r="72" spans="6:7">
      <c r="F72" s="180"/>
      <c r="G72" s="39"/>
    </row>
    <row r="73" spans="6:7">
      <c r="F73" s="180"/>
      <c r="G73" s="39"/>
    </row>
    <row r="74" spans="6:7">
      <c r="F74" s="181"/>
      <c r="G74" s="39"/>
    </row>
    <row r="75" spans="6:7">
      <c r="F75" s="181"/>
      <c r="G75" s="39"/>
    </row>
    <row r="76" spans="6:7">
      <c r="F76" s="181"/>
      <c r="G76" s="39"/>
    </row>
    <row r="77" spans="6:7">
      <c r="F77" s="181"/>
      <c r="G77" s="39"/>
    </row>
    <row r="78" spans="6:7">
      <c r="F78" s="181"/>
      <c r="G78" s="39"/>
    </row>
    <row r="79" spans="6:7">
      <c r="F79" s="181"/>
      <c r="G79" s="39"/>
    </row>
    <row r="80" spans="6:7">
      <c r="F80" s="181"/>
      <c r="G80" s="39"/>
    </row>
    <row r="81" spans="6:7">
      <c r="F81" s="181"/>
      <c r="G81" s="39"/>
    </row>
    <row r="82" spans="6:7">
      <c r="F82" s="181"/>
      <c r="G82" s="39"/>
    </row>
    <row r="83" spans="6:7">
      <c r="F83" s="181"/>
      <c r="G83" s="39"/>
    </row>
    <row r="84" spans="6:7">
      <c r="F84" s="181"/>
      <c r="G84" s="39"/>
    </row>
    <row r="85" spans="6:7">
      <c r="F85" s="181"/>
      <c r="G85" s="39"/>
    </row>
    <row r="86" spans="6:7">
      <c r="F86" s="181"/>
      <c r="G86" s="39"/>
    </row>
    <row r="87" spans="6:7">
      <c r="F87" s="181"/>
      <c r="G87" s="39"/>
    </row>
    <row r="88" spans="6:7">
      <c r="F88" s="181"/>
      <c r="G88" s="39"/>
    </row>
    <row r="89" spans="6:7">
      <c r="F89" s="181"/>
      <c r="G89" s="39"/>
    </row>
    <row r="90" spans="6:7">
      <c r="F90" s="181"/>
      <c r="G90" s="39"/>
    </row>
    <row r="91" spans="6:7">
      <c r="F91" s="181"/>
      <c r="G91" s="39"/>
    </row>
    <row r="92" spans="6:7">
      <c r="F92" s="181"/>
      <c r="G92" s="39"/>
    </row>
    <row r="93" spans="6:7">
      <c r="F93" s="181"/>
      <c r="G93" s="39"/>
    </row>
    <row r="94" spans="6:7">
      <c r="F94" s="181"/>
      <c r="G94" s="39"/>
    </row>
    <row r="95" spans="6:7">
      <c r="F95" s="181"/>
      <c r="G95" s="39"/>
    </row>
    <row r="96" spans="6:7">
      <c r="F96" s="181"/>
      <c r="G96" s="39"/>
    </row>
    <row r="97" spans="6:7">
      <c r="F97" s="181"/>
      <c r="G97" s="39"/>
    </row>
    <row r="98" spans="6:7">
      <c r="F98" s="181"/>
      <c r="G98" s="39"/>
    </row>
    <row r="99" spans="6:7">
      <c r="F99" s="181"/>
      <c r="G99" s="39"/>
    </row>
    <row r="100" spans="6:7">
      <c r="F100" s="181"/>
      <c r="G100" s="39"/>
    </row>
    <row r="101" spans="6:7">
      <c r="F101" s="181"/>
      <c r="G101" s="39"/>
    </row>
    <row r="102" spans="6:7">
      <c r="F102" s="181"/>
      <c r="G102" s="39"/>
    </row>
    <row r="103" spans="6:7">
      <c r="F103" s="181"/>
      <c r="G103" s="39"/>
    </row>
    <row r="104" spans="6:7">
      <c r="F104" s="181"/>
      <c r="G104" s="39"/>
    </row>
    <row r="105" spans="6:7">
      <c r="F105" s="181"/>
      <c r="G105" s="39"/>
    </row>
    <row r="106" spans="6:7">
      <c r="F106" s="181"/>
      <c r="G106" s="39"/>
    </row>
    <row r="107" spans="6:7">
      <c r="F107" s="180"/>
      <c r="G107" s="39"/>
    </row>
    <row r="108" spans="6:7">
      <c r="F108" s="180"/>
      <c r="G108" s="39"/>
    </row>
    <row r="109" spans="6:7">
      <c r="F109" s="180"/>
      <c r="G109" s="39"/>
    </row>
    <row r="110" spans="6:7">
      <c r="F110" s="180"/>
      <c r="G110" s="39"/>
    </row>
    <row r="111" spans="6:7">
      <c r="F111" s="180"/>
      <c r="G111" s="39"/>
    </row>
    <row r="112" spans="6:7">
      <c r="F112" s="180"/>
      <c r="G112" s="39"/>
    </row>
    <row r="113" spans="6:7">
      <c r="F113" s="180"/>
      <c r="G113" s="39"/>
    </row>
    <row r="114" spans="6:7">
      <c r="F114" s="180"/>
      <c r="G114" s="39"/>
    </row>
    <row r="115" spans="6:7">
      <c r="F115" s="180"/>
      <c r="G115" s="39"/>
    </row>
    <row r="116" spans="6:7">
      <c r="F116" s="180"/>
      <c r="G116" s="39"/>
    </row>
    <row r="117" spans="6:7">
      <c r="F117" s="180"/>
      <c r="G117" s="39"/>
    </row>
    <row r="118" spans="6:7">
      <c r="F118" s="179"/>
      <c r="G118" s="39"/>
    </row>
    <row r="119" spans="6:7">
      <c r="F119" s="179"/>
      <c r="G119" s="39"/>
    </row>
    <row r="120" spans="6:7">
      <c r="F120" s="179"/>
      <c r="G120" s="39"/>
    </row>
    <row r="121" spans="6:7">
      <c r="F121" s="179"/>
      <c r="G121" s="39"/>
    </row>
    <row r="122" spans="6:7">
      <c r="F122" s="179"/>
      <c r="G122" s="39"/>
    </row>
    <row r="123" spans="6:7">
      <c r="F123" s="179"/>
      <c r="G123" s="39"/>
    </row>
    <row r="124" spans="6:7">
      <c r="F124" s="179"/>
      <c r="G124" s="39"/>
    </row>
    <row r="125" spans="6:7">
      <c r="F125" s="179"/>
      <c r="G125" s="39"/>
    </row>
    <row r="126" spans="6:7">
      <c r="F126" s="179"/>
      <c r="G126" s="39"/>
    </row>
    <row r="127" spans="6:7">
      <c r="F127" s="179"/>
      <c r="G127" s="39"/>
    </row>
    <row r="128" spans="6:7">
      <c r="F128" s="179"/>
      <c r="G128" s="39"/>
    </row>
  </sheetData>
  <mergeCells count="2">
    <mergeCell ref="A1:D1"/>
    <mergeCell ref="A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H129"/>
  <sheetViews>
    <sheetView workbookViewId="0">
      <selection sqref="A1:G36"/>
    </sheetView>
  </sheetViews>
  <sheetFormatPr defaultColWidth="9.140625" defaultRowHeight="15"/>
  <cols>
    <col min="1" max="1" width="50" style="13" customWidth="1"/>
    <col min="2" max="2" width="26.7109375" style="13" customWidth="1"/>
    <col min="3" max="3" width="19.28515625" style="13" customWidth="1"/>
    <col min="4" max="4" width="18.7109375" style="13" customWidth="1"/>
    <col min="5" max="5" width="12.85546875" style="13" customWidth="1"/>
    <col min="6" max="6" width="12" style="13" customWidth="1"/>
    <col min="7" max="7" width="12.28515625" style="13" customWidth="1"/>
    <col min="8" max="16384" width="9.140625" style="13"/>
  </cols>
  <sheetData>
    <row r="1" spans="1:8" ht="31.5" customHeight="1">
      <c r="A1" s="198" t="s">
        <v>97</v>
      </c>
      <c r="B1" s="198"/>
      <c r="C1" s="198"/>
      <c r="D1" s="198"/>
    </row>
    <row r="2" spans="1:8">
      <c r="A2" s="198" t="s">
        <v>98</v>
      </c>
      <c r="B2" s="198"/>
      <c r="C2" s="198"/>
      <c r="D2" s="198"/>
    </row>
    <row r="4" spans="1:8">
      <c r="A4" s="2" t="s">
        <v>4</v>
      </c>
      <c r="B4" s="2" t="s">
        <v>5</v>
      </c>
      <c r="C4" s="2" t="s">
        <v>6</v>
      </c>
      <c r="D4" s="2" t="s">
        <v>7</v>
      </c>
      <c r="E4" s="2" t="s">
        <v>8</v>
      </c>
      <c r="F4" s="11" t="s">
        <v>9</v>
      </c>
      <c r="G4" s="2" t="s">
        <v>92</v>
      </c>
      <c r="H4" s="2" t="s">
        <v>103</v>
      </c>
    </row>
    <row r="5" spans="1:8">
      <c r="A5" t="s">
        <v>10</v>
      </c>
      <c r="B5" t="s">
        <v>11</v>
      </c>
      <c r="C5" t="s">
        <v>69</v>
      </c>
      <c r="D5" t="s">
        <v>71</v>
      </c>
      <c r="E5" t="s">
        <v>13</v>
      </c>
      <c r="F5" s="6">
        <v>11</v>
      </c>
      <c r="G5" t="s">
        <v>93</v>
      </c>
      <c r="H5"/>
    </row>
    <row r="6" spans="1:8">
      <c r="A6" t="s">
        <v>10</v>
      </c>
      <c r="B6" t="s">
        <v>11</v>
      </c>
      <c r="C6" t="s">
        <v>69</v>
      </c>
      <c r="D6" t="s">
        <v>71</v>
      </c>
      <c r="E6" t="s">
        <v>14</v>
      </c>
      <c r="F6" s="6">
        <v>2.6</v>
      </c>
      <c r="G6" t="s">
        <v>93</v>
      </c>
      <c r="H6"/>
    </row>
    <row r="7" spans="1:8">
      <c r="A7" t="s">
        <v>10</v>
      </c>
      <c r="B7" t="s">
        <v>11</v>
      </c>
      <c r="C7" t="s">
        <v>69</v>
      </c>
      <c r="D7" t="s">
        <v>71</v>
      </c>
      <c r="E7" t="s">
        <v>15</v>
      </c>
      <c r="F7" s="6">
        <v>12.9</v>
      </c>
      <c r="G7" t="s">
        <v>93</v>
      </c>
      <c r="H7"/>
    </row>
    <row r="8" spans="1:8">
      <c r="A8" t="s">
        <v>10</v>
      </c>
      <c r="B8" t="s">
        <v>11</v>
      </c>
      <c r="C8" t="s">
        <v>69</v>
      </c>
      <c r="D8" t="s">
        <v>71</v>
      </c>
      <c r="E8" t="s">
        <v>87</v>
      </c>
      <c r="F8" s="6">
        <v>22.7</v>
      </c>
      <c r="G8" t="s">
        <v>93</v>
      </c>
      <c r="H8"/>
    </row>
    <row r="9" spans="1:8">
      <c r="A9" t="s">
        <v>10</v>
      </c>
      <c r="B9" t="s">
        <v>11</v>
      </c>
      <c r="C9" t="s">
        <v>69</v>
      </c>
      <c r="D9" t="s">
        <v>72</v>
      </c>
      <c r="E9" t="s">
        <v>13</v>
      </c>
      <c r="F9" s="6">
        <v>12.8</v>
      </c>
      <c r="G9" t="s">
        <v>93</v>
      </c>
      <c r="H9"/>
    </row>
    <row r="10" spans="1:8">
      <c r="A10" t="s">
        <v>10</v>
      </c>
      <c r="B10" t="s">
        <v>11</v>
      </c>
      <c r="C10" t="s">
        <v>69</v>
      </c>
      <c r="D10" t="s">
        <v>72</v>
      </c>
      <c r="E10" t="s">
        <v>14</v>
      </c>
      <c r="F10" s="6">
        <v>4.4000000000000004</v>
      </c>
      <c r="G10" t="s">
        <v>93</v>
      </c>
      <c r="H10"/>
    </row>
    <row r="11" spans="1:8">
      <c r="A11" t="s">
        <v>10</v>
      </c>
      <c r="B11" t="s">
        <v>11</v>
      </c>
      <c r="C11" t="s">
        <v>69</v>
      </c>
      <c r="D11" t="s">
        <v>72</v>
      </c>
      <c r="E11" t="s">
        <v>15</v>
      </c>
      <c r="F11" s="6">
        <v>13.9</v>
      </c>
      <c r="G11" t="s">
        <v>93</v>
      </c>
      <c r="H11"/>
    </row>
    <row r="12" spans="1:8">
      <c r="A12" t="s">
        <v>10</v>
      </c>
      <c r="B12" t="s">
        <v>11</v>
      </c>
      <c r="C12" t="s">
        <v>69</v>
      </c>
      <c r="D12" t="s">
        <v>72</v>
      </c>
      <c r="E12" t="s">
        <v>87</v>
      </c>
      <c r="F12" s="6">
        <v>22.7</v>
      </c>
      <c r="G12" t="s">
        <v>93</v>
      </c>
      <c r="H12"/>
    </row>
    <row r="13" spans="1:8">
      <c r="A13" t="s">
        <v>10</v>
      </c>
      <c r="B13" t="s">
        <v>11</v>
      </c>
      <c r="C13" t="s">
        <v>69</v>
      </c>
      <c r="D13" t="s">
        <v>73</v>
      </c>
      <c r="E13" t="s">
        <v>13</v>
      </c>
      <c r="F13" s="6">
        <v>10.7</v>
      </c>
      <c r="G13" t="s">
        <v>93</v>
      </c>
      <c r="H13"/>
    </row>
    <row r="14" spans="1:8">
      <c r="A14" t="s">
        <v>10</v>
      </c>
      <c r="B14" t="s">
        <v>11</v>
      </c>
      <c r="C14" t="s">
        <v>69</v>
      </c>
      <c r="D14" t="s">
        <v>73</v>
      </c>
      <c r="E14" t="s">
        <v>14</v>
      </c>
      <c r="F14" s="6">
        <v>5</v>
      </c>
      <c r="G14" t="s">
        <v>93</v>
      </c>
      <c r="H14"/>
    </row>
    <row r="15" spans="1:8">
      <c r="A15" t="s">
        <v>10</v>
      </c>
      <c r="B15" t="s">
        <v>11</v>
      </c>
      <c r="C15" t="s">
        <v>69</v>
      </c>
      <c r="D15" t="s">
        <v>73</v>
      </c>
      <c r="E15" t="s">
        <v>15</v>
      </c>
      <c r="F15" s="6">
        <v>12.7</v>
      </c>
      <c r="G15" t="s">
        <v>93</v>
      </c>
      <c r="H15"/>
    </row>
    <row r="16" spans="1:8">
      <c r="A16" t="s">
        <v>10</v>
      </c>
      <c r="B16" t="s">
        <v>11</v>
      </c>
      <c r="C16" t="s">
        <v>69</v>
      </c>
      <c r="D16" t="s">
        <v>73</v>
      </c>
      <c r="E16" t="s">
        <v>87</v>
      </c>
      <c r="F16" s="6">
        <v>22.1</v>
      </c>
      <c r="G16" t="s">
        <v>93</v>
      </c>
      <c r="H16"/>
    </row>
    <row r="17" spans="1:8">
      <c r="A17" t="s">
        <v>10</v>
      </c>
      <c r="B17" t="s">
        <v>11</v>
      </c>
      <c r="C17" t="s">
        <v>69</v>
      </c>
      <c r="D17" t="s">
        <v>74</v>
      </c>
      <c r="E17" t="s">
        <v>13</v>
      </c>
      <c r="F17" s="6">
        <v>13.1</v>
      </c>
      <c r="G17" t="s">
        <v>93</v>
      </c>
      <c r="H17"/>
    </row>
    <row r="18" spans="1:8">
      <c r="A18" t="s">
        <v>10</v>
      </c>
      <c r="B18" t="s">
        <v>11</v>
      </c>
      <c r="C18" t="s">
        <v>69</v>
      </c>
      <c r="D18" t="s">
        <v>74</v>
      </c>
      <c r="E18" t="s">
        <v>14</v>
      </c>
      <c r="F18" s="6">
        <v>5</v>
      </c>
      <c r="G18" t="s">
        <v>93</v>
      </c>
      <c r="H18"/>
    </row>
    <row r="19" spans="1:8">
      <c r="A19" t="s">
        <v>10</v>
      </c>
      <c r="B19" t="s">
        <v>11</v>
      </c>
      <c r="C19" t="s">
        <v>69</v>
      </c>
      <c r="D19" t="s">
        <v>74</v>
      </c>
      <c r="E19" t="s">
        <v>15</v>
      </c>
      <c r="F19" s="6">
        <v>14.6</v>
      </c>
      <c r="G19" t="s">
        <v>93</v>
      </c>
      <c r="H19"/>
    </row>
    <row r="20" spans="1:8">
      <c r="A20" t="s">
        <v>10</v>
      </c>
      <c r="B20" t="s">
        <v>11</v>
      </c>
      <c r="C20" t="s">
        <v>69</v>
      </c>
      <c r="D20" t="s">
        <v>74</v>
      </c>
      <c r="E20" t="s">
        <v>87</v>
      </c>
      <c r="F20" s="6">
        <v>23.1</v>
      </c>
      <c r="G20" t="s">
        <v>93</v>
      </c>
      <c r="H20"/>
    </row>
    <row r="21" spans="1:8">
      <c r="A21" t="s">
        <v>10</v>
      </c>
      <c r="B21" t="s">
        <v>11</v>
      </c>
      <c r="C21" t="s">
        <v>69</v>
      </c>
      <c r="D21" t="s">
        <v>75</v>
      </c>
      <c r="E21" t="s">
        <v>13</v>
      </c>
      <c r="F21" s="6">
        <v>12.7</v>
      </c>
      <c r="G21" t="s">
        <v>93</v>
      </c>
      <c r="H21"/>
    </row>
    <row r="22" spans="1:8">
      <c r="A22" t="s">
        <v>10</v>
      </c>
      <c r="B22" t="s">
        <v>11</v>
      </c>
      <c r="C22" t="s">
        <v>69</v>
      </c>
      <c r="D22" t="s">
        <v>75</v>
      </c>
      <c r="E22" t="s">
        <v>14</v>
      </c>
      <c r="F22" s="6">
        <v>4.0999999999999996</v>
      </c>
      <c r="G22" t="s">
        <v>93</v>
      </c>
      <c r="H22"/>
    </row>
    <row r="23" spans="1:8">
      <c r="A23" t="s">
        <v>10</v>
      </c>
      <c r="B23" t="s">
        <v>11</v>
      </c>
      <c r="C23" t="s">
        <v>69</v>
      </c>
      <c r="D23" t="s">
        <v>75</v>
      </c>
      <c r="E23" t="s">
        <v>15</v>
      </c>
      <c r="F23" s="6">
        <v>14</v>
      </c>
      <c r="G23" t="s">
        <v>93</v>
      </c>
      <c r="H23"/>
    </row>
    <row r="24" spans="1:8">
      <c r="A24" t="s">
        <v>10</v>
      </c>
      <c r="B24" t="s">
        <v>11</v>
      </c>
      <c r="C24" t="s">
        <v>69</v>
      </c>
      <c r="D24" t="s">
        <v>75</v>
      </c>
      <c r="E24" t="s">
        <v>87</v>
      </c>
      <c r="F24" s="6">
        <v>22.1</v>
      </c>
      <c r="G24" t="s">
        <v>93</v>
      </c>
      <c r="H24"/>
    </row>
    <row r="25" spans="1:8">
      <c r="A25" t="s">
        <v>10</v>
      </c>
      <c r="B25" t="s">
        <v>11</v>
      </c>
      <c r="C25" t="s">
        <v>69</v>
      </c>
      <c r="D25" t="s">
        <v>76</v>
      </c>
      <c r="E25" t="s">
        <v>13</v>
      </c>
      <c r="F25" s="6">
        <v>13.4</v>
      </c>
      <c r="G25" t="s">
        <v>93</v>
      </c>
      <c r="H25"/>
    </row>
    <row r="26" spans="1:8">
      <c r="A26" t="s">
        <v>10</v>
      </c>
      <c r="B26" t="s">
        <v>11</v>
      </c>
      <c r="C26" t="s">
        <v>69</v>
      </c>
      <c r="D26" t="s">
        <v>76</v>
      </c>
      <c r="E26" t="s">
        <v>14</v>
      </c>
      <c r="F26" s="6">
        <v>4.9000000000000004</v>
      </c>
      <c r="G26" t="s">
        <v>93</v>
      </c>
      <c r="H26"/>
    </row>
    <row r="27" spans="1:8">
      <c r="A27" t="s">
        <v>10</v>
      </c>
      <c r="B27" t="s">
        <v>11</v>
      </c>
      <c r="C27" t="s">
        <v>69</v>
      </c>
      <c r="D27" t="s">
        <v>76</v>
      </c>
      <c r="E27" t="s">
        <v>15</v>
      </c>
      <c r="F27" s="6">
        <v>14.1</v>
      </c>
      <c r="G27" t="s">
        <v>93</v>
      </c>
      <c r="H27"/>
    </row>
    <row r="28" spans="1:8">
      <c r="A28" t="s">
        <v>10</v>
      </c>
      <c r="B28" t="s">
        <v>11</v>
      </c>
      <c r="C28" t="s">
        <v>69</v>
      </c>
      <c r="D28" t="s">
        <v>76</v>
      </c>
      <c r="E28" t="s">
        <v>87</v>
      </c>
      <c r="F28" s="6">
        <v>23.4</v>
      </c>
      <c r="G28" t="s">
        <v>93</v>
      </c>
      <c r="H28"/>
    </row>
    <row r="29" spans="1:8">
      <c r="A29" t="s">
        <v>10</v>
      </c>
      <c r="B29" t="s">
        <v>11</v>
      </c>
      <c r="C29" t="s">
        <v>69</v>
      </c>
      <c r="D29" t="s">
        <v>77</v>
      </c>
      <c r="E29" t="s">
        <v>13</v>
      </c>
      <c r="F29" s="6">
        <v>12.8</v>
      </c>
      <c r="G29" t="s">
        <v>93</v>
      </c>
      <c r="H29"/>
    </row>
    <row r="30" spans="1:8">
      <c r="A30" t="s">
        <v>10</v>
      </c>
      <c r="B30" t="s">
        <v>11</v>
      </c>
      <c r="C30" t="s">
        <v>69</v>
      </c>
      <c r="D30" t="s">
        <v>77</v>
      </c>
      <c r="E30" t="s">
        <v>14</v>
      </c>
      <c r="F30" s="6">
        <v>4.4000000000000004</v>
      </c>
      <c r="G30" t="s">
        <v>93</v>
      </c>
      <c r="H30"/>
    </row>
    <row r="31" spans="1:8">
      <c r="A31" t="s">
        <v>10</v>
      </c>
      <c r="B31" t="s">
        <v>11</v>
      </c>
      <c r="C31" t="s">
        <v>69</v>
      </c>
      <c r="D31" t="s">
        <v>77</v>
      </c>
      <c r="E31" t="s">
        <v>15</v>
      </c>
      <c r="F31" s="6">
        <v>15.1</v>
      </c>
      <c r="G31" t="s">
        <v>93</v>
      </c>
      <c r="H31"/>
    </row>
    <row r="32" spans="1:8">
      <c r="A32" t="s">
        <v>10</v>
      </c>
      <c r="B32" t="s">
        <v>11</v>
      </c>
      <c r="C32" t="s">
        <v>69</v>
      </c>
      <c r="D32" t="s">
        <v>77</v>
      </c>
      <c r="E32" t="s">
        <v>87</v>
      </c>
      <c r="F32" s="6">
        <v>22.5</v>
      </c>
      <c r="G32" t="s">
        <v>93</v>
      </c>
      <c r="H32"/>
    </row>
    <row r="33" spans="1:8">
      <c r="A33" t="s">
        <v>10</v>
      </c>
      <c r="B33" t="s">
        <v>11</v>
      </c>
      <c r="C33" t="s">
        <v>69</v>
      </c>
      <c r="D33" t="s">
        <v>78</v>
      </c>
      <c r="E33" t="s">
        <v>13</v>
      </c>
      <c r="F33" s="6">
        <v>13.1</v>
      </c>
      <c r="G33" t="s">
        <v>93</v>
      </c>
      <c r="H33"/>
    </row>
    <row r="34" spans="1:8">
      <c r="A34" t="s">
        <v>10</v>
      </c>
      <c r="B34" t="s">
        <v>11</v>
      </c>
      <c r="C34" t="s">
        <v>69</v>
      </c>
      <c r="D34" t="s">
        <v>78</v>
      </c>
      <c r="E34" t="s">
        <v>14</v>
      </c>
      <c r="F34" s="6">
        <v>5.4</v>
      </c>
      <c r="G34" t="s">
        <v>93</v>
      </c>
      <c r="H34"/>
    </row>
    <row r="35" spans="1:8">
      <c r="A35" t="s">
        <v>10</v>
      </c>
      <c r="B35" t="s">
        <v>11</v>
      </c>
      <c r="C35" t="s">
        <v>69</v>
      </c>
      <c r="D35" t="s">
        <v>78</v>
      </c>
      <c r="E35" t="s">
        <v>15</v>
      </c>
      <c r="F35" s="6">
        <v>14.5</v>
      </c>
      <c r="G35" t="s">
        <v>93</v>
      </c>
      <c r="H35"/>
    </row>
    <row r="36" spans="1:8">
      <c r="A36" s="14" t="s">
        <v>10</v>
      </c>
      <c r="B36" s="14" t="s">
        <v>11</v>
      </c>
      <c r="C36" s="14" t="s">
        <v>69</v>
      </c>
      <c r="D36" s="14" t="s">
        <v>78</v>
      </c>
      <c r="E36" s="14" t="s">
        <v>87</v>
      </c>
      <c r="F36" s="15">
        <v>22.7</v>
      </c>
      <c r="G36" s="14" t="s">
        <v>93</v>
      </c>
      <c r="H36" s="14"/>
    </row>
    <row r="37" spans="1:8">
      <c r="A37" s="13" t="s">
        <v>10</v>
      </c>
      <c r="B37" s="13" t="s">
        <v>11</v>
      </c>
      <c r="C37" s="13" t="s">
        <v>69</v>
      </c>
      <c r="D37" s="13" t="s">
        <v>71</v>
      </c>
      <c r="E37" s="13" t="s">
        <v>13</v>
      </c>
      <c r="F37" s="21">
        <v>9.6999999999999993</v>
      </c>
      <c r="G37" s="13" t="s">
        <v>96</v>
      </c>
      <c r="H37"/>
    </row>
    <row r="38" spans="1:8">
      <c r="A38" s="13" t="s">
        <v>10</v>
      </c>
      <c r="B38" s="13" t="s">
        <v>11</v>
      </c>
      <c r="C38" s="13" t="s">
        <v>69</v>
      </c>
      <c r="D38" s="13" t="s">
        <v>71</v>
      </c>
      <c r="E38" s="13" t="s">
        <v>14</v>
      </c>
      <c r="F38" s="21">
        <v>3.3</v>
      </c>
      <c r="G38" s="13" t="s">
        <v>96</v>
      </c>
      <c r="H38"/>
    </row>
    <row r="39" spans="1:8">
      <c r="A39" s="13" t="s">
        <v>10</v>
      </c>
      <c r="B39" s="13" t="s">
        <v>11</v>
      </c>
      <c r="C39" s="13" t="s">
        <v>69</v>
      </c>
      <c r="D39" s="13" t="s">
        <v>71</v>
      </c>
      <c r="E39" s="13" t="s">
        <v>15</v>
      </c>
      <c r="F39" s="21">
        <v>8.6999999999999993</v>
      </c>
      <c r="G39" s="13" t="s">
        <v>96</v>
      </c>
      <c r="H39"/>
    </row>
    <row r="40" spans="1:8">
      <c r="A40" s="13" t="s">
        <v>10</v>
      </c>
      <c r="B40" s="13" t="s">
        <v>11</v>
      </c>
      <c r="C40" s="13" t="s">
        <v>69</v>
      </c>
      <c r="D40" s="13" t="s">
        <v>71</v>
      </c>
      <c r="E40" s="13" t="s">
        <v>16</v>
      </c>
      <c r="F40" s="21">
        <v>18.8</v>
      </c>
      <c r="G40" s="13" t="s">
        <v>96</v>
      </c>
      <c r="H40"/>
    </row>
    <row r="41" spans="1:8">
      <c r="A41" s="13" t="s">
        <v>10</v>
      </c>
      <c r="B41" s="13" t="s">
        <v>11</v>
      </c>
      <c r="C41" s="13" t="s">
        <v>69</v>
      </c>
      <c r="D41" s="13" t="s">
        <v>71</v>
      </c>
      <c r="E41" s="13" t="s">
        <v>17</v>
      </c>
      <c r="F41" s="21">
        <v>24.9</v>
      </c>
      <c r="G41" s="13" t="s">
        <v>96</v>
      </c>
      <c r="H41"/>
    </row>
    <row r="42" spans="1:8">
      <c r="A42" s="13" t="s">
        <v>10</v>
      </c>
      <c r="B42" s="13" t="s">
        <v>11</v>
      </c>
      <c r="C42" s="13" t="s">
        <v>69</v>
      </c>
      <c r="D42" s="13" t="s">
        <v>72</v>
      </c>
      <c r="E42" s="13" t="s">
        <v>13</v>
      </c>
      <c r="F42" s="21">
        <v>11.3</v>
      </c>
      <c r="G42" s="13" t="s">
        <v>96</v>
      </c>
      <c r="H42"/>
    </row>
    <row r="43" spans="1:8">
      <c r="A43" s="13" t="s">
        <v>10</v>
      </c>
      <c r="B43" s="13" t="s">
        <v>11</v>
      </c>
      <c r="C43" s="13" t="s">
        <v>69</v>
      </c>
      <c r="D43" s="13" t="s">
        <v>72</v>
      </c>
      <c r="E43" s="13" t="s">
        <v>14</v>
      </c>
      <c r="F43" s="21">
        <v>4.7</v>
      </c>
      <c r="G43" s="13" t="s">
        <v>96</v>
      </c>
      <c r="H43"/>
    </row>
    <row r="44" spans="1:8">
      <c r="A44" s="13" t="s">
        <v>10</v>
      </c>
      <c r="B44" s="13" t="s">
        <v>11</v>
      </c>
      <c r="C44" s="13" t="s">
        <v>69</v>
      </c>
      <c r="D44" s="13" t="s">
        <v>72</v>
      </c>
      <c r="E44" s="13" t="s">
        <v>15</v>
      </c>
      <c r="F44" s="21">
        <v>10.3</v>
      </c>
      <c r="G44" s="13" t="s">
        <v>96</v>
      </c>
      <c r="H44"/>
    </row>
    <row r="45" spans="1:8">
      <c r="A45" s="13" t="s">
        <v>10</v>
      </c>
      <c r="B45" s="13" t="s">
        <v>11</v>
      </c>
      <c r="C45" s="13" t="s">
        <v>69</v>
      </c>
      <c r="D45" s="13" t="s">
        <v>72</v>
      </c>
      <c r="E45" s="13" t="s">
        <v>16</v>
      </c>
      <c r="F45" s="21">
        <v>18.3</v>
      </c>
      <c r="G45" s="13" t="s">
        <v>96</v>
      </c>
      <c r="H45"/>
    </row>
    <row r="46" spans="1:8">
      <c r="A46" s="13" t="s">
        <v>10</v>
      </c>
      <c r="B46" s="13" t="s">
        <v>11</v>
      </c>
      <c r="C46" s="13" t="s">
        <v>69</v>
      </c>
      <c r="D46" s="13" t="s">
        <v>72</v>
      </c>
      <c r="E46" s="13" t="s">
        <v>17</v>
      </c>
      <c r="F46" s="21">
        <v>25</v>
      </c>
      <c r="G46" s="13" t="s">
        <v>96</v>
      </c>
      <c r="H46"/>
    </row>
    <row r="47" spans="1:8">
      <c r="A47" s="13" t="s">
        <v>10</v>
      </c>
      <c r="B47" s="13" t="s">
        <v>11</v>
      </c>
      <c r="C47" s="13" t="s">
        <v>69</v>
      </c>
      <c r="D47" s="13" t="s">
        <v>73</v>
      </c>
      <c r="E47" s="13" t="s">
        <v>13</v>
      </c>
      <c r="F47" s="21">
        <v>9.6999999999999993</v>
      </c>
      <c r="G47" s="13" t="s">
        <v>96</v>
      </c>
      <c r="H47"/>
    </row>
    <row r="48" spans="1:8">
      <c r="A48" s="13" t="s">
        <v>10</v>
      </c>
      <c r="B48" s="13" t="s">
        <v>11</v>
      </c>
      <c r="C48" s="13" t="s">
        <v>69</v>
      </c>
      <c r="D48" s="13" t="s">
        <v>73</v>
      </c>
      <c r="E48" s="13" t="s">
        <v>14</v>
      </c>
      <c r="F48" s="21">
        <v>5.2</v>
      </c>
      <c r="G48" s="13" t="s">
        <v>96</v>
      </c>
      <c r="H48"/>
    </row>
    <row r="49" spans="1:8">
      <c r="A49" s="13" t="s">
        <v>10</v>
      </c>
      <c r="B49" s="13" t="s">
        <v>11</v>
      </c>
      <c r="C49" s="13" t="s">
        <v>69</v>
      </c>
      <c r="D49" s="13" t="s">
        <v>73</v>
      </c>
      <c r="E49" s="13" t="s">
        <v>15</v>
      </c>
      <c r="F49" s="21">
        <v>9.6999999999999993</v>
      </c>
      <c r="G49" s="13" t="s">
        <v>96</v>
      </c>
      <c r="H49"/>
    </row>
    <row r="50" spans="1:8">
      <c r="A50" s="13" t="s">
        <v>10</v>
      </c>
      <c r="B50" s="13" t="s">
        <v>11</v>
      </c>
      <c r="C50" s="13" t="s">
        <v>69</v>
      </c>
      <c r="D50" s="13" t="s">
        <v>73</v>
      </c>
      <c r="E50" s="13" t="s">
        <v>16</v>
      </c>
      <c r="F50" s="21">
        <v>19</v>
      </c>
      <c r="G50" s="13" t="s">
        <v>96</v>
      </c>
      <c r="H50"/>
    </row>
    <row r="51" spans="1:8">
      <c r="A51" s="13" t="s">
        <v>10</v>
      </c>
      <c r="B51" s="13" t="s">
        <v>11</v>
      </c>
      <c r="C51" s="13" t="s">
        <v>69</v>
      </c>
      <c r="D51" s="13" t="s">
        <v>73</v>
      </c>
      <c r="E51" s="13" t="s">
        <v>17</v>
      </c>
      <c r="F51" s="21">
        <v>21.7</v>
      </c>
      <c r="G51" s="13" t="s">
        <v>96</v>
      </c>
      <c r="H51"/>
    </row>
    <row r="52" spans="1:8">
      <c r="A52" s="13" t="s">
        <v>10</v>
      </c>
      <c r="B52" s="13" t="s">
        <v>11</v>
      </c>
      <c r="C52" s="13" t="s">
        <v>69</v>
      </c>
      <c r="D52" s="13" t="s">
        <v>74</v>
      </c>
      <c r="E52" s="13" t="s">
        <v>13</v>
      </c>
      <c r="F52" s="21">
        <v>11.6</v>
      </c>
      <c r="G52" s="13" t="s">
        <v>96</v>
      </c>
      <c r="H52"/>
    </row>
    <row r="53" spans="1:8">
      <c r="A53" s="13" t="s">
        <v>10</v>
      </c>
      <c r="B53" s="13" t="s">
        <v>11</v>
      </c>
      <c r="C53" s="13" t="s">
        <v>69</v>
      </c>
      <c r="D53" s="13" t="s">
        <v>74</v>
      </c>
      <c r="E53" s="13" t="s">
        <v>14</v>
      </c>
      <c r="F53" s="21">
        <v>4.3</v>
      </c>
      <c r="G53" s="13" t="s">
        <v>96</v>
      </c>
      <c r="H53"/>
    </row>
    <row r="54" spans="1:8">
      <c r="A54" s="13" t="s">
        <v>10</v>
      </c>
      <c r="B54" s="13" t="s">
        <v>11</v>
      </c>
      <c r="C54" s="13" t="s">
        <v>69</v>
      </c>
      <c r="D54" s="13" t="s">
        <v>74</v>
      </c>
      <c r="E54" s="13" t="s">
        <v>15</v>
      </c>
      <c r="F54" s="21">
        <v>10.6</v>
      </c>
      <c r="G54" s="13" t="s">
        <v>96</v>
      </c>
      <c r="H54"/>
    </row>
    <row r="55" spans="1:8">
      <c r="A55" s="13" t="s">
        <v>10</v>
      </c>
      <c r="B55" s="13" t="s">
        <v>11</v>
      </c>
      <c r="C55" s="13" t="s">
        <v>69</v>
      </c>
      <c r="D55" s="13" t="s">
        <v>74</v>
      </c>
      <c r="E55" s="13" t="s">
        <v>16</v>
      </c>
      <c r="F55" s="21">
        <v>20.7</v>
      </c>
      <c r="G55" s="13" t="s">
        <v>96</v>
      </c>
      <c r="H55"/>
    </row>
    <row r="56" spans="1:8">
      <c r="A56" s="13" t="s">
        <v>10</v>
      </c>
      <c r="B56" s="13" t="s">
        <v>11</v>
      </c>
      <c r="C56" s="13" t="s">
        <v>69</v>
      </c>
      <c r="D56" s="13" t="s">
        <v>74</v>
      </c>
      <c r="E56" s="13" t="s">
        <v>17</v>
      </c>
      <c r="F56" s="21">
        <v>23.9</v>
      </c>
      <c r="G56" s="13" t="s">
        <v>96</v>
      </c>
      <c r="H56"/>
    </row>
    <row r="57" spans="1:8">
      <c r="A57" s="13" t="s">
        <v>10</v>
      </c>
      <c r="B57" s="13" t="s">
        <v>11</v>
      </c>
      <c r="C57" s="13" t="s">
        <v>69</v>
      </c>
      <c r="D57" s="13" t="s">
        <v>75</v>
      </c>
      <c r="E57" s="13" t="s">
        <v>13</v>
      </c>
      <c r="F57" s="21">
        <v>11.8</v>
      </c>
      <c r="G57" s="13" t="s">
        <v>96</v>
      </c>
      <c r="H57"/>
    </row>
    <row r="58" spans="1:8">
      <c r="A58" s="13" t="s">
        <v>10</v>
      </c>
      <c r="B58" s="13" t="s">
        <v>11</v>
      </c>
      <c r="C58" s="13" t="s">
        <v>69</v>
      </c>
      <c r="D58" s="13" t="s">
        <v>75</v>
      </c>
      <c r="E58" s="13" t="s">
        <v>14</v>
      </c>
      <c r="F58" s="13">
        <v>4</v>
      </c>
      <c r="G58" s="13" t="s">
        <v>96</v>
      </c>
      <c r="H58"/>
    </row>
    <row r="59" spans="1:8">
      <c r="A59" s="13" t="s">
        <v>10</v>
      </c>
      <c r="B59" s="13" t="s">
        <v>11</v>
      </c>
      <c r="C59" s="13" t="s">
        <v>69</v>
      </c>
      <c r="D59" s="13" t="s">
        <v>75</v>
      </c>
      <c r="E59" s="13" t="s">
        <v>15</v>
      </c>
      <c r="F59" s="13">
        <v>10.6</v>
      </c>
      <c r="G59" s="13" t="s">
        <v>96</v>
      </c>
      <c r="H59"/>
    </row>
    <row r="60" spans="1:8">
      <c r="A60" s="13" t="s">
        <v>10</v>
      </c>
      <c r="B60" s="13" t="s">
        <v>11</v>
      </c>
      <c r="C60" s="13" t="s">
        <v>69</v>
      </c>
      <c r="D60" s="13" t="s">
        <v>75</v>
      </c>
      <c r="E60" s="13" t="s">
        <v>16</v>
      </c>
      <c r="F60" s="13">
        <v>19.899999999999999</v>
      </c>
      <c r="G60" s="13" t="s">
        <v>96</v>
      </c>
      <c r="H60"/>
    </row>
    <row r="61" spans="1:8">
      <c r="A61" s="13" t="s">
        <v>10</v>
      </c>
      <c r="B61" s="13" t="s">
        <v>11</v>
      </c>
      <c r="C61" s="13" t="s">
        <v>69</v>
      </c>
      <c r="D61" s="13" t="s">
        <v>75</v>
      </c>
      <c r="E61" s="13" t="s">
        <v>17</v>
      </c>
      <c r="F61" s="13">
        <v>22.9</v>
      </c>
      <c r="G61" s="13" t="s">
        <v>96</v>
      </c>
      <c r="H61"/>
    </row>
    <row r="62" spans="1:8">
      <c r="A62" s="13" t="s">
        <v>10</v>
      </c>
      <c r="B62" s="13" t="s">
        <v>11</v>
      </c>
      <c r="C62" s="13" t="s">
        <v>69</v>
      </c>
      <c r="D62" s="13" t="s">
        <v>76</v>
      </c>
      <c r="E62" s="13" t="s">
        <v>13</v>
      </c>
      <c r="F62" s="21">
        <v>12</v>
      </c>
      <c r="G62" s="13" t="s">
        <v>96</v>
      </c>
      <c r="H62"/>
    </row>
    <row r="63" spans="1:8">
      <c r="A63" s="13" t="s">
        <v>10</v>
      </c>
      <c r="B63" s="13" t="s">
        <v>11</v>
      </c>
      <c r="C63" s="13" t="s">
        <v>69</v>
      </c>
      <c r="D63" s="13" t="s">
        <v>76</v>
      </c>
      <c r="E63" s="13" t="s">
        <v>14</v>
      </c>
      <c r="F63" s="13">
        <v>3.2</v>
      </c>
      <c r="G63" s="13" t="s">
        <v>96</v>
      </c>
      <c r="H63"/>
    </row>
    <row r="64" spans="1:8">
      <c r="A64" s="13" t="s">
        <v>10</v>
      </c>
      <c r="B64" s="13" t="s">
        <v>11</v>
      </c>
      <c r="C64" s="13" t="s">
        <v>69</v>
      </c>
      <c r="D64" s="13" t="s">
        <v>76</v>
      </c>
      <c r="E64" s="13" t="s">
        <v>15</v>
      </c>
      <c r="F64" s="13">
        <v>10.6</v>
      </c>
      <c r="G64" s="13" t="s">
        <v>96</v>
      </c>
      <c r="H64"/>
    </row>
    <row r="65" spans="1:8">
      <c r="A65" s="13" t="s">
        <v>10</v>
      </c>
      <c r="B65" s="13" t="s">
        <v>11</v>
      </c>
      <c r="C65" s="13" t="s">
        <v>69</v>
      </c>
      <c r="D65" s="13" t="s">
        <v>76</v>
      </c>
      <c r="E65" s="13" t="s">
        <v>16</v>
      </c>
      <c r="F65" s="13">
        <v>20.399999999999999</v>
      </c>
      <c r="G65" s="13" t="s">
        <v>96</v>
      </c>
      <c r="H65"/>
    </row>
    <row r="66" spans="1:8">
      <c r="A66" s="13" t="s">
        <v>10</v>
      </c>
      <c r="B66" s="13" t="s">
        <v>11</v>
      </c>
      <c r="C66" s="13" t="s">
        <v>69</v>
      </c>
      <c r="D66" s="13" t="s">
        <v>76</v>
      </c>
      <c r="E66" s="13" t="s">
        <v>17</v>
      </c>
      <c r="F66" s="13">
        <v>23</v>
      </c>
      <c r="G66" s="13" t="s">
        <v>96</v>
      </c>
      <c r="H66"/>
    </row>
    <row r="67" spans="1:8">
      <c r="A67" s="13" t="s">
        <v>10</v>
      </c>
      <c r="B67" s="13" t="s">
        <v>11</v>
      </c>
      <c r="C67" s="13" t="s">
        <v>69</v>
      </c>
      <c r="D67" s="13" t="s">
        <v>77</v>
      </c>
      <c r="E67" s="13" t="s">
        <v>13</v>
      </c>
      <c r="F67" s="21">
        <v>10.8</v>
      </c>
      <c r="G67" s="13" t="s">
        <v>96</v>
      </c>
      <c r="H67"/>
    </row>
    <row r="68" spans="1:8">
      <c r="A68" s="13" t="s">
        <v>10</v>
      </c>
      <c r="B68" s="13" t="s">
        <v>11</v>
      </c>
      <c r="C68" s="13" t="s">
        <v>69</v>
      </c>
      <c r="D68" s="13" t="s">
        <v>77</v>
      </c>
      <c r="E68" s="13" t="s">
        <v>14</v>
      </c>
      <c r="F68" s="21">
        <v>3.5</v>
      </c>
      <c r="G68" s="13" t="s">
        <v>96</v>
      </c>
      <c r="H68"/>
    </row>
    <row r="69" spans="1:8">
      <c r="A69" s="13" t="s">
        <v>10</v>
      </c>
      <c r="B69" s="13" t="s">
        <v>11</v>
      </c>
      <c r="C69" s="13" t="s">
        <v>69</v>
      </c>
      <c r="D69" s="13" t="s">
        <v>77</v>
      </c>
      <c r="E69" s="13" t="s">
        <v>15</v>
      </c>
      <c r="F69" s="21">
        <v>10.3</v>
      </c>
      <c r="G69" s="13" t="s">
        <v>96</v>
      </c>
      <c r="H69"/>
    </row>
    <row r="70" spans="1:8">
      <c r="A70" s="13" t="s">
        <v>10</v>
      </c>
      <c r="B70" s="13" t="s">
        <v>11</v>
      </c>
      <c r="C70" s="13" t="s">
        <v>69</v>
      </c>
      <c r="D70" s="13" t="s">
        <v>77</v>
      </c>
      <c r="E70" s="13" t="s">
        <v>16</v>
      </c>
      <c r="F70" s="21">
        <v>19.3</v>
      </c>
      <c r="G70" s="13" t="s">
        <v>96</v>
      </c>
      <c r="H70"/>
    </row>
    <row r="71" spans="1:8">
      <c r="A71" s="13" t="s">
        <v>10</v>
      </c>
      <c r="B71" s="13" t="s">
        <v>11</v>
      </c>
      <c r="C71" s="13" t="s">
        <v>69</v>
      </c>
      <c r="D71" s="13" t="s">
        <v>77</v>
      </c>
      <c r="E71" s="13" t="s">
        <v>17</v>
      </c>
      <c r="F71" s="21">
        <v>24.7</v>
      </c>
      <c r="G71" s="13" t="s">
        <v>96</v>
      </c>
      <c r="H71"/>
    </row>
    <row r="72" spans="1:8">
      <c r="A72" s="13" t="s">
        <v>10</v>
      </c>
      <c r="B72" s="13" t="s">
        <v>11</v>
      </c>
      <c r="C72" s="13" t="s">
        <v>69</v>
      </c>
      <c r="D72" s="13" t="s">
        <v>78</v>
      </c>
      <c r="E72" s="13" t="s">
        <v>13</v>
      </c>
      <c r="F72" s="21">
        <v>11</v>
      </c>
      <c r="G72" s="13" t="s">
        <v>96</v>
      </c>
      <c r="H72"/>
    </row>
    <row r="73" spans="1:8">
      <c r="A73" s="13" t="s">
        <v>10</v>
      </c>
      <c r="B73" s="13" t="s">
        <v>11</v>
      </c>
      <c r="C73" s="13" t="s">
        <v>69</v>
      </c>
      <c r="D73" s="13" t="s">
        <v>78</v>
      </c>
      <c r="E73" s="13" t="s">
        <v>14</v>
      </c>
      <c r="F73" s="21">
        <v>3.8</v>
      </c>
      <c r="G73" s="13" t="s">
        <v>96</v>
      </c>
      <c r="H73"/>
    </row>
    <row r="74" spans="1:8">
      <c r="A74" s="13" t="s">
        <v>10</v>
      </c>
      <c r="B74" s="13" t="s">
        <v>11</v>
      </c>
      <c r="C74" s="13" t="s">
        <v>69</v>
      </c>
      <c r="D74" s="13" t="s">
        <v>78</v>
      </c>
      <c r="E74" s="13" t="s">
        <v>15</v>
      </c>
      <c r="F74" s="21">
        <v>10.3</v>
      </c>
      <c r="G74" s="13" t="s">
        <v>96</v>
      </c>
      <c r="H74"/>
    </row>
    <row r="75" spans="1:8">
      <c r="A75" s="13" t="s">
        <v>10</v>
      </c>
      <c r="B75" s="13" t="s">
        <v>11</v>
      </c>
      <c r="C75" s="13" t="s">
        <v>69</v>
      </c>
      <c r="D75" s="13" t="s">
        <v>78</v>
      </c>
      <c r="E75" s="13" t="s">
        <v>16</v>
      </c>
      <c r="F75" s="21">
        <v>20.2</v>
      </c>
      <c r="G75" s="13" t="s">
        <v>96</v>
      </c>
      <c r="H75"/>
    </row>
    <row r="76" spans="1:8">
      <c r="A76" s="16" t="s">
        <v>10</v>
      </c>
      <c r="B76" s="16" t="s">
        <v>11</v>
      </c>
      <c r="C76" s="16" t="s">
        <v>69</v>
      </c>
      <c r="D76" s="16" t="s">
        <v>78</v>
      </c>
      <c r="E76" s="16" t="s">
        <v>17</v>
      </c>
      <c r="F76" s="24">
        <v>24.4</v>
      </c>
      <c r="G76" s="16" t="s">
        <v>96</v>
      </c>
      <c r="H76" s="33"/>
    </row>
    <row r="77" spans="1:8">
      <c r="F77" s="21"/>
    </row>
    <row r="79" spans="1:8">
      <c r="F79" s="21"/>
    </row>
    <row r="80" spans="1:8">
      <c r="F80" s="21"/>
    </row>
    <row r="81" spans="6:6">
      <c r="F81" s="21"/>
    </row>
    <row r="82" spans="6:6">
      <c r="F82" s="21"/>
    </row>
    <row r="83" spans="6:6">
      <c r="F83" s="21"/>
    </row>
    <row r="84" spans="6:6">
      <c r="F84" s="21"/>
    </row>
    <row r="85" spans="6:6">
      <c r="F85" s="21"/>
    </row>
    <row r="86" spans="6:6">
      <c r="F86" s="21"/>
    </row>
    <row r="87" spans="6:6">
      <c r="F87" s="21"/>
    </row>
    <row r="88" spans="6:6">
      <c r="F88" s="21"/>
    </row>
    <row r="89" spans="6:6">
      <c r="F89" s="21"/>
    </row>
    <row r="90" spans="6:6">
      <c r="F90" s="21"/>
    </row>
    <row r="91" spans="6:6">
      <c r="F91" s="21"/>
    </row>
    <row r="92" spans="6:6">
      <c r="F92" s="21"/>
    </row>
    <row r="93" spans="6:6">
      <c r="F93" s="21"/>
    </row>
    <row r="94" spans="6:6">
      <c r="F94" s="21"/>
    </row>
    <row r="95" spans="6:6">
      <c r="F95" s="21"/>
    </row>
    <row r="96" spans="6:6">
      <c r="F96" s="21"/>
    </row>
    <row r="97" spans="6:6">
      <c r="F97" s="21"/>
    </row>
    <row r="98" spans="6:6">
      <c r="F98" s="21"/>
    </row>
    <row r="99" spans="6:6">
      <c r="F99" s="21"/>
    </row>
    <row r="100" spans="6:6">
      <c r="F100" s="21"/>
    </row>
    <row r="101" spans="6:6">
      <c r="F101" s="21"/>
    </row>
    <row r="102" spans="6:6">
      <c r="F102" s="21"/>
    </row>
    <row r="103" spans="6:6">
      <c r="F103" s="21"/>
    </row>
    <row r="104" spans="6:6">
      <c r="F104" s="21"/>
    </row>
    <row r="105" spans="6:6">
      <c r="F105" s="21"/>
    </row>
    <row r="106" spans="6:6">
      <c r="F106" s="21"/>
    </row>
    <row r="107" spans="6:6">
      <c r="F107" s="21"/>
    </row>
    <row r="108" spans="6:6">
      <c r="F108" s="21"/>
    </row>
    <row r="109" spans="6:6">
      <c r="F109" s="21"/>
    </row>
    <row r="110" spans="6:6">
      <c r="F110" s="21"/>
    </row>
    <row r="111" spans="6:6">
      <c r="F111" s="21"/>
    </row>
    <row r="112" spans="6:6">
      <c r="F112" s="21"/>
    </row>
    <row r="113" spans="6:6">
      <c r="F113" s="21"/>
    </row>
    <row r="114" spans="6:6">
      <c r="F114" s="21"/>
    </row>
    <row r="115" spans="6:6">
      <c r="F115" s="21"/>
    </row>
    <row r="116" spans="6:6">
      <c r="F116" s="21"/>
    </row>
    <row r="117" spans="6:6">
      <c r="F117" s="21"/>
    </row>
    <row r="118" spans="6:6">
      <c r="F118" s="21"/>
    </row>
    <row r="119" spans="6:6">
      <c r="F119" s="21"/>
    </row>
    <row r="120" spans="6:6">
      <c r="F120" s="21"/>
    </row>
    <row r="121" spans="6:6">
      <c r="F121" s="21"/>
    </row>
    <row r="122" spans="6:6">
      <c r="F122" s="21"/>
    </row>
    <row r="123" spans="6:6">
      <c r="F123" s="21"/>
    </row>
    <row r="124" spans="6:6">
      <c r="F124" s="21"/>
    </row>
    <row r="125" spans="6:6">
      <c r="F125" s="21"/>
    </row>
    <row r="126" spans="6:6">
      <c r="F126" s="21"/>
    </row>
    <row r="127" spans="6:6">
      <c r="F127" s="21"/>
    </row>
    <row r="128" spans="6:6">
      <c r="F128" s="21"/>
    </row>
    <row r="129" spans="6:6">
      <c r="F129" s="21"/>
    </row>
  </sheetData>
  <mergeCells count="2">
    <mergeCell ref="A1:D1"/>
    <mergeCell ref="A2:D2"/>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31"/>
  <sheetViews>
    <sheetView workbookViewId="0">
      <selection sqref="A1:D1"/>
    </sheetView>
  </sheetViews>
  <sheetFormatPr defaultRowHeight="15"/>
  <cols>
    <col min="1" max="1" width="59.28515625" customWidth="1"/>
  </cols>
  <sheetData>
    <row r="1" spans="1:5" ht="19.149999999999999" customHeight="1">
      <c r="A1" s="197" t="s">
        <v>746</v>
      </c>
      <c r="B1" s="197"/>
      <c r="C1" s="197"/>
      <c r="D1" s="197"/>
    </row>
    <row r="2" spans="1:5">
      <c r="A2" s="197" t="s">
        <v>745</v>
      </c>
      <c r="B2" s="197"/>
      <c r="C2" s="197"/>
      <c r="D2" s="197"/>
    </row>
    <row r="4" spans="1:5">
      <c r="A4" s="2" t="s">
        <v>4</v>
      </c>
      <c r="B4" s="2" t="s">
        <v>92</v>
      </c>
      <c r="C4" s="2" t="s">
        <v>6</v>
      </c>
      <c r="D4" s="2" t="s">
        <v>9</v>
      </c>
      <c r="E4" s="2" t="s">
        <v>102</v>
      </c>
    </row>
    <row r="5" spans="1:5">
      <c r="A5" t="s">
        <v>743</v>
      </c>
      <c r="B5" t="s">
        <v>744</v>
      </c>
      <c r="C5" t="s">
        <v>72</v>
      </c>
      <c r="D5" s="183">
        <v>6.5</v>
      </c>
    </row>
    <row r="6" spans="1:5">
      <c r="A6" t="s">
        <v>743</v>
      </c>
      <c r="B6" t="s">
        <v>744</v>
      </c>
      <c r="C6" t="s">
        <v>77</v>
      </c>
      <c r="D6" s="183">
        <v>5.83</v>
      </c>
    </row>
    <row r="7" spans="1:5">
      <c r="A7" t="s">
        <v>743</v>
      </c>
      <c r="B7" t="s">
        <v>744</v>
      </c>
      <c r="C7" t="s">
        <v>74</v>
      </c>
      <c r="D7" s="183">
        <v>4.2300000000000004</v>
      </c>
    </row>
    <row r="8" spans="1:5">
      <c r="A8" t="s">
        <v>743</v>
      </c>
      <c r="B8" t="s">
        <v>744</v>
      </c>
      <c r="C8" t="s">
        <v>78</v>
      </c>
      <c r="D8" s="183">
        <v>7.59</v>
      </c>
    </row>
    <row r="9" spans="1:5">
      <c r="A9" t="s">
        <v>743</v>
      </c>
      <c r="B9" t="s">
        <v>744</v>
      </c>
      <c r="C9" t="s">
        <v>75</v>
      </c>
      <c r="D9" s="183">
        <v>3.51</v>
      </c>
    </row>
    <row r="10" spans="1:5">
      <c r="A10" t="s">
        <v>743</v>
      </c>
      <c r="B10" t="s">
        <v>744</v>
      </c>
      <c r="C10" t="s">
        <v>76</v>
      </c>
      <c r="D10" s="183">
        <v>2.08</v>
      </c>
    </row>
    <row r="11" spans="1:5">
      <c r="A11" t="s">
        <v>743</v>
      </c>
      <c r="B11" t="s">
        <v>744</v>
      </c>
      <c r="C11" t="s">
        <v>71</v>
      </c>
      <c r="D11" s="183">
        <v>12.75</v>
      </c>
    </row>
    <row r="12" spans="1:5">
      <c r="A12" t="s">
        <v>743</v>
      </c>
      <c r="B12" t="s">
        <v>744</v>
      </c>
      <c r="C12" t="s">
        <v>73</v>
      </c>
      <c r="D12" s="183">
        <v>5.36</v>
      </c>
    </row>
    <row r="13" spans="1:5">
      <c r="A13" t="s">
        <v>743</v>
      </c>
      <c r="B13" t="s">
        <v>744</v>
      </c>
      <c r="C13" t="s">
        <v>70</v>
      </c>
      <c r="D13" s="183">
        <v>5.74</v>
      </c>
    </row>
    <row r="14" spans="1:5">
      <c r="A14" t="s">
        <v>743</v>
      </c>
      <c r="B14" t="s">
        <v>719</v>
      </c>
      <c r="C14" t="s">
        <v>72</v>
      </c>
      <c r="D14" s="183">
        <v>7.05</v>
      </c>
    </row>
    <row r="15" spans="1:5">
      <c r="A15" t="s">
        <v>743</v>
      </c>
      <c r="B15" t="s">
        <v>719</v>
      </c>
      <c r="C15" t="s">
        <v>77</v>
      </c>
      <c r="D15" s="183">
        <v>5.83</v>
      </c>
    </row>
    <row r="16" spans="1:5">
      <c r="A16" t="s">
        <v>743</v>
      </c>
      <c r="B16" t="s">
        <v>719</v>
      </c>
      <c r="C16" t="s">
        <v>74</v>
      </c>
      <c r="D16" s="183">
        <v>9.15</v>
      </c>
    </row>
    <row r="17" spans="1:5">
      <c r="A17" t="s">
        <v>743</v>
      </c>
      <c r="B17" t="s">
        <v>719</v>
      </c>
      <c r="C17" t="s">
        <v>78</v>
      </c>
      <c r="D17" s="183">
        <v>8.35</v>
      </c>
    </row>
    <row r="18" spans="1:5">
      <c r="A18" t="s">
        <v>743</v>
      </c>
      <c r="B18" t="s">
        <v>719</v>
      </c>
      <c r="C18" t="s">
        <v>75</v>
      </c>
      <c r="D18" s="183">
        <v>5.66</v>
      </c>
    </row>
    <row r="19" spans="1:5">
      <c r="A19" t="s">
        <v>743</v>
      </c>
      <c r="B19" t="s">
        <v>719</v>
      </c>
      <c r="C19" t="s">
        <v>76</v>
      </c>
      <c r="D19" s="183">
        <v>7.09</v>
      </c>
      <c r="E19">
        <v>1</v>
      </c>
    </row>
    <row r="20" spans="1:5">
      <c r="A20" t="s">
        <v>743</v>
      </c>
      <c r="B20" t="s">
        <v>719</v>
      </c>
      <c r="C20" t="s">
        <v>71</v>
      </c>
      <c r="D20" s="183">
        <v>9.51</v>
      </c>
      <c r="E20">
        <v>1</v>
      </c>
    </row>
    <row r="21" spans="1:5">
      <c r="A21" t="s">
        <v>743</v>
      </c>
      <c r="B21" t="s">
        <v>719</v>
      </c>
      <c r="C21" t="s">
        <v>73</v>
      </c>
      <c r="D21" s="183">
        <v>7.91</v>
      </c>
      <c r="E21">
        <v>1</v>
      </c>
    </row>
    <row r="22" spans="1:5">
      <c r="A22" t="s">
        <v>743</v>
      </c>
      <c r="B22" t="s">
        <v>719</v>
      </c>
      <c r="C22" t="s">
        <v>70</v>
      </c>
      <c r="D22" s="183">
        <v>7.23</v>
      </c>
    </row>
    <row r="23" spans="1:5">
      <c r="A23" t="s">
        <v>743</v>
      </c>
      <c r="B23" t="s">
        <v>484</v>
      </c>
      <c r="C23" t="s">
        <v>72</v>
      </c>
      <c r="D23" s="183">
        <v>8.92</v>
      </c>
    </row>
    <row r="24" spans="1:5">
      <c r="A24" t="s">
        <v>743</v>
      </c>
      <c r="B24" t="s">
        <v>484</v>
      </c>
      <c r="C24" t="s">
        <v>77</v>
      </c>
      <c r="D24" s="183">
        <v>6.94</v>
      </c>
    </row>
    <row r="25" spans="1:5">
      <c r="A25" t="s">
        <v>743</v>
      </c>
      <c r="B25" t="s">
        <v>484</v>
      </c>
      <c r="C25" t="s">
        <v>74</v>
      </c>
      <c r="D25" s="183">
        <v>6.75</v>
      </c>
    </row>
    <row r="26" spans="1:5">
      <c r="A26" t="s">
        <v>743</v>
      </c>
      <c r="B26" t="s">
        <v>484</v>
      </c>
      <c r="C26" t="s">
        <v>78</v>
      </c>
      <c r="D26" s="183">
        <v>8.32</v>
      </c>
    </row>
    <row r="27" spans="1:5">
      <c r="A27" t="s">
        <v>743</v>
      </c>
      <c r="B27" t="s">
        <v>484</v>
      </c>
      <c r="C27" t="s">
        <v>75</v>
      </c>
      <c r="D27" s="183">
        <v>5.88</v>
      </c>
    </row>
    <row r="28" spans="1:5">
      <c r="A28" t="s">
        <v>743</v>
      </c>
      <c r="B28" t="s">
        <v>484</v>
      </c>
      <c r="C28" t="s">
        <v>76</v>
      </c>
      <c r="D28" s="183">
        <v>7.59</v>
      </c>
      <c r="E28">
        <v>1</v>
      </c>
    </row>
    <row r="29" spans="1:5">
      <c r="A29" t="s">
        <v>743</v>
      </c>
      <c r="B29" t="s">
        <v>484</v>
      </c>
      <c r="C29" t="s">
        <v>71</v>
      </c>
      <c r="D29" s="183">
        <v>13.73</v>
      </c>
      <c r="E29">
        <v>1</v>
      </c>
    </row>
    <row r="30" spans="1:5">
      <c r="A30" t="s">
        <v>743</v>
      </c>
      <c r="B30" t="s">
        <v>484</v>
      </c>
      <c r="C30" t="s">
        <v>73</v>
      </c>
      <c r="D30" s="183">
        <v>8.9600000000000009</v>
      </c>
      <c r="E30">
        <v>1</v>
      </c>
    </row>
    <row r="31" spans="1:5">
      <c r="A31" t="s">
        <v>743</v>
      </c>
      <c r="B31" t="s">
        <v>484</v>
      </c>
      <c r="C31" t="s">
        <v>70</v>
      </c>
      <c r="D31" s="183">
        <v>7.62</v>
      </c>
    </row>
  </sheetData>
  <mergeCells count="2">
    <mergeCell ref="A1:D1"/>
    <mergeCell ref="A2:D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73"/>
  <sheetViews>
    <sheetView workbookViewId="0">
      <selection sqref="A1:D1"/>
    </sheetView>
  </sheetViews>
  <sheetFormatPr defaultRowHeight="15"/>
  <cols>
    <col min="1" max="1" width="74.42578125" customWidth="1"/>
    <col min="2" max="2" width="36.42578125" customWidth="1"/>
    <col min="3" max="3" width="24.5703125" customWidth="1"/>
    <col min="4" max="4" width="21.5703125" customWidth="1"/>
    <col min="5" max="5" width="19" customWidth="1"/>
  </cols>
  <sheetData>
    <row r="1" spans="1:8" ht="17.25" customHeight="1">
      <c r="A1" s="197" t="s">
        <v>750</v>
      </c>
      <c r="B1" s="197"/>
      <c r="C1" s="197"/>
      <c r="D1" s="197"/>
    </row>
    <row r="2" spans="1:8">
      <c r="A2" s="197" t="s">
        <v>188</v>
      </c>
      <c r="B2" s="197"/>
      <c r="C2" s="197"/>
      <c r="D2" s="197"/>
    </row>
    <row r="4" spans="1:8">
      <c r="A4" s="19" t="s">
        <v>4</v>
      </c>
      <c r="B4" s="19" t="s">
        <v>5</v>
      </c>
      <c r="C4" s="19" t="s">
        <v>6</v>
      </c>
      <c r="D4" s="19" t="s">
        <v>7</v>
      </c>
      <c r="E4" s="19" t="s">
        <v>8</v>
      </c>
      <c r="F4" s="20" t="s">
        <v>9</v>
      </c>
      <c r="G4" s="19" t="s">
        <v>102</v>
      </c>
      <c r="H4" s="13"/>
    </row>
    <row r="5" spans="1:8">
      <c r="A5" s="13" t="s">
        <v>749</v>
      </c>
      <c r="B5" s="13" t="s">
        <v>139</v>
      </c>
      <c r="C5" s="13" t="s">
        <v>12</v>
      </c>
      <c r="D5" s="13" t="s">
        <v>12</v>
      </c>
      <c r="E5" s="13" t="s">
        <v>12</v>
      </c>
      <c r="F5" s="13">
        <v>38.799999999999997</v>
      </c>
      <c r="G5" s="13"/>
      <c r="H5" s="13"/>
    </row>
    <row r="6" spans="1:8">
      <c r="A6" s="13" t="s">
        <v>749</v>
      </c>
      <c r="B6" s="13" t="s">
        <v>139</v>
      </c>
      <c r="C6" s="13" t="s">
        <v>12</v>
      </c>
      <c r="D6" s="13" t="s">
        <v>12</v>
      </c>
      <c r="E6" s="13" t="s">
        <v>14</v>
      </c>
      <c r="F6" s="13">
        <v>40.1</v>
      </c>
      <c r="G6" s="13"/>
      <c r="H6" s="13"/>
    </row>
    <row r="7" spans="1:8">
      <c r="A7" s="13" t="s">
        <v>749</v>
      </c>
      <c r="B7" s="13" t="s">
        <v>139</v>
      </c>
      <c r="C7" s="13" t="s">
        <v>12</v>
      </c>
      <c r="D7" s="13" t="s">
        <v>12</v>
      </c>
      <c r="E7" s="13" t="s">
        <v>15</v>
      </c>
      <c r="F7" s="13">
        <v>44.8</v>
      </c>
      <c r="G7" s="13"/>
      <c r="H7" s="13"/>
    </row>
    <row r="8" spans="1:8">
      <c r="A8" s="13" t="s">
        <v>749</v>
      </c>
      <c r="B8" s="13" t="s">
        <v>139</v>
      </c>
      <c r="C8" s="13" t="s">
        <v>12</v>
      </c>
      <c r="D8" s="13" t="s">
        <v>12</v>
      </c>
      <c r="E8" s="13" t="s">
        <v>16</v>
      </c>
      <c r="F8" s="13">
        <v>34.5</v>
      </c>
      <c r="G8" s="13"/>
      <c r="H8" s="13"/>
    </row>
    <row r="9" spans="1:8">
      <c r="A9" s="13" t="s">
        <v>749</v>
      </c>
      <c r="B9" s="13" t="s">
        <v>139</v>
      </c>
      <c r="C9" s="13" t="s">
        <v>12</v>
      </c>
      <c r="D9" s="13" t="s">
        <v>12</v>
      </c>
      <c r="E9" s="13" t="s">
        <v>17</v>
      </c>
      <c r="F9" s="13">
        <v>22</v>
      </c>
      <c r="G9" s="13"/>
      <c r="H9" s="13"/>
    </row>
    <row r="10" spans="1:8">
      <c r="A10" s="13" t="s">
        <v>749</v>
      </c>
      <c r="B10" s="13" t="s">
        <v>139</v>
      </c>
      <c r="C10" s="13" t="s">
        <v>18</v>
      </c>
      <c r="D10" s="13" t="s">
        <v>19</v>
      </c>
      <c r="E10" s="13" t="s">
        <v>12</v>
      </c>
      <c r="F10" s="13">
        <v>34.6</v>
      </c>
      <c r="G10" s="13"/>
      <c r="H10" s="13"/>
    </row>
    <row r="11" spans="1:8">
      <c r="A11" s="13" t="s">
        <v>749</v>
      </c>
      <c r="B11" s="13" t="s">
        <v>139</v>
      </c>
      <c r="C11" s="13" t="s">
        <v>18</v>
      </c>
      <c r="D11" s="13" t="s">
        <v>20</v>
      </c>
      <c r="E11" s="13" t="s">
        <v>12</v>
      </c>
      <c r="F11" s="13">
        <v>42.9</v>
      </c>
      <c r="G11" s="13"/>
      <c r="H11" s="13"/>
    </row>
    <row r="12" spans="1:8">
      <c r="A12" s="13" t="s">
        <v>749</v>
      </c>
      <c r="B12" s="13" t="s">
        <v>139</v>
      </c>
      <c r="C12" s="13" t="s">
        <v>18</v>
      </c>
      <c r="D12" s="13" t="s">
        <v>19</v>
      </c>
      <c r="E12" s="13" t="s">
        <v>14</v>
      </c>
      <c r="F12" s="13">
        <v>34.6</v>
      </c>
      <c r="G12" s="13"/>
      <c r="H12" s="13"/>
    </row>
    <row r="13" spans="1:8">
      <c r="A13" s="13" t="s">
        <v>749</v>
      </c>
      <c r="B13" s="13" t="s">
        <v>139</v>
      </c>
      <c r="C13" s="13" t="s">
        <v>18</v>
      </c>
      <c r="D13" s="13" t="s">
        <v>20</v>
      </c>
      <c r="E13" s="13" t="s">
        <v>14</v>
      </c>
      <c r="F13" s="13">
        <v>45.8</v>
      </c>
      <c r="G13" s="13"/>
      <c r="H13" s="13"/>
    </row>
    <row r="14" spans="1:8">
      <c r="A14" s="13" t="s">
        <v>749</v>
      </c>
      <c r="B14" s="13" t="s">
        <v>139</v>
      </c>
      <c r="C14" s="13" t="s">
        <v>18</v>
      </c>
      <c r="D14" s="13" t="s">
        <v>19</v>
      </c>
      <c r="E14" s="13" t="s">
        <v>15</v>
      </c>
      <c r="F14" s="13">
        <v>39.700000000000003</v>
      </c>
      <c r="G14" s="13"/>
      <c r="H14" s="13"/>
    </row>
    <row r="15" spans="1:8">
      <c r="A15" s="13" t="s">
        <v>749</v>
      </c>
      <c r="B15" s="13" t="s">
        <v>139</v>
      </c>
      <c r="C15" s="13" t="s">
        <v>18</v>
      </c>
      <c r="D15" s="13" t="s">
        <v>20</v>
      </c>
      <c r="E15" s="13" t="s">
        <v>15</v>
      </c>
      <c r="F15" s="13">
        <v>49.9</v>
      </c>
      <c r="G15" s="13"/>
      <c r="H15" s="13"/>
    </row>
    <row r="16" spans="1:8">
      <c r="A16" s="13" t="s">
        <v>749</v>
      </c>
      <c r="B16" s="13" t="s">
        <v>139</v>
      </c>
      <c r="C16" s="13" t="s">
        <v>18</v>
      </c>
      <c r="D16" s="13" t="s">
        <v>19</v>
      </c>
      <c r="E16" s="13" t="s">
        <v>16</v>
      </c>
      <c r="F16" s="13">
        <v>31.8</v>
      </c>
      <c r="G16" s="13"/>
      <c r="H16" s="13"/>
    </row>
    <row r="17" spans="1:8">
      <c r="A17" s="13" t="s">
        <v>749</v>
      </c>
      <c r="B17" s="13" t="s">
        <v>139</v>
      </c>
      <c r="C17" s="13" t="s">
        <v>18</v>
      </c>
      <c r="D17" s="13" t="s">
        <v>20</v>
      </c>
      <c r="E17" s="13" t="s">
        <v>16</v>
      </c>
      <c r="F17" s="13">
        <v>37.200000000000003</v>
      </c>
      <c r="G17" s="13"/>
      <c r="H17" s="13"/>
    </row>
    <row r="18" spans="1:8">
      <c r="A18" s="13" t="s">
        <v>749</v>
      </c>
      <c r="B18" s="13" t="s">
        <v>139</v>
      </c>
      <c r="C18" s="13" t="s">
        <v>18</v>
      </c>
      <c r="D18" s="13" t="s">
        <v>19</v>
      </c>
      <c r="E18" s="13" t="s">
        <v>17</v>
      </c>
      <c r="F18" s="13">
        <v>20.5</v>
      </c>
      <c r="G18" s="13"/>
      <c r="H18" s="13"/>
    </row>
    <row r="19" spans="1:8">
      <c r="A19" s="13" t="s">
        <v>749</v>
      </c>
      <c r="B19" s="13" t="s">
        <v>139</v>
      </c>
      <c r="C19" s="13" t="s">
        <v>18</v>
      </c>
      <c r="D19" s="13" t="s">
        <v>20</v>
      </c>
      <c r="E19" s="13" t="s">
        <v>17</v>
      </c>
      <c r="F19" s="13">
        <v>23.2</v>
      </c>
      <c r="G19" s="13"/>
      <c r="H19" s="13"/>
    </row>
    <row r="20" spans="1:8">
      <c r="A20" s="13" t="s">
        <v>749</v>
      </c>
      <c r="B20" s="13" t="s">
        <v>139</v>
      </c>
      <c r="C20" s="13" t="s">
        <v>21</v>
      </c>
      <c r="D20" s="13" t="s">
        <v>22</v>
      </c>
      <c r="E20" s="13" t="s">
        <v>12</v>
      </c>
      <c r="F20" s="13">
        <v>49.1</v>
      </c>
      <c r="G20" s="13"/>
      <c r="H20" s="13"/>
    </row>
    <row r="21" spans="1:8">
      <c r="A21" s="13" t="s">
        <v>749</v>
      </c>
      <c r="B21" s="13" t="s">
        <v>139</v>
      </c>
      <c r="C21" s="13" t="s">
        <v>21</v>
      </c>
      <c r="D21" s="13" t="s">
        <v>23</v>
      </c>
      <c r="E21" s="13" t="s">
        <v>12</v>
      </c>
      <c r="F21" s="13">
        <v>38.6</v>
      </c>
      <c r="G21" s="13"/>
      <c r="H21" s="13"/>
    </row>
    <row r="22" spans="1:8">
      <c r="A22" s="13" t="s">
        <v>749</v>
      </c>
      <c r="B22" s="13" t="s">
        <v>139</v>
      </c>
      <c r="C22" s="13" t="s">
        <v>21</v>
      </c>
      <c r="D22" s="13" t="s">
        <v>22</v>
      </c>
      <c r="E22" s="13" t="s">
        <v>14</v>
      </c>
      <c r="F22" s="13">
        <v>44.1</v>
      </c>
      <c r="G22" s="13"/>
      <c r="H22" s="13"/>
    </row>
    <row r="23" spans="1:8">
      <c r="A23" s="13" t="s">
        <v>749</v>
      </c>
      <c r="B23" s="13" t="s">
        <v>139</v>
      </c>
      <c r="C23" s="13" t="s">
        <v>21</v>
      </c>
      <c r="D23" s="13" t="s">
        <v>23</v>
      </c>
      <c r="E23" s="13" t="s">
        <v>14</v>
      </c>
      <c r="F23" s="13">
        <v>40</v>
      </c>
      <c r="G23" s="13"/>
      <c r="H23" s="13"/>
    </row>
    <row r="24" spans="1:8">
      <c r="A24" s="13" t="s">
        <v>749</v>
      </c>
      <c r="B24" s="13" t="s">
        <v>139</v>
      </c>
      <c r="C24" s="13" t="s">
        <v>21</v>
      </c>
      <c r="D24" s="13" t="s">
        <v>22</v>
      </c>
      <c r="E24" s="13" t="s">
        <v>15</v>
      </c>
      <c r="F24" s="13">
        <v>60</v>
      </c>
      <c r="G24" s="13"/>
      <c r="H24" s="13"/>
    </row>
    <row r="25" spans="1:8">
      <c r="A25" s="13" t="s">
        <v>749</v>
      </c>
      <c r="B25" s="13" t="s">
        <v>139</v>
      </c>
      <c r="C25" s="13" t="s">
        <v>21</v>
      </c>
      <c r="D25" s="13" t="s">
        <v>23</v>
      </c>
      <c r="E25" s="13" t="s">
        <v>15</v>
      </c>
      <c r="F25" s="13">
        <v>44.4</v>
      </c>
      <c r="G25" s="13"/>
      <c r="H25" s="13"/>
    </row>
    <row r="26" spans="1:8">
      <c r="A26" s="13" t="s">
        <v>749</v>
      </c>
      <c r="B26" s="13" t="s">
        <v>139</v>
      </c>
      <c r="C26" s="13" t="s">
        <v>21</v>
      </c>
      <c r="D26" s="13" t="s">
        <v>22</v>
      </c>
      <c r="E26" s="13" t="s">
        <v>16</v>
      </c>
      <c r="F26" s="13">
        <v>42.6</v>
      </c>
      <c r="G26" s="13"/>
      <c r="H26" s="13"/>
    </row>
    <row r="27" spans="1:8">
      <c r="A27" s="13" t="s">
        <v>749</v>
      </c>
      <c r="B27" s="13" t="s">
        <v>139</v>
      </c>
      <c r="C27" s="13" t="s">
        <v>21</v>
      </c>
      <c r="D27" s="13" t="s">
        <v>23</v>
      </c>
      <c r="E27" s="13" t="s">
        <v>16</v>
      </c>
      <c r="F27" s="13">
        <v>34.4</v>
      </c>
      <c r="G27" s="13"/>
      <c r="H27" s="13"/>
    </row>
    <row r="28" spans="1:8">
      <c r="A28" s="13" t="s">
        <v>749</v>
      </c>
      <c r="B28" s="13" t="s">
        <v>139</v>
      </c>
      <c r="C28" s="13" t="s">
        <v>21</v>
      </c>
      <c r="D28" s="13" t="s">
        <v>22</v>
      </c>
      <c r="E28" s="13" t="s">
        <v>17</v>
      </c>
      <c r="F28" s="13">
        <v>43.7</v>
      </c>
      <c r="G28" s="13">
        <v>1</v>
      </c>
      <c r="H28" s="13"/>
    </row>
    <row r="29" spans="1:8">
      <c r="A29" s="13" t="s">
        <v>749</v>
      </c>
      <c r="B29" s="13" t="s">
        <v>139</v>
      </c>
      <c r="C29" s="13" t="s">
        <v>21</v>
      </c>
      <c r="D29" s="13" t="s">
        <v>23</v>
      </c>
      <c r="E29" s="13" t="s">
        <v>17</v>
      </c>
      <c r="F29" s="13">
        <v>21.8</v>
      </c>
      <c r="G29" s="13"/>
      <c r="H29" s="13"/>
    </row>
    <row r="30" spans="1:8">
      <c r="A30" s="13" t="s">
        <v>749</v>
      </c>
      <c r="B30" s="13" t="s">
        <v>139</v>
      </c>
      <c r="C30" s="13" t="s">
        <v>179</v>
      </c>
      <c r="D30" s="13" t="s">
        <v>141</v>
      </c>
      <c r="E30" s="13" t="s">
        <v>12</v>
      </c>
      <c r="F30" s="13">
        <v>37.799999999999997</v>
      </c>
      <c r="G30" s="13"/>
      <c r="H30" s="13"/>
    </row>
    <row r="31" spans="1:8">
      <c r="A31" s="13" t="s">
        <v>749</v>
      </c>
      <c r="B31" s="13" t="s">
        <v>139</v>
      </c>
      <c r="C31" s="13" t="s">
        <v>179</v>
      </c>
      <c r="D31" s="13" t="s">
        <v>27</v>
      </c>
      <c r="E31" s="13" t="s">
        <v>12</v>
      </c>
      <c r="F31" s="13">
        <v>40.9</v>
      </c>
      <c r="G31" s="13"/>
      <c r="H31" s="13"/>
    </row>
    <row r="32" spans="1:8">
      <c r="A32" s="13" t="s">
        <v>749</v>
      </c>
      <c r="B32" s="13" t="s">
        <v>139</v>
      </c>
      <c r="C32" s="13" t="s">
        <v>179</v>
      </c>
      <c r="D32" s="13" t="s">
        <v>141</v>
      </c>
      <c r="E32" s="13" t="s">
        <v>14</v>
      </c>
      <c r="F32" s="13">
        <v>38.9</v>
      </c>
      <c r="G32" s="13"/>
      <c r="H32" s="13"/>
    </row>
    <row r="33" spans="1:8">
      <c r="A33" s="13" t="s">
        <v>749</v>
      </c>
      <c r="B33" s="13" t="s">
        <v>139</v>
      </c>
      <c r="C33" s="13" t="s">
        <v>179</v>
      </c>
      <c r="D33" s="13" t="s">
        <v>27</v>
      </c>
      <c r="E33" s="13" t="s">
        <v>14</v>
      </c>
      <c r="F33" s="13">
        <v>43.1</v>
      </c>
      <c r="G33" s="13"/>
      <c r="H33" s="13"/>
    </row>
    <row r="34" spans="1:8">
      <c r="A34" s="13" t="s">
        <v>749</v>
      </c>
      <c r="B34" s="13" t="s">
        <v>139</v>
      </c>
      <c r="C34" s="13" t="s">
        <v>179</v>
      </c>
      <c r="D34" s="13" t="s">
        <v>141</v>
      </c>
      <c r="E34" s="13" t="s">
        <v>15</v>
      </c>
      <c r="F34" s="13">
        <v>42.5</v>
      </c>
      <c r="G34" s="13"/>
      <c r="H34" s="13"/>
    </row>
    <row r="35" spans="1:8">
      <c r="A35" s="13" t="s">
        <v>749</v>
      </c>
      <c r="B35" s="13" t="s">
        <v>139</v>
      </c>
      <c r="C35" s="13" t="s">
        <v>179</v>
      </c>
      <c r="D35" s="13" t="s">
        <v>27</v>
      </c>
      <c r="E35" s="13" t="s">
        <v>15</v>
      </c>
      <c r="F35" s="13">
        <v>49.8</v>
      </c>
      <c r="G35" s="13"/>
      <c r="H35" s="13"/>
    </row>
    <row r="36" spans="1:8">
      <c r="A36" s="13" t="s">
        <v>749</v>
      </c>
      <c r="B36" s="13" t="s">
        <v>139</v>
      </c>
      <c r="C36" s="13" t="s">
        <v>179</v>
      </c>
      <c r="D36" s="13" t="s">
        <v>141</v>
      </c>
      <c r="E36" s="13" t="s">
        <v>16</v>
      </c>
      <c r="F36" s="13">
        <v>34.6</v>
      </c>
      <c r="G36" s="13"/>
      <c r="H36" s="13"/>
    </row>
    <row r="37" spans="1:8">
      <c r="A37" s="13" t="s">
        <v>749</v>
      </c>
      <c r="B37" s="13" t="s">
        <v>139</v>
      </c>
      <c r="C37" s="13" t="s">
        <v>179</v>
      </c>
      <c r="D37" s="13" t="s">
        <v>27</v>
      </c>
      <c r="E37" s="13" t="s">
        <v>16</v>
      </c>
      <c r="F37" s="13">
        <v>34.5</v>
      </c>
      <c r="G37" s="13"/>
      <c r="H37" s="13"/>
    </row>
    <row r="38" spans="1:8">
      <c r="A38" s="13" t="s">
        <v>749</v>
      </c>
      <c r="B38" s="13" t="s">
        <v>139</v>
      </c>
      <c r="C38" s="13" t="s">
        <v>179</v>
      </c>
      <c r="D38" s="13" t="s">
        <v>141</v>
      </c>
      <c r="E38" s="13" t="s">
        <v>17</v>
      </c>
      <c r="F38" s="13">
        <v>20.9</v>
      </c>
      <c r="G38" s="13"/>
      <c r="H38" s="13"/>
    </row>
    <row r="39" spans="1:8">
      <c r="A39" s="13" t="s">
        <v>749</v>
      </c>
      <c r="B39" s="13" t="s">
        <v>139</v>
      </c>
      <c r="C39" s="13" t="s">
        <v>179</v>
      </c>
      <c r="D39" s="13" t="s">
        <v>27</v>
      </c>
      <c r="E39" s="13" t="s">
        <v>17</v>
      </c>
      <c r="F39" s="13">
        <v>23.8</v>
      </c>
      <c r="G39" s="13"/>
      <c r="H39" s="13"/>
    </row>
    <row r="40" spans="1:8">
      <c r="A40" s="13" t="s">
        <v>749</v>
      </c>
      <c r="B40" s="13" t="s">
        <v>139</v>
      </c>
      <c r="C40" s="13" t="s">
        <v>34</v>
      </c>
      <c r="D40" s="13" t="s">
        <v>35</v>
      </c>
      <c r="E40" s="13" t="s">
        <v>12</v>
      </c>
      <c r="F40" s="13">
        <v>25.9</v>
      </c>
      <c r="G40" s="13"/>
      <c r="H40" s="13"/>
    </row>
    <row r="41" spans="1:8">
      <c r="A41" s="13" t="s">
        <v>749</v>
      </c>
      <c r="B41" s="13" t="s">
        <v>139</v>
      </c>
      <c r="C41" s="13" t="s">
        <v>34</v>
      </c>
      <c r="D41" s="13" t="s">
        <v>36</v>
      </c>
      <c r="E41" s="13" t="s">
        <v>12</v>
      </c>
      <c r="F41" s="13">
        <v>52.4</v>
      </c>
      <c r="G41" s="13"/>
      <c r="H41" s="13"/>
    </row>
    <row r="42" spans="1:8">
      <c r="A42" s="13" t="s">
        <v>749</v>
      </c>
      <c r="B42" s="13" t="s">
        <v>139</v>
      </c>
      <c r="C42" s="13" t="s">
        <v>34</v>
      </c>
      <c r="D42" s="13" t="s">
        <v>35</v>
      </c>
      <c r="E42" s="13" t="s">
        <v>14</v>
      </c>
      <c r="F42" s="13">
        <v>26.8</v>
      </c>
      <c r="G42" s="13"/>
      <c r="H42" s="13"/>
    </row>
    <row r="43" spans="1:8">
      <c r="A43" s="13" t="s">
        <v>749</v>
      </c>
      <c r="B43" s="13" t="s">
        <v>139</v>
      </c>
      <c r="C43" s="13" t="s">
        <v>34</v>
      </c>
      <c r="D43" s="13" t="s">
        <v>36</v>
      </c>
      <c r="E43" s="13" t="s">
        <v>14</v>
      </c>
      <c r="F43" s="13">
        <v>53.8</v>
      </c>
      <c r="G43" s="13"/>
      <c r="H43" s="13"/>
    </row>
    <row r="44" spans="1:8">
      <c r="A44" s="13" t="s">
        <v>749</v>
      </c>
      <c r="B44" s="13" t="s">
        <v>139</v>
      </c>
      <c r="C44" s="13" t="s">
        <v>34</v>
      </c>
      <c r="D44" s="13" t="s">
        <v>35</v>
      </c>
      <c r="E44" s="13" t="s">
        <v>15</v>
      </c>
      <c r="F44" s="13">
        <v>31.3</v>
      </c>
      <c r="G44" s="13"/>
      <c r="H44" s="13"/>
    </row>
    <row r="45" spans="1:8">
      <c r="A45" s="13" t="s">
        <v>749</v>
      </c>
      <c r="B45" s="13" t="s">
        <v>139</v>
      </c>
      <c r="C45" s="13" t="s">
        <v>34</v>
      </c>
      <c r="D45" s="13" t="s">
        <v>36</v>
      </c>
      <c r="E45" s="13" t="s">
        <v>15</v>
      </c>
      <c r="F45" s="13">
        <v>61.2</v>
      </c>
      <c r="G45" s="13"/>
      <c r="H45" s="13"/>
    </row>
    <row r="46" spans="1:8">
      <c r="A46" s="13" t="s">
        <v>749</v>
      </c>
      <c r="B46" s="13" t="s">
        <v>139</v>
      </c>
      <c r="C46" s="13" t="s">
        <v>34</v>
      </c>
      <c r="D46" s="13" t="s">
        <v>35</v>
      </c>
      <c r="E46" s="13" t="s">
        <v>16</v>
      </c>
      <c r="F46" s="13">
        <v>21.1</v>
      </c>
      <c r="G46" s="13"/>
      <c r="H46" s="13"/>
    </row>
    <row r="47" spans="1:8">
      <c r="A47" s="13" t="s">
        <v>749</v>
      </c>
      <c r="B47" s="13" t="s">
        <v>139</v>
      </c>
      <c r="C47" s="13" t="s">
        <v>34</v>
      </c>
      <c r="D47" s="13" t="s">
        <v>36</v>
      </c>
      <c r="E47" s="13" t="s">
        <v>16</v>
      </c>
      <c r="F47" s="13">
        <v>48.1</v>
      </c>
      <c r="G47" s="13"/>
      <c r="H47" s="13"/>
    </row>
    <row r="48" spans="1:8">
      <c r="A48" s="13" t="s">
        <v>749</v>
      </c>
      <c r="B48" s="13" t="s">
        <v>139</v>
      </c>
      <c r="C48" s="13" t="s">
        <v>34</v>
      </c>
      <c r="D48" s="13" t="s">
        <v>35</v>
      </c>
      <c r="E48" s="13" t="s">
        <v>17</v>
      </c>
      <c r="F48" s="13">
        <v>10.9</v>
      </c>
      <c r="G48" s="13"/>
      <c r="H48" s="13"/>
    </row>
    <row r="49" spans="1:8">
      <c r="A49" s="13" t="s">
        <v>749</v>
      </c>
      <c r="B49" s="13" t="s">
        <v>139</v>
      </c>
      <c r="C49" s="13" t="s">
        <v>34</v>
      </c>
      <c r="D49" s="13" t="s">
        <v>36</v>
      </c>
      <c r="E49" s="13" t="s">
        <v>17</v>
      </c>
      <c r="F49" s="13">
        <v>30.7</v>
      </c>
      <c r="G49" s="13"/>
      <c r="H49" s="13"/>
    </row>
    <row r="50" spans="1:8">
      <c r="A50" s="13" t="s">
        <v>749</v>
      </c>
      <c r="B50" s="13" t="s">
        <v>139</v>
      </c>
      <c r="C50" s="13" t="s">
        <v>31</v>
      </c>
      <c r="D50" s="13" t="s">
        <v>32</v>
      </c>
      <c r="E50" s="13" t="s">
        <v>12</v>
      </c>
      <c r="F50" s="13">
        <v>42.7</v>
      </c>
      <c r="G50" s="13"/>
      <c r="H50" s="13"/>
    </row>
    <row r="51" spans="1:8">
      <c r="A51" s="13" t="s">
        <v>749</v>
      </c>
      <c r="B51" s="13" t="s">
        <v>139</v>
      </c>
      <c r="C51" s="13" t="s">
        <v>31</v>
      </c>
      <c r="D51" s="13" t="s">
        <v>33</v>
      </c>
      <c r="E51" s="13" t="s">
        <v>12</v>
      </c>
      <c r="F51" s="13">
        <v>37.1</v>
      </c>
      <c r="G51" s="13"/>
      <c r="H51" s="13"/>
    </row>
    <row r="52" spans="1:8">
      <c r="A52" s="13" t="s">
        <v>749</v>
      </c>
      <c r="B52" s="13" t="s">
        <v>139</v>
      </c>
      <c r="C52" s="13" t="s">
        <v>31</v>
      </c>
      <c r="D52" s="13" t="s">
        <v>32</v>
      </c>
      <c r="E52" s="13" t="s">
        <v>14</v>
      </c>
      <c r="F52" s="13">
        <v>43.6</v>
      </c>
      <c r="G52" s="13"/>
      <c r="H52" s="13"/>
    </row>
    <row r="53" spans="1:8">
      <c r="A53" s="13" t="s">
        <v>749</v>
      </c>
      <c r="B53" s="13" t="s">
        <v>139</v>
      </c>
      <c r="C53" s="13" t="s">
        <v>31</v>
      </c>
      <c r="D53" s="13" t="s">
        <v>33</v>
      </c>
      <c r="E53" s="13" t="s">
        <v>14</v>
      </c>
      <c r="F53" s="13">
        <v>39.4</v>
      </c>
      <c r="G53" s="13"/>
      <c r="H53" s="13"/>
    </row>
    <row r="54" spans="1:8">
      <c r="A54" s="13" t="s">
        <v>749</v>
      </c>
      <c r="B54" s="13" t="s">
        <v>139</v>
      </c>
      <c r="C54" s="13" t="s">
        <v>31</v>
      </c>
      <c r="D54" s="13" t="s">
        <v>32</v>
      </c>
      <c r="E54" s="13" t="s">
        <v>15</v>
      </c>
      <c r="F54" s="13">
        <v>63.6</v>
      </c>
      <c r="G54" s="13"/>
      <c r="H54" s="13"/>
    </row>
    <row r="55" spans="1:8">
      <c r="A55" s="13" t="s">
        <v>749</v>
      </c>
      <c r="B55" s="13" t="s">
        <v>139</v>
      </c>
      <c r="C55" s="13" t="s">
        <v>31</v>
      </c>
      <c r="D55" s="13" t="s">
        <v>33</v>
      </c>
      <c r="E55" s="13" t="s">
        <v>15</v>
      </c>
      <c r="F55" s="13">
        <v>41.1</v>
      </c>
      <c r="G55" s="13"/>
      <c r="H55" s="13"/>
    </row>
    <row r="56" spans="1:8">
      <c r="A56" s="13" t="s">
        <v>749</v>
      </c>
      <c r="B56" s="13" t="s">
        <v>139</v>
      </c>
      <c r="C56" s="13" t="s">
        <v>31</v>
      </c>
      <c r="D56" s="13" t="s">
        <v>32</v>
      </c>
      <c r="E56" s="13" t="s">
        <v>16</v>
      </c>
      <c r="F56" s="13">
        <v>42.9</v>
      </c>
      <c r="G56" s="13"/>
      <c r="H56" s="13"/>
    </row>
    <row r="57" spans="1:8">
      <c r="A57" s="13" t="s">
        <v>749</v>
      </c>
      <c r="B57" s="13" t="s">
        <v>139</v>
      </c>
      <c r="C57" s="13" t="s">
        <v>31</v>
      </c>
      <c r="D57" s="13" t="s">
        <v>33</v>
      </c>
      <c r="E57" s="13" t="s">
        <v>16</v>
      </c>
      <c r="F57" s="13">
        <v>27.6</v>
      </c>
      <c r="G57" s="13"/>
      <c r="H57" s="13"/>
    </row>
    <row r="58" spans="1:8">
      <c r="A58" s="13" t="s">
        <v>749</v>
      </c>
      <c r="B58" s="13" t="s">
        <v>139</v>
      </c>
      <c r="C58" s="13" t="s">
        <v>31</v>
      </c>
      <c r="D58" s="13" t="s">
        <v>32</v>
      </c>
      <c r="E58" s="13" t="s">
        <v>17</v>
      </c>
      <c r="F58" s="13">
        <v>24.9</v>
      </c>
      <c r="G58" s="13"/>
      <c r="H58" s="13"/>
    </row>
    <row r="59" spans="1:8">
      <c r="A59" s="13" t="s">
        <v>749</v>
      </c>
      <c r="B59" s="13" t="s">
        <v>139</v>
      </c>
      <c r="C59" s="13" t="s">
        <v>31</v>
      </c>
      <c r="D59" s="13" t="s">
        <v>33</v>
      </c>
      <c r="E59" s="13" t="s">
        <v>17</v>
      </c>
      <c r="F59" s="13">
        <v>7.7</v>
      </c>
      <c r="G59" s="13"/>
      <c r="H59" s="13"/>
    </row>
    <row r="60" spans="1:8">
      <c r="A60" s="13" t="s">
        <v>749</v>
      </c>
      <c r="B60" s="13" t="s">
        <v>139</v>
      </c>
      <c r="C60" s="13" t="s">
        <v>178</v>
      </c>
      <c r="D60" s="13" t="s">
        <v>94</v>
      </c>
      <c r="E60" s="13" t="s">
        <v>12</v>
      </c>
      <c r="F60" s="13">
        <v>37</v>
      </c>
      <c r="G60" s="13"/>
      <c r="H60" s="13"/>
    </row>
    <row r="61" spans="1:8">
      <c r="A61" s="13" t="s">
        <v>749</v>
      </c>
      <c r="B61" s="13" t="s">
        <v>139</v>
      </c>
      <c r="C61" s="13" t="s">
        <v>178</v>
      </c>
      <c r="D61" s="13" t="s">
        <v>95</v>
      </c>
      <c r="E61" s="13" t="s">
        <v>12</v>
      </c>
      <c r="F61" s="13">
        <v>39.4</v>
      </c>
      <c r="G61" s="13"/>
      <c r="H61" s="13"/>
    </row>
    <row r="62" spans="1:8">
      <c r="A62" s="13" t="s">
        <v>749</v>
      </c>
      <c r="B62" s="13" t="s">
        <v>139</v>
      </c>
      <c r="C62" s="13" t="s">
        <v>178</v>
      </c>
      <c r="D62" s="13" t="s">
        <v>94</v>
      </c>
      <c r="E62" s="13" t="s">
        <v>14</v>
      </c>
      <c r="F62" s="13">
        <v>30.9</v>
      </c>
      <c r="G62" s="13"/>
      <c r="H62" s="13"/>
    </row>
    <row r="63" spans="1:8">
      <c r="A63" s="13" t="s">
        <v>749</v>
      </c>
      <c r="B63" s="13" t="s">
        <v>139</v>
      </c>
      <c r="C63" s="13" t="s">
        <v>178</v>
      </c>
      <c r="D63" s="13" t="s">
        <v>95</v>
      </c>
      <c r="E63" s="13" t="s">
        <v>14</v>
      </c>
      <c r="F63" s="13">
        <v>42.2</v>
      </c>
      <c r="G63" s="13"/>
      <c r="H63" s="13"/>
    </row>
    <row r="64" spans="1:8">
      <c r="A64" s="13" t="s">
        <v>749</v>
      </c>
      <c r="B64" s="13" t="s">
        <v>139</v>
      </c>
      <c r="C64" s="13" t="s">
        <v>178</v>
      </c>
      <c r="D64" s="13" t="s">
        <v>94</v>
      </c>
      <c r="E64" s="13" t="s">
        <v>15</v>
      </c>
      <c r="F64" s="13">
        <v>53.2</v>
      </c>
      <c r="G64" s="13"/>
      <c r="H64" s="13"/>
    </row>
    <row r="65" spans="1:8">
      <c r="A65" s="13" t="s">
        <v>749</v>
      </c>
      <c r="B65" s="13" t="s">
        <v>139</v>
      </c>
      <c r="C65" s="13" t="s">
        <v>178</v>
      </c>
      <c r="D65" s="13" t="s">
        <v>95</v>
      </c>
      <c r="E65" s="13" t="s">
        <v>15</v>
      </c>
      <c r="F65" s="13">
        <v>42.4</v>
      </c>
      <c r="G65" s="13"/>
      <c r="H65" s="13"/>
    </row>
    <row r="66" spans="1:8">
      <c r="A66" s="13" t="s">
        <v>749</v>
      </c>
      <c r="B66" s="13" t="s">
        <v>139</v>
      </c>
      <c r="C66" s="13" t="s">
        <v>178</v>
      </c>
      <c r="D66" s="13" t="s">
        <v>94</v>
      </c>
      <c r="E66" s="13" t="s">
        <v>16</v>
      </c>
      <c r="F66" s="13">
        <v>36.700000000000003</v>
      </c>
      <c r="G66" s="13"/>
      <c r="H66" s="13"/>
    </row>
    <row r="67" spans="1:8">
      <c r="A67" s="13" t="s">
        <v>749</v>
      </c>
      <c r="B67" s="13" t="s">
        <v>139</v>
      </c>
      <c r="C67" s="13" t="s">
        <v>178</v>
      </c>
      <c r="D67" s="13" t="s">
        <v>95</v>
      </c>
      <c r="E67" s="13" t="s">
        <v>16</v>
      </c>
      <c r="F67" s="13">
        <v>32.5</v>
      </c>
      <c r="G67" s="13"/>
      <c r="H67" s="13"/>
    </row>
    <row r="68" spans="1:8">
      <c r="A68" s="13" t="s">
        <v>749</v>
      </c>
      <c r="B68" s="13" t="s">
        <v>139</v>
      </c>
      <c r="C68" s="13" t="s">
        <v>178</v>
      </c>
      <c r="D68" s="13" t="s">
        <v>94</v>
      </c>
      <c r="E68" s="13" t="s">
        <v>17</v>
      </c>
      <c r="F68" s="13">
        <v>23.9</v>
      </c>
      <c r="G68" s="13"/>
      <c r="H68" s="13"/>
    </row>
    <row r="69" spans="1:8">
      <c r="A69" s="13" t="s">
        <v>749</v>
      </c>
      <c r="B69" s="13" t="s">
        <v>139</v>
      </c>
      <c r="C69" s="13" t="s">
        <v>178</v>
      </c>
      <c r="D69" s="13" t="s">
        <v>95</v>
      </c>
      <c r="E69" s="13" t="s">
        <v>17</v>
      </c>
      <c r="F69" s="13">
        <v>19.2</v>
      </c>
      <c r="G69" s="13"/>
      <c r="H69" s="13"/>
    </row>
    <row r="70" spans="1:8">
      <c r="A70" s="13" t="s">
        <v>749</v>
      </c>
      <c r="B70" s="13" t="s">
        <v>139</v>
      </c>
      <c r="C70" s="13" t="s">
        <v>176</v>
      </c>
      <c r="D70" s="13" t="s">
        <v>177</v>
      </c>
      <c r="E70" s="13" t="s">
        <v>12</v>
      </c>
      <c r="F70" s="13">
        <v>35.200000000000003</v>
      </c>
      <c r="G70" s="13"/>
      <c r="H70" s="13"/>
    </row>
    <row r="71" spans="1:8">
      <c r="A71" s="13" t="s">
        <v>749</v>
      </c>
      <c r="B71" s="13" t="s">
        <v>139</v>
      </c>
      <c r="C71" s="13" t="s">
        <v>176</v>
      </c>
      <c r="D71" s="13" t="s">
        <v>175</v>
      </c>
      <c r="E71" s="13" t="s">
        <v>12</v>
      </c>
      <c r="F71" s="13">
        <v>39.6</v>
      </c>
      <c r="G71" s="13"/>
      <c r="H71" s="13"/>
    </row>
    <row r="72" spans="1:8">
      <c r="A72" s="13" t="s">
        <v>749</v>
      </c>
      <c r="B72" s="13" t="s">
        <v>139</v>
      </c>
      <c r="C72" s="13" t="s">
        <v>176</v>
      </c>
      <c r="D72" s="13" t="s">
        <v>177</v>
      </c>
      <c r="E72" s="13" t="s">
        <v>14</v>
      </c>
      <c r="F72" s="13">
        <v>41.6</v>
      </c>
      <c r="G72" s="13"/>
      <c r="H72" s="13"/>
    </row>
    <row r="73" spans="1:8">
      <c r="A73" s="13" t="s">
        <v>749</v>
      </c>
      <c r="B73" s="13" t="s">
        <v>139</v>
      </c>
      <c r="C73" s="13" t="s">
        <v>176</v>
      </c>
      <c r="D73" s="13" t="s">
        <v>175</v>
      </c>
      <c r="E73" s="13" t="s">
        <v>14</v>
      </c>
      <c r="F73" s="13">
        <v>39.1</v>
      </c>
      <c r="G73" s="13"/>
      <c r="H73" s="13"/>
    </row>
    <row r="74" spans="1:8">
      <c r="A74" s="13" t="s">
        <v>749</v>
      </c>
      <c r="B74" s="13" t="s">
        <v>139</v>
      </c>
      <c r="C74" s="13" t="s">
        <v>176</v>
      </c>
      <c r="D74" s="13" t="s">
        <v>177</v>
      </c>
      <c r="E74" s="13" t="s">
        <v>15</v>
      </c>
      <c r="F74" s="13">
        <v>35.4</v>
      </c>
      <c r="G74" s="13"/>
      <c r="H74" s="13"/>
    </row>
    <row r="75" spans="1:8">
      <c r="A75" s="13" t="s">
        <v>749</v>
      </c>
      <c r="B75" s="13" t="s">
        <v>139</v>
      </c>
      <c r="C75" s="13" t="s">
        <v>176</v>
      </c>
      <c r="D75" s="13" t="s">
        <v>175</v>
      </c>
      <c r="E75" s="13" t="s">
        <v>15</v>
      </c>
      <c r="F75" s="13">
        <v>49.6</v>
      </c>
      <c r="G75" s="13"/>
      <c r="H75" s="13"/>
    </row>
    <row r="76" spans="1:8">
      <c r="A76" s="13" t="s">
        <v>749</v>
      </c>
      <c r="B76" s="13" t="s">
        <v>139</v>
      </c>
      <c r="C76" s="13" t="s">
        <v>176</v>
      </c>
      <c r="D76" s="13" t="s">
        <v>177</v>
      </c>
      <c r="E76" s="13" t="s">
        <v>16</v>
      </c>
      <c r="F76" s="13">
        <v>23.8</v>
      </c>
      <c r="G76" s="13"/>
      <c r="H76" s="13"/>
    </row>
    <row r="77" spans="1:8">
      <c r="A77" s="13" t="s">
        <v>749</v>
      </c>
      <c r="B77" s="13" t="s">
        <v>139</v>
      </c>
      <c r="C77" s="13" t="s">
        <v>176</v>
      </c>
      <c r="D77" s="13" t="s">
        <v>175</v>
      </c>
      <c r="E77" s="13" t="s">
        <v>16</v>
      </c>
      <c r="F77" s="13">
        <v>36.299999999999997</v>
      </c>
      <c r="G77" s="13"/>
      <c r="H77" s="13"/>
    </row>
    <row r="78" spans="1:8">
      <c r="A78" s="13" t="s">
        <v>749</v>
      </c>
      <c r="B78" s="13" t="s">
        <v>139</v>
      </c>
      <c r="C78" s="13" t="s">
        <v>176</v>
      </c>
      <c r="D78" s="13" t="s">
        <v>177</v>
      </c>
      <c r="E78" s="13" t="s">
        <v>17</v>
      </c>
      <c r="F78" s="13">
        <v>18.7</v>
      </c>
      <c r="G78" s="13"/>
      <c r="H78" s="13"/>
    </row>
    <row r="79" spans="1:8">
      <c r="A79" s="13" t="s">
        <v>749</v>
      </c>
      <c r="B79" s="13" t="s">
        <v>139</v>
      </c>
      <c r="C79" s="13" t="s">
        <v>176</v>
      </c>
      <c r="D79" s="13" t="s">
        <v>175</v>
      </c>
      <c r="E79" s="13" t="s">
        <v>17</v>
      </c>
      <c r="F79" s="13">
        <v>21.6</v>
      </c>
      <c r="G79" s="13"/>
      <c r="H79" s="13"/>
    </row>
    <row r="80" spans="1:8">
      <c r="A80" s="13" t="s">
        <v>749</v>
      </c>
      <c r="B80" s="13" t="s">
        <v>139</v>
      </c>
      <c r="C80" s="13" t="s">
        <v>173</v>
      </c>
      <c r="D80" s="13" t="s">
        <v>38</v>
      </c>
      <c r="E80" s="13" t="s">
        <v>12</v>
      </c>
      <c r="F80" s="13">
        <v>27.4</v>
      </c>
      <c r="G80" s="13"/>
      <c r="H80" s="13"/>
    </row>
    <row r="81" spans="1:8">
      <c r="A81" s="13" t="s">
        <v>749</v>
      </c>
      <c r="B81" s="13" t="s">
        <v>139</v>
      </c>
      <c r="C81" s="13" t="s">
        <v>173</v>
      </c>
      <c r="D81" s="13" t="s">
        <v>39</v>
      </c>
      <c r="E81" s="13" t="s">
        <v>12</v>
      </c>
      <c r="F81" s="13">
        <v>58.3</v>
      </c>
      <c r="G81" s="13"/>
      <c r="H81" s="13"/>
    </row>
    <row r="82" spans="1:8">
      <c r="A82" s="13" t="s">
        <v>749</v>
      </c>
      <c r="B82" s="13" t="s">
        <v>139</v>
      </c>
      <c r="C82" s="13" t="s">
        <v>173</v>
      </c>
      <c r="D82" s="13" t="s">
        <v>38</v>
      </c>
      <c r="E82" s="13" t="s">
        <v>14</v>
      </c>
      <c r="F82" s="13">
        <v>29.8</v>
      </c>
      <c r="G82" s="13"/>
      <c r="H82" s="13"/>
    </row>
    <row r="83" spans="1:8">
      <c r="A83" s="13" t="s">
        <v>749</v>
      </c>
      <c r="B83" s="13" t="s">
        <v>139</v>
      </c>
      <c r="C83" s="13" t="s">
        <v>173</v>
      </c>
      <c r="D83" s="13" t="s">
        <v>39</v>
      </c>
      <c r="E83" s="13" t="s">
        <v>14</v>
      </c>
      <c r="F83" s="13">
        <v>66.900000000000006</v>
      </c>
      <c r="G83" s="13"/>
      <c r="H83" s="13"/>
    </row>
    <row r="84" spans="1:8">
      <c r="A84" s="13" t="s">
        <v>749</v>
      </c>
      <c r="B84" s="13" t="s">
        <v>139</v>
      </c>
      <c r="C84" s="13" t="s">
        <v>173</v>
      </c>
      <c r="D84" s="13" t="s">
        <v>38</v>
      </c>
      <c r="E84" s="13" t="s">
        <v>15</v>
      </c>
      <c r="F84" s="13">
        <v>32.700000000000003</v>
      </c>
      <c r="G84" s="13"/>
      <c r="H84" s="13"/>
    </row>
    <row r="85" spans="1:8">
      <c r="A85" s="13" t="s">
        <v>749</v>
      </c>
      <c r="B85" s="13" t="s">
        <v>139</v>
      </c>
      <c r="C85" s="13" t="s">
        <v>173</v>
      </c>
      <c r="D85" s="13" t="s">
        <v>39</v>
      </c>
      <c r="E85" s="13" t="s">
        <v>15</v>
      </c>
      <c r="F85" s="13">
        <v>64</v>
      </c>
      <c r="G85" s="13"/>
      <c r="H85" s="13"/>
    </row>
    <row r="86" spans="1:8">
      <c r="A86" s="13" t="s">
        <v>749</v>
      </c>
      <c r="B86" s="13" t="s">
        <v>139</v>
      </c>
      <c r="C86" s="13" t="s">
        <v>173</v>
      </c>
      <c r="D86" s="13" t="s">
        <v>38</v>
      </c>
      <c r="E86" s="13" t="s">
        <v>16</v>
      </c>
      <c r="F86" s="13">
        <v>20.6</v>
      </c>
      <c r="G86" s="13"/>
      <c r="H86" s="13"/>
    </row>
    <row r="87" spans="1:8">
      <c r="A87" s="13" t="s">
        <v>749</v>
      </c>
      <c r="B87" s="13" t="s">
        <v>139</v>
      </c>
      <c r="C87" s="13" t="s">
        <v>173</v>
      </c>
      <c r="D87" s="13" t="s">
        <v>39</v>
      </c>
      <c r="E87" s="13" t="s">
        <v>16</v>
      </c>
      <c r="F87" s="13">
        <v>52.3</v>
      </c>
      <c r="G87" s="13"/>
      <c r="H87" s="13"/>
    </row>
    <row r="88" spans="1:8">
      <c r="A88" s="13" t="s">
        <v>749</v>
      </c>
      <c r="B88" s="13" t="s">
        <v>139</v>
      </c>
      <c r="C88" s="13" t="s">
        <v>173</v>
      </c>
      <c r="D88" s="13" t="s">
        <v>38</v>
      </c>
      <c r="E88" s="13" t="s">
        <v>17</v>
      </c>
      <c r="F88" s="13">
        <v>10.6</v>
      </c>
      <c r="G88" s="13"/>
      <c r="H88" s="13"/>
    </row>
    <row r="89" spans="1:8">
      <c r="A89" s="13" t="s">
        <v>749</v>
      </c>
      <c r="B89" s="13" t="s">
        <v>139</v>
      </c>
      <c r="C89" s="13" t="s">
        <v>173</v>
      </c>
      <c r="D89" s="13" t="s">
        <v>39</v>
      </c>
      <c r="E89" s="13" t="s">
        <v>17</v>
      </c>
      <c r="F89" s="13">
        <v>35</v>
      </c>
      <c r="G89" s="13"/>
      <c r="H89" s="13"/>
    </row>
    <row r="90" spans="1:8">
      <c r="A90" s="13" t="s">
        <v>749</v>
      </c>
      <c r="B90" s="13" t="s">
        <v>139</v>
      </c>
      <c r="C90" s="13" t="s">
        <v>181</v>
      </c>
      <c r="D90" s="13" t="s">
        <v>183</v>
      </c>
      <c r="E90" s="13" t="s">
        <v>12</v>
      </c>
      <c r="F90" s="13">
        <v>39.200000000000003</v>
      </c>
      <c r="G90" s="13"/>
      <c r="H90" s="13"/>
    </row>
    <row r="91" spans="1:8">
      <c r="A91" s="13" t="s">
        <v>749</v>
      </c>
      <c r="B91" s="13" t="s">
        <v>139</v>
      </c>
      <c r="C91" s="13" t="s">
        <v>181</v>
      </c>
      <c r="D91" s="13" t="s">
        <v>180</v>
      </c>
      <c r="E91" s="13" t="s">
        <v>12</v>
      </c>
      <c r="F91" s="13">
        <v>29.3</v>
      </c>
      <c r="G91" s="13"/>
      <c r="H91" s="13"/>
    </row>
    <row r="92" spans="1:8">
      <c r="A92" s="13" t="s">
        <v>749</v>
      </c>
      <c r="B92" s="13" t="s">
        <v>139</v>
      </c>
      <c r="C92" s="13" t="s">
        <v>181</v>
      </c>
      <c r="D92" s="13" t="s">
        <v>183</v>
      </c>
      <c r="E92" s="13" t="s">
        <v>14</v>
      </c>
      <c r="F92" s="13">
        <v>40.1</v>
      </c>
      <c r="G92" s="13"/>
      <c r="H92" s="13"/>
    </row>
    <row r="93" spans="1:8">
      <c r="A93" s="13" t="s">
        <v>749</v>
      </c>
      <c r="B93" s="13" t="s">
        <v>139</v>
      </c>
      <c r="C93" s="13" t="s">
        <v>181</v>
      </c>
      <c r="D93" s="13" t="s">
        <v>180</v>
      </c>
      <c r="E93" s="13" t="s">
        <v>14</v>
      </c>
      <c r="F93" s="13">
        <v>0</v>
      </c>
      <c r="G93" s="13">
        <v>2</v>
      </c>
      <c r="H93" s="13"/>
    </row>
    <row r="94" spans="1:8">
      <c r="A94" s="13" t="s">
        <v>749</v>
      </c>
      <c r="B94" s="13" t="s">
        <v>139</v>
      </c>
      <c r="C94" s="13" t="s">
        <v>181</v>
      </c>
      <c r="D94" s="13" t="s">
        <v>183</v>
      </c>
      <c r="E94" s="13" t="s">
        <v>15</v>
      </c>
      <c r="F94" s="13">
        <v>44.8</v>
      </c>
      <c r="G94" s="13"/>
      <c r="H94" s="13"/>
    </row>
    <row r="95" spans="1:8">
      <c r="A95" s="13" t="s">
        <v>749</v>
      </c>
      <c r="B95" s="13" t="s">
        <v>139</v>
      </c>
      <c r="C95" s="13" t="s">
        <v>181</v>
      </c>
      <c r="D95" s="13" t="s">
        <v>180</v>
      </c>
      <c r="E95" s="13" t="s">
        <v>15</v>
      </c>
      <c r="F95" s="13">
        <v>44.8</v>
      </c>
      <c r="G95" s="13"/>
      <c r="H95" s="13"/>
    </row>
    <row r="96" spans="1:8">
      <c r="A96" s="13" t="s">
        <v>749</v>
      </c>
      <c r="B96" s="13" t="s">
        <v>139</v>
      </c>
      <c r="C96" s="13" t="s">
        <v>181</v>
      </c>
      <c r="D96" s="13" t="s">
        <v>183</v>
      </c>
      <c r="E96" s="13" t="s">
        <v>16</v>
      </c>
      <c r="F96" s="13">
        <v>34.6</v>
      </c>
      <c r="G96" s="13"/>
      <c r="H96" s="13"/>
    </row>
    <row r="97" spans="1:8">
      <c r="A97" s="13" t="s">
        <v>749</v>
      </c>
      <c r="B97" s="13" t="s">
        <v>139</v>
      </c>
      <c r="C97" s="13" t="s">
        <v>181</v>
      </c>
      <c r="D97" s="13" t="s">
        <v>180</v>
      </c>
      <c r="E97" s="13" t="s">
        <v>16</v>
      </c>
      <c r="F97" s="13">
        <v>33.1</v>
      </c>
      <c r="G97" s="13"/>
      <c r="H97" s="13"/>
    </row>
    <row r="98" spans="1:8">
      <c r="A98" s="13" t="s">
        <v>749</v>
      </c>
      <c r="B98" s="13" t="s">
        <v>139</v>
      </c>
      <c r="C98" s="13" t="s">
        <v>181</v>
      </c>
      <c r="D98" s="13" t="s">
        <v>183</v>
      </c>
      <c r="E98" s="13" t="s">
        <v>17</v>
      </c>
      <c r="F98" s="13">
        <v>22.2</v>
      </c>
      <c r="G98" s="13"/>
      <c r="H98" s="13"/>
    </row>
    <row r="99" spans="1:8">
      <c r="A99" s="13" t="s">
        <v>749</v>
      </c>
      <c r="B99" s="13" t="s">
        <v>139</v>
      </c>
      <c r="C99" s="13" t="s">
        <v>181</v>
      </c>
      <c r="D99" s="13" t="s">
        <v>180</v>
      </c>
      <c r="E99" s="13" t="s">
        <v>17</v>
      </c>
      <c r="F99" s="13">
        <v>21.5</v>
      </c>
      <c r="G99" s="13"/>
      <c r="H99" s="13"/>
    </row>
    <row r="100" spans="1:8">
      <c r="A100" s="13" t="s">
        <v>748</v>
      </c>
      <c r="B100" s="13" t="s">
        <v>139</v>
      </c>
      <c r="C100" s="13" t="s">
        <v>12</v>
      </c>
      <c r="D100" s="13" t="s">
        <v>12</v>
      </c>
      <c r="E100" s="13" t="s">
        <v>12</v>
      </c>
      <c r="F100" s="13">
        <v>22.6</v>
      </c>
      <c r="G100" s="13"/>
      <c r="H100" s="13"/>
    </row>
    <row r="101" spans="1:8">
      <c r="A101" s="13" t="s">
        <v>748</v>
      </c>
      <c r="B101" s="13" t="s">
        <v>139</v>
      </c>
      <c r="C101" s="13" t="s">
        <v>12</v>
      </c>
      <c r="D101" s="13" t="s">
        <v>12</v>
      </c>
      <c r="E101" s="13" t="s">
        <v>14</v>
      </c>
      <c r="F101" s="13">
        <v>19.899999999999999</v>
      </c>
      <c r="G101" s="13"/>
      <c r="H101" s="13"/>
    </row>
    <row r="102" spans="1:8">
      <c r="A102" s="13" t="s">
        <v>748</v>
      </c>
      <c r="B102" s="13" t="s">
        <v>139</v>
      </c>
      <c r="C102" s="13" t="s">
        <v>12</v>
      </c>
      <c r="D102" s="13" t="s">
        <v>12</v>
      </c>
      <c r="E102" s="13" t="s">
        <v>15</v>
      </c>
      <c r="F102" s="13">
        <v>28.6</v>
      </c>
      <c r="G102" s="13"/>
      <c r="H102" s="13"/>
    </row>
    <row r="103" spans="1:8">
      <c r="A103" s="13" t="s">
        <v>748</v>
      </c>
      <c r="B103" s="13" t="s">
        <v>139</v>
      </c>
      <c r="C103" s="13" t="s">
        <v>12</v>
      </c>
      <c r="D103" s="13" t="s">
        <v>12</v>
      </c>
      <c r="E103" s="13" t="s">
        <v>16</v>
      </c>
      <c r="F103" s="13">
        <v>22.6</v>
      </c>
      <c r="G103" s="13"/>
      <c r="H103" s="13"/>
    </row>
    <row r="104" spans="1:8">
      <c r="A104" s="13" t="s">
        <v>748</v>
      </c>
      <c r="B104" s="13" t="s">
        <v>139</v>
      </c>
      <c r="C104" s="13" t="s">
        <v>12</v>
      </c>
      <c r="D104" s="13" t="s">
        <v>12</v>
      </c>
      <c r="E104" s="13" t="s">
        <v>17</v>
      </c>
      <c r="F104" s="13">
        <v>9.8000000000000007</v>
      </c>
      <c r="G104" s="13"/>
      <c r="H104" s="13"/>
    </row>
    <row r="105" spans="1:8">
      <c r="A105" s="13" t="s">
        <v>748</v>
      </c>
      <c r="B105" s="13" t="s">
        <v>139</v>
      </c>
      <c r="C105" s="13" t="s">
        <v>18</v>
      </c>
      <c r="D105" s="13" t="s">
        <v>19</v>
      </c>
      <c r="E105" s="13" t="s">
        <v>12</v>
      </c>
      <c r="F105" s="13">
        <v>19.100000000000001</v>
      </c>
      <c r="G105" s="13"/>
      <c r="H105" s="13"/>
    </row>
    <row r="106" spans="1:8">
      <c r="A106" s="13" t="s">
        <v>748</v>
      </c>
      <c r="B106" s="13" t="s">
        <v>139</v>
      </c>
      <c r="C106" s="13" t="s">
        <v>18</v>
      </c>
      <c r="D106" s="13" t="s">
        <v>20</v>
      </c>
      <c r="E106" s="13" t="s">
        <v>12</v>
      </c>
      <c r="F106" s="13">
        <v>25.7</v>
      </c>
      <c r="G106" s="13"/>
      <c r="H106" s="13"/>
    </row>
    <row r="107" spans="1:8">
      <c r="A107" s="13" t="s">
        <v>748</v>
      </c>
      <c r="B107" s="13" t="s">
        <v>139</v>
      </c>
      <c r="C107" s="13" t="s">
        <v>18</v>
      </c>
      <c r="D107" s="13" t="s">
        <v>19</v>
      </c>
      <c r="E107" s="13" t="s">
        <v>14</v>
      </c>
      <c r="F107" s="13">
        <v>15</v>
      </c>
      <c r="G107" s="13"/>
      <c r="H107" s="13"/>
    </row>
    <row r="108" spans="1:8">
      <c r="A108" s="13" t="s">
        <v>748</v>
      </c>
      <c r="B108" s="13" t="s">
        <v>139</v>
      </c>
      <c r="C108" s="13" t="s">
        <v>18</v>
      </c>
      <c r="D108" s="13" t="s">
        <v>20</v>
      </c>
      <c r="E108" s="13" t="s">
        <v>14</v>
      </c>
      <c r="F108" s="13">
        <v>24.8</v>
      </c>
      <c r="G108" s="13"/>
      <c r="H108" s="13"/>
    </row>
    <row r="109" spans="1:8">
      <c r="A109" s="13" t="s">
        <v>748</v>
      </c>
      <c r="B109" s="13" t="s">
        <v>139</v>
      </c>
      <c r="C109" s="13" t="s">
        <v>18</v>
      </c>
      <c r="D109" s="13" t="s">
        <v>19</v>
      </c>
      <c r="E109" s="13" t="s">
        <v>15</v>
      </c>
      <c r="F109" s="13">
        <v>25.5</v>
      </c>
      <c r="G109" s="13"/>
      <c r="H109" s="13"/>
    </row>
    <row r="110" spans="1:8">
      <c r="A110" s="13" t="s">
        <v>748</v>
      </c>
      <c r="B110" s="13" t="s">
        <v>139</v>
      </c>
      <c r="C110" s="13" t="s">
        <v>18</v>
      </c>
      <c r="D110" s="13" t="s">
        <v>20</v>
      </c>
      <c r="E110" s="13" t="s">
        <v>15</v>
      </c>
      <c r="F110" s="13">
        <v>31.4</v>
      </c>
      <c r="G110" s="13"/>
      <c r="H110" s="13"/>
    </row>
    <row r="111" spans="1:8">
      <c r="A111" s="13" t="s">
        <v>748</v>
      </c>
      <c r="B111" s="13" t="s">
        <v>139</v>
      </c>
      <c r="C111" s="13" t="s">
        <v>18</v>
      </c>
      <c r="D111" s="13" t="s">
        <v>19</v>
      </c>
      <c r="E111" s="13" t="s">
        <v>16</v>
      </c>
      <c r="F111" s="13">
        <v>20</v>
      </c>
      <c r="G111" s="13"/>
      <c r="H111" s="13"/>
    </row>
    <row r="112" spans="1:8">
      <c r="A112" s="13" t="s">
        <v>748</v>
      </c>
      <c r="B112" s="13" t="s">
        <v>139</v>
      </c>
      <c r="C112" s="13" t="s">
        <v>18</v>
      </c>
      <c r="D112" s="13" t="s">
        <v>20</v>
      </c>
      <c r="E112" s="13" t="s">
        <v>16</v>
      </c>
      <c r="F112" s="13">
        <v>24.9</v>
      </c>
      <c r="G112" s="13"/>
      <c r="H112" s="13"/>
    </row>
    <row r="113" spans="1:8">
      <c r="A113" s="13" t="s">
        <v>748</v>
      </c>
      <c r="B113" s="13" t="s">
        <v>139</v>
      </c>
      <c r="C113" s="13" t="s">
        <v>18</v>
      </c>
      <c r="D113" s="13" t="s">
        <v>19</v>
      </c>
      <c r="E113" s="13" t="s">
        <v>17</v>
      </c>
      <c r="F113" s="13">
        <v>7.8</v>
      </c>
      <c r="G113" s="13"/>
      <c r="H113" s="13"/>
    </row>
    <row r="114" spans="1:8">
      <c r="A114" s="13" t="s">
        <v>748</v>
      </c>
      <c r="B114" s="13" t="s">
        <v>139</v>
      </c>
      <c r="C114" s="13" t="s">
        <v>18</v>
      </c>
      <c r="D114" s="13" t="s">
        <v>20</v>
      </c>
      <c r="E114" s="13" t="s">
        <v>17</v>
      </c>
      <c r="F114" s="13">
        <v>11.1</v>
      </c>
      <c r="G114" s="13"/>
      <c r="H114" s="13"/>
    </row>
    <row r="115" spans="1:8">
      <c r="A115" s="13" t="s">
        <v>748</v>
      </c>
      <c r="B115" s="13" t="s">
        <v>139</v>
      </c>
      <c r="C115" s="13" t="s">
        <v>21</v>
      </c>
      <c r="D115" s="13" t="s">
        <v>22</v>
      </c>
      <c r="E115" s="13" t="s">
        <v>12</v>
      </c>
      <c r="F115" s="13">
        <v>25.7</v>
      </c>
      <c r="G115" s="13"/>
      <c r="H115" s="13"/>
    </row>
    <row r="116" spans="1:8">
      <c r="A116" s="13" t="s">
        <v>748</v>
      </c>
      <c r="B116" s="13" t="s">
        <v>139</v>
      </c>
      <c r="C116" s="13" t="s">
        <v>21</v>
      </c>
      <c r="D116" s="13" t="s">
        <v>23</v>
      </c>
      <c r="E116" s="13" t="s">
        <v>12</v>
      </c>
      <c r="F116" s="13">
        <v>22.5</v>
      </c>
      <c r="G116" s="13"/>
      <c r="H116" s="13"/>
    </row>
    <row r="117" spans="1:8">
      <c r="A117" s="13" t="s">
        <v>748</v>
      </c>
      <c r="B117" s="13" t="s">
        <v>139</v>
      </c>
      <c r="C117" s="13" t="s">
        <v>21</v>
      </c>
      <c r="D117" s="13" t="s">
        <v>22</v>
      </c>
      <c r="E117" s="13" t="s">
        <v>14</v>
      </c>
      <c r="F117" s="13">
        <v>21.5</v>
      </c>
      <c r="G117" s="13">
        <v>1</v>
      </c>
      <c r="H117" s="13"/>
    </row>
    <row r="118" spans="1:8">
      <c r="A118" s="13" t="s">
        <v>748</v>
      </c>
      <c r="B118" s="13" t="s">
        <v>139</v>
      </c>
      <c r="C118" s="13" t="s">
        <v>21</v>
      </c>
      <c r="D118" s="13" t="s">
        <v>23</v>
      </c>
      <c r="E118" s="13" t="s">
        <v>14</v>
      </c>
      <c r="F118" s="13">
        <v>19.899999999999999</v>
      </c>
      <c r="G118" s="13"/>
      <c r="H118" s="13"/>
    </row>
    <row r="119" spans="1:8">
      <c r="A119" s="13" t="s">
        <v>748</v>
      </c>
      <c r="B119" s="13" t="s">
        <v>139</v>
      </c>
      <c r="C119" s="13" t="s">
        <v>21</v>
      </c>
      <c r="D119" s="13" t="s">
        <v>22</v>
      </c>
      <c r="E119" s="13" t="s">
        <v>15</v>
      </c>
      <c r="F119" s="13">
        <v>41.3</v>
      </c>
      <c r="G119" s="13">
        <v>1</v>
      </c>
      <c r="H119" s="13"/>
    </row>
    <row r="120" spans="1:8">
      <c r="A120" s="13" t="s">
        <v>748</v>
      </c>
      <c r="B120" s="13" t="s">
        <v>139</v>
      </c>
      <c r="C120" s="13" t="s">
        <v>21</v>
      </c>
      <c r="D120" s="13" t="s">
        <v>23</v>
      </c>
      <c r="E120" s="13" t="s">
        <v>15</v>
      </c>
      <c r="F120" s="13">
        <v>28.4</v>
      </c>
      <c r="G120" s="13"/>
      <c r="H120" s="13"/>
    </row>
    <row r="121" spans="1:8">
      <c r="A121" s="13" t="s">
        <v>748</v>
      </c>
      <c r="B121" s="13" t="s">
        <v>139</v>
      </c>
      <c r="C121" s="13" t="s">
        <v>21</v>
      </c>
      <c r="D121" s="13" t="s">
        <v>22</v>
      </c>
      <c r="E121" s="13" t="s">
        <v>16</v>
      </c>
      <c r="F121" s="13">
        <v>13.6</v>
      </c>
      <c r="G121" s="13">
        <v>1</v>
      </c>
      <c r="H121" s="13"/>
    </row>
    <row r="122" spans="1:8">
      <c r="A122" s="13" t="s">
        <v>748</v>
      </c>
      <c r="B122" s="13" t="s">
        <v>139</v>
      </c>
      <c r="C122" s="13" t="s">
        <v>21</v>
      </c>
      <c r="D122" s="13" t="s">
        <v>23</v>
      </c>
      <c r="E122" s="13" t="s">
        <v>16</v>
      </c>
      <c r="F122" s="13">
        <v>22.7</v>
      </c>
      <c r="G122" s="13"/>
      <c r="H122" s="13"/>
    </row>
    <row r="123" spans="1:8">
      <c r="A123" s="13" t="s">
        <v>748</v>
      </c>
      <c r="B123" s="13" t="s">
        <v>139</v>
      </c>
      <c r="C123" s="13" t="s">
        <v>21</v>
      </c>
      <c r="D123" s="13" t="s">
        <v>22</v>
      </c>
      <c r="E123" s="13" t="s">
        <v>17</v>
      </c>
      <c r="F123" s="13" t="s">
        <v>24</v>
      </c>
      <c r="G123" s="13"/>
      <c r="H123" s="13"/>
    </row>
    <row r="124" spans="1:8">
      <c r="A124" s="13" t="s">
        <v>748</v>
      </c>
      <c r="B124" s="13" t="s">
        <v>139</v>
      </c>
      <c r="C124" s="13" t="s">
        <v>21</v>
      </c>
      <c r="D124" s="13" t="s">
        <v>23</v>
      </c>
      <c r="E124" s="13" t="s">
        <v>17</v>
      </c>
      <c r="F124" s="13">
        <v>9.8000000000000007</v>
      </c>
      <c r="G124" s="13"/>
      <c r="H124" s="13"/>
    </row>
    <row r="125" spans="1:8">
      <c r="A125" s="13" t="s">
        <v>748</v>
      </c>
      <c r="B125" s="13" t="s">
        <v>139</v>
      </c>
      <c r="C125" s="13" t="s">
        <v>179</v>
      </c>
      <c r="D125" s="13" t="s">
        <v>141</v>
      </c>
      <c r="E125" s="13" t="s">
        <v>12</v>
      </c>
      <c r="F125" s="13">
        <v>22.9</v>
      </c>
      <c r="G125" s="13"/>
      <c r="H125" s="13"/>
    </row>
    <row r="126" spans="1:8">
      <c r="A126" s="13" t="s">
        <v>748</v>
      </c>
      <c r="B126" s="13" t="s">
        <v>139</v>
      </c>
      <c r="C126" s="13" t="s">
        <v>179</v>
      </c>
      <c r="D126" s="13" t="s">
        <v>27</v>
      </c>
      <c r="E126" s="13" t="s">
        <v>12</v>
      </c>
      <c r="F126" s="13">
        <v>21.7</v>
      </c>
      <c r="G126" s="13"/>
      <c r="H126" s="13"/>
    </row>
    <row r="127" spans="1:8">
      <c r="A127" s="13" t="s">
        <v>748</v>
      </c>
      <c r="B127" s="13" t="s">
        <v>139</v>
      </c>
      <c r="C127" s="13" t="s">
        <v>179</v>
      </c>
      <c r="D127" s="13" t="s">
        <v>141</v>
      </c>
      <c r="E127" s="13" t="s">
        <v>14</v>
      </c>
      <c r="F127" s="13">
        <v>20.6</v>
      </c>
      <c r="G127" s="13"/>
      <c r="H127" s="13"/>
    </row>
    <row r="128" spans="1:8">
      <c r="A128" s="13" t="s">
        <v>748</v>
      </c>
      <c r="B128" s="13" t="s">
        <v>139</v>
      </c>
      <c r="C128" s="13" t="s">
        <v>179</v>
      </c>
      <c r="D128" s="13" t="s">
        <v>27</v>
      </c>
      <c r="E128" s="13" t="s">
        <v>14</v>
      </c>
      <c r="F128" s="13">
        <v>18.100000000000001</v>
      </c>
      <c r="G128" s="13"/>
      <c r="H128" s="13"/>
    </row>
    <row r="129" spans="1:8">
      <c r="A129" s="13" t="s">
        <v>748</v>
      </c>
      <c r="B129" s="13" t="s">
        <v>139</v>
      </c>
      <c r="C129" s="13" t="s">
        <v>179</v>
      </c>
      <c r="D129" s="13" t="s">
        <v>141</v>
      </c>
      <c r="E129" s="13" t="s">
        <v>15</v>
      </c>
      <c r="F129" s="13">
        <v>28.4</v>
      </c>
      <c r="G129" s="13"/>
      <c r="H129" s="13"/>
    </row>
    <row r="130" spans="1:8">
      <c r="A130" s="13" t="s">
        <v>748</v>
      </c>
      <c r="B130" s="13" t="s">
        <v>139</v>
      </c>
      <c r="C130" s="13" t="s">
        <v>179</v>
      </c>
      <c r="D130" s="13" t="s">
        <v>27</v>
      </c>
      <c r="E130" s="13" t="s">
        <v>15</v>
      </c>
      <c r="F130" s="13">
        <v>29.2</v>
      </c>
      <c r="G130" s="13"/>
      <c r="H130" s="13"/>
    </row>
    <row r="131" spans="1:8">
      <c r="A131" s="13" t="s">
        <v>748</v>
      </c>
      <c r="B131" s="13" t="s">
        <v>139</v>
      </c>
      <c r="C131" s="13" t="s">
        <v>179</v>
      </c>
      <c r="D131" s="13" t="s">
        <v>141</v>
      </c>
      <c r="E131" s="13" t="s">
        <v>16</v>
      </c>
      <c r="F131" s="13">
        <v>22.9</v>
      </c>
      <c r="G131" s="13"/>
      <c r="H131" s="13"/>
    </row>
    <row r="132" spans="1:8">
      <c r="A132" s="13" t="s">
        <v>748</v>
      </c>
      <c r="B132" s="13" t="s">
        <v>139</v>
      </c>
      <c r="C132" s="13" t="s">
        <v>179</v>
      </c>
      <c r="D132" s="13" t="s">
        <v>27</v>
      </c>
      <c r="E132" s="13" t="s">
        <v>16</v>
      </c>
      <c r="F132" s="13">
        <v>22</v>
      </c>
      <c r="G132" s="13"/>
      <c r="H132" s="13"/>
    </row>
    <row r="133" spans="1:8">
      <c r="A133" s="13" t="s">
        <v>748</v>
      </c>
      <c r="B133" s="13" t="s">
        <v>139</v>
      </c>
      <c r="C133" s="13" t="s">
        <v>179</v>
      </c>
      <c r="D133" s="13" t="s">
        <v>141</v>
      </c>
      <c r="E133" s="13" t="s">
        <v>17</v>
      </c>
      <c r="F133" s="13">
        <v>10.199999999999999</v>
      </c>
      <c r="G133" s="13"/>
      <c r="H133" s="13"/>
    </row>
    <row r="134" spans="1:8">
      <c r="A134" s="13" t="s">
        <v>748</v>
      </c>
      <c r="B134" s="13" t="s">
        <v>139</v>
      </c>
      <c r="C134" s="13" t="s">
        <v>179</v>
      </c>
      <c r="D134" s="13" t="s">
        <v>27</v>
      </c>
      <c r="E134" s="13" t="s">
        <v>17</v>
      </c>
      <c r="F134" s="13">
        <v>8.9</v>
      </c>
      <c r="G134" s="13">
        <v>1</v>
      </c>
      <c r="H134" s="13"/>
    </row>
    <row r="135" spans="1:8">
      <c r="A135" s="13" t="s">
        <v>748</v>
      </c>
      <c r="B135" s="13" t="s">
        <v>139</v>
      </c>
      <c r="C135" s="13" t="s">
        <v>34</v>
      </c>
      <c r="D135" s="13" t="s">
        <v>35</v>
      </c>
      <c r="E135" s="13" t="s">
        <v>12</v>
      </c>
      <c r="F135" s="13">
        <v>18.3</v>
      </c>
      <c r="G135" s="13"/>
      <c r="H135" s="13"/>
    </row>
    <row r="136" spans="1:8">
      <c r="A136" s="13" t="s">
        <v>748</v>
      </c>
      <c r="B136" s="13" t="s">
        <v>139</v>
      </c>
      <c r="C136" s="13" t="s">
        <v>34</v>
      </c>
      <c r="D136" s="13" t="s">
        <v>36</v>
      </c>
      <c r="E136" s="13" t="s">
        <v>12</v>
      </c>
      <c r="F136" s="13">
        <v>30.1</v>
      </c>
      <c r="G136" s="13"/>
      <c r="H136" s="13"/>
    </row>
    <row r="137" spans="1:8">
      <c r="A137" s="13" t="s">
        <v>748</v>
      </c>
      <c r="B137" s="13" t="s">
        <v>139</v>
      </c>
      <c r="C137" s="13" t="s">
        <v>34</v>
      </c>
      <c r="D137" s="13" t="s">
        <v>35</v>
      </c>
      <c r="E137" s="13" t="s">
        <v>14</v>
      </c>
      <c r="F137" s="13">
        <v>15.5</v>
      </c>
      <c r="G137" s="13"/>
      <c r="H137" s="13"/>
    </row>
    <row r="138" spans="1:8">
      <c r="A138" s="13" t="s">
        <v>748</v>
      </c>
      <c r="B138" s="13" t="s">
        <v>139</v>
      </c>
      <c r="C138" s="13" t="s">
        <v>34</v>
      </c>
      <c r="D138" s="13" t="s">
        <v>36</v>
      </c>
      <c r="E138" s="13" t="s">
        <v>14</v>
      </c>
      <c r="F138" s="13">
        <v>27.3</v>
      </c>
      <c r="G138" s="13"/>
      <c r="H138" s="13"/>
    </row>
    <row r="139" spans="1:8">
      <c r="A139" s="13" t="s">
        <v>748</v>
      </c>
      <c r="B139" s="13" t="s">
        <v>139</v>
      </c>
      <c r="C139" s="13" t="s">
        <v>34</v>
      </c>
      <c r="D139" s="13" t="s">
        <v>35</v>
      </c>
      <c r="E139" s="13" t="s">
        <v>15</v>
      </c>
      <c r="F139" s="13">
        <v>22.5</v>
      </c>
      <c r="G139" s="13"/>
      <c r="H139" s="13"/>
    </row>
    <row r="140" spans="1:8">
      <c r="A140" s="13" t="s">
        <v>748</v>
      </c>
      <c r="B140" s="13" t="s">
        <v>139</v>
      </c>
      <c r="C140" s="13" t="s">
        <v>34</v>
      </c>
      <c r="D140" s="13" t="s">
        <v>36</v>
      </c>
      <c r="E140" s="13" t="s">
        <v>15</v>
      </c>
      <c r="F140" s="13">
        <v>40.6</v>
      </c>
      <c r="G140" s="13"/>
      <c r="H140" s="13"/>
    </row>
    <row r="141" spans="1:8">
      <c r="A141" s="13" t="s">
        <v>748</v>
      </c>
      <c r="B141" s="13" t="s">
        <v>139</v>
      </c>
      <c r="C141" s="13" t="s">
        <v>34</v>
      </c>
      <c r="D141" s="13" t="s">
        <v>35</v>
      </c>
      <c r="E141" s="13" t="s">
        <v>16</v>
      </c>
      <c r="F141" s="13">
        <v>19.100000000000001</v>
      </c>
      <c r="G141" s="13"/>
      <c r="H141" s="13"/>
    </row>
    <row r="142" spans="1:8">
      <c r="A142" s="13" t="s">
        <v>748</v>
      </c>
      <c r="B142" s="13" t="s">
        <v>139</v>
      </c>
      <c r="C142" s="13" t="s">
        <v>34</v>
      </c>
      <c r="D142" s="13" t="s">
        <v>36</v>
      </c>
      <c r="E142" s="13" t="s">
        <v>16</v>
      </c>
      <c r="F142" s="13">
        <v>28.9</v>
      </c>
      <c r="G142" s="13"/>
      <c r="H142" s="13"/>
    </row>
    <row r="143" spans="1:8">
      <c r="A143" s="13" t="s">
        <v>748</v>
      </c>
      <c r="B143" s="13" t="s">
        <v>139</v>
      </c>
      <c r="C143" s="13" t="s">
        <v>34</v>
      </c>
      <c r="D143" s="13" t="s">
        <v>35</v>
      </c>
      <c r="E143" s="13" t="s">
        <v>17</v>
      </c>
      <c r="F143" s="13">
        <v>8.6999999999999993</v>
      </c>
      <c r="G143" s="13"/>
      <c r="H143" s="13"/>
    </row>
    <row r="144" spans="1:8">
      <c r="A144" s="13" t="s">
        <v>748</v>
      </c>
      <c r="B144" s="13" t="s">
        <v>139</v>
      </c>
      <c r="C144" s="13" t="s">
        <v>34</v>
      </c>
      <c r="D144" s="13" t="s">
        <v>36</v>
      </c>
      <c r="E144" s="13" t="s">
        <v>17</v>
      </c>
      <c r="F144" s="13">
        <v>11.4</v>
      </c>
      <c r="G144" s="13"/>
      <c r="H144" s="13"/>
    </row>
    <row r="145" spans="1:8">
      <c r="A145" s="13" t="s">
        <v>748</v>
      </c>
      <c r="B145" s="13" t="s">
        <v>139</v>
      </c>
      <c r="C145" s="13" t="s">
        <v>31</v>
      </c>
      <c r="D145" s="13" t="s">
        <v>32</v>
      </c>
      <c r="E145" s="13" t="s">
        <v>12</v>
      </c>
      <c r="F145" s="13">
        <v>24.4</v>
      </c>
      <c r="G145" s="13"/>
      <c r="H145" s="13"/>
    </row>
    <row r="146" spans="1:8">
      <c r="A146" s="13" t="s">
        <v>748</v>
      </c>
      <c r="B146" s="13" t="s">
        <v>139</v>
      </c>
      <c r="C146" s="13" t="s">
        <v>31</v>
      </c>
      <c r="D146" s="13" t="s">
        <v>33</v>
      </c>
      <c r="E146" s="13" t="s">
        <v>12</v>
      </c>
      <c r="F146" s="13">
        <v>22</v>
      </c>
      <c r="G146" s="13"/>
      <c r="H146" s="13"/>
    </row>
    <row r="147" spans="1:8">
      <c r="A147" s="13" t="s">
        <v>748</v>
      </c>
      <c r="B147" s="13" t="s">
        <v>139</v>
      </c>
      <c r="C147" s="13" t="s">
        <v>31</v>
      </c>
      <c r="D147" s="13" t="s">
        <v>32</v>
      </c>
      <c r="E147" s="13" t="s">
        <v>14</v>
      </c>
      <c r="F147" s="13">
        <v>21.2</v>
      </c>
      <c r="G147" s="13"/>
      <c r="H147" s="13"/>
    </row>
    <row r="148" spans="1:8">
      <c r="A148" s="13" t="s">
        <v>748</v>
      </c>
      <c r="B148" s="13" t="s">
        <v>139</v>
      </c>
      <c r="C148" s="13" t="s">
        <v>31</v>
      </c>
      <c r="D148" s="13" t="s">
        <v>33</v>
      </c>
      <c r="E148" s="13" t="s">
        <v>14</v>
      </c>
      <c r="F148" s="13">
        <v>19.8</v>
      </c>
      <c r="G148" s="13"/>
      <c r="H148" s="13"/>
    </row>
    <row r="149" spans="1:8">
      <c r="A149" s="13" t="s">
        <v>748</v>
      </c>
      <c r="B149" s="13" t="s">
        <v>139</v>
      </c>
      <c r="C149" s="13" t="s">
        <v>31</v>
      </c>
      <c r="D149" s="13" t="s">
        <v>32</v>
      </c>
      <c r="E149" s="13" t="s">
        <v>15</v>
      </c>
      <c r="F149" s="13">
        <v>40.6</v>
      </c>
      <c r="G149" s="13"/>
      <c r="H149" s="13"/>
    </row>
    <row r="150" spans="1:8">
      <c r="A150" s="13" t="s">
        <v>748</v>
      </c>
      <c r="B150" s="13" t="s">
        <v>139</v>
      </c>
      <c r="C150" s="13" t="s">
        <v>31</v>
      </c>
      <c r="D150" s="13" t="s">
        <v>33</v>
      </c>
      <c r="E150" s="13" t="s">
        <v>15</v>
      </c>
      <c r="F150" s="13">
        <v>26.7</v>
      </c>
      <c r="G150" s="13"/>
      <c r="H150" s="13"/>
    </row>
    <row r="151" spans="1:8">
      <c r="A151" s="13" t="s">
        <v>748</v>
      </c>
      <c r="B151" s="13" t="s">
        <v>139</v>
      </c>
      <c r="C151" s="13" t="s">
        <v>31</v>
      </c>
      <c r="D151" s="13" t="s">
        <v>32</v>
      </c>
      <c r="E151" s="13" t="s">
        <v>16</v>
      </c>
      <c r="F151" s="13">
        <v>27.8</v>
      </c>
      <c r="G151" s="13"/>
      <c r="H151" s="13"/>
    </row>
    <row r="152" spans="1:8">
      <c r="A152" s="13" t="s">
        <v>748</v>
      </c>
      <c r="B152" s="13" t="s">
        <v>139</v>
      </c>
      <c r="C152" s="13" t="s">
        <v>31</v>
      </c>
      <c r="D152" s="13" t="s">
        <v>33</v>
      </c>
      <c r="E152" s="13" t="s">
        <v>16</v>
      </c>
      <c r="F152" s="13">
        <v>19.600000000000001</v>
      </c>
      <c r="G152" s="13"/>
      <c r="H152" s="13"/>
    </row>
    <row r="153" spans="1:8">
      <c r="A153" s="13" t="s">
        <v>748</v>
      </c>
      <c r="B153" s="13" t="s">
        <v>139</v>
      </c>
      <c r="C153" s="13" t="s">
        <v>31</v>
      </c>
      <c r="D153" s="13" t="s">
        <v>32</v>
      </c>
      <c r="E153" s="13" t="s">
        <v>17</v>
      </c>
      <c r="F153" s="13">
        <v>10.4</v>
      </c>
      <c r="G153" s="13"/>
      <c r="H153" s="13"/>
    </row>
    <row r="154" spans="1:8">
      <c r="A154" s="13" t="s">
        <v>748</v>
      </c>
      <c r="B154" s="13" t="s">
        <v>139</v>
      </c>
      <c r="C154" s="13" t="s">
        <v>31</v>
      </c>
      <c r="D154" s="13" t="s">
        <v>33</v>
      </c>
      <c r="E154" s="13" t="s">
        <v>17</v>
      </c>
      <c r="F154" s="13">
        <v>7.5</v>
      </c>
      <c r="G154" s="13">
        <v>1</v>
      </c>
      <c r="H154" s="13"/>
    </row>
    <row r="155" spans="1:8">
      <c r="A155" s="13" t="s">
        <v>748</v>
      </c>
      <c r="B155" s="13" t="s">
        <v>139</v>
      </c>
      <c r="C155" s="13" t="s">
        <v>178</v>
      </c>
      <c r="D155" s="13" t="s">
        <v>94</v>
      </c>
      <c r="E155" s="13" t="s">
        <v>12</v>
      </c>
      <c r="F155" s="13">
        <v>20.6</v>
      </c>
      <c r="G155" s="13"/>
      <c r="H155" s="13"/>
    </row>
    <row r="156" spans="1:8">
      <c r="A156" s="13" t="s">
        <v>748</v>
      </c>
      <c r="B156" s="13" t="s">
        <v>139</v>
      </c>
      <c r="C156" s="13" t="s">
        <v>178</v>
      </c>
      <c r="D156" s="13" t="s">
        <v>95</v>
      </c>
      <c r="E156" s="13" t="s">
        <v>12</v>
      </c>
      <c r="F156" s="13">
        <v>23.3</v>
      </c>
      <c r="G156" s="13"/>
      <c r="H156" s="13"/>
    </row>
    <row r="157" spans="1:8">
      <c r="A157" s="13" t="s">
        <v>748</v>
      </c>
      <c r="B157" s="13" t="s">
        <v>139</v>
      </c>
      <c r="C157" s="13" t="s">
        <v>178</v>
      </c>
      <c r="D157" s="13" t="s">
        <v>94</v>
      </c>
      <c r="E157" s="13" t="s">
        <v>14</v>
      </c>
      <c r="F157" s="13">
        <v>10.7</v>
      </c>
      <c r="G157" s="13"/>
      <c r="H157" s="13"/>
    </row>
    <row r="158" spans="1:8">
      <c r="A158" s="13" t="s">
        <v>748</v>
      </c>
      <c r="B158" s="13" t="s">
        <v>139</v>
      </c>
      <c r="C158" s="13" t="s">
        <v>178</v>
      </c>
      <c r="D158" s="13" t="s">
        <v>95</v>
      </c>
      <c r="E158" s="13" t="s">
        <v>14</v>
      </c>
      <c r="F158" s="13">
        <v>22.3</v>
      </c>
      <c r="G158" s="13"/>
      <c r="H158" s="13"/>
    </row>
    <row r="159" spans="1:8">
      <c r="A159" s="13" t="s">
        <v>748</v>
      </c>
      <c r="B159" s="13" t="s">
        <v>139</v>
      </c>
      <c r="C159" s="13" t="s">
        <v>178</v>
      </c>
      <c r="D159" s="13" t="s">
        <v>94</v>
      </c>
      <c r="E159" s="13" t="s">
        <v>15</v>
      </c>
      <c r="F159" s="13">
        <v>34.1</v>
      </c>
      <c r="G159" s="13"/>
      <c r="H159" s="13"/>
    </row>
    <row r="160" spans="1:8">
      <c r="A160" s="13" t="s">
        <v>748</v>
      </c>
      <c r="B160" s="13" t="s">
        <v>139</v>
      </c>
      <c r="C160" s="13" t="s">
        <v>178</v>
      </c>
      <c r="D160" s="13" t="s">
        <v>95</v>
      </c>
      <c r="E160" s="13" t="s">
        <v>15</v>
      </c>
      <c r="F160" s="13">
        <v>27.5</v>
      </c>
      <c r="G160" s="13"/>
      <c r="H160" s="13"/>
    </row>
    <row r="161" spans="1:8">
      <c r="A161" s="13" t="s">
        <v>748</v>
      </c>
      <c r="B161" s="13" t="s">
        <v>139</v>
      </c>
      <c r="C161" s="13" t="s">
        <v>178</v>
      </c>
      <c r="D161" s="13" t="s">
        <v>94</v>
      </c>
      <c r="E161" s="13" t="s">
        <v>16</v>
      </c>
      <c r="F161" s="13">
        <v>25.4</v>
      </c>
      <c r="G161" s="13"/>
      <c r="H161" s="13"/>
    </row>
    <row r="162" spans="1:8">
      <c r="A162" s="13" t="s">
        <v>748</v>
      </c>
      <c r="B162" s="13" t="s">
        <v>139</v>
      </c>
      <c r="C162" s="13" t="s">
        <v>178</v>
      </c>
      <c r="D162" s="13" t="s">
        <v>95</v>
      </c>
      <c r="E162" s="13" t="s">
        <v>16</v>
      </c>
      <c r="F162" s="13">
        <v>20.9</v>
      </c>
      <c r="G162" s="13"/>
      <c r="H162" s="13"/>
    </row>
    <row r="163" spans="1:8">
      <c r="A163" s="13" t="s">
        <v>748</v>
      </c>
      <c r="B163" s="13" t="s">
        <v>139</v>
      </c>
      <c r="C163" s="13" t="s">
        <v>178</v>
      </c>
      <c r="D163" s="13" t="s">
        <v>94</v>
      </c>
      <c r="E163" s="13" t="s">
        <v>17</v>
      </c>
      <c r="F163" s="13">
        <v>9</v>
      </c>
      <c r="G163" s="13"/>
      <c r="H163" s="13"/>
    </row>
    <row r="164" spans="1:8">
      <c r="A164" s="13" t="s">
        <v>748</v>
      </c>
      <c r="B164" s="13" t="s">
        <v>139</v>
      </c>
      <c r="C164" s="13" t="s">
        <v>178</v>
      </c>
      <c r="D164" s="13" t="s">
        <v>95</v>
      </c>
      <c r="E164" s="13" t="s">
        <v>17</v>
      </c>
      <c r="F164" s="13">
        <v>10.9</v>
      </c>
      <c r="G164" s="13"/>
      <c r="H164" s="13"/>
    </row>
    <row r="165" spans="1:8">
      <c r="A165" s="13" t="s">
        <v>748</v>
      </c>
      <c r="B165" s="13" t="s">
        <v>139</v>
      </c>
      <c r="C165" s="13" t="s">
        <v>176</v>
      </c>
      <c r="D165" s="13" t="s">
        <v>177</v>
      </c>
      <c r="E165" s="13" t="s">
        <v>12</v>
      </c>
      <c r="F165" s="13">
        <v>20.7</v>
      </c>
      <c r="G165" s="13"/>
      <c r="H165" s="13"/>
    </row>
    <row r="166" spans="1:8">
      <c r="A166" s="13" t="s">
        <v>748</v>
      </c>
      <c r="B166" s="13" t="s">
        <v>139</v>
      </c>
      <c r="C166" s="13" t="s">
        <v>176</v>
      </c>
      <c r="D166" s="13" t="s">
        <v>175</v>
      </c>
      <c r="E166" s="13" t="s">
        <v>12</v>
      </c>
      <c r="F166" s="13">
        <v>23.1</v>
      </c>
      <c r="G166" s="13"/>
      <c r="H166" s="13"/>
    </row>
    <row r="167" spans="1:8">
      <c r="A167" s="13" t="s">
        <v>748</v>
      </c>
      <c r="B167" s="13" t="s">
        <v>139</v>
      </c>
      <c r="C167" s="13" t="s">
        <v>176</v>
      </c>
      <c r="D167" s="13" t="s">
        <v>177</v>
      </c>
      <c r="E167" s="13" t="s">
        <v>14</v>
      </c>
      <c r="F167" s="13">
        <v>23.7</v>
      </c>
      <c r="G167" s="13"/>
      <c r="H167" s="13"/>
    </row>
    <row r="168" spans="1:8">
      <c r="A168" s="13" t="s">
        <v>748</v>
      </c>
      <c r="B168" s="13" t="s">
        <v>139</v>
      </c>
      <c r="C168" s="13" t="s">
        <v>176</v>
      </c>
      <c r="D168" s="13" t="s">
        <v>175</v>
      </c>
      <c r="E168" s="13" t="s">
        <v>14</v>
      </c>
      <c r="F168" s="13">
        <v>18.399999999999999</v>
      </c>
      <c r="G168" s="13"/>
      <c r="H168" s="13"/>
    </row>
    <row r="169" spans="1:8">
      <c r="A169" s="13" t="s">
        <v>748</v>
      </c>
      <c r="B169" s="13" t="s">
        <v>139</v>
      </c>
      <c r="C169" s="13" t="s">
        <v>176</v>
      </c>
      <c r="D169" s="13" t="s">
        <v>177</v>
      </c>
      <c r="E169" s="13" t="s">
        <v>15</v>
      </c>
      <c r="F169" s="13">
        <v>20.6</v>
      </c>
      <c r="G169" s="13"/>
      <c r="H169" s="13"/>
    </row>
    <row r="170" spans="1:8">
      <c r="A170" s="13" t="s">
        <v>748</v>
      </c>
      <c r="B170" s="13" t="s">
        <v>139</v>
      </c>
      <c r="C170" s="13" t="s">
        <v>176</v>
      </c>
      <c r="D170" s="13" t="s">
        <v>175</v>
      </c>
      <c r="E170" s="13" t="s">
        <v>15</v>
      </c>
      <c r="F170" s="13">
        <v>34</v>
      </c>
      <c r="G170" s="13"/>
      <c r="H170" s="13"/>
    </row>
    <row r="171" spans="1:8">
      <c r="A171" s="13" t="s">
        <v>748</v>
      </c>
      <c r="B171" s="13" t="s">
        <v>139</v>
      </c>
      <c r="C171" s="13" t="s">
        <v>176</v>
      </c>
      <c r="D171" s="13" t="s">
        <v>177</v>
      </c>
      <c r="E171" s="13" t="s">
        <v>16</v>
      </c>
      <c r="F171" s="13">
        <v>17.600000000000001</v>
      </c>
      <c r="G171" s="13"/>
      <c r="H171" s="13"/>
    </row>
    <row r="172" spans="1:8">
      <c r="A172" s="13" t="s">
        <v>748</v>
      </c>
      <c r="B172" s="13" t="s">
        <v>139</v>
      </c>
      <c r="C172" s="13" t="s">
        <v>176</v>
      </c>
      <c r="D172" s="13" t="s">
        <v>175</v>
      </c>
      <c r="E172" s="13" t="s">
        <v>16</v>
      </c>
      <c r="F172" s="13">
        <v>23.6</v>
      </c>
      <c r="G172" s="13"/>
      <c r="H172" s="13"/>
    </row>
    <row r="173" spans="1:8">
      <c r="A173" s="13" t="s">
        <v>748</v>
      </c>
      <c r="B173" s="13" t="s">
        <v>139</v>
      </c>
      <c r="C173" s="13" t="s">
        <v>176</v>
      </c>
      <c r="D173" s="13" t="s">
        <v>177</v>
      </c>
      <c r="E173" s="13" t="s">
        <v>17</v>
      </c>
      <c r="F173" s="13">
        <v>12.3</v>
      </c>
      <c r="G173" s="13"/>
      <c r="H173" s="13"/>
    </row>
    <row r="174" spans="1:8">
      <c r="A174" s="13" t="s">
        <v>748</v>
      </c>
      <c r="B174" s="13" t="s">
        <v>139</v>
      </c>
      <c r="C174" s="13" t="s">
        <v>176</v>
      </c>
      <c r="D174" s="13" t="s">
        <v>175</v>
      </c>
      <c r="E174" s="13" t="s">
        <v>17</v>
      </c>
      <c r="F174" s="13">
        <v>8.6999999999999993</v>
      </c>
      <c r="G174" s="13"/>
      <c r="H174" s="13"/>
    </row>
    <row r="175" spans="1:8">
      <c r="A175" s="13" t="s">
        <v>748</v>
      </c>
      <c r="B175" s="13" t="s">
        <v>139</v>
      </c>
      <c r="C175" s="13" t="s">
        <v>173</v>
      </c>
      <c r="D175" s="13" t="s">
        <v>38</v>
      </c>
      <c r="E175" s="13" t="s">
        <v>12</v>
      </c>
      <c r="F175" s="13">
        <v>16.3</v>
      </c>
      <c r="G175" s="13"/>
      <c r="H175" s="13"/>
    </row>
    <row r="176" spans="1:8">
      <c r="A176" s="13" t="s">
        <v>748</v>
      </c>
      <c r="B176" s="13" t="s">
        <v>139</v>
      </c>
      <c r="C176" s="13" t="s">
        <v>173</v>
      </c>
      <c r="D176" s="13" t="s">
        <v>39</v>
      </c>
      <c r="E176" s="13" t="s">
        <v>12</v>
      </c>
      <c r="F176" s="13">
        <v>44.2</v>
      </c>
      <c r="G176" s="13"/>
      <c r="H176" s="13"/>
    </row>
    <row r="177" spans="1:8">
      <c r="A177" s="13" t="s">
        <v>748</v>
      </c>
      <c r="B177" s="13" t="s">
        <v>139</v>
      </c>
      <c r="C177" s="13" t="s">
        <v>173</v>
      </c>
      <c r="D177" s="13" t="s">
        <v>38</v>
      </c>
      <c r="E177" s="13" t="s">
        <v>14</v>
      </c>
      <c r="F177" s="13">
        <v>14.1</v>
      </c>
      <c r="G177" s="13"/>
      <c r="H177" s="13"/>
    </row>
    <row r="178" spans="1:8">
      <c r="A178" s="13" t="s">
        <v>748</v>
      </c>
      <c r="B178" s="13" t="s">
        <v>139</v>
      </c>
      <c r="C178" s="13" t="s">
        <v>173</v>
      </c>
      <c r="D178" s="13" t="s">
        <v>39</v>
      </c>
      <c r="E178" s="13" t="s">
        <v>14</v>
      </c>
      <c r="F178" s="13">
        <v>49.6</v>
      </c>
      <c r="G178" s="13"/>
      <c r="H178" s="13"/>
    </row>
    <row r="179" spans="1:8">
      <c r="A179" s="13" t="s">
        <v>748</v>
      </c>
      <c r="B179" s="13" t="s">
        <v>139</v>
      </c>
      <c r="C179" s="13" t="s">
        <v>173</v>
      </c>
      <c r="D179" s="13" t="s">
        <v>38</v>
      </c>
      <c r="E179" s="13" t="s">
        <v>15</v>
      </c>
      <c r="F179" s="13">
        <v>21</v>
      </c>
      <c r="G179" s="13"/>
      <c r="H179" s="13"/>
    </row>
    <row r="180" spans="1:8">
      <c r="A180" s="13" t="s">
        <v>748</v>
      </c>
      <c r="B180" s="13" t="s">
        <v>139</v>
      </c>
      <c r="C180" s="13" t="s">
        <v>173</v>
      </c>
      <c r="D180" s="13" t="s">
        <v>39</v>
      </c>
      <c r="E180" s="13" t="s">
        <v>15</v>
      </c>
      <c r="F180" s="13">
        <v>51.9</v>
      </c>
      <c r="G180" s="13"/>
      <c r="H180" s="13"/>
    </row>
    <row r="181" spans="1:8">
      <c r="A181" s="13" t="s">
        <v>748</v>
      </c>
      <c r="B181" s="13" t="s">
        <v>139</v>
      </c>
      <c r="C181" s="13" t="s">
        <v>173</v>
      </c>
      <c r="D181" s="13" t="s">
        <v>38</v>
      </c>
      <c r="E181" s="13" t="s">
        <v>16</v>
      </c>
      <c r="F181" s="13">
        <v>16.100000000000001</v>
      </c>
      <c r="G181" s="13"/>
      <c r="H181" s="13"/>
    </row>
    <row r="182" spans="1:8">
      <c r="A182" s="13" t="s">
        <v>748</v>
      </c>
      <c r="B182" s="13" t="s">
        <v>139</v>
      </c>
      <c r="C182" s="13" t="s">
        <v>173</v>
      </c>
      <c r="D182" s="13" t="s">
        <v>39</v>
      </c>
      <c r="E182" s="13" t="s">
        <v>16</v>
      </c>
      <c r="F182" s="13">
        <v>39.799999999999997</v>
      </c>
      <c r="G182" s="13"/>
      <c r="H182" s="13"/>
    </row>
    <row r="183" spans="1:8">
      <c r="A183" s="13" t="s">
        <v>748</v>
      </c>
      <c r="B183" s="13" t="s">
        <v>139</v>
      </c>
      <c r="C183" s="13" t="s">
        <v>173</v>
      </c>
      <c r="D183" s="13" t="s">
        <v>38</v>
      </c>
      <c r="E183" s="13" t="s">
        <v>17</v>
      </c>
      <c r="F183" s="13">
        <v>8.1999999999999993</v>
      </c>
      <c r="G183" s="13"/>
      <c r="H183" s="13"/>
    </row>
    <row r="184" spans="1:8">
      <c r="A184" s="13" t="s">
        <v>748</v>
      </c>
      <c r="B184" s="13" t="s">
        <v>139</v>
      </c>
      <c r="C184" s="13" t="s">
        <v>173</v>
      </c>
      <c r="D184" s="13" t="s">
        <v>39</v>
      </c>
      <c r="E184" s="13" t="s">
        <v>17</v>
      </c>
      <c r="F184" s="13">
        <v>13.7</v>
      </c>
      <c r="G184" s="13"/>
      <c r="H184" s="13"/>
    </row>
    <row r="185" spans="1:8">
      <c r="A185" s="13" t="s">
        <v>747</v>
      </c>
      <c r="B185" s="13" t="s">
        <v>139</v>
      </c>
      <c r="C185" s="13" t="s">
        <v>12</v>
      </c>
      <c r="D185" s="13" t="s">
        <v>12</v>
      </c>
      <c r="E185" s="13" t="s">
        <v>12</v>
      </c>
      <c r="F185" s="13">
        <v>24</v>
      </c>
      <c r="G185" s="13"/>
      <c r="H185" s="13"/>
    </row>
    <row r="186" spans="1:8">
      <c r="A186" s="13" t="s">
        <v>747</v>
      </c>
      <c r="B186" s="13" t="s">
        <v>139</v>
      </c>
      <c r="C186" s="13" t="s">
        <v>12</v>
      </c>
      <c r="D186" s="13" t="s">
        <v>12</v>
      </c>
      <c r="E186" s="13" t="s">
        <v>14</v>
      </c>
      <c r="F186" s="13">
        <v>27.2</v>
      </c>
      <c r="G186" s="13"/>
      <c r="H186" s="13"/>
    </row>
    <row r="187" spans="1:8">
      <c r="A187" s="13" t="s">
        <v>747</v>
      </c>
      <c r="B187" s="13" t="s">
        <v>139</v>
      </c>
      <c r="C187" s="13" t="s">
        <v>12</v>
      </c>
      <c r="D187" s="13" t="s">
        <v>12</v>
      </c>
      <c r="E187" s="13" t="s">
        <v>15</v>
      </c>
      <c r="F187" s="13">
        <v>23.6</v>
      </c>
      <c r="G187" s="13"/>
      <c r="H187" s="13"/>
    </row>
    <row r="188" spans="1:8">
      <c r="A188" s="13" t="s">
        <v>747</v>
      </c>
      <c r="B188" s="13" t="s">
        <v>139</v>
      </c>
      <c r="C188" s="13" t="s">
        <v>12</v>
      </c>
      <c r="D188" s="13" t="s">
        <v>12</v>
      </c>
      <c r="E188" s="13" t="s">
        <v>16</v>
      </c>
      <c r="F188" s="13">
        <v>22.1</v>
      </c>
      <c r="G188" s="13"/>
      <c r="H188" s="13"/>
    </row>
    <row r="189" spans="1:8">
      <c r="A189" s="13" t="s">
        <v>747</v>
      </c>
      <c r="B189" s="13" t="s">
        <v>139</v>
      </c>
      <c r="C189" s="13" t="s">
        <v>12</v>
      </c>
      <c r="D189" s="13" t="s">
        <v>12</v>
      </c>
      <c r="E189" s="13" t="s">
        <v>17</v>
      </c>
      <c r="F189" s="13">
        <v>18.2</v>
      </c>
      <c r="G189" s="13"/>
      <c r="H189" s="13"/>
    </row>
    <row r="190" spans="1:8">
      <c r="A190" s="13" t="s">
        <v>747</v>
      </c>
      <c r="B190" s="13" t="s">
        <v>139</v>
      </c>
      <c r="C190" s="13" t="s">
        <v>18</v>
      </c>
      <c r="D190" s="13" t="s">
        <v>19</v>
      </c>
      <c r="E190" s="13" t="s">
        <v>12</v>
      </c>
      <c r="F190" s="13">
        <v>19.7</v>
      </c>
      <c r="G190" s="13"/>
      <c r="H190" s="13"/>
    </row>
    <row r="191" spans="1:8">
      <c r="A191" s="13" t="s">
        <v>747</v>
      </c>
      <c r="B191" s="13" t="s">
        <v>139</v>
      </c>
      <c r="C191" s="13" t="s">
        <v>18</v>
      </c>
      <c r="D191" s="13" t="s">
        <v>20</v>
      </c>
      <c r="E191" s="13" t="s">
        <v>12</v>
      </c>
      <c r="F191" s="13">
        <v>28.2</v>
      </c>
      <c r="G191" s="13"/>
      <c r="H191" s="13"/>
    </row>
    <row r="192" spans="1:8">
      <c r="A192" s="13" t="s">
        <v>747</v>
      </c>
      <c r="B192" s="13" t="s">
        <v>139</v>
      </c>
      <c r="C192" s="13" t="s">
        <v>18</v>
      </c>
      <c r="D192" s="13" t="s">
        <v>19</v>
      </c>
      <c r="E192" s="13" t="s">
        <v>14</v>
      </c>
      <c r="F192" s="13">
        <v>23.4</v>
      </c>
      <c r="G192" s="13"/>
      <c r="H192" s="13"/>
    </row>
    <row r="193" spans="1:8">
      <c r="A193" s="13" t="s">
        <v>747</v>
      </c>
      <c r="B193" s="13" t="s">
        <v>139</v>
      </c>
      <c r="C193" s="13" t="s">
        <v>18</v>
      </c>
      <c r="D193" s="13" t="s">
        <v>20</v>
      </c>
      <c r="E193" s="13" t="s">
        <v>14</v>
      </c>
      <c r="F193" s="13">
        <v>31</v>
      </c>
      <c r="G193" s="13"/>
      <c r="H193" s="13"/>
    </row>
    <row r="194" spans="1:8">
      <c r="A194" s="13" t="s">
        <v>747</v>
      </c>
      <c r="B194" s="13" t="s">
        <v>139</v>
      </c>
      <c r="C194" s="13" t="s">
        <v>18</v>
      </c>
      <c r="D194" s="13" t="s">
        <v>19</v>
      </c>
      <c r="E194" s="13" t="s">
        <v>15</v>
      </c>
      <c r="F194" s="13">
        <v>17.7</v>
      </c>
      <c r="G194" s="13"/>
      <c r="H194" s="13"/>
    </row>
    <row r="195" spans="1:8">
      <c r="A195" s="13" t="s">
        <v>747</v>
      </c>
      <c r="B195" s="13" t="s">
        <v>139</v>
      </c>
      <c r="C195" s="13" t="s">
        <v>18</v>
      </c>
      <c r="D195" s="13" t="s">
        <v>20</v>
      </c>
      <c r="E195" s="13" t="s">
        <v>15</v>
      </c>
      <c r="F195" s="13">
        <v>29.3</v>
      </c>
      <c r="G195" s="13"/>
      <c r="H195" s="13"/>
    </row>
    <row r="196" spans="1:8">
      <c r="A196" s="13" t="s">
        <v>747</v>
      </c>
      <c r="B196" s="13" t="s">
        <v>139</v>
      </c>
      <c r="C196" s="13" t="s">
        <v>18</v>
      </c>
      <c r="D196" s="13" t="s">
        <v>19</v>
      </c>
      <c r="E196" s="13" t="s">
        <v>16</v>
      </c>
      <c r="F196" s="13">
        <v>17.600000000000001</v>
      </c>
      <c r="G196" s="13"/>
      <c r="H196" s="13"/>
    </row>
    <row r="197" spans="1:8">
      <c r="A197" s="13" t="s">
        <v>747</v>
      </c>
      <c r="B197" s="13" t="s">
        <v>139</v>
      </c>
      <c r="C197" s="13" t="s">
        <v>18</v>
      </c>
      <c r="D197" s="13" t="s">
        <v>20</v>
      </c>
      <c r="E197" s="13" t="s">
        <v>16</v>
      </c>
      <c r="F197" s="13">
        <v>26.5</v>
      </c>
      <c r="G197" s="13"/>
      <c r="H197" s="13"/>
    </row>
    <row r="198" spans="1:8">
      <c r="A198" s="13" t="s">
        <v>747</v>
      </c>
      <c r="B198" s="13" t="s">
        <v>139</v>
      </c>
      <c r="C198" s="13" t="s">
        <v>18</v>
      </c>
      <c r="D198" s="13" t="s">
        <v>19</v>
      </c>
      <c r="E198" s="13" t="s">
        <v>17</v>
      </c>
      <c r="F198" s="13">
        <v>17.5</v>
      </c>
      <c r="G198" s="13"/>
      <c r="H198" s="13"/>
    </row>
    <row r="199" spans="1:8">
      <c r="A199" s="13" t="s">
        <v>747</v>
      </c>
      <c r="B199" s="13" t="s">
        <v>139</v>
      </c>
      <c r="C199" s="13" t="s">
        <v>18</v>
      </c>
      <c r="D199" s="13" t="s">
        <v>20</v>
      </c>
      <c r="E199" s="13" t="s">
        <v>17</v>
      </c>
      <c r="F199" s="13">
        <v>18.7</v>
      </c>
      <c r="G199" s="13"/>
      <c r="H199" s="13"/>
    </row>
    <row r="200" spans="1:8">
      <c r="A200" s="13" t="s">
        <v>747</v>
      </c>
      <c r="B200" s="13" t="s">
        <v>139</v>
      </c>
      <c r="C200" s="13" t="s">
        <v>21</v>
      </c>
      <c r="D200" s="13" t="s">
        <v>22</v>
      </c>
      <c r="E200" s="13" t="s">
        <v>12</v>
      </c>
      <c r="F200" s="13">
        <v>40.200000000000003</v>
      </c>
      <c r="G200" s="13"/>
      <c r="H200" s="13"/>
    </row>
    <row r="201" spans="1:8">
      <c r="A201" s="13" t="s">
        <v>747</v>
      </c>
      <c r="B201" s="13" t="s">
        <v>139</v>
      </c>
      <c r="C201" s="13" t="s">
        <v>21</v>
      </c>
      <c r="D201" s="13" t="s">
        <v>23</v>
      </c>
      <c r="E201" s="13" t="s">
        <v>12</v>
      </c>
      <c r="F201" s="13">
        <v>23.6</v>
      </c>
      <c r="G201" s="13"/>
      <c r="H201" s="13"/>
    </row>
    <row r="202" spans="1:8">
      <c r="A202" s="13" t="s">
        <v>747</v>
      </c>
      <c r="B202" s="13" t="s">
        <v>139</v>
      </c>
      <c r="C202" s="13" t="s">
        <v>21</v>
      </c>
      <c r="D202" s="13" t="s">
        <v>22</v>
      </c>
      <c r="E202" s="13" t="s">
        <v>14</v>
      </c>
      <c r="F202" s="13">
        <v>32.9</v>
      </c>
      <c r="G202" s="13"/>
      <c r="H202" s="13"/>
    </row>
    <row r="203" spans="1:8">
      <c r="A203" s="13" t="s">
        <v>747</v>
      </c>
      <c r="B203" s="13" t="s">
        <v>139</v>
      </c>
      <c r="C203" s="13" t="s">
        <v>21</v>
      </c>
      <c r="D203" s="13" t="s">
        <v>23</v>
      </c>
      <c r="E203" s="13" t="s">
        <v>14</v>
      </c>
      <c r="F203" s="13">
        <v>27</v>
      </c>
      <c r="G203" s="13"/>
      <c r="H203" s="13"/>
    </row>
    <row r="204" spans="1:8">
      <c r="A204" s="13" t="s">
        <v>747</v>
      </c>
      <c r="B204" s="13" t="s">
        <v>139</v>
      </c>
      <c r="C204" s="13" t="s">
        <v>21</v>
      </c>
      <c r="D204" s="13" t="s">
        <v>22</v>
      </c>
      <c r="E204" s="13" t="s">
        <v>15</v>
      </c>
      <c r="F204" s="13">
        <v>44.3</v>
      </c>
      <c r="G204" s="13"/>
      <c r="H204" s="13"/>
    </row>
    <row r="205" spans="1:8">
      <c r="A205" s="13" t="s">
        <v>747</v>
      </c>
      <c r="B205" s="13" t="s">
        <v>139</v>
      </c>
      <c r="C205" s="13" t="s">
        <v>21</v>
      </c>
      <c r="D205" s="13" t="s">
        <v>23</v>
      </c>
      <c r="E205" s="13" t="s">
        <v>15</v>
      </c>
      <c r="F205" s="13">
        <v>23</v>
      </c>
      <c r="G205" s="13"/>
      <c r="H205" s="13"/>
    </row>
    <row r="206" spans="1:8">
      <c r="A206" s="13" t="s">
        <v>747</v>
      </c>
      <c r="B206" s="13" t="s">
        <v>139</v>
      </c>
      <c r="C206" s="13" t="s">
        <v>21</v>
      </c>
      <c r="D206" s="13" t="s">
        <v>22</v>
      </c>
      <c r="E206" s="13" t="s">
        <v>16</v>
      </c>
      <c r="F206" s="13">
        <v>50</v>
      </c>
      <c r="G206" s="13"/>
      <c r="H206" s="13"/>
    </row>
    <row r="207" spans="1:8">
      <c r="A207" s="13" t="s">
        <v>747</v>
      </c>
      <c r="B207" s="13" t="s">
        <v>139</v>
      </c>
      <c r="C207" s="13" t="s">
        <v>21</v>
      </c>
      <c r="D207" s="13" t="s">
        <v>23</v>
      </c>
      <c r="E207" s="13" t="s">
        <v>16</v>
      </c>
      <c r="F207" s="13">
        <v>21.6</v>
      </c>
      <c r="G207" s="13"/>
      <c r="H207" s="13"/>
    </row>
    <row r="208" spans="1:8">
      <c r="A208" s="13" t="s">
        <v>747</v>
      </c>
      <c r="B208" s="13" t="s">
        <v>139</v>
      </c>
      <c r="C208" s="13" t="s">
        <v>21</v>
      </c>
      <c r="D208" s="13" t="s">
        <v>22</v>
      </c>
      <c r="E208" s="13" t="s">
        <v>17</v>
      </c>
      <c r="F208" s="13">
        <v>29.7</v>
      </c>
      <c r="G208" s="13">
        <v>1</v>
      </c>
      <c r="H208" s="13"/>
    </row>
    <row r="209" spans="1:8">
      <c r="A209" s="13" t="s">
        <v>747</v>
      </c>
      <c r="B209" s="13" t="s">
        <v>139</v>
      </c>
      <c r="C209" s="13" t="s">
        <v>21</v>
      </c>
      <c r="D209" s="13" t="s">
        <v>23</v>
      </c>
      <c r="E209" s="13" t="s">
        <v>17</v>
      </c>
      <c r="F209" s="13">
        <v>18.100000000000001</v>
      </c>
      <c r="G209" s="13"/>
      <c r="H209" s="13"/>
    </row>
    <row r="210" spans="1:8">
      <c r="A210" s="13" t="s">
        <v>747</v>
      </c>
      <c r="B210" s="13" t="s">
        <v>139</v>
      </c>
      <c r="C210" s="13" t="s">
        <v>179</v>
      </c>
      <c r="D210" s="13" t="s">
        <v>141</v>
      </c>
      <c r="E210" s="13" t="s">
        <v>12</v>
      </c>
      <c r="F210" s="13">
        <v>23.7</v>
      </c>
      <c r="G210" s="13"/>
      <c r="H210" s="13"/>
    </row>
    <row r="211" spans="1:8">
      <c r="A211" s="13" t="s">
        <v>747</v>
      </c>
      <c r="B211" s="13" t="s">
        <v>139</v>
      </c>
      <c r="C211" s="13" t="s">
        <v>179</v>
      </c>
      <c r="D211" s="13" t="s">
        <v>27</v>
      </c>
      <c r="E211" s="13" t="s">
        <v>12</v>
      </c>
      <c r="F211" s="13">
        <v>24.6</v>
      </c>
      <c r="G211" s="13"/>
      <c r="H211" s="13"/>
    </row>
    <row r="212" spans="1:8">
      <c r="A212" s="13" t="s">
        <v>747</v>
      </c>
      <c r="B212" s="13" t="s">
        <v>139</v>
      </c>
      <c r="C212" s="13" t="s">
        <v>179</v>
      </c>
      <c r="D212" s="13" t="s">
        <v>141</v>
      </c>
      <c r="E212" s="13" t="s">
        <v>14</v>
      </c>
      <c r="F212" s="13">
        <v>27.3</v>
      </c>
      <c r="G212" s="13"/>
      <c r="H212" s="13"/>
    </row>
    <row r="213" spans="1:8">
      <c r="A213" s="13" t="s">
        <v>747</v>
      </c>
      <c r="B213" s="13" t="s">
        <v>139</v>
      </c>
      <c r="C213" s="13" t="s">
        <v>179</v>
      </c>
      <c r="D213" s="13" t="s">
        <v>27</v>
      </c>
      <c r="E213" s="13" t="s">
        <v>14</v>
      </c>
      <c r="F213" s="13">
        <v>26.9</v>
      </c>
      <c r="G213" s="13"/>
      <c r="H213" s="13"/>
    </row>
    <row r="214" spans="1:8">
      <c r="A214" s="13" t="s">
        <v>747</v>
      </c>
      <c r="B214" s="13" t="s">
        <v>139</v>
      </c>
      <c r="C214" s="13" t="s">
        <v>179</v>
      </c>
      <c r="D214" s="13" t="s">
        <v>141</v>
      </c>
      <c r="E214" s="13" t="s">
        <v>15</v>
      </c>
      <c r="F214" s="13">
        <v>22.3</v>
      </c>
      <c r="G214" s="13"/>
      <c r="H214" s="13"/>
    </row>
    <row r="215" spans="1:8">
      <c r="A215" s="13" t="s">
        <v>747</v>
      </c>
      <c r="B215" s="13" t="s">
        <v>139</v>
      </c>
      <c r="C215" s="13" t="s">
        <v>179</v>
      </c>
      <c r="D215" s="13" t="s">
        <v>27</v>
      </c>
      <c r="E215" s="13" t="s">
        <v>15</v>
      </c>
      <c r="F215" s="13">
        <v>26.2</v>
      </c>
      <c r="G215" s="13"/>
      <c r="H215" s="13"/>
    </row>
    <row r="216" spans="1:8">
      <c r="A216" s="13" t="s">
        <v>747</v>
      </c>
      <c r="B216" s="13" t="s">
        <v>139</v>
      </c>
      <c r="C216" s="13" t="s">
        <v>179</v>
      </c>
      <c r="D216" s="13" t="s">
        <v>141</v>
      </c>
      <c r="E216" s="13" t="s">
        <v>16</v>
      </c>
      <c r="F216" s="13">
        <v>22</v>
      </c>
      <c r="G216" s="13"/>
      <c r="H216" s="13"/>
    </row>
    <row r="217" spans="1:8">
      <c r="A217" s="13" t="s">
        <v>747</v>
      </c>
      <c r="B217" s="13" t="s">
        <v>139</v>
      </c>
      <c r="C217" s="13" t="s">
        <v>179</v>
      </c>
      <c r="D217" s="13" t="s">
        <v>27</v>
      </c>
      <c r="E217" s="13" t="s">
        <v>16</v>
      </c>
      <c r="F217" s="13">
        <v>22.4</v>
      </c>
      <c r="G217" s="13"/>
      <c r="H217" s="13"/>
    </row>
    <row r="218" spans="1:8">
      <c r="A218" s="13" t="s">
        <v>747</v>
      </c>
      <c r="B218" s="13" t="s">
        <v>139</v>
      </c>
      <c r="C218" s="13" t="s">
        <v>179</v>
      </c>
      <c r="D218" s="13" t="s">
        <v>141</v>
      </c>
      <c r="E218" s="13" t="s">
        <v>17</v>
      </c>
      <c r="F218" s="13">
        <v>17.8</v>
      </c>
      <c r="G218" s="13"/>
      <c r="H218" s="13"/>
    </row>
    <row r="219" spans="1:8">
      <c r="A219" s="13" t="s">
        <v>747</v>
      </c>
      <c r="B219" s="13" t="s">
        <v>139</v>
      </c>
      <c r="C219" s="13" t="s">
        <v>179</v>
      </c>
      <c r="D219" s="13" t="s">
        <v>27</v>
      </c>
      <c r="E219" s="13" t="s">
        <v>17</v>
      </c>
      <c r="F219" s="13">
        <v>18.8</v>
      </c>
      <c r="G219" s="13"/>
      <c r="H219" s="13"/>
    </row>
    <row r="220" spans="1:8">
      <c r="A220" s="13" t="s">
        <v>747</v>
      </c>
      <c r="B220" s="13" t="s">
        <v>139</v>
      </c>
      <c r="C220" s="13" t="s">
        <v>34</v>
      </c>
      <c r="D220" s="13" t="s">
        <v>35</v>
      </c>
      <c r="E220" s="13" t="s">
        <v>12</v>
      </c>
      <c r="F220" s="13">
        <v>15.2</v>
      </c>
      <c r="G220" s="13"/>
      <c r="H220" s="13"/>
    </row>
    <row r="221" spans="1:8">
      <c r="A221" s="13" t="s">
        <v>747</v>
      </c>
      <c r="B221" s="13" t="s">
        <v>139</v>
      </c>
      <c r="C221" s="13" t="s">
        <v>34</v>
      </c>
      <c r="D221" s="13" t="s">
        <v>36</v>
      </c>
      <c r="E221" s="13" t="s">
        <v>12</v>
      </c>
      <c r="F221" s="13">
        <v>33.4</v>
      </c>
      <c r="G221" s="13"/>
      <c r="H221" s="13"/>
    </row>
    <row r="222" spans="1:8">
      <c r="A222" s="13" t="s">
        <v>747</v>
      </c>
      <c r="B222" s="13" t="s">
        <v>139</v>
      </c>
      <c r="C222" s="13" t="s">
        <v>34</v>
      </c>
      <c r="D222" s="13" t="s">
        <v>35</v>
      </c>
      <c r="E222" s="13" t="s">
        <v>14</v>
      </c>
      <c r="F222" s="13">
        <v>21</v>
      </c>
      <c r="G222" s="13"/>
      <c r="H222" s="13"/>
    </row>
    <row r="223" spans="1:8">
      <c r="A223" s="13" t="s">
        <v>747</v>
      </c>
      <c r="B223" s="13" t="s">
        <v>139</v>
      </c>
      <c r="C223" s="13" t="s">
        <v>34</v>
      </c>
      <c r="D223" s="13" t="s">
        <v>36</v>
      </c>
      <c r="E223" s="13" t="s">
        <v>14</v>
      </c>
      <c r="F223" s="13">
        <v>33.700000000000003</v>
      </c>
      <c r="G223" s="13"/>
      <c r="H223" s="13"/>
    </row>
    <row r="224" spans="1:8">
      <c r="A224" s="13" t="s">
        <v>747</v>
      </c>
      <c r="B224" s="13" t="s">
        <v>139</v>
      </c>
      <c r="C224" s="13" t="s">
        <v>34</v>
      </c>
      <c r="D224" s="13" t="s">
        <v>35</v>
      </c>
      <c r="E224" s="13" t="s">
        <v>15</v>
      </c>
      <c r="F224" s="13">
        <v>13.5</v>
      </c>
      <c r="G224" s="13"/>
      <c r="H224" s="13"/>
    </row>
    <row r="225" spans="1:8">
      <c r="A225" s="13" t="s">
        <v>747</v>
      </c>
      <c r="B225" s="13" t="s">
        <v>139</v>
      </c>
      <c r="C225" s="13" t="s">
        <v>34</v>
      </c>
      <c r="D225" s="13" t="s">
        <v>36</v>
      </c>
      <c r="E225" s="13" t="s">
        <v>15</v>
      </c>
      <c r="F225" s="13">
        <v>35.799999999999997</v>
      </c>
      <c r="G225" s="13"/>
      <c r="H225" s="13"/>
    </row>
    <row r="226" spans="1:8">
      <c r="A226" s="13" t="s">
        <v>747</v>
      </c>
      <c r="B226" s="13" t="s">
        <v>139</v>
      </c>
      <c r="C226" s="13" t="s">
        <v>34</v>
      </c>
      <c r="D226" s="13" t="s">
        <v>35</v>
      </c>
      <c r="E226" s="13" t="s">
        <v>16</v>
      </c>
      <c r="F226" s="13">
        <v>11.3</v>
      </c>
      <c r="G226" s="13"/>
      <c r="H226" s="13"/>
    </row>
    <row r="227" spans="1:8">
      <c r="A227" s="13" t="s">
        <v>747</v>
      </c>
      <c r="B227" s="13" t="s">
        <v>139</v>
      </c>
      <c r="C227" s="13" t="s">
        <v>34</v>
      </c>
      <c r="D227" s="13" t="s">
        <v>36</v>
      </c>
      <c r="E227" s="13" t="s">
        <v>16</v>
      </c>
      <c r="F227" s="13">
        <v>33.4</v>
      </c>
      <c r="G227" s="13"/>
      <c r="H227" s="13"/>
    </row>
    <row r="228" spans="1:8">
      <c r="A228" s="13" t="s">
        <v>747</v>
      </c>
      <c r="B228" s="13" t="s">
        <v>139</v>
      </c>
      <c r="C228" s="13" t="s">
        <v>34</v>
      </c>
      <c r="D228" s="13" t="s">
        <v>35</v>
      </c>
      <c r="E228" s="13" t="s">
        <v>17</v>
      </c>
      <c r="F228" s="13">
        <v>9.4</v>
      </c>
      <c r="G228" s="13"/>
      <c r="H228" s="13"/>
    </row>
    <row r="229" spans="1:8">
      <c r="A229" s="13" t="s">
        <v>747</v>
      </c>
      <c r="B229" s="13" t="s">
        <v>139</v>
      </c>
      <c r="C229" s="13" t="s">
        <v>34</v>
      </c>
      <c r="D229" s="13" t="s">
        <v>36</v>
      </c>
      <c r="E229" s="13" t="s">
        <v>17</v>
      </c>
      <c r="F229" s="13">
        <v>25</v>
      </c>
      <c r="G229" s="13"/>
      <c r="H229" s="13"/>
    </row>
    <row r="230" spans="1:8">
      <c r="A230" s="13" t="s">
        <v>747</v>
      </c>
      <c r="B230" s="13" t="s">
        <v>139</v>
      </c>
      <c r="C230" s="13" t="s">
        <v>31</v>
      </c>
      <c r="D230" s="13" t="s">
        <v>32</v>
      </c>
      <c r="E230" s="13" t="s">
        <v>12</v>
      </c>
      <c r="F230" s="13">
        <v>38.6</v>
      </c>
      <c r="G230" s="13"/>
      <c r="H230" s="13"/>
    </row>
    <row r="231" spans="1:8">
      <c r="A231" s="13" t="s">
        <v>747</v>
      </c>
      <c r="B231" s="13" t="s">
        <v>139</v>
      </c>
      <c r="C231" s="13" t="s">
        <v>31</v>
      </c>
      <c r="D231" s="13" t="s">
        <v>33</v>
      </c>
      <c r="E231" s="13" t="s">
        <v>12</v>
      </c>
      <c r="F231" s="13">
        <v>17.7</v>
      </c>
      <c r="G231" s="13"/>
      <c r="H231" s="13"/>
    </row>
    <row r="232" spans="1:8">
      <c r="A232" s="13" t="s">
        <v>747</v>
      </c>
      <c r="B232" s="13" t="s">
        <v>139</v>
      </c>
      <c r="C232" s="13" t="s">
        <v>31</v>
      </c>
      <c r="D232" s="13" t="s">
        <v>32</v>
      </c>
      <c r="E232" s="13" t="s">
        <v>14</v>
      </c>
      <c r="F232" s="13">
        <v>44.1</v>
      </c>
      <c r="G232" s="13"/>
      <c r="H232" s="13"/>
    </row>
    <row r="233" spans="1:8">
      <c r="A233" s="13" t="s">
        <v>747</v>
      </c>
      <c r="B233" s="13" t="s">
        <v>139</v>
      </c>
      <c r="C233" s="13" t="s">
        <v>31</v>
      </c>
      <c r="D233" s="13" t="s">
        <v>33</v>
      </c>
      <c r="E233" s="13" t="s">
        <v>14</v>
      </c>
      <c r="F233" s="13">
        <v>23.1</v>
      </c>
      <c r="G233" s="13"/>
      <c r="H233" s="13"/>
    </row>
    <row r="234" spans="1:8">
      <c r="A234" s="13" t="s">
        <v>747</v>
      </c>
      <c r="B234" s="13" t="s">
        <v>139</v>
      </c>
      <c r="C234" s="13" t="s">
        <v>31</v>
      </c>
      <c r="D234" s="13" t="s">
        <v>32</v>
      </c>
      <c r="E234" s="13" t="s">
        <v>15</v>
      </c>
      <c r="F234" s="13">
        <v>60</v>
      </c>
      <c r="G234" s="13"/>
      <c r="H234" s="13"/>
    </row>
    <row r="235" spans="1:8">
      <c r="A235" s="13" t="s">
        <v>747</v>
      </c>
      <c r="B235" s="13" t="s">
        <v>139</v>
      </c>
      <c r="C235" s="13" t="s">
        <v>31</v>
      </c>
      <c r="D235" s="13" t="s">
        <v>33</v>
      </c>
      <c r="E235" s="13" t="s">
        <v>15</v>
      </c>
      <c r="F235" s="13">
        <v>16.3</v>
      </c>
      <c r="G235" s="13"/>
      <c r="H235" s="13"/>
    </row>
    <row r="236" spans="1:8">
      <c r="A236" s="13" t="s">
        <v>747</v>
      </c>
      <c r="B236" s="13" t="s">
        <v>139</v>
      </c>
      <c r="C236" s="13" t="s">
        <v>31</v>
      </c>
      <c r="D236" s="13" t="s">
        <v>32</v>
      </c>
      <c r="E236" s="13" t="s">
        <v>16</v>
      </c>
      <c r="F236" s="13">
        <v>35.799999999999997</v>
      </c>
      <c r="G236" s="13"/>
      <c r="H236" s="13"/>
    </row>
    <row r="237" spans="1:8">
      <c r="A237" s="13" t="s">
        <v>747</v>
      </c>
      <c r="B237" s="13" t="s">
        <v>139</v>
      </c>
      <c r="C237" s="13" t="s">
        <v>31</v>
      </c>
      <c r="D237" s="13" t="s">
        <v>33</v>
      </c>
      <c r="E237" s="13" t="s">
        <v>16</v>
      </c>
      <c r="F237" s="13">
        <v>10.8</v>
      </c>
      <c r="G237" s="13"/>
      <c r="H237" s="13"/>
    </row>
    <row r="238" spans="1:8">
      <c r="A238" s="13" t="s">
        <v>747</v>
      </c>
      <c r="B238" s="13" t="s">
        <v>139</v>
      </c>
      <c r="C238" s="13" t="s">
        <v>31</v>
      </c>
      <c r="D238" s="13" t="s">
        <v>32</v>
      </c>
      <c r="E238" s="13" t="s">
        <v>17</v>
      </c>
      <c r="F238" s="13">
        <v>20.7</v>
      </c>
      <c r="G238" s="13"/>
      <c r="H238" s="13"/>
    </row>
    <row r="239" spans="1:8">
      <c r="A239" s="13" t="s">
        <v>747</v>
      </c>
      <c r="B239" s="13" t="s">
        <v>139</v>
      </c>
      <c r="C239" s="13" t="s">
        <v>31</v>
      </c>
      <c r="D239" s="13" t="s">
        <v>33</v>
      </c>
      <c r="E239" s="13" t="s">
        <v>17</v>
      </c>
      <c r="F239" s="13">
        <v>5.4</v>
      </c>
      <c r="G239" s="13">
        <v>1</v>
      </c>
      <c r="H239" s="13"/>
    </row>
    <row r="240" spans="1:8">
      <c r="A240" s="13" t="s">
        <v>747</v>
      </c>
      <c r="B240" s="13" t="s">
        <v>139</v>
      </c>
      <c r="C240" s="13" t="s">
        <v>178</v>
      </c>
      <c r="D240" s="13" t="s">
        <v>94</v>
      </c>
      <c r="E240" s="13" t="s">
        <v>12</v>
      </c>
      <c r="F240" s="13">
        <v>30.4</v>
      </c>
      <c r="G240" s="13"/>
      <c r="H240" s="13"/>
    </row>
    <row r="241" spans="1:8">
      <c r="A241" s="13" t="s">
        <v>747</v>
      </c>
      <c r="B241" s="13" t="s">
        <v>139</v>
      </c>
      <c r="C241" s="13" t="s">
        <v>178</v>
      </c>
      <c r="D241" s="13" t="s">
        <v>95</v>
      </c>
      <c r="E241" s="13" t="s">
        <v>12</v>
      </c>
      <c r="F241" s="13">
        <v>21.4</v>
      </c>
      <c r="G241" s="13"/>
      <c r="H241" s="13"/>
    </row>
    <row r="242" spans="1:8">
      <c r="A242" s="13" t="s">
        <v>747</v>
      </c>
      <c r="B242" s="13" t="s">
        <v>139</v>
      </c>
      <c r="C242" s="13" t="s">
        <v>178</v>
      </c>
      <c r="D242" s="13" t="s">
        <v>94</v>
      </c>
      <c r="E242" s="13" t="s">
        <v>14</v>
      </c>
      <c r="F242" s="13">
        <v>40.200000000000003</v>
      </c>
      <c r="G242" s="13"/>
      <c r="H242" s="13"/>
    </row>
    <row r="243" spans="1:8">
      <c r="A243" s="13" t="s">
        <v>747</v>
      </c>
      <c r="B243" s="13" t="s">
        <v>139</v>
      </c>
      <c r="C243" s="13" t="s">
        <v>178</v>
      </c>
      <c r="D243" s="13" t="s">
        <v>95</v>
      </c>
      <c r="E243" s="13" t="s">
        <v>14</v>
      </c>
      <c r="F243" s="13">
        <v>24.3</v>
      </c>
      <c r="G243" s="13"/>
      <c r="H243" s="13"/>
    </row>
    <row r="244" spans="1:8">
      <c r="A244" s="13" t="s">
        <v>747</v>
      </c>
      <c r="B244" s="13" t="s">
        <v>139</v>
      </c>
      <c r="C244" s="13" t="s">
        <v>178</v>
      </c>
      <c r="D244" s="13" t="s">
        <v>94</v>
      </c>
      <c r="E244" s="13" t="s">
        <v>15</v>
      </c>
      <c r="F244" s="13">
        <v>31.8</v>
      </c>
      <c r="G244" s="13"/>
      <c r="H244" s="13"/>
    </row>
    <row r="245" spans="1:8">
      <c r="A245" s="13" t="s">
        <v>747</v>
      </c>
      <c r="B245" s="13" t="s">
        <v>139</v>
      </c>
      <c r="C245" s="13" t="s">
        <v>178</v>
      </c>
      <c r="D245" s="13" t="s">
        <v>95</v>
      </c>
      <c r="E245" s="13" t="s">
        <v>15</v>
      </c>
      <c r="F245" s="13">
        <v>21.4</v>
      </c>
      <c r="G245" s="13"/>
      <c r="H245" s="13"/>
    </row>
    <row r="246" spans="1:8">
      <c r="A246" s="13" t="s">
        <v>747</v>
      </c>
      <c r="B246" s="13" t="s">
        <v>139</v>
      </c>
      <c r="C246" s="13" t="s">
        <v>178</v>
      </c>
      <c r="D246" s="13" t="s">
        <v>94</v>
      </c>
      <c r="E246" s="13" t="s">
        <v>16</v>
      </c>
      <c r="F246" s="13">
        <v>28.5</v>
      </c>
      <c r="G246" s="13"/>
      <c r="H246" s="13"/>
    </row>
    <row r="247" spans="1:8">
      <c r="A247" s="13" t="s">
        <v>747</v>
      </c>
      <c r="B247" s="13" t="s">
        <v>139</v>
      </c>
      <c r="C247" s="13" t="s">
        <v>178</v>
      </c>
      <c r="D247" s="13" t="s">
        <v>95</v>
      </c>
      <c r="E247" s="13" t="s">
        <v>16</v>
      </c>
      <c r="F247" s="13">
        <v>16.7</v>
      </c>
      <c r="G247" s="13"/>
      <c r="H247" s="13"/>
    </row>
    <row r="248" spans="1:8">
      <c r="A248" s="13" t="s">
        <v>747</v>
      </c>
      <c r="B248" s="13" t="s">
        <v>139</v>
      </c>
      <c r="C248" s="13" t="s">
        <v>178</v>
      </c>
      <c r="D248" s="13" t="s">
        <v>94</v>
      </c>
      <c r="E248" s="13" t="s">
        <v>17</v>
      </c>
      <c r="F248" s="13">
        <v>20</v>
      </c>
      <c r="G248" s="13"/>
      <c r="H248" s="13"/>
    </row>
    <row r="249" spans="1:8">
      <c r="A249" s="13" t="s">
        <v>747</v>
      </c>
      <c r="B249" s="13" t="s">
        <v>139</v>
      </c>
      <c r="C249" s="13" t="s">
        <v>178</v>
      </c>
      <c r="D249" s="13" t="s">
        <v>95</v>
      </c>
      <c r="E249" s="13" t="s">
        <v>17</v>
      </c>
      <c r="F249" s="13">
        <v>14.8</v>
      </c>
      <c r="G249" s="13"/>
      <c r="H249" s="13"/>
    </row>
    <row r="250" spans="1:8">
      <c r="A250" s="13" t="s">
        <v>747</v>
      </c>
      <c r="B250" s="13" t="s">
        <v>139</v>
      </c>
      <c r="C250" s="13" t="s">
        <v>176</v>
      </c>
      <c r="D250" s="13" t="s">
        <v>177</v>
      </c>
      <c r="E250" s="13" t="s">
        <v>12</v>
      </c>
      <c r="F250" s="13">
        <v>14.5</v>
      </c>
      <c r="G250" s="13"/>
      <c r="H250" s="13"/>
    </row>
    <row r="251" spans="1:8">
      <c r="A251" s="13" t="s">
        <v>747</v>
      </c>
      <c r="B251" s="13" t="s">
        <v>139</v>
      </c>
      <c r="C251" s="13" t="s">
        <v>176</v>
      </c>
      <c r="D251" s="13" t="s">
        <v>175</v>
      </c>
      <c r="E251" s="13" t="s">
        <v>12</v>
      </c>
      <c r="F251" s="13">
        <v>27.3</v>
      </c>
      <c r="G251" s="13"/>
      <c r="H251" s="13"/>
    </row>
    <row r="252" spans="1:8">
      <c r="A252" s="13" t="s">
        <v>747</v>
      </c>
      <c r="B252" s="13" t="s">
        <v>139</v>
      </c>
      <c r="C252" s="13" t="s">
        <v>176</v>
      </c>
      <c r="D252" s="13" t="s">
        <v>177</v>
      </c>
      <c r="E252" s="13" t="s">
        <v>14</v>
      </c>
      <c r="F252" s="13">
        <v>15.9</v>
      </c>
      <c r="G252" s="13"/>
      <c r="H252" s="13"/>
    </row>
    <row r="253" spans="1:8">
      <c r="A253" s="13" t="s">
        <v>747</v>
      </c>
      <c r="B253" s="13" t="s">
        <v>139</v>
      </c>
      <c r="C253" s="13" t="s">
        <v>176</v>
      </c>
      <c r="D253" s="13" t="s">
        <v>175</v>
      </c>
      <c r="E253" s="13" t="s">
        <v>14</v>
      </c>
      <c r="F253" s="13">
        <v>31.4</v>
      </c>
      <c r="G253" s="13"/>
      <c r="H253" s="13"/>
    </row>
    <row r="254" spans="1:8">
      <c r="A254" s="13" t="s">
        <v>747</v>
      </c>
      <c r="B254" s="13" t="s">
        <v>139</v>
      </c>
      <c r="C254" s="13" t="s">
        <v>176</v>
      </c>
      <c r="D254" s="13" t="s">
        <v>177</v>
      </c>
      <c r="E254" s="13" t="s">
        <v>15</v>
      </c>
      <c r="F254" s="13">
        <v>15</v>
      </c>
      <c r="G254" s="13"/>
      <c r="H254" s="13"/>
    </row>
    <row r="255" spans="1:8">
      <c r="A255" s="13" t="s">
        <v>747</v>
      </c>
      <c r="B255" s="13" t="s">
        <v>139</v>
      </c>
      <c r="C255" s="13" t="s">
        <v>176</v>
      </c>
      <c r="D255" s="13" t="s">
        <v>175</v>
      </c>
      <c r="E255" s="13" t="s">
        <v>15</v>
      </c>
      <c r="F255" s="13">
        <v>28.2</v>
      </c>
      <c r="G255" s="13"/>
      <c r="H255" s="13"/>
    </row>
    <row r="256" spans="1:8">
      <c r="A256" s="13" t="s">
        <v>747</v>
      </c>
      <c r="B256" s="13" t="s">
        <v>139</v>
      </c>
      <c r="C256" s="13" t="s">
        <v>176</v>
      </c>
      <c r="D256" s="13" t="s">
        <v>177</v>
      </c>
      <c r="E256" s="13" t="s">
        <v>16</v>
      </c>
      <c r="F256" s="13">
        <v>10.3</v>
      </c>
      <c r="G256" s="13"/>
      <c r="H256" s="13"/>
    </row>
    <row r="257" spans="1:8">
      <c r="A257" s="13" t="s">
        <v>747</v>
      </c>
      <c r="B257" s="13" t="s">
        <v>139</v>
      </c>
      <c r="C257" s="13" t="s">
        <v>176</v>
      </c>
      <c r="D257" s="13" t="s">
        <v>175</v>
      </c>
      <c r="E257" s="13" t="s">
        <v>16</v>
      </c>
      <c r="F257" s="13">
        <v>24.5</v>
      </c>
      <c r="G257" s="13"/>
      <c r="H257" s="13"/>
    </row>
    <row r="258" spans="1:8">
      <c r="A258" s="13" t="s">
        <v>747</v>
      </c>
      <c r="B258" s="13" t="s">
        <v>139</v>
      </c>
      <c r="C258" s="13" t="s">
        <v>176</v>
      </c>
      <c r="D258" s="13" t="s">
        <v>177</v>
      </c>
      <c r="E258" s="13" t="s">
        <v>17</v>
      </c>
      <c r="F258" s="13">
        <v>14.3</v>
      </c>
      <c r="G258" s="13"/>
      <c r="H258" s="13"/>
    </row>
    <row r="259" spans="1:8">
      <c r="A259" s="13" t="s">
        <v>747</v>
      </c>
      <c r="B259" s="13" t="s">
        <v>139</v>
      </c>
      <c r="C259" s="13" t="s">
        <v>176</v>
      </c>
      <c r="D259" s="13" t="s">
        <v>175</v>
      </c>
      <c r="E259" s="13" t="s">
        <v>17</v>
      </c>
      <c r="F259" s="13">
        <v>18.5</v>
      </c>
      <c r="G259" s="13"/>
      <c r="H259" s="13"/>
    </row>
    <row r="260" spans="1:8">
      <c r="A260" s="13" t="s">
        <v>747</v>
      </c>
      <c r="B260" s="13" t="s">
        <v>139</v>
      </c>
      <c r="C260" s="13" t="s">
        <v>173</v>
      </c>
      <c r="D260" s="13" t="s">
        <v>38</v>
      </c>
      <c r="E260" s="13" t="s">
        <v>12</v>
      </c>
      <c r="F260" s="13">
        <v>17.399999999999999</v>
      </c>
      <c r="G260" s="13"/>
      <c r="H260" s="13"/>
    </row>
    <row r="261" spans="1:8">
      <c r="A261" s="13" t="s">
        <v>747</v>
      </c>
      <c r="B261" s="13" t="s">
        <v>139</v>
      </c>
      <c r="C261" s="13" t="s">
        <v>173</v>
      </c>
      <c r="D261" s="13" t="s">
        <v>39</v>
      </c>
      <c r="E261" s="13" t="s">
        <v>12</v>
      </c>
      <c r="F261" s="13">
        <v>35.200000000000003</v>
      </c>
      <c r="G261" s="13"/>
      <c r="H261" s="13"/>
    </row>
    <row r="262" spans="1:8">
      <c r="A262" s="13" t="s">
        <v>747</v>
      </c>
      <c r="B262" s="13" t="s">
        <v>139</v>
      </c>
      <c r="C262" s="13" t="s">
        <v>173</v>
      </c>
      <c r="D262" s="13" t="s">
        <v>38</v>
      </c>
      <c r="E262" s="13" t="s">
        <v>14</v>
      </c>
      <c r="F262" s="13">
        <v>22.7</v>
      </c>
      <c r="G262" s="13"/>
      <c r="H262" s="13"/>
    </row>
    <row r="263" spans="1:8">
      <c r="A263" s="13" t="s">
        <v>747</v>
      </c>
      <c r="B263" s="13" t="s">
        <v>139</v>
      </c>
      <c r="C263" s="13" t="s">
        <v>173</v>
      </c>
      <c r="D263" s="13" t="s">
        <v>39</v>
      </c>
      <c r="E263" s="13" t="s">
        <v>14</v>
      </c>
      <c r="F263" s="13">
        <v>39.6</v>
      </c>
      <c r="G263" s="13"/>
      <c r="H263" s="13"/>
    </row>
    <row r="264" spans="1:8">
      <c r="A264" s="13" t="s">
        <v>747</v>
      </c>
      <c r="B264" s="13" t="s">
        <v>139</v>
      </c>
      <c r="C264" s="13" t="s">
        <v>173</v>
      </c>
      <c r="D264" s="13" t="s">
        <v>38</v>
      </c>
      <c r="E264" s="13" t="s">
        <v>15</v>
      </c>
      <c r="F264" s="13">
        <v>15.4</v>
      </c>
      <c r="G264" s="13"/>
      <c r="H264" s="13"/>
    </row>
    <row r="265" spans="1:8">
      <c r="A265" s="13" t="s">
        <v>747</v>
      </c>
      <c r="B265" s="13" t="s">
        <v>139</v>
      </c>
      <c r="C265" s="13" t="s">
        <v>173</v>
      </c>
      <c r="D265" s="13" t="s">
        <v>39</v>
      </c>
      <c r="E265" s="13" t="s">
        <v>15</v>
      </c>
      <c r="F265" s="13">
        <v>36.299999999999997</v>
      </c>
      <c r="G265" s="13"/>
      <c r="H265" s="13"/>
    </row>
    <row r="266" spans="1:8">
      <c r="A266" s="13" t="s">
        <v>747</v>
      </c>
      <c r="B266" s="13" t="s">
        <v>139</v>
      </c>
      <c r="C266" s="13" t="s">
        <v>173</v>
      </c>
      <c r="D266" s="13" t="s">
        <v>38</v>
      </c>
      <c r="E266" s="13" t="s">
        <v>16</v>
      </c>
      <c r="F266" s="13">
        <v>12.2</v>
      </c>
      <c r="G266" s="13"/>
      <c r="H266" s="13"/>
    </row>
    <row r="267" spans="1:8">
      <c r="A267" s="13" t="s">
        <v>747</v>
      </c>
      <c r="B267" s="13" t="s">
        <v>139</v>
      </c>
      <c r="C267" s="13" t="s">
        <v>173</v>
      </c>
      <c r="D267" s="13" t="s">
        <v>39</v>
      </c>
      <c r="E267" s="13" t="s">
        <v>16</v>
      </c>
      <c r="F267" s="13">
        <v>34.299999999999997</v>
      </c>
      <c r="G267" s="13"/>
      <c r="H267" s="13"/>
    </row>
    <row r="268" spans="1:8">
      <c r="A268" s="13" t="s">
        <v>747</v>
      </c>
      <c r="B268" s="13" t="s">
        <v>139</v>
      </c>
      <c r="C268" s="13" t="s">
        <v>173</v>
      </c>
      <c r="D268" s="13" t="s">
        <v>38</v>
      </c>
      <c r="E268" s="13" t="s">
        <v>17</v>
      </c>
      <c r="F268" s="13">
        <v>12.7</v>
      </c>
      <c r="G268" s="13"/>
      <c r="H268" s="13"/>
    </row>
    <row r="269" spans="1:8">
      <c r="A269" s="13" t="s">
        <v>747</v>
      </c>
      <c r="B269" s="13" t="s">
        <v>139</v>
      </c>
      <c r="C269" s="13" t="s">
        <v>173</v>
      </c>
      <c r="D269" s="13" t="s">
        <v>39</v>
      </c>
      <c r="E269" s="13" t="s">
        <v>17</v>
      </c>
      <c r="F269" s="13">
        <v>23.3</v>
      </c>
      <c r="G269" s="13"/>
      <c r="H269" s="13"/>
    </row>
    <row r="270" spans="1:8">
      <c r="A270" s="13" t="s">
        <v>747</v>
      </c>
      <c r="B270" s="13" t="s">
        <v>139</v>
      </c>
      <c r="C270" s="13" t="s">
        <v>181</v>
      </c>
      <c r="D270" s="13" t="s">
        <v>183</v>
      </c>
      <c r="E270" s="13" t="s">
        <v>12</v>
      </c>
      <c r="F270" s="13">
        <v>23.8</v>
      </c>
      <c r="G270" s="13"/>
      <c r="H270" s="13"/>
    </row>
    <row r="271" spans="1:8">
      <c r="A271" s="13" t="s">
        <v>747</v>
      </c>
      <c r="B271" s="13" t="s">
        <v>139</v>
      </c>
      <c r="C271" s="13" t="s">
        <v>181</v>
      </c>
      <c r="D271" s="13" t="s">
        <v>180</v>
      </c>
      <c r="E271" s="13" t="s">
        <v>12</v>
      </c>
      <c r="F271" s="13">
        <v>30</v>
      </c>
      <c r="G271" s="13"/>
      <c r="H271" s="13"/>
    </row>
    <row r="272" spans="1:8">
      <c r="A272" s="13" t="s">
        <v>747</v>
      </c>
      <c r="B272" s="13" t="s">
        <v>139</v>
      </c>
      <c r="C272" s="13" t="s">
        <v>181</v>
      </c>
      <c r="D272" s="13" t="s">
        <v>183</v>
      </c>
      <c r="E272" s="13" t="s">
        <v>14</v>
      </c>
      <c r="F272" s="13">
        <v>27.2</v>
      </c>
      <c r="G272" s="13"/>
      <c r="H272" s="13"/>
    </row>
    <row r="273" spans="1:8">
      <c r="A273" s="13" t="s">
        <v>747</v>
      </c>
      <c r="B273" s="13" t="s">
        <v>139</v>
      </c>
      <c r="C273" s="13" t="s">
        <v>181</v>
      </c>
      <c r="D273" s="13" t="s">
        <v>180</v>
      </c>
      <c r="E273" s="13" t="s">
        <v>14</v>
      </c>
      <c r="F273" s="13">
        <v>0</v>
      </c>
      <c r="G273" s="13">
        <v>2</v>
      </c>
      <c r="H273" s="13"/>
    </row>
    <row r="274" spans="1:8">
      <c r="A274" s="13" t="s">
        <v>747</v>
      </c>
      <c r="B274" s="13" t="s">
        <v>139</v>
      </c>
      <c r="C274" s="13" t="s">
        <v>181</v>
      </c>
      <c r="D274" s="13" t="s">
        <v>183</v>
      </c>
      <c r="E274" s="13" t="s">
        <v>15</v>
      </c>
      <c r="F274" s="13">
        <v>23.4</v>
      </c>
      <c r="G274" s="13"/>
      <c r="H274" s="13"/>
    </row>
    <row r="275" spans="1:8">
      <c r="A275" s="13" t="s">
        <v>747</v>
      </c>
      <c r="B275" s="13" t="s">
        <v>139</v>
      </c>
      <c r="C275" s="13" t="s">
        <v>181</v>
      </c>
      <c r="D275" s="13" t="s">
        <v>180</v>
      </c>
      <c r="E275" s="13" t="s">
        <v>15</v>
      </c>
      <c r="F275" s="13">
        <v>38.799999999999997</v>
      </c>
      <c r="G275" s="13">
        <v>1</v>
      </c>
      <c r="H275" s="13"/>
    </row>
    <row r="276" spans="1:8">
      <c r="A276" s="13" t="s">
        <v>747</v>
      </c>
      <c r="B276" s="13" t="s">
        <v>139</v>
      </c>
      <c r="C276" s="13" t="s">
        <v>181</v>
      </c>
      <c r="D276" s="13" t="s">
        <v>183</v>
      </c>
      <c r="E276" s="13" t="s">
        <v>16</v>
      </c>
      <c r="F276" s="13">
        <v>21.2</v>
      </c>
      <c r="G276" s="13"/>
      <c r="H276" s="13"/>
    </row>
    <row r="277" spans="1:8">
      <c r="A277" s="13" t="s">
        <v>747</v>
      </c>
      <c r="B277" s="13" t="s">
        <v>139</v>
      </c>
      <c r="C277" s="13" t="s">
        <v>181</v>
      </c>
      <c r="D277" s="13" t="s">
        <v>180</v>
      </c>
      <c r="E277" s="13" t="s">
        <v>16</v>
      </c>
      <c r="F277" s="13">
        <v>33.299999999999997</v>
      </c>
      <c r="G277" s="13"/>
      <c r="H277" s="13"/>
    </row>
    <row r="278" spans="1:8">
      <c r="A278" s="13" t="s">
        <v>747</v>
      </c>
      <c r="B278" s="13" t="s">
        <v>139</v>
      </c>
      <c r="C278" s="13" t="s">
        <v>181</v>
      </c>
      <c r="D278" s="13" t="s">
        <v>183</v>
      </c>
      <c r="E278" s="13" t="s">
        <v>17</v>
      </c>
      <c r="F278" s="13">
        <v>16.7</v>
      </c>
      <c r="G278" s="13"/>
      <c r="H278" s="13"/>
    </row>
    <row r="279" spans="1:8">
      <c r="A279" s="13" t="s">
        <v>747</v>
      </c>
      <c r="B279" s="13" t="s">
        <v>139</v>
      </c>
      <c r="C279" s="13" t="s">
        <v>181</v>
      </c>
      <c r="D279" s="13" t="s">
        <v>180</v>
      </c>
      <c r="E279" s="13" t="s">
        <v>17</v>
      </c>
      <c r="F279" s="13">
        <v>24</v>
      </c>
      <c r="G279" s="13"/>
      <c r="H279" s="13"/>
    </row>
    <row r="280" spans="1:8">
      <c r="F280" s="71"/>
      <c r="G280" s="71"/>
    </row>
    <row r="281" spans="1:8">
      <c r="F281" s="71"/>
      <c r="G281" s="71"/>
    </row>
    <row r="282" spans="1:8">
      <c r="F282" s="71"/>
      <c r="G282" s="71"/>
    </row>
    <row r="283" spans="1:8">
      <c r="F283" s="71"/>
      <c r="G283" s="71"/>
    </row>
    <row r="284" spans="1:8">
      <c r="F284" s="71"/>
      <c r="G284" s="71"/>
    </row>
    <row r="285" spans="1:8">
      <c r="F285" s="71"/>
      <c r="G285" s="71"/>
    </row>
    <row r="286" spans="1:8">
      <c r="F286" s="71"/>
      <c r="G286" s="71"/>
    </row>
    <row r="287" spans="1:8">
      <c r="F287" s="71"/>
      <c r="G287" s="71"/>
    </row>
    <row r="288" spans="1:8">
      <c r="F288" s="71"/>
      <c r="G288" s="71"/>
    </row>
    <row r="289" spans="6:7">
      <c r="F289" s="71"/>
      <c r="G289" s="71"/>
    </row>
    <row r="290" spans="6:7">
      <c r="F290" s="71"/>
      <c r="G290" s="71"/>
    </row>
    <row r="291" spans="6:7">
      <c r="F291" s="71"/>
      <c r="G291" s="71"/>
    </row>
    <row r="292" spans="6:7">
      <c r="F292" s="71"/>
      <c r="G292" s="71"/>
    </row>
    <row r="293" spans="6:7">
      <c r="F293" s="71"/>
      <c r="G293" s="71"/>
    </row>
    <row r="294" spans="6:7">
      <c r="F294" s="71"/>
      <c r="G294" s="71"/>
    </row>
    <row r="295" spans="6:7">
      <c r="F295" s="71"/>
      <c r="G295" s="71"/>
    </row>
    <row r="296" spans="6:7">
      <c r="F296" s="71"/>
      <c r="G296" s="71"/>
    </row>
    <row r="297" spans="6:7">
      <c r="F297" s="71"/>
      <c r="G297" s="71"/>
    </row>
    <row r="298" spans="6:7">
      <c r="F298" s="71"/>
      <c r="G298" s="71"/>
    </row>
    <row r="299" spans="6:7">
      <c r="F299" s="71"/>
      <c r="G299" s="71"/>
    </row>
    <row r="300" spans="6:7">
      <c r="F300" s="71"/>
      <c r="G300" s="71"/>
    </row>
    <row r="301" spans="6:7">
      <c r="F301" s="71"/>
      <c r="G301" s="71"/>
    </row>
    <row r="302" spans="6:7">
      <c r="F302" s="71"/>
      <c r="G302" s="71"/>
    </row>
    <row r="303" spans="6:7">
      <c r="F303" s="71"/>
      <c r="G303" s="71"/>
    </row>
    <row r="304" spans="6:7">
      <c r="F304" s="71"/>
      <c r="G304" s="71"/>
    </row>
    <row r="305" spans="6:7">
      <c r="F305" s="71"/>
      <c r="G305" s="71"/>
    </row>
    <row r="306" spans="6:7">
      <c r="F306" s="71"/>
      <c r="G306" s="71"/>
    </row>
    <row r="307" spans="6:7">
      <c r="F307" s="71"/>
      <c r="G307" s="71"/>
    </row>
    <row r="308" spans="6:7">
      <c r="F308" s="71"/>
      <c r="G308" s="71"/>
    </row>
    <row r="309" spans="6:7">
      <c r="F309" s="71"/>
      <c r="G309" s="71"/>
    </row>
    <row r="310" spans="6:7">
      <c r="F310" s="71"/>
      <c r="G310" s="71"/>
    </row>
    <row r="311" spans="6:7">
      <c r="F311" s="71"/>
      <c r="G311" s="71"/>
    </row>
    <row r="312" spans="6:7">
      <c r="F312" s="71"/>
      <c r="G312" s="71"/>
    </row>
    <row r="313" spans="6:7">
      <c r="F313" s="71"/>
      <c r="G313" s="71"/>
    </row>
    <row r="314" spans="6:7">
      <c r="F314" s="71"/>
      <c r="G314" s="71"/>
    </row>
    <row r="315" spans="6:7">
      <c r="F315" s="71"/>
      <c r="G315" s="71"/>
    </row>
    <row r="316" spans="6:7">
      <c r="F316" s="71"/>
      <c r="G316" s="71"/>
    </row>
    <row r="317" spans="6:7">
      <c r="F317" s="71"/>
      <c r="G317" s="71"/>
    </row>
    <row r="318" spans="6:7">
      <c r="F318" s="71"/>
      <c r="G318" s="71"/>
    </row>
    <row r="319" spans="6:7">
      <c r="F319" s="71"/>
      <c r="G319" s="71"/>
    </row>
    <row r="320" spans="6:7">
      <c r="F320" s="71"/>
      <c r="G320" s="71"/>
    </row>
    <row r="321" spans="6:7">
      <c r="F321" s="71"/>
      <c r="G321" s="71"/>
    </row>
    <row r="322" spans="6:7">
      <c r="F322" s="71"/>
      <c r="G322" s="71"/>
    </row>
    <row r="323" spans="6:7">
      <c r="F323" s="71"/>
      <c r="G323" s="71"/>
    </row>
    <row r="324" spans="6:7">
      <c r="F324" s="71"/>
      <c r="G324" s="71"/>
    </row>
    <row r="325" spans="6:7">
      <c r="F325" s="71"/>
      <c r="G325" s="71"/>
    </row>
    <row r="326" spans="6:7">
      <c r="F326" s="71"/>
      <c r="G326" s="71"/>
    </row>
    <row r="327" spans="6:7">
      <c r="F327" s="71"/>
      <c r="G327" s="71"/>
    </row>
    <row r="328" spans="6:7">
      <c r="F328" s="71"/>
      <c r="G328" s="71"/>
    </row>
    <row r="329" spans="6:7">
      <c r="F329" s="71"/>
      <c r="G329" s="71"/>
    </row>
    <row r="330" spans="6:7">
      <c r="F330" s="71"/>
      <c r="G330" s="71"/>
    </row>
    <row r="331" spans="6:7">
      <c r="F331" s="71"/>
      <c r="G331" s="71"/>
    </row>
    <row r="332" spans="6:7">
      <c r="F332" s="71"/>
      <c r="G332" s="71"/>
    </row>
    <row r="333" spans="6:7">
      <c r="F333" s="71"/>
      <c r="G333" s="71"/>
    </row>
    <row r="334" spans="6:7">
      <c r="F334" s="71"/>
      <c r="G334" s="71"/>
    </row>
    <row r="335" spans="6:7">
      <c r="F335" s="71"/>
      <c r="G335" s="71"/>
    </row>
    <row r="336" spans="6:7">
      <c r="F336" s="71"/>
      <c r="G336" s="71"/>
    </row>
    <row r="337" spans="6:7">
      <c r="F337" s="71"/>
      <c r="G337" s="71"/>
    </row>
    <row r="338" spans="6:7">
      <c r="F338" s="71"/>
      <c r="G338" s="71"/>
    </row>
    <row r="339" spans="6:7">
      <c r="F339" s="71"/>
      <c r="G339" s="71"/>
    </row>
    <row r="340" spans="6:7">
      <c r="F340" s="71"/>
      <c r="G340" s="71"/>
    </row>
    <row r="341" spans="6:7">
      <c r="F341" s="71"/>
      <c r="G341" s="71"/>
    </row>
    <row r="342" spans="6:7">
      <c r="F342" s="71"/>
      <c r="G342" s="71"/>
    </row>
    <row r="343" spans="6:7">
      <c r="F343" s="71"/>
      <c r="G343" s="71"/>
    </row>
    <row r="344" spans="6:7">
      <c r="F344" s="71"/>
      <c r="G344" s="71"/>
    </row>
    <row r="345" spans="6:7">
      <c r="F345" s="71"/>
      <c r="G345" s="71"/>
    </row>
    <row r="346" spans="6:7">
      <c r="F346" s="71"/>
      <c r="G346" s="71"/>
    </row>
    <row r="347" spans="6:7">
      <c r="F347" s="71"/>
      <c r="G347" s="71"/>
    </row>
    <row r="348" spans="6:7">
      <c r="F348" s="71"/>
      <c r="G348" s="71"/>
    </row>
    <row r="349" spans="6:7">
      <c r="F349" s="71"/>
      <c r="G349" s="71"/>
    </row>
    <row r="350" spans="6:7">
      <c r="F350" s="71"/>
      <c r="G350" s="71"/>
    </row>
    <row r="351" spans="6:7">
      <c r="F351" s="71"/>
      <c r="G351" s="71"/>
    </row>
    <row r="352" spans="6:7">
      <c r="F352" s="71"/>
      <c r="G352" s="71"/>
    </row>
    <row r="353" spans="6:7">
      <c r="F353" s="71"/>
      <c r="G353" s="71"/>
    </row>
    <row r="354" spans="6:7">
      <c r="F354" s="71"/>
      <c r="G354" s="71"/>
    </row>
    <row r="355" spans="6:7">
      <c r="F355" s="71"/>
      <c r="G355" s="71"/>
    </row>
    <row r="356" spans="6:7">
      <c r="F356" s="71"/>
      <c r="G356" s="71"/>
    </row>
    <row r="357" spans="6:7">
      <c r="F357" s="71"/>
      <c r="G357" s="71"/>
    </row>
    <row r="358" spans="6:7">
      <c r="F358" s="71"/>
      <c r="G358" s="71"/>
    </row>
    <row r="359" spans="6:7">
      <c r="F359" s="71"/>
      <c r="G359" s="71"/>
    </row>
    <row r="360" spans="6:7">
      <c r="F360" s="71"/>
      <c r="G360" s="71"/>
    </row>
    <row r="361" spans="6:7">
      <c r="F361" s="71"/>
      <c r="G361" s="71"/>
    </row>
    <row r="362" spans="6:7">
      <c r="F362" s="71"/>
      <c r="G362" s="71"/>
    </row>
    <row r="363" spans="6:7">
      <c r="F363" s="71"/>
      <c r="G363" s="71"/>
    </row>
    <row r="364" spans="6:7">
      <c r="F364" s="71"/>
      <c r="G364" s="71"/>
    </row>
    <row r="365" spans="6:7">
      <c r="F365" s="71"/>
      <c r="G365" s="71"/>
    </row>
    <row r="366" spans="6:7">
      <c r="F366" s="71"/>
      <c r="G366" s="71"/>
    </row>
    <row r="367" spans="6:7">
      <c r="F367" s="71"/>
      <c r="G367" s="71"/>
    </row>
    <row r="368" spans="6:7">
      <c r="F368" s="71"/>
      <c r="G368" s="71"/>
    </row>
    <row r="369" spans="6:7">
      <c r="F369" s="71"/>
      <c r="G369" s="71"/>
    </row>
    <row r="370" spans="6:7">
      <c r="F370" s="71"/>
      <c r="G370" s="71"/>
    </row>
    <row r="371" spans="6:7">
      <c r="F371" s="71"/>
      <c r="G371" s="71"/>
    </row>
    <row r="372" spans="6:7">
      <c r="F372" s="71"/>
      <c r="G372" s="71"/>
    </row>
    <row r="373" spans="6:7">
      <c r="F373" s="71"/>
      <c r="G373" s="71"/>
    </row>
  </sheetData>
  <mergeCells count="2">
    <mergeCell ref="A1:D1"/>
    <mergeCell ref="A2:D2"/>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6"/>
  <sheetViews>
    <sheetView workbookViewId="0">
      <selection activeCell="D39" sqref="D39"/>
    </sheetView>
  </sheetViews>
  <sheetFormatPr defaultRowHeight="15"/>
  <cols>
    <col min="1" max="1" width="71" customWidth="1"/>
    <col min="2" max="2" width="32.28515625" customWidth="1"/>
    <col min="3" max="3" width="17.5703125" customWidth="1"/>
    <col min="4" max="4" width="14.7109375" customWidth="1"/>
  </cols>
  <sheetData>
    <row r="1" spans="1:7" ht="19.5" customHeight="1">
      <c r="A1" s="197" t="s">
        <v>754</v>
      </c>
      <c r="B1" s="197"/>
      <c r="C1" s="197"/>
      <c r="D1" s="197"/>
      <c r="E1" s="2"/>
      <c r="F1" s="2"/>
    </row>
    <row r="2" spans="1:7">
      <c r="A2" s="197" t="s">
        <v>753</v>
      </c>
      <c r="B2" s="197"/>
      <c r="C2" s="197"/>
      <c r="D2" s="197"/>
      <c r="E2" s="50"/>
    </row>
    <row r="3" spans="1:7">
      <c r="C3" s="50"/>
      <c r="D3" s="50"/>
      <c r="E3" s="50"/>
    </row>
    <row r="4" spans="1:7">
      <c r="A4" s="2" t="s">
        <v>4</v>
      </c>
      <c r="B4" s="2" t="s">
        <v>5</v>
      </c>
      <c r="C4" s="2" t="s">
        <v>198</v>
      </c>
      <c r="D4" s="2" t="s">
        <v>8</v>
      </c>
      <c r="E4" s="11" t="s">
        <v>9</v>
      </c>
      <c r="F4" s="11"/>
      <c r="G4" s="2"/>
    </row>
    <row r="5" spans="1:7">
      <c r="A5" t="s">
        <v>752</v>
      </c>
      <c r="B5" t="s">
        <v>190</v>
      </c>
      <c r="C5" t="s">
        <v>93</v>
      </c>
      <c r="D5" t="s">
        <v>197</v>
      </c>
      <c r="E5">
        <v>23</v>
      </c>
    </row>
    <row r="6" spans="1:7">
      <c r="A6" t="s">
        <v>752</v>
      </c>
      <c r="B6" t="s">
        <v>190</v>
      </c>
      <c r="C6" t="s">
        <v>93</v>
      </c>
      <c r="D6" t="s">
        <v>196</v>
      </c>
      <c r="E6">
        <v>42.9</v>
      </c>
    </row>
    <row r="7" spans="1:7">
      <c r="A7" t="s">
        <v>752</v>
      </c>
      <c r="B7" t="s">
        <v>190</v>
      </c>
      <c r="C7" t="s">
        <v>93</v>
      </c>
      <c r="D7" t="s">
        <v>195</v>
      </c>
      <c r="E7">
        <v>36.299999999999997</v>
      </c>
    </row>
    <row r="8" spans="1:7">
      <c r="A8" t="s">
        <v>752</v>
      </c>
      <c r="B8" t="s">
        <v>190</v>
      </c>
      <c r="C8" t="s">
        <v>93</v>
      </c>
      <c r="D8" t="s">
        <v>194</v>
      </c>
      <c r="E8">
        <v>31.6</v>
      </c>
    </row>
    <row r="9" spans="1:7">
      <c r="A9" t="s">
        <v>752</v>
      </c>
      <c r="B9" t="s">
        <v>190</v>
      </c>
      <c r="C9" t="s">
        <v>93</v>
      </c>
      <c r="D9" t="s">
        <v>193</v>
      </c>
      <c r="E9">
        <v>24.9</v>
      </c>
    </row>
    <row r="10" spans="1:7">
      <c r="A10" t="s">
        <v>752</v>
      </c>
      <c r="B10" t="s">
        <v>190</v>
      </c>
      <c r="C10" t="s">
        <v>93</v>
      </c>
      <c r="D10" t="s">
        <v>192</v>
      </c>
      <c r="E10">
        <v>22.5</v>
      </c>
    </row>
    <row r="11" spans="1:7">
      <c r="A11" t="s">
        <v>752</v>
      </c>
      <c r="B11" t="s">
        <v>190</v>
      </c>
      <c r="C11" t="s">
        <v>93</v>
      </c>
      <c r="D11" t="s">
        <v>17</v>
      </c>
      <c r="E11">
        <v>13.9</v>
      </c>
    </row>
    <row r="12" spans="1:7">
      <c r="A12" t="s">
        <v>752</v>
      </c>
      <c r="B12" t="s">
        <v>190</v>
      </c>
      <c r="C12" t="s">
        <v>93</v>
      </c>
      <c r="D12" t="s">
        <v>12</v>
      </c>
      <c r="E12">
        <v>30.6</v>
      </c>
    </row>
    <row r="13" spans="1:7">
      <c r="A13" t="s">
        <v>752</v>
      </c>
      <c r="B13" t="s">
        <v>190</v>
      </c>
      <c r="C13" t="s">
        <v>96</v>
      </c>
      <c r="D13" t="s">
        <v>197</v>
      </c>
      <c r="E13">
        <v>29.4</v>
      </c>
    </row>
    <row r="14" spans="1:7">
      <c r="A14" t="s">
        <v>752</v>
      </c>
      <c r="B14" t="s">
        <v>190</v>
      </c>
      <c r="C14" t="s">
        <v>96</v>
      </c>
      <c r="D14" t="s">
        <v>196</v>
      </c>
      <c r="E14">
        <v>49.5</v>
      </c>
    </row>
    <row r="15" spans="1:7">
      <c r="A15" t="s">
        <v>752</v>
      </c>
      <c r="B15" t="s">
        <v>190</v>
      </c>
      <c r="C15" t="s">
        <v>96</v>
      </c>
      <c r="D15" t="s">
        <v>195</v>
      </c>
      <c r="E15">
        <v>45.1</v>
      </c>
    </row>
    <row r="16" spans="1:7">
      <c r="A16" t="s">
        <v>752</v>
      </c>
      <c r="B16" t="s">
        <v>190</v>
      </c>
      <c r="C16" t="s">
        <v>96</v>
      </c>
      <c r="D16" t="s">
        <v>194</v>
      </c>
      <c r="E16">
        <v>44.6</v>
      </c>
    </row>
    <row r="17" spans="1:5">
      <c r="A17" t="s">
        <v>752</v>
      </c>
      <c r="B17" t="s">
        <v>190</v>
      </c>
      <c r="C17" t="s">
        <v>96</v>
      </c>
      <c r="D17" t="s">
        <v>193</v>
      </c>
      <c r="E17">
        <v>38.200000000000003</v>
      </c>
    </row>
    <row r="18" spans="1:5">
      <c r="A18" t="s">
        <v>752</v>
      </c>
      <c r="B18" t="s">
        <v>190</v>
      </c>
      <c r="C18" t="s">
        <v>96</v>
      </c>
      <c r="D18" t="s">
        <v>192</v>
      </c>
      <c r="E18">
        <v>29.6</v>
      </c>
    </row>
    <row r="19" spans="1:5">
      <c r="A19" t="s">
        <v>752</v>
      </c>
      <c r="B19" t="s">
        <v>190</v>
      </c>
      <c r="C19" t="s">
        <v>96</v>
      </c>
      <c r="D19" t="s">
        <v>17</v>
      </c>
      <c r="E19">
        <v>22.2</v>
      </c>
    </row>
    <row r="20" spans="1:5">
      <c r="A20" t="s">
        <v>752</v>
      </c>
      <c r="B20" t="s">
        <v>190</v>
      </c>
      <c r="C20" t="s">
        <v>96</v>
      </c>
      <c r="D20" t="s">
        <v>12</v>
      </c>
      <c r="E20">
        <v>39.200000000000003</v>
      </c>
    </row>
    <row r="21" spans="1:5">
      <c r="A21" t="s">
        <v>751</v>
      </c>
      <c r="B21" t="s">
        <v>190</v>
      </c>
      <c r="C21" t="s">
        <v>93</v>
      </c>
      <c r="D21" t="s">
        <v>197</v>
      </c>
      <c r="E21">
        <v>8.5</v>
      </c>
    </row>
    <row r="22" spans="1:5">
      <c r="A22" t="s">
        <v>751</v>
      </c>
      <c r="B22" t="s">
        <v>190</v>
      </c>
      <c r="C22" t="s">
        <v>93</v>
      </c>
      <c r="D22" t="s">
        <v>196</v>
      </c>
      <c r="E22">
        <v>16.100000000000001</v>
      </c>
    </row>
    <row r="23" spans="1:5">
      <c r="A23" t="s">
        <v>751</v>
      </c>
      <c r="B23" t="s">
        <v>190</v>
      </c>
      <c r="C23" t="s">
        <v>93</v>
      </c>
      <c r="D23" t="s">
        <v>195</v>
      </c>
      <c r="E23">
        <v>16.3</v>
      </c>
    </row>
    <row r="24" spans="1:5">
      <c r="A24" t="s">
        <v>751</v>
      </c>
      <c r="B24" t="s">
        <v>190</v>
      </c>
      <c r="C24" t="s">
        <v>93</v>
      </c>
      <c r="D24" t="s">
        <v>194</v>
      </c>
      <c r="E24">
        <v>17.5</v>
      </c>
    </row>
    <row r="25" spans="1:5">
      <c r="A25" t="s">
        <v>751</v>
      </c>
      <c r="B25" t="s">
        <v>190</v>
      </c>
      <c r="C25" t="s">
        <v>93</v>
      </c>
      <c r="D25" t="s">
        <v>193</v>
      </c>
      <c r="E25">
        <v>13.1</v>
      </c>
    </row>
    <row r="26" spans="1:5">
      <c r="A26" t="s">
        <v>751</v>
      </c>
      <c r="B26" t="s">
        <v>190</v>
      </c>
      <c r="C26" t="s">
        <v>93</v>
      </c>
      <c r="D26" t="s">
        <v>192</v>
      </c>
      <c r="E26">
        <v>10.5</v>
      </c>
    </row>
    <row r="27" spans="1:5">
      <c r="A27" t="s">
        <v>751</v>
      </c>
      <c r="B27" t="s">
        <v>190</v>
      </c>
      <c r="C27" t="s">
        <v>93</v>
      </c>
      <c r="D27" t="s">
        <v>17</v>
      </c>
      <c r="E27">
        <v>8.9</v>
      </c>
    </row>
    <row r="28" spans="1:5">
      <c r="A28" t="s">
        <v>751</v>
      </c>
      <c r="B28" t="s">
        <v>190</v>
      </c>
      <c r="C28" t="s">
        <v>93</v>
      </c>
      <c r="D28" t="s">
        <v>12</v>
      </c>
      <c r="E28">
        <v>13.7</v>
      </c>
    </row>
    <row r="29" spans="1:5">
      <c r="A29" t="s">
        <v>751</v>
      </c>
      <c r="B29" t="s">
        <v>190</v>
      </c>
      <c r="C29" t="s">
        <v>96</v>
      </c>
      <c r="D29" t="s">
        <v>197</v>
      </c>
      <c r="E29">
        <v>10.3</v>
      </c>
    </row>
    <row r="30" spans="1:5">
      <c r="A30" t="s">
        <v>751</v>
      </c>
      <c r="B30" t="s">
        <v>190</v>
      </c>
      <c r="C30" t="s">
        <v>96</v>
      </c>
      <c r="D30" t="s">
        <v>196</v>
      </c>
      <c r="E30">
        <v>11.3</v>
      </c>
    </row>
    <row r="31" spans="1:5">
      <c r="A31" t="s">
        <v>751</v>
      </c>
      <c r="B31" t="s">
        <v>190</v>
      </c>
      <c r="C31" t="s">
        <v>96</v>
      </c>
      <c r="D31" t="s">
        <v>195</v>
      </c>
      <c r="E31">
        <v>11.5</v>
      </c>
    </row>
    <row r="32" spans="1:5">
      <c r="A32" t="s">
        <v>751</v>
      </c>
      <c r="B32" t="s">
        <v>190</v>
      </c>
      <c r="C32" t="s">
        <v>96</v>
      </c>
      <c r="D32" t="s">
        <v>194</v>
      </c>
      <c r="E32">
        <v>16.600000000000001</v>
      </c>
    </row>
    <row r="33" spans="1:5">
      <c r="A33" t="s">
        <v>751</v>
      </c>
      <c r="B33" t="s">
        <v>190</v>
      </c>
      <c r="C33" t="s">
        <v>96</v>
      </c>
      <c r="D33" t="s">
        <v>193</v>
      </c>
      <c r="E33">
        <v>15.8</v>
      </c>
    </row>
    <row r="34" spans="1:5">
      <c r="A34" t="s">
        <v>751</v>
      </c>
      <c r="B34" t="s">
        <v>190</v>
      </c>
      <c r="C34" t="s">
        <v>96</v>
      </c>
      <c r="D34" t="s">
        <v>192</v>
      </c>
      <c r="E34">
        <v>10.3</v>
      </c>
    </row>
    <row r="35" spans="1:5">
      <c r="A35" t="s">
        <v>751</v>
      </c>
      <c r="B35" t="s">
        <v>190</v>
      </c>
      <c r="C35" t="s">
        <v>96</v>
      </c>
      <c r="D35" t="s">
        <v>17</v>
      </c>
      <c r="E35">
        <v>10.4</v>
      </c>
    </row>
    <row r="36" spans="1:5">
      <c r="A36" t="s">
        <v>751</v>
      </c>
      <c r="B36" t="s">
        <v>190</v>
      </c>
      <c r="C36" t="s">
        <v>96</v>
      </c>
      <c r="D36" t="s">
        <v>12</v>
      </c>
      <c r="E36">
        <v>12.5</v>
      </c>
    </row>
  </sheetData>
  <mergeCells count="2">
    <mergeCell ref="A1:D1"/>
    <mergeCell ref="A2:D2"/>
  </mergeCells>
  <pageMargins left="0.7" right="0.7" top="0.75" bottom="0.75" header="0.3" footer="0.3"/>
  <pageSetup orientation="portrait" horizontalDpi="90"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C33"/>
  <sheetViews>
    <sheetView workbookViewId="0">
      <selection activeCell="A33" sqref="A33"/>
    </sheetView>
  </sheetViews>
  <sheetFormatPr defaultRowHeight="15"/>
  <sheetData>
    <row r="5" spans="1:1" ht="23.25">
      <c r="A5" s="1" t="s">
        <v>106</v>
      </c>
    </row>
    <row r="6" spans="1:1">
      <c r="A6" s="2" t="s">
        <v>104</v>
      </c>
    </row>
    <row r="7" spans="1:1">
      <c r="A7" s="2"/>
    </row>
    <row r="8" spans="1:1" ht="23.25">
      <c r="A8" s="5" t="s">
        <v>280</v>
      </c>
    </row>
    <row r="9" spans="1:1">
      <c r="A9" s="2"/>
    </row>
    <row r="10" spans="1:1">
      <c r="A10" s="2" t="s">
        <v>770</v>
      </c>
    </row>
    <row r="11" spans="1:1">
      <c r="A11" s="3" t="s">
        <v>769</v>
      </c>
    </row>
    <row r="13" spans="1:1">
      <c r="A13" s="2" t="s">
        <v>768</v>
      </c>
    </row>
    <row r="14" spans="1:1">
      <c r="A14" s="3" t="s">
        <v>767</v>
      </c>
    </row>
    <row r="15" spans="1:1">
      <c r="A15" s="3"/>
    </row>
    <row r="16" spans="1:1">
      <c r="A16" s="2" t="s">
        <v>766</v>
      </c>
    </row>
    <row r="17" spans="1:3">
      <c r="A17" s="3" t="s">
        <v>765</v>
      </c>
    </row>
    <row r="18" spans="1:3">
      <c r="A18" s="3"/>
    </row>
    <row r="19" spans="1:3">
      <c r="A19" s="4" t="s">
        <v>764</v>
      </c>
    </row>
    <row r="21" spans="1:3">
      <c r="A21" s="2" t="s">
        <v>763</v>
      </c>
    </row>
    <row r="22" spans="1:3">
      <c r="A22" s="3" t="s">
        <v>762</v>
      </c>
    </row>
    <row r="23" spans="1:3">
      <c r="A23" s="3"/>
    </row>
    <row r="24" spans="1:3" ht="18">
      <c r="A24" s="4" t="s">
        <v>761</v>
      </c>
      <c r="C24" s="35"/>
    </row>
    <row r="26" spans="1:3">
      <c r="A26" s="2" t="s">
        <v>760</v>
      </c>
    </row>
    <row r="27" spans="1:3">
      <c r="A27" s="3" t="s">
        <v>759</v>
      </c>
    </row>
    <row r="29" spans="1:3">
      <c r="A29" s="2" t="s">
        <v>758</v>
      </c>
    </row>
    <row r="30" spans="1:3">
      <c r="A30" s="3" t="s">
        <v>757</v>
      </c>
    </row>
    <row r="32" spans="1:3">
      <c r="A32" s="2" t="s">
        <v>756</v>
      </c>
    </row>
    <row r="33" spans="1:1">
      <c r="A33" s="3" t="s">
        <v>755</v>
      </c>
    </row>
  </sheetData>
  <hyperlinks>
    <hyperlink ref="A11" location="'Private health insurance Int 1'!A1" display="Private health insurance interactive 1"/>
    <hyperlink ref="A14" location="'Private health insurance Int 2'!A1" display="Private health insurance interactive 2"/>
    <hyperlink ref="A17" location="'Private health insurance Int 3'!A1" display="Private health insurance interactive 3"/>
    <hyperlink ref="A22" location="'Private health insurance Int 4'!A1" display="Private health insurance interactive 4"/>
    <hyperlink ref="A27" location="'Private health insurance Int 5'!A1" display="Private health insurers interactive 5"/>
    <hyperlink ref="A30" location="'Private health insurance Int 6'!A1" display="Private health insurers interactive 6"/>
    <hyperlink ref="A33" location="'Private health insurance Int 7'!A1" display="Private health insurers interactive 7"/>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2"/>
  <sheetViews>
    <sheetView workbookViewId="0">
      <selection activeCell="A27" sqref="A27"/>
    </sheetView>
  </sheetViews>
  <sheetFormatPr defaultRowHeight="15"/>
  <cols>
    <col min="1" max="1" width="52.7109375" customWidth="1"/>
    <col min="2" max="2" width="32.42578125" customWidth="1"/>
    <col min="3" max="3" width="17.85546875" customWidth="1"/>
    <col min="4" max="4" width="19.5703125" customWidth="1"/>
  </cols>
  <sheetData>
    <row r="1" spans="1:5" ht="17.45" customHeight="1">
      <c r="A1" s="197" t="s">
        <v>776</v>
      </c>
      <c r="B1" s="197"/>
      <c r="C1" s="197"/>
      <c r="D1" s="197"/>
    </row>
    <row r="2" spans="1:5">
      <c r="A2" s="197" t="s">
        <v>775</v>
      </c>
      <c r="B2" s="197"/>
      <c r="C2" s="197"/>
      <c r="D2" s="197"/>
    </row>
    <row r="4" spans="1:5">
      <c r="A4" s="2" t="s">
        <v>4</v>
      </c>
      <c r="B4" s="2" t="s">
        <v>5</v>
      </c>
      <c r="C4" s="2" t="s">
        <v>262</v>
      </c>
      <c r="D4" s="2" t="s">
        <v>774</v>
      </c>
      <c r="E4" s="2" t="s">
        <v>9</v>
      </c>
    </row>
    <row r="5" spans="1:5">
      <c r="A5" t="s">
        <v>773</v>
      </c>
      <c r="B5" t="s">
        <v>772</v>
      </c>
      <c r="C5" t="s">
        <v>394</v>
      </c>
      <c r="D5" t="s">
        <v>12</v>
      </c>
      <c r="E5">
        <v>52</v>
      </c>
    </row>
    <row r="6" spans="1:5">
      <c r="A6" t="s">
        <v>773</v>
      </c>
      <c r="B6" t="s">
        <v>772</v>
      </c>
      <c r="C6" t="s">
        <v>197</v>
      </c>
      <c r="D6" t="s">
        <v>12</v>
      </c>
      <c r="E6">
        <v>43.7</v>
      </c>
    </row>
    <row r="7" spans="1:5">
      <c r="A7" t="s">
        <v>773</v>
      </c>
      <c r="B7" t="s">
        <v>772</v>
      </c>
      <c r="C7" t="s">
        <v>205</v>
      </c>
      <c r="D7" t="s">
        <v>12</v>
      </c>
      <c r="E7">
        <v>46.7</v>
      </c>
    </row>
    <row r="8" spans="1:5">
      <c r="A8" t="s">
        <v>773</v>
      </c>
      <c r="B8" t="s">
        <v>772</v>
      </c>
      <c r="C8" t="s">
        <v>204</v>
      </c>
      <c r="D8" t="s">
        <v>12</v>
      </c>
      <c r="E8">
        <v>57</v>
      </c>
    </row>
    <row r="9" spans="1:5">
      <c r="A9" t="s">
        <v>773</v>
      </c>
      <c r="B9" t="s">
        <v>772</v>
      </c>
      <c r="C9" t="s">
        <v>253</v>
      </c>
      <c r="D9" t="s">
        <v>12</v>
      </c>
      <c r="E9">
        <v>46.2</v>
      </c>
    </row>
    <row r="10" spans="1:5">
      <c r="A10" t="s">
        <v>773</v>
      </c>
      <c r="B10" t="s">
        <v>772</v>
      </c>
      <c r="C10" t="s">
        <v>771</v>
      </c>
      <c r="D10" t="s">
        <v>12</v>
      </c>
      <c r="E10">
        <v>49.7</v>
      </c>
    </row>
    <row r="11" spans="1:5">
      <c r="A11" t="s">
        <v>773</v>
      </c>
      <c r="B11" t="s">
        <v>772</v>
      </c>
      <c r="C11" t="s">
        <v>394</v>
      </c>
      <c r="D11" t="s">
        <v>183</v>
      </c>
      <c r="E11">
        <v>52</v>
      </c>
    </row>
    <row r="12" spans="1:5">
      <c r="A12" t="s">
        <v>773</v>
      </c>
      <c r="B12" t="s">
        <v>772</v>
      </c>
      <c r="C12" t="s">
        <v>197</v>
      </c>
      <c r="D12" t="s">
        <v>183</v>
      </c>
      <c r="E12">
        <v>43.7</v>
      </c>
    </row>
    <row r="13" spans="1:5">
      <c r="A13" t="s">
        <v>773</v>
      </c>
      <c r="B13" t="s">
        <v>772</v>
      </c>
      <c r="C13" t="s">
        <v>205</v>
      </c>
      <c r="D13" t="s">
        <v>183</v>
      </c>
      <c r="E13">
        <v>46.8</v>
      </c>
    </row>
    <row r="14" spans="1:5">
      <c r="A14" t="s">
        <v>773</v>
      </c>
      <c r="B14" t="s">
        <v>772</v>
      </c>
      <c r="C14" t="s">
        <v>204</v>
      </c>
      <c r="D14" t="s">
        <v>183</v>
      </c>
      <c r="E14">
        <v>58.1</v>
      </c>
    </row>
    <row r="15" spans="1:5">
      <c r="A15" t="s">
        <v>773</v>
      </c>
      <c r="B15" t="s">
        <v>772</v>
      </c>
      <c r="C15" t="s">
        <v>253</v>
      </c>
      <c r="D15" t="s">
        <v>183</v>
      </c>
      <c r="E15">
        <v>51.2</v>
      </c>
    </row>
    <row r="16" spans="1:5">
      <c r="A16" t="s">
        <v>773</v>
      </c>
      <c r="B16" t="s">
        <v>772</v>
      </c>
      <c r="C16" t="s">
        <v>771</v>
      </c>
      <c r="D16" t="s">
        <v>183</v>
      </c>
      <c r="E16">
        <v>50.7</v>
      </c>
    </row>
    <row r="17" spans="1:5">
      <c r="A17" t="s">
        <v>773</v>
      </c>
      <c r="B17" t="s">
        <v>772</v>
      </c>
      <c r="C17" t="s">
        <v>394</v>
      </c>
      <c r="D17" t="s">
        <v>180</v>
      </c>
      <c r="E17">
        <v>0</v>
      </c>
    </row>
    <row r="18" spans="1:5">
      <c r="A18" t="s">
        <v>773</v>
      </c>
      <c r="B18" t="s">
        <v>772</v>
      </c>
      <c r="C18" t="s">
        <v>197</v>
      </c>
      <c r="D18" t="s">
        <v>180</v>
      </c>
      <c r="E18">
        <v>0</v>
      </c>
    </row>
    <row r="19" spans="1:5">
      <c r="A19" t="s">
        <v>773</v>
      </c>
      <c r="B19" t="s">
        <v>772</v>
      </c>
      <c r="C19" t="s">
        <v>205</v>
      </c>
      <c r="D19" t="s">
        <v>180</v>
      </c>
      <c r="E19">
        <v>0</v>
      </c>
    </row>
    <row r="20" spans="1:5">
      <c r="A20" t="s">
        <v>773</v>
      </c>
      <c r="B20" t="s">
        <v>772</v>
      </c>
      <c r="C20" t="s">
        <v>204</v>
      </c>
      <c r="D20" t="s">
        <v>180</v>
      </c>
      <c r="E20">
        <v>23.6</v>
      </c>
    </row>
    <row r="21" spans="1:5">
      <c r="A21" t="s">
        <v>773</v>
      </c>
      <c r="B21" t="s">
        <v>772</v>
      </c>
      <c r="C21" t="s">
        <v>253</v>
      </c>
      <c r="D21" t="s">
        <v>180</v>
      </c>
      <c r="E21">
        <v>25.3</v>
      </c>
    </row>
    <row r="22" spans="1:5">
      <c r="A22" t="s">
        <v>773</v>
      </c>
      <c r="B22" t="s">
        <v>772</v>
      </c>
      <c r="C22" t="s">
        <v>771</v>
      </c>
      <c r="D22" t="s">
        <v>180</v>
      </c>
      <c r="E22">
        <v>24.7</v>
      </c>
    </row>
  </sheetData>
  <mergeCells count="2">
    <mergeCell ref="A1:D1"/>
    <mergeCell ref="A2:D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88"/>
  <sheetViews>
    <sheetView workbookViewId="0">
      <selection sqref="A1:D1"/>
    </sheetView>
  </sheetViews>
  <sheetFormatPr defaultRowHeight="15"/>
  <cols>
    <col min="1" max="1" width="64.140625" customWidth="1"/>
    <col min="2" max="2" width="37.28515625" customWidth="1"/>
    <col min="3" max="3" width="16.7109375" customWidth="1"/>
    <col min="4" max="4" width="19.85546875" customWidth="1"/>
    <col min="5" max="5" width="22.140625" customWidth="1"/>
  </cols>
  <sheetData>
    <row r="1" spans="1:6" ht="34.9" customHeight="1">
      <c r="A1" s="197" t="s">
        <v>779</v>
      </c>
      <c r="B1" s="197"/>
      <c r="C1" s="197"/>
      <c r="D1" s="197"/>
    </row>
    <row r="2" spans="1:6">
      <c r="A2" s="197" t="s">
        <v>775</v>
      </c>
      <c r="B2" s="197"/>
      <c r="C2" s="197"/>
      <c r="D2" s="197"/>
    </row>
    <row r="4" spans="1:6">
      <c r="A4" s="2" t="s">
        <v>4</v>
      </c>
      <c r="B4" s="2" t="s">
        <v>5</v>
      </c>
      <c r="C4" s="2" t="s">
        <v>262</v>
      </c>
      <c r="D4" s="2" t="s">
        <v>6</v>
      </c>
      <c r="E4" s="2" t="s">
        <v>375</v>
      </c>
      <c r="F4" s="2" t="s">
        <v>9</v>
      </c>
    </row>
    <row r="5" spans="1:6">
      <c r="A5" t="s">
        <v>778</v>
      </c>
      <c r="B5" t="s">
        <v>777</v>
      </c>
      <c r="C5" t="s">
        <v>394</v>
      </c>
      <c r="D5" t="s">
        <v>12</v>
      </c>
      <c r="E5" t="s">
        <v>12</v>
      </c>
      <c r="F5">
        <v>52</v>
      </c>
    </row>
    <row r="6" spans="1:6">
      <c r="A6" t="s">
        <v>778</v>
      </c>
      <c r="B6" t="s">
        <v>777</v>
      </c>
      <c r="C6" t="s">
        <v>197</v>
      </c>
      <c r="D6" t="s">
        <v>12</v>
      </c>
      <c r="E6" t="s">
        <v>12</v>
      </c>
      <c r="F6">
        <v>43.7</v>
      </c>
    </row>
    <row r="7" spans="1:6">
      <c r="A7" t="s">
        <v>778</v>
      </c>
      <c r="B7" t="s">
        <v>777</v>
      </c>
      <c r="C7" t="s">
        <v>205</v>
      </c>
      <c r="D7" t="s">
        <v>12</v>
      </c>
      <c r="E7" t="s">
        <v>12</v>
      </c>
      <c r="F7">
        <v>46.8</v>
      </c>
    </row>
    <row r="8" spans="1:6">
      <c r="A8" t="s">
        <v>778</v>
      </c>
      <c r="B8" t="s">
        <v>777</v>
      </c>
      <c r="C8" t="s">
        <v>204</v>
      </c>
      <c r="D8" t="s">
        <v>12</v>
      </c>
      <c r="E8" t="s">
        <v>12</v>
      </c>
      <c r="F8">
        <v>58.1</v>
      </c>
    </row>
    <row r="9" spans="1:6">
      <c r="A9" t="s">
        <v>778</v>
      </c>
      <c r="B9" t="s">
        <v>777</v>
      </c>
      <c r="C9" t="s">
        <v>253</v>
      </c>
      <c r="D9" t="s">
        <v>12</v>
      </c>
      <c r="E9" t="s">
        <v>12</v>
      </c>
      <c r="F9">
        <v>51.2</v>
      </c>
    </row>
    <row r="10" spans="1:6">
      <c r="A10" t="s">
        <v>778</v>
      </c>
      <c r="B10" t="s">
        <v>777</v>
      </c>
      <c r="C10" t="s">
        <v>771</v>
      </c>
      <c r="D10" t="s">
        <v>12</v>
      </c>
      <c r="E10" t="s">
        <v>12</v>
      </c>
      <c r="F10">
        <v>50.7</v>
      </c>
    </row>
    <row r="11" spans="1:6">
      <c r="A11" t="s">
        <v>778</v>
      </c>
      <c r="B11" t="s">
        <v>777</v>
      </c>
      <c r="C11" t="s">
        <v>394</v>
      </c>
      <c r="D11" t="s">
        <v>18</v>
      </c>
      <c r="E11" t="s">
        <v>19</v>
      </c>
      <c r="F11">
        <v>53.5</v>
      </c>
    </row>
    <row r="12" spans="1:6">
      <c r="A12" t="s">
        <v>778</v>
      </c>
      <c r="B12" t="s">
        <v>777</v>
      </c>
      <c r="C12" t="s">
        <v>197</v>
      </c>
      <c r="D12" t="s">
        <v>18</v>
      </c>
      <c r="E12" t="s">
        <v>19</v>
      </c>
      <c r="F12">
        <v>43.2</v>
      </c>
    </row>
    <row r="13" spans="1:6">
      <c r="A13" t="s">
        <v>778</v>
      </c>
      <c r="B13" t="s">
        <v>777</v>
      </c>
      <c r="C13" t="s">
        <v>205</v>
      </c>
      <c r="D13" t="s">
        <v>18</v>
      </c>
      <c r="E13" t="s">
        <v>19</v>
      </c>
      <c r="F13">
        <v>44.2</v>
      </c>
    </row>
    <row r="14" spans="1:6">
      <c r="A14" t="s">
        <v>778</v>
      </c>
      <c r="B14" t="s">
        <v>777</v>
      </c>
      <c r="C14" t="s">
        <v>204</v>
      </c>
      <c r="D14" t="s">
        <v>18</v>
      </c>
      <c r="E14" t="s">
        <v>19</v>
      </c>
      <c r="F14">
        <v>56.7</v>
      </c>
    </row>
    <row r="15" spans="1:6">
      <c r="A15" t="s">
        <v>778</v>
      </c>
      <c r="B15" t="s">
        <v>777</v>
      </c>
      <c r="C15" t="s">
        <v>253</v>
      </c>
      <c r="D15" t="s">
        <v>18</v>
      </c>
      <c r="E15" t="s">
        <v>19</v>
      </c>
      <c r="F15">
        <v>50.4</v>
      </c>
    </row>
    <row r="16" spans="1:6">
      <c r="A16" t="s">
        <v>778</v>
      </c>
      <c r="B16" t="s">
        <v>777</v>
      </c>
      <c r="C16" t="s">
        <v>771</v>
      </c>
      <c r="D16" t="s">
        <v>18</v>
      </c>
      <c r="E16" t="s">
        <v>19</v>
      </c>
      <c r="F16">
        <v>49.5</v>
      </c>
    </row>
    <row r="17" spans="1:6">
      <c r="A17" t="s">
        <v>778</v>
      </c>
      <c r="B17" t="s">
        <v>777</v>
      </c>
      <c r="C17" t="s">
        <v>394</v>
      </c>
      <c r="D17" t="s">
        <v>18</v>
      </c>
      <c r="E17" t="s">
        <v>20</v>
      </c>
      <c r="F17">
        <v>50.4</v>
      </c>
    </row>
    <row r="18" spans="1:6">
      <c r="A18" t="s">
        <v>778</v>
      </c>
      <c r="B18" t="s">
        <v>777</v>
      </c>
      <c r="C18" t="s">
        <v>197</v>
      </c>
      <c r="D18" t="s">
        <v>18</v>
      </c>
      <c r="E18" t="s">
        <v>20</v>
      </c>
      <c r="F18">
        <v>44.3</v>
      </c>
    </row>
    <row r="19" spans="1:6">
      <c r="A19" t="s">
        <v>778</v>
      </c>
      <c r="B19" t="s">
        <v>777</v>
      </c>
      <c r="C19" t="s">
        <v>205</v>
      </c>
      <c r="D19" t="s">
        <v>18</v>
      </c>
      <c r="E19" t="s">
        <v>20</v>
      </c>
      <c r="F19">
        <v>49.3</v>
      </c>
    </row>
    <row r="20" spans="1:6">
      <c r="A20" t="s">
        <v>778</v>
      </c>
      <c r="B20" t="s">
        <v>777</v>
      </c>
      <c r="C20" t="s">
        <v>204</v>
      </c>
      <c r="D20" t="s">
        <v>18</v>
      </c>
      <c r="E20" t="s">
        <v>20</v>
      </c>
      <c r="F20">
        <v>59.4</v>
      </c>
    </row>
    <row r="21" spans="1:6">
      <c r="A21" t="s">
        <v>778</v>
      </c>
      <c r="B21" t="s">
        <v>777</v>
      </c>
      <c r="C21" t="s">
        <v>253</v>
      </c>
      <c r="D21" t="s">
        <v>18</v>
      </c>
      <c r="E21" t="s">
        <v>20</v>
      </c>
      <c r="F21">
        <v>51.8</v>
      </c>
    </row>
    <row r="22" spans="1:6">
      <c r="A22" t="s">
        <v>778</v>
      </c>
      <c r="B22" t="s">
        <v>777</v>
      </c>
      <c r="C22" t="s">
        <v>771</v>
      </c>
      <c r="D22" t="s">
        <v>18</v>
      </c>
      <c r="E22" t="s">
        <v>20</v>
      </c>
      <c r="F22">
        <v>51.8</v>
      </c>
    </row>
    <row r="23" spans="1:6">
      <c r="A23" t="s">
        <v>778</v>
      </c>
      <c r="B23" t="s">
        <v>777</v>
      </c>
      <c r="C23" t="s">
        <v>394</v>
      </c>
      <c r="D23" t="s">
        <v>334</v>
      </c>
      <c r="E23" t="s">
        <v>392</v>
      </c>
      <c r="F23">
        <v>55.7</v>
      </c>
    </row>
    <row r="24" spans="1:6">
      <c r="A24" t="s">
        <v>778</v>
      </c>
      <c r="B24" t="s">
        <v>777</v>
      </c>
      <c r="C24" t="s">
        <v>197</v>
      </c>
      <c r="D24" t="s">
        <v>334</v>
      </c>
      <c r="E24" t="s">
        <v>392</v>
      </c>
      <c r="F24">
        <v>46.4</v>
      </c>
    </row>
    <row r="25" spans="1:6">
      <c r="A25" t="s">
        <v>778</v>
      </c>
      <c r="B25" t="s">
        <v>777</v>
      </c>
      <c r="C25" t="s">
        <v>205</v>
      </c>
      <c r="D25" t="s">
        <v>334</v>
      </c>
      <c r="E25" t="s">
        <v>392</v>
      </c>
      <c r="F25">
        <v>47.2</v>
      </c>
    </row>
    <row r="26" spans="1:6">
      <c r="A26" t="s">
        <v>778</v>
      </c>
      <c r="B26" t="s">
        <v>777</v>
      </c>
      <c r="C26" t="s">
        <v>204</v>
      </c>
      <c r="D26" t="s">
        <v>334</v>
      </c>
      <c r="E26" t="s">
        <v>392</v>
      </c>
      <c r="F26">
        <v>62.6</v>
      </c>
    </row>
    <row r="27" spans="1:6">
      <c r="A27" t="s">
        <v>778</v>
      </c>
      <c r="B27" t="s">
        <v>777</v>
      </c>
      <c r="C27" t="s">
        <v>253</v>
      </c>
      <c r="D27" t="s">
        <v>334</v>
      </c>
      <c r="E27" t="s">
        <v>392</v>
      </c>
      <c r="F27">
        <v>54.3</v>
      </c>
    </row>
    <row r="28" spans="1:6">
      <c r="A28" t="s">
        <v>778</v>
      </c>
      <c r="B28" t="s">
        <v>777</v>
      </c>
      <c r="C28" t="s">
        <v>771</v>
      </c>
      <c r="D28" t="s">
        <v>334</v>
      </c>
      <c r="E28" t="s">
        <v>392</v>
      </c>
      <c r="F28">
        <v>53.1</v>
      </c>
    </row>
    <row r="29" spans="1:6">
      <c r="A29" t="s">
        <v>778</v>
      </c>
      <c r="B29" t="s">
        <v>777</v>
      </c>
      <c r="C29" t="s">
        <v>394</v>
      </c>
      <c r="D29" t="s">
        <v>334</v>
      </c>
      <c r="E29" t="s">
        <v>65</v>
      </c>
      <c r="F29">
        <v>42.1</v>
      </c>
    </row>
    <row r="30" spans="1:6">
      <c r="A30" t="s">
        <v>778</v>
      </c>
      <c r="B30" t="s">
        <v>777</v>
      </c>
      <c r="C30" t="s">
        <v>197</v>
      </c>
      <c r="D30" t="s">
        <v>334</v>
      </c>
      <c r="E30" t="s">
        <v>65</v>
      </c>
      <c r="F30">
        <v>36.9</v>
      </c>
    </row>
    <row r="31" spans="1:6">
      <c r="A31" t="s">
        <v>778</v>
      </c>
      <c r="B31" t="s">
        <v>777</v>
      </c>
      <c r="C31" t="s">
        <v>205</v>
      </c>
      <c r="D31" t="s">
        <v>334</v>
      </c>
      <c r="E31" t="s">
        <v>65</v>
      </c>
      <c r="F31">
        <v>44.3</v>
      </c>
    </row>
    <row r="32" spans="1:6">
      <c r="A32" t="s">
        <v>778</v>
      </c>
      <c r="B32" t="s">
        <v>777</v>
      </c>
      <c r="C32" t="s">
        <v>204</v>
      </c>
      <c r="D32" t="s">
        <v>334</v>
      </c>
      <c r="E32" t="s">
        <v>65</v>
      </c>
      <c r="F32">
        <v>48.5</v>
      </c>
    </row>
    <row r="33" spans="1:6">
      <c r="A33" t="s">
        <v>778</v>
      </c>
      <c r="B33" t="s">
        <v>777</v>
      </c>
      <c r="C33" t="s">
        <v>253</v>
      </c>
      <c r="D33" t="s">
        <v>334</v>
      </c>
      <c r="E33" t="s">
        <v>65</v>
      </c>
      <c r="F33">
        <v>46.5</v>
      </c>
    </row>
    <row r="34" spans="1:6">
      <c r="A34" t="s">
        <v>778</v>
      </c>
      <c r="B34" t="s">
        <v>777</v>
      </c>
      <c r="C34" t="s">
        <v>771</v>
      </c>
      <c r="D34" t="s">
        <v>334</v>
      </c>
      <c r="E34" t="s">
        <v>65</v>
      </c>
      <c r="F34">
        <v>44.6</v>
      </c>
    </row>
    <row r="35" spans="1:6">
      <c r="A35" t="s">
        <v>778</v>
      </c>
      <c r="B35" t="s">
        <v>777</v>
      </c>
      <c r="C35" t="s">
        <v>394</v>
      </c>
      <c r="D35" t="s">
        <v>334</v>
      </c>
      <c r="E35" t="s">
        <v>66</v>
      </c>
      <c r="F35">
        <v>44.7</v>
      </c>
    </row>
    <row r="36" spans="1:6">
      <c r="A36" t="s">
        <v>778</v>
      </c>
      <c r="B36" t="s">
        <v>777</v>
      </c>
      <c r="C36" t="s">
        <v>197</v>
      </c>
      <c r="D36" t="s">
        <v>334</v>
      </c>
      <c r="E36" t="s">
        <v>66</v>
      </c>
      <c r="F36">
        <v>35.299999999999997</v>
      </c>
    </row>
    <row r="37" spans="1:6">
      <c r="A37" t="s">
        <v>778</v>
      </c>
      <c r="B37" t="s">
        <v>777</v>
      </c>
      <c r="C37" t="s">
        <v>205</v>
      </c>
      <c r="D37" t="s">
        <v>334</v>
      </c>
      <c r="E37" t="s">
        <v>66</v>
      </c>
      <c r="F37">
        <v>44.3</v>
      </c>
    </row>
    <row r="38" spans="1:6">
      <c r="A38" t="s">
        <v>778</v>
      </c>
      <c r="B38" t="s">
        <v>777</v>
      </c>
      <c r="C38" t="s">
        <v>204</v>
      </c>
      <c r="D38" t="s">
        <v>334</v>
      </c>
      <c r="E38" t="s">
        <v>66</v>
      </c>
      <c r="F38">
        <v>47.5</v>
      </c>
    </row>
    <row r="39" spans="1:6">
      <c r="A39" t="s">
        <v>778</v>
      </c>
      <c r="B39" t="s">
        <v>777</v>
      </c>
      <c r="C39" t="s">
        <v>253</v>
      </c>
      <c r="D39" t="s">
        <v>334</v>
      </c>
      <c r="E39" t="s">
        <v>66</v>
      </c>
      <c r="F39">
        <v>41.8</v>
      </c>
    </row>
    <row r="40" spans="1:6">
      <c r="A40" t="s">
        <v>778</v>
      </c>
      <c r="B40" t="s">
        <v>777</v>
      </c>
      <c r="C40" t="s">
        <v>771</v>
      </c>
      <c r="D40" t="s">
        <v>334</v>
      </c>
      <c r="E40" t="s">
        <v>66</v>
      </c>
      <c r="F40">
        <v>43.8</v>
      </c>
    </row>
    <row r="41" spans="1:6">
      <c r="A41" t="s">
        <v>778</v>
      </c>
      <c r="B41" t="s">
        <v>777</v>
      </c>
      <c r="C41" t="s">
        <v>394</v>
      </c>
      <c r="D41" t="s">
        <v>334</v>
      </c>
      <c r="E41" t="s">
        <v>67</v>
      </c>
      <c r="F41">
        <v>60.9</v>
      </c>
    </row>
    <row r="42" spans="1:6">
      <c r="A42" t="s">
        <v>778</v>
      </c>
      <c r="B42" t="s">
        <v>777</v>
      </c>
      <c r="C42" t="s">
        <v>197</v>
      </c>
      <c r="D42" t="s">
        <v>334</v>
      </c>
      <c r="E42" t="s">
        <v>67</v>
      </c>
      <c r="F42">
        <v>52.2</v>
      </c>
    </row>
    <row r="43" spans="1:6">
      <c r="A43" t="s">
        <v>778</v>
      </c>
      <c r="B43" t="s">
        <v>777</v>
      </c>
      <c r="C43" t="s">
        <v>205</v>
      </c>
      <c r="D43" t="s">
        <v>334</v>
      </c>
      <c r="E43" t="s">
        <v>67</v>
      </c>
      <c r="F43">
        <v>60.2</v>
      </c>
    </row>
    <row r="44" spans="1:6">
      <c r="A44" t="s">
        <v>778</v>
      </c>
      <c r="B44" t="s">
        <v>777</v>
      </c>
      <c r="C44" t="s">
        <v>204</v>
      </c>
      <c r="D44" t="s">
        <v>334</v>
      </c>
      <c r="E44" t="s">
        <v>67</v>
      </c>
      <c r="F44">
        <v>51.9</v>
      </c>
    </row>
    <row r="45" spans="1:6">
      <c r="A45" t="s">
        <v>778</v>
      </c>
      <c r="B45" t="s">
        <v>777</v>
      </c>
      <c r="C45" t="s">
        <v>253</v>
      </c>
      <c r="D45" t="s">
        <v>334</v>
      </c>
      <c r="E45" t="s">
        <v>67</v>
      </c>
      <c r="F45">
        <v>53.1</v>
      </c>
    </row>
    <row r="46" spans="1:6">
      <c r="A46" t="s">
        <v>778</v>
      </c>
      <c r="B46" t="s">
        <v>777</v>
      </c>
      <c r="C46" t="s">
        <v>771</v>
      </c>
      <c r="D46" t="s">
        <v>334</v>
      </c>
      <c r="E46" t="s">
        <v>67</v>
      </c>
      <c r="F46">
        <v>57.1</v>
      </c>
    </row>
    <row r="47" spans="1:6">
      <c r="A47" t="s">
        <v>778</v>
      </c>
      <c r="B47" t="s">
        <v>777</v>
      </c>
      <c r="C47" t="s">
        <v>394</v>
      </c>
      <c r="D47" t="s">
        <v>31</v>
      </c>
      <c r="E47" t="s">
        <v>32</v>
      </c>
      <c r="F47">
        <v>26.2</v>
      </c>
    </row>
    <row r="48" spans="1:6">
      <c r="A48" t="s">
        <v>778</v>
      </c>
      <c r="B48" t="s">
        <v>777</v>
      </c>
      <c r="C48" t="s">
        <v>197</v>
      </c>
      <c r="D48" t="s">
        <v>31</v>
      </c>
      <c r="E48" t="s">
        <v>32</v>
      </c>
      <c r="F48">
        <v>21.6</v>
      </c>
    </row>
    <row r="49" spans="1:6">
      <c r="A49" t="s">
        <v>778</v>
      </c>
      <c r="B49" t="s">
        <v>777</v>
      </c>
      <c r="C49" t="s">
        <v>205</v>
      </c>
      <c r="D49" t="s">
        <v>31</v>
      </c>
      <c r="E49" t="s">
        <v>32</v>
      </c>
      <c r="F49">
        <v>21.3</v>
      </c>
    </row>
    <row r="50" spans="1:6">
      <c r="A50" t="s">
        <v>778</v>
      </c>
      <c r="B50" t="s">
        <v>777</v>
      </c>
      <c r="C50" t="s">
        <v>204</v>
      </c>
      <c r="D50" t="s">
        <v>31</v>
      </c>
      <c r="E50" t="s">
        <v>32</v>
      </c>
      <c r="F50">
        <v>22.5</v>
      </c>
    </row>
    <row r="51" spans="1:6">
      <c r="A51" t="s">
        <v>778</v>
      </c>
      <c r="B51" t="s">
        <v>777</v>
      </c>
      <c r="C51" t="s">
        <v>253</v>
      </c>
      <c r="D51" t="s">
        <v>31</v>
      </c>
      <c r="E51" t="s">
        <v>32</v>
      </c>
      <c r="F51">
        <v>45.1</v>
      </c>
    </row>
    <row r="52" spans="1:6">
      <c r="A52" t="s">
        <v>778</v>
      </c>
      <c r="B52" t="s">
        <v>777</v>
      </c>
      <c r="C52" t="s">
        <v>771</v>
      </c>
      <c r="D52" t="s">
        <v>31</v>
      </c>
      <c r="E52" t="s">
        <v>32</v>
      </c>
      <c r="F52">
        <v>30.6</v>
      </c>
    </row>
    <row r="53" spans="1:6">
      <c r="A53" t="s">
        <v>778</v>
      </c>
      <c r="B53" t="s">
        <v>777</v>
      </c>
      <c r="C53" t="s">
        <v>394</v>
      </c>
      <c r="D53" t="s">
        <v>31</v>
      </c>
      <c r="E53" t="s">
        <v>33</v>
      </c>
      <c r="F53">
        <v>60.3</v>
      </c>
    </row>
    <row r="54" spans="1:6">
      <c r="A54" t="s">
        <v>778</v>
      </c>
      <c r="B54" t="s">
        <v>777</v>
      </c>
      <c r="C54" t="s">
        <v>197</v>
      </c>
      <c r="D54" t="s">
        <v>31</v>
      </c>
      <c r="E54" t="s">
        <v>33</v>
      </c>
      <c r="F54">
        <v>51.2</v>
      </c>
    </row>
    <row r="55" spans="1:6">
      <c r="A55" t="s">
        <v>778</v>
      </c>
      <c r="B55" t="s">
        <v>777</v>
      </c>
      <c r="C55" t="s">
        <v>205</v>
      </c>
      <c r="D55" t="s">
        <v>31</v>
      </c>
      <c r="E55" t="s">
        <v>33</v>
      </c>
      <c r="F55">
        <v>52.2</v>
      </c>
    </row>
    <row r="56" spans="1:6">
      <c r="A56" t="s">
        <v>778</v>
      </c>
      <c r="B56" t="s">
        <v>777</v>
      </c>
      <c r="C56" t="s">
        <v>204</v>
      </c>
      <c r="D56" t="s">
        <v>31</v>
      </c>
      <c r="E56" t="s">
        <v>33</v>
      </c>
      <c r="F56">
        <v>65.400000000000006</v>
      </c>
    </row>
    <row r="57" spans="1:6">
      <c r="A57" t="s">
        <v>778</v>
      </c>
      <c r="B57" t="s">
        <v>777</v>
      </c>
      <c r="C57" t="s">
        <v>253</v>
      </c>
      <c r="D57" t="s">
        <v>31</v>
      </c>
      <c r="E57" t="s">
        <v>33</v>
      </c>
      <c r="F57">
        <v>65.8</v>
      </c>
    </row>
    <row r="58" spans="1:6">
      <c r="A58" t="s">
        <v>778</v>
      </c>
      <c r="B58" t="s">
        <v>777</v>
      </c>
      <c r="C58" t="s">
        <v>771</v>
      </c>
      <c r="D58" t="s">
        <v>31</v>
      </c>
      <c r="E58" t="s">
        <v>33</v>
      </c>
      <c r="F58">
        <v>57.9</v>
      </c>
    </row>
    <row r="59" spans="1:6">
      <c r="A59" t="s">
        <v>778</v>
      </c>
      <c r="B59" t="s">
        <v>777</v>
      </c>
      <c r="C59" t="s">
        <v>394</v>
      </c>
      <c r="D59" t="s">
        <v>381</v>
      </c>
      <c r="E59" t="s">
        <v>390</v>
      </c>
      <c r="F59">
        <v>11.5</v>
      </c>
    </row>
    <row r="60" spans="1:6">
      <c r="A60" t="s">
        <v>778</v>
      </c>
      <c r="B60" t="s">
        <v>777</v>
      </c>
      <c r="C60" t="s">
        <v>197</v>
      </c>
      <c r="D60" t="s">
        <v>381</v>
      </c>
      <c r="E60" t="s">
        <v>390</v>
      </c>
      <c r="F60">
        <v>14.1</v>
      </c>
    </row>
    <row r="61" spans="1:6">
      <c r="A61" t="s">
        <v>778</v>
      </c>
      <c r="B61" t="s">
        <v>777</v>
      </c>
      <c r="C61" t="s">
        <v>205</v>
      </c>
      <c r="D61" t="s">
        <v>381</v>
      </c>
      <c r="E61" t="s">
        <v>390</v>
      </c>
      <c r="F61">
        <v>17.5</v>
      </c>
    </row>
    <row r="62" spans="1:6">
      <c r="A62" t="s">
        <v>778</v>
      </c>
      <c r="B62" t="s">
        <v>777</v>
      </c>
      <c r="C62" t="s">
        <v>204</v>
      </c>
      <c r="D62" t="s">
        <v>381</v>
      </c>
      <c r="E62" t="s">
        <v>390</v>
      </c>
      <c r="F62">
        <v>22.8</v>
      </c>
    </row>
    <row r="63" spans="1:6">
      <c r="A63" t="s">
        <v>778</v>
      </c>
      <c r="B63" t="s">
        <v>777</v>
      </c>
      <c r="C63" t="s">
        <v>253</v>
      </c>
      <c r="D63" t="s">
        <v>381</v>
      </c>
      <c r="E63" t="s">
        <v>390</v>
      </c>
      <c r="F63">
        <v>31.9</v>
      </c>
    </row>
    <row r="64" spans="1:6">
      <c r="A64" t="s">
        <v>778</v>
      </c>
      <c r="B64" t="s">
        <v>777</v>
      </c>
      <c r="C64" t="s">
        <v>771</v>
      </c>
      <c r="D64" t="s">
        <v>381</v>
      </c>
      <c r="E64" t="s">
        <v>390</v>
      </c>
      <c r="F64">
        <v>23.4</v>
      </c>
    </row>
    <row r="65" spans="1:6">
      <c r="A65" t="s">
        <v>778</v>
      </c>
      <c r="B65" t="s">
        <v>777</v>
      </c>
      <c r="C65" t="s">
        <v>394</v>
      </c>
      <c r="D65" t="s">
        <v>381</v>
      </c>
      <c r="E65" t="s">
        <v>389</v>
      </c>
      <c r="F65">
        <v>32.799999999999997</v>
      </c>
    </row>
    <row r="66" spans="1:6">
      <c r="A66" t="s">
        <v>778</v>
      </c>
      <c r="B66" t="s">
        <v>777</v>
      </c>
      <c r="C66" t="s">
        <v>197</v>
      </c>
      <c r="D66" t="s">
        <v>381</v>
      </c>
      <c r="E66" t="s">
        <v>389</v>
      </c>
      <c r="F66">
        <v>27</v>
      </c>
    </row>
    <row r="67" spans="1:6">
      <c r="A67" t="s">
        <v>778</v>
      </c>
      <c r="B67" t="s">
        <v>777</v>
      </c>
      <c r="C67" t="s">
        <v>205</v>
      </c>
      <c r="D67" t="s">
        <v>381</v>
      </c>
      <c r="E67" t="s">
        <v>389</v>
      </c>
      <c r="F67">
        <v>25.1</v>
      </c>
    </row>
    <row r="68" spans="1:6">
      <c r="A68" t="s">
        <v>778</v>
      </c>
      <c r="B68" t="s">
        <v>777</v>
      </c>
      <c r="C68" t="s">
        <v>204</v>
      </c>
      <c r="D68" t="s">
        <v>381</v>
      </c>
      <c r="E68" t="s">
        <v>389</v>
      </c>
      <c r="F68">
        <v>44.6</v>
      </c>
    </row>
    <row r="69" spans="1:6">
      <c r="A69" t="s">
        <v>778</v>
      </c>
      <c r="B69" t="s">
        <v>777</v>
      </c>
      <c r="C69" t="s">
        <v>253</v>
      </c>
      <c r="D69" t="s">
        <v>381</v>
      </c>
      <c r="E69" t="s">
        <v>389</v>
      </c>
      <c r="F69">
        <v>66.900000000000006</v>
      </c>
    </row>
    <row r="70" spans="1:6">
      <c r="A70" t="s">
        <v>778</v>
      </c>
      <c r="B70" t="s">
        <v>777</v>
      </c>
      <c r="C70" t="s">
        <v>771</v>
      </c>
      <c r="D70" t="s">
        <v>381</v>
      </c>
      <c r="E70" t="s">
        <v>389</v>
      </c>
      <c r="F70">
        <v>38.700000000000003</v>
      </c>
    </row>
    <row r="71" spans="1:6">
      <c r="A71" t="s">
        <v>778</v>
      </c>
      <c r="B71" t="s">
        <v>777</v>
      </c>
      <c r="C71" t="s">
        <v>394</v>
      </c>
      <c r="D71" t="s">
        <v>381</v>
      </c>
      <c r="E71" t="s">
        <v>388</v>
      </c>
      <c r="F71">
        <v>45.6</v>
      </c>
    </row>
    <row r="72" spans="1:6">
      <c r="A72" t="s">
        <v>778</v>
      </c>
      <c r="B72" t="s">
        <v>777</v>
      </c>
      <c r="C72" t="s">
        <v>197</v>
      </c>
      <c r="D72" t="s">
        <v>381</v>
      </c>
      <c r="E72" t="s">
        <v>388</v>
      </c>
      <c r="F72">
        <v>44.9</v>
      </c>
    </row>
    <row r="73" spans="1:6">
      <c r="A73" t="s">
        <v>778</v>
      </c>
      <c r="B73" t="s">
        <v>777</v>
      </c>
      <c r="C73" t="s">
        <v>205</v>
      </c>
      <c r="D73" t="s">
        <v>381</v>
      </c>
      <c r="E73" t="s">
        <v>388</v>
      </c>
      <c r="F73">
        <v>40.700000000000003</v>
      </c>
    </row>
    <row r="74" spans="1:6">
      <c r="A74" t="s">
        <v>778</v>
      </c>
      <c r="B74" t="s">
        <v>777</v>
      </c>
      <c r="C74" t="s">
        <v>204</v>
      </c>
      <c r="D74" t="s">
        <v>381</v>
      </c>
      <c r="E74" t="s">
        <v>388</v>
      </c>
      <c r="F74">
        <v>59.7</v>
      </c>
    </row>
    <row r="75" spans="1:6">
      <c r="A75" t="s">
        <v>778</v>
      </c>
      <c r="B75" t="s">
        <v>777</v>
      </c>
      <c r="C75" t="s">
        <v>253</v>
      </c>
      <c r="D75" t="s">
        <v>381</v>
      </c>
      <c r="E75" t="s">
        <v>388</v>
      </c>
      <c r="F75">
        <v>78</v>
      </c>
    </row>
    <row r="76" spans="1:6">
      <c r="A76" t="s">
        <v>778</v>
      </c>
      <c r="B76" t="s">
        <v>777</v>
      </c>
      <c r="C76" t="s">
        <v>771</v>
      </c>
      <c r="D76" t="s">
        <v>381</v>
      </c>
      <c r="E76" t="s">
        <v>388</v>
      </c>
      <c r="F76">
        <v>50.2</v>
      </c>
    </row>
    <row r="77" spans="1:6">
      <c r="A77" t="s">
        <v>778</v>
      </c>
      <c r="B77" t="s">
        <v>777</v>
      </c>
      <c r="C77" t="s">
        <v>394</v>
      </c>
      <c r="D77" t="s">
        <v>381</v>
      </c>
      <c r="E77" t="s">
        <v>387</v>
      </c>
      <c r="F77">
        <v>66.099999999999994</v>
      </c>
    </row>
    <row r="78" spans="1:6">
      <c r="A78" t="s">
        <v>778</v>
      </c>
      <c r="B78" t="s">
        <v>777</v>
      </c>
      <c r="C78" t="s">
        <v>197</v>
      </c>
      <c r="D78" t="s">
        <v>381</v>
      </c>
      <c r="E78" t="s">
        <v>387</v>
      </c>
      <c r="F78">
        <v>57.7</v>
      </c>
    </row>
    <row r="79" spans="1:6">
      <c r="A79" t="s">
        <v>778</v>
      </c>
      <c r="B79" t="s">
        <v>777</v>
      </c>
      <c r="C79" t="s">
        <v>205</v>
      </c>
      <c r="D79" t="s">
        <v>381</v>
      </c>
      <c r="E79" t="s">
        <v>387</v>
      </c>
      <c r="F79">
        <v>68.3</v>
      </c>
    </row>
    <row r="80" spans="1:6">
      <c r="A80" t="s">
        <v>778</v>
      </c>
      <c r="B80" t="s">
        <v>777</v>
      </c>
      <c r="C80" t="s">
        <v>204</v>
      </c>
      <c r="D80" t="s">
        <v>381</v>
      </c>
      <c r="E80" t="s">
        <v>387</v>
      </c>
      <c r="F80">
        <v>69.400000000000006</v>
      </c>
    </row>
    <row r="81" spans="1:6">
      <c r="A81" t="s">
        <v>778</v>
      </c>
      <c r="B81" t="s">
        <v>777</v>
      </c>
      <c r="C81" t="s">
        <v>253</v>
      </c>
      <c r="D81" t="s">
        <v>381</v>
      </c>
      <c r="E81" t="s">
        <v>387</v>
      </c>
      <c r="F81">
        <v>75.099999999999994</v>
      </c>
    </row>
    <row r="82" spans="1:6">
      <c r="A82" t="s">
        <v>778</v>
      </c>
      <c r="B82" t="s">
        <v>777</v>
      </c>
      <c r="C82" t="s">
        <v>771</v>
      </c>
      <c r="D82" t="s">
        <v>381</v>
      </c>
      <c r="E82" t="s">
        <v>387</v>
      </c>
      <c r="F82">
        <v>67.099999999999994</v>
      </c>
    </row>
    <row r="83" spans="1:6">
      <c r="A83" t="s">
        <v>778</v>
      </c>
      <c r="B83" t="s">
        <v>777</v>
      </c>
      <c r="C83" t="s">
        <v>394</v>
      </c>
      <c r="D83" t="s">
        <v>381</v>
      </c>
      <c r="E83" t="s">
        <v>380</v>
      </c>
      <c r="F83">
        <v>83.5</v>
      </c>
    </row>
    <row r="84" spans="1:6">
      <c r="A84" t="s">
        <v>778</v>
      </c>
      <c r="B84" t="s">
        <v>777</v>
      </c>
      <c r="C84" t="s">
        <v>197</v>
      </c>
      <c r="D84" t="s">
        <v>381</v>
      </c>
      <c r="E84" t="s">
        <v>380</v>
      </c>
      <c r="F84">
        <v>71.7</v>
      </c>
    </row>
    <row r="85" spans="1:6">
      <c r="A85" t="s">
        <v>778</v>
      </c>
      <c r="B85" t="s">
        <v>777</v>
      </c>
      <c r="C85" t="s">
        <v>205</v>
      </c>
      <c r="D85" t="s">
        <v>381</v>
      </c>
      <c r="E85" t="s">
        <v>380</v>
      </c>
      <c r="F85">
        <v>72.5</v>
      </c>
    </row>
    <row r="86" spans="1:6">
      <c r="A86" t="s">
        <v>778</v>
      </c>
      <c r="B86" t="s">
        <v>777</v>
      </c>
      <c r="C86" t="s">
        <v>204</v>
      </c>
      <c r="D86" t="s">
        <v>381</v>
      </c>
      <c r="E86" t="s">
        <v>380</v>
      </c>
      <c r="F86">
        <v>85.6</v>
      </c>
    </row>
    <row r="87" spans="1:6">
      <c r="A87" t="s">
        <v>778</v>
      </c>
      <c r="B87" t="s">
        <v>777</v>
      </c>
      <c r="C87" t="s">
        <v>253</v>
      </c>
      <c r="D87" t="s">
        <v>381</v>
      </c>
      <c r="E87" t="s">
        <v>380</v>
      </c>
      <c r="F87">
        <v>74.900000000000006</v>
      </c>
    </row>
    <row r="88" spans="1:6">
      <c r="A88" t="s">
        <v>778</v>
      </c>
      <c r="B88" t="s">
        <v>777</v>
      </c>
      <c r="C88" t="s">
        <v>771</v>
      </c>
      <c r="D88" t="s">
        <v>381</v>
      </c>
      <c r="E88" t="s">
        <v>380</v>
      </c>
      <c r="F88">
        <v>77.900000000000006</v>
      </c>
    </row>
  </sheetData>
  <mergeCells count="2">
    <mergeCell ref="A1:D1"/>
    <mergeCell ref="A2:D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7"/>
  <sheetViews>
    <sheetView workbookViewId="0">
      <selection sqref="A1:D1"/>
    </sheetView>
  </sheetViews>
  <sheetFormatPr defaultRowHeight="15"/>
  <cols>
    <col min="1" max="1" width="105.42578125" customWidth="1"/>
    <col min="2" max="2" width="38.140625" customWidth="1"/>
    <col min="3" max="3" width="44" customWidth="1"/>
  </cols>
  <sheetData>
    <row r="1" spans="1:4" ht="18" customHeight="1">
      <c r="A1" s="197" t="s">
        <v>792</v>
      </c>
      <c r="B1" s="197"/>
      <c r="C1" s="197"/>
      <c r="D1" s="197"/>
    </row>
    <row r="2" spans="1:4">
      <c r="A2" s="197" t="s">
        <v>775</v>
      </c>
      <c r="B2" s="197"/>
      <c r="C2" s="197"/>
      <c r="D2" s="197"/>
    </row>
    <row r="4" spans="1:4">
      <c r="A4" s="2" t="s">
        <v>4</v>
      </c>
      <c r="B4" s="2" t="s">
        <v>5</v>
      </c>
      <c r="C4" s="2" t="s">
        <v>791</v>
      </c>
      <c r="D4" s="2" t="s">
        <v>9</v>
      </c>
    </row>
    <row r="5" spans="1:4">
      <c r="A5" t="s">
        <v>790</v>
      </c>
      <c r="B5" t="s">
        <v>789</v>
      </c>
      <c r="C5" t="s">
        <v>788</v>
      </c>
      <c r="D5">
        <v>10.4</v>
      </c>
    </row>
    <row r="6" spans="1:4">
      <c r="A6" t="s">
        <v>790</v>
      </c>
      <c r="B6" t="s">
        <v>789</v>
      </c>
      <c r="C6" t="s">
        <v>787</v>
      </c>
      <c r="D6">
        <v>77.3</v>
      </c>
    </row>
    <row r="7" spans="1:4">
      <c r="A7" t="s">
        <v>790</v>
      </c>
      <c r="B7" t="s">
        <v>789</v>
      </c>
      <c r="C7" t="s">
        <v>786</v>
      </c>
      <c r="D7">
        <v>8.5</v>
      </c>
    </row>
    <row r="8" spans="1:4">
      <c r="A8" t="s">
        <v>790</v>
      </c>
      <c r="B8" t="s">
        <v>789</v>
      </c>
      <c r="C8" t="s">
        <v>785</v>
      </c>
      <c r="D8">
        <v>1.5</v>
      </c>
    </row>
    <row r="9" spans="1:4">
      <c r="A9" t="s">
        <v>790</v>
      </c>
      <c r="B9" t="s">
        <v>789</v>
      </c>
      <c r="C9" t="s">
        <v>784</v>
      </c>
      <c r="D9">
        <v>1.5</v>
      </c>
    </row>
    <row r="10" spans="1:4">
      <c r="A10" t="s">
        <v>790</v>
      </c>
      <c r="B10" t="s">
        <v>789</v>
      </c>
      <c r="C10" t="s">
        <v>783</v>
      </c>
      <c r="D10">
        <v>0.8</v>
      </c>
    </row>
    <row r="11" spans="1:4">
      <c r="A11" t="s">
        <v>782</v>
      </c>
      <c r="B11" t="s">
        <v>781</v>
      </c>
      <c r="C11" t="s">
        <v>788</v>
      </c>
      <c r="D11">
        <v>18.600000000000001</v>
      </c>
    </row>
    <row r="12" spans="1:4">
      <c r="A12" t="s">
        <v>782</v>
      </c>
      <c r="B12" t="s">
        <v>781</v>
      </c>
      <c r="C12" t="s">
        <v>787</v>
      </c>
      <c r="D12">
        <v>10.3</v>
      </c>
    </row>
    <row r="13" spans="1:4">
      <c r="A13" t="s">
        <v>782</v>
      </c>
      <c r="B13" t="s">
        <v>781</v>
      </c>
      <c r="C13" t="s">
        <v>786</v>
      </c>
      <c r="D13">
        <v>4.0999999999999996</v>
      </c>
    </row>
    <row r="14" spans="1:4">
      <c r="A14" t="s">
        <v>782</v>
      </c>
      <c r="B14" t="s">
        <v>781</v>
      </c>
      <c r="C14" t="s">
        <v>785</v>
      </c>
      <c r="D14">
        <v>14.4</v>
      </c>
    </row>
    <row r="15" spans="1:4">
      <c r="A15" t="s">
        <v>782</v>
      </c>
      <c r="B15" t="s">
        <v>781</v>
      </c>
      <c r="C15" t="s">
        <v>784</v>
      </c>
      <c r="D15">
        <v>8.9</v>
      </c>
    </row>
    <row r="16" spans="1:4">
      <c r="A16" t="s">
        <v>782</v>
      </c>
      <c r="B16" t="s">
        <v>781</v>
      </c>
      <c r="C16" t="s">
        <v>783</v>
      </c>
      <c r="D16">
        <v>8.4</v>
      </c>
    </row>
    <row r="17" spans="1:4">
      <c r="A17" t="s">
        <v>782</v>
      </c>
      <c r="B17" t="s">
        <v>781</v>
      </c>
      <c r="C17" t="s">
        <v>780</v>
      </c>
      <c r="D17">
        <v>10.4</v>
      </c>
    </row>
  </sheetData>
  <mergeCells count="2">
    <mergeCell ref="A1:D1"/>
    <mergeCell ref="A2:D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3"/>
  <sheetViews>
    <sheetView workbookViewId="0">
      <selection sqref="A1:D1"/>
    </sheetView>
  </sheetViews>
  <sheetFormatPr defaultRowHeight="15"/>
  <cols>
    <col min="1" max="1" width="59.28515625" customWidth="1"/>
    <col min="3" max="3" width="26.7109375" customWidth="1"/>
  </cols>
  <sheetData>
    <row r="1" spans="1:4" ht="33.75" customHeight="1">
      <c r="A1" s="197" t="s">
        <v>798</v>
      </c>
      <c r="B1" s="197"/>
      <c r="C1" s="197"/>
      <c r="D1" s="197"/>
    </row>
    <row r="2" spans="1:4">
      <c r="A2" s="197" t="s">
        <v>797</v>
      </c>
      <c r="B2" s="197"/>
      <c r="C2" s="197"/>
      <c r="D2" s="197"/>
    </row>
    <row r="4" spans="1:4">
      <c r="A4" s="2" t="s">
        <v>4</v>
      </c>
      <c r="B4" s="2" t="s">
        <v>92</v>
      </c>
      <c r="C4" s="2" t="s">
        <v>735</v>
      </c>
      <c r="D4" s="2" t="s">
        <v>9</v>
      </c>
    </row>
    <row r="5" spans="1:4">
      <c r="A5" s="13" t="s">
        <v>794</v>
      </c>
      <c r="B5" s="13" t="s">
        <v>483</v>
      </c>
      <c r="C5" s="13" t="s">
        <v>796</v>
      </c>
      <c r="D5" s="13">
        <v>2641</v>
      </c>
    </row>
    <row r="6" spans="1:4">
      <c r="A6" s="13" t="s">
        <v>794</v>
      </c>
      <c r="B6" s="13" t="s">
        <v>483</v>
      </c>
      <c r="C6" s="13" t="s">
        <v>795</v>
      </c>
      <c r="D6" s="13">
        <v>712</v>
      </c>
    </row>
    <row r="7" spans="1:4">
      <c r="A7" s="13" t="s">
        <v>794</v>
      </c>
      <c r="B7" s="13" t="s">
        <v>483</v>
      </c>
      <c r="C7" s="13" t="s">
        <v>793</v>
      </c>
      <c r="D7" s="13">
        <v>1929</v>
      </c>
    </row>
    <row r="8" spans="1:4">
      <c r="A8" s="13" t="s">
        <v>794</v>
      </c>
      <c r="B8" s="13" t="s">
        <v>96</v>
      </c>
      <c r="C8" s="13" t="s">
        <v>796</v>
      </c>
      <c r="D8" s="13">
        <v>2705</v>
      </c>
    </row>
    <row r="9" spans="1:4">
      <c r="A9" s="13" t="s">
        <v>794</v>
      </c>
      <c r="B9" s="13" t="s">
        <v>96</v>
      </c>
      <c r="C9" s="13" t="s">
        <v>795</v>
      </c>
      <c r="D9" s="13">
        <v>707</v>
      </c>
    </row>
    <row r="10" spans="1:4">
      <c r="A10" s="13" t="s">
        <v>794</v>
      </c>
      <c r="B10" s="13" t="s">
        <v>96</v>
      </c>
      <c r="C10" s="13" t="s">
        <v>793</v>
      </c>
      <c r="D10" s="13">
        <v>1998</v>
      </c>
    </row>
    <row r="11" spans="1:4">
      <c r="A11" s="13" t="s">
        <v>794</v>
      </c>
      <c r="B11" s="13" t="s">
        <v>482</v>
      </c>
      <c r="C11" s="13" t="s">
        <v>796</v>
      </c>
      <c r="D11" s="13">
        <v>2808</v>
      </c>
    </row>
    <row r="12" spans="1:4">
      <c r="A12" s="13" t="s">
        <v>794</v>
      </c>
      <c r="B12" s="13" t="s">
        <v>482</v>
      </c>
      <c r="C12" s="13" t="s">
        <v>795</v>
      </c>
      <c r="D12" s="13">
        <v>718</v>
      </c>
    </row>
    <row r="13" spans="1:4">
      <c r="A13" s="13" t="s">
        <v>794</v>
      </c>
      <c r="B13" s="13" t="s">
        <v>482</v>
      </c>
      <c r="C13" s="13" t="s">
        <v>793</v>
      </c>
      <c r="D13" s="13">
        <v>2089</v>
      </c>
    </row>
  </sheetData>
  <mergeCells count="2">
    <mergeCell ref="A1:D1"/>
    <mergeCell ref="A2:D2"/>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364"/>
  <sheetViews>
    <sheetView workbookViewId="0">
      <selection activeCell="I41" sqref="I41"/>
    </sheetView>
  </sheetViews>
  <sheetFormatPr defaultRowHeight="15"/>
  <cols>
    <col min="1" max="1" width="27.42578125" customWidth="1"/>
    <col min="2" max="2" width="12.42578125" customWidth="1"/>
    <col min="4" max="4" width="15.5703125" bestFit="1" customWidth="1"/>
    <col min="5" max="5" width="10.7109375" bestFit="1" customWidth="1"/>
    <col min="9" max="9" width="18.5703125" bestFit="1" customWidth="1"/>
  </cols>
  <sheetData>
    <row r="1" spans="1:9" ht="33.75" customHeight="1">
      <c r="A1" s="197" t="s">
        <v>814</v>
      </c>
      <c r="B1" s="201"/>
      <c r="C1" s="201"/>
      <c r="D1" s="201"/>
      <c r="E1" s="201"/>
      <c r="F1" s="201"/>
      <c r="G1" s="201"/>
      <c r="H1" s="201"/>
      <c r="I1" s="201"/>
    </row>
    <row r="2" spans="1:9">
      <c r="A2" s="197" t="s">
        <v>813</v>
      </c>
      <c r="B2" s="201"/>
      <c r="C2" s="201"/>
      <c r="D2" s="201"/>
      <c r="E2" s="201"/>
      <c r="F2" s="201"/>
      <c r="G2" s="201"/>
      <c r="H2" s="201"/>
      <c r="I2" s="201"/>
    </row>
    <row r="4" spans="1:9">
      <c r="A4" s="2" t="s">
        <v>4</v>
      </c>
      <c r="B4" s="2" t="s">
        <v>92</v>
      </c>
      <c r="C4" s="2" t="s">
        <v>812</v>
      </c>
      <c r="D4" s="2" t="s">
        <v>811</v>
      </c>
      <c r="E4" s="2" t="s">
        <v>810</v>
      </c>
      <c r="F4" s="2" t="s">
        <v>809</v>
      </c>
      <c r="G4" s="2" t="s">
        <v>808</v>
      </c>
      <c r="H4" s="2" t="s">
        <v>807</v>
      </c>
      <c r="I4" s="2" t="s">
        <v>806</v>
      </c>
    </row>
    <row r="5" spans="1:9">
      <c r="A5" t="s">
        <v>805</v>
      </c>
      <c r="B5" t="s">
        <v>573</v>
      </c>
      <c r="C5" t="s">
        <v>70</v>
      </c>
      <c r="D5" t="s">
        <v>451</v>
      </c>
      <c r="E5">
        <v>11</v>
      </c>
      <c r="F5">
        <v>52</v>
      </c>
      <c r="G5">
        <v>35</v>
      </c>
      <c r="H5">
        <v>14</v>
      </c>
      <c r="I5">
        <v>1145228</v>
      </c>
    </row>
    <row r="6" spans="1:9">
      <c r="A6" t="s">
        <v>805</v>
      </c>
      <c r="B6" t="s">
        <v>573</v>
      </c>
      <c r="C6" t="s">
        <v>70</v>
      </c>
      <c r="D6" t="s">
        <v>451</v>
      </c>
      <c r="E6">
        <v>12</v>
      </c>
      <c r="F6">
        <v>46.5</v>
      </c>
      <c r="G6">
        <v>30</v>
      </c>
      <c r="H6">
        <v>15.2</v>
      </c>
      <c r="I6">
        <v>3815220</v>
      </c>
    </row>
    <row r="7" spans="1:9">
      <c r="A7" t="s">
        <v>805</v>
      </c>
      <c r="B7" t="s">
        <v>573</v>
      </c>
      <c r="C7" t="s">
        <v>70</v>
      </c>
      <c r="D7" t="s">
        <v>451</v>
      </c>
      <c r="E7">
        <v>13</v>
      </c>
      <c r="F7">
        <v>41</v>
      </c>
      <c r="G7">
        <v>22.8</v>
      </c>
      <c r="H7">
        <v>16.399999999999999</v>
      </c>
      <c r="I7">
        <v>805823</v>
      </c>
    </row>
    <row r="8" spans="1:9">
      <c r="A8" t="s">
        <v>805</v>
      </c>
      <c r="B8" t="s">
        <v>573</v>
      </c>
      <c r="C8" t="s">
        <v>70</v>
      </c>
      <c r="D8" t="s">
        <v>451</v>
      </c>
      <c r="E8">
        <v>14</v>
      </c>
      <c r="F8">
        <v>52</v>
      </c>
      <c r="G8">
        <v>26.4</v>
      </c>
      <c r="H8">
        <v>22.75</v>
      </c>
      <c r="I8">
        <v>278834</v>
      </c>
    </row>
    <row r="9" spans="1:9">
      <c r="A9" t="s">
        <v>805</v>
      </c>
      <c r="B9" t="s">
        <v>573</v>
      </c>
      <c r="C9" t="s">
        <v>70</v>
      </c>
      <c r="D9" t="s">
        <v>451</v>
      </c>
      <c r="E9">
        <v>22</v>
      </c>
      <c r="F9">
        <v>38</v>
      </c>
      <c r="G9">
        <v>19.75</v>
      </c>
      <c r="H9">
        <v>15.4</v>
      </c>
      <c r="I9">
        <v>4121007</v>
      </c>
    </row>
    <row r="10" spans="1:9">
      <c r="A10" t="s">
        <v>805</v>
      </c>
      <c r="B10" t="s">
        <v>573</v>
      </c>
      <c r="C10" t="s">
        <v>70</v>
      </c>
      <c r="D10" t="s">
        <v>451</v>
      </c>
      <c r="E10">
        <v>71</v>
      </c>
      <c r="F10">
        <v>50</v>
      </c>
      <c r="G10">
        <v>24.6</v>
      </c>
      <c r="H10">
        <v>21.7</v>
      </c>
      <c r="I10">
        <v>204749</v>
      </c>
    </row>
    <row r="11" spans="1:9">
      <c r="A11" t="s">
        <v>805</v>
      </c>
      <c r="B11" t="s">
        <v>573</v>
      </c>
      <c r="C11" t="s">
        <v>70</v>
      </c>
      <c r="D11" t="s">
        <v>455</v>
      </c>
      <c r="E11">
        <v>111</v>
      </c>
      <c r="F11">
        <v>50</v>
      </c>
      <c r="G11">
        <v>31.5</v>
      </c>
      <c r="H11">
        <v>17</v>
      </c>
      <c r="I11">
        <v>296963</v>
      </c>
    </row>
    <row r="12" spans="1:9">
      <c r="A12" t="s">
        <v>805</v>
      </c>
      <c r="B12" t="s">
        <v>573</v>
      </c>
      <c r="C12" t="s">
        <v>70</v>
      </c>
      <c r="D12" t="s">
        <v>455</v>
      </c>
      <c r="E12">
        <v>114</v>
      </c>
      <c r="F12">
        <v>90.5</v>
      </c>
      <c r="G12">
        <v>57</v>
      </c>
      <c r="H12">
        <v>30</v>
      </c>
      <c r="I12">
        <v>4215674</v>
      </c>
    </row>
    <row r="13" spans="1:9">
      <c r="A13" t="s">
        <v>805</v>
      </c>
      <c r="B13" t="s">
        <v>573</v>
      </c>
      <c r="C13" t="s">
        <v>70</v>
      </c>
      <c r="D13" t="s">
        <v>455</v>
      </c>
      <c r="E13">
        <v>121</v>
      </c>
      <c r="F13">
        <v>29</v>
      </c>
      <c r="G13">
        <v>22.4</v>
      </c>
      <c r="H13">
        <v>5.6</v>
      </c>
      <c r="I13">
        <v>2678367</v>
      </c>
    </row>
    <row r="14" spans="1:9">
      <c r="A14" t="s">
        <v>805</v>
      </c>
      <c r="B14" t="s">
        <v>573</v>
      </c>
      <c r="C14" t="s">
        <v>70</v>
      </c>
      <c r="D14" t="s">
        <v>455</v>
      </c>
      <c r="E14">
        <v>161</v>
      </c>
      <c r="F14">
        <v>45</v>
      </c>
      <c r="G14">
        <v>22.8</v>
      </c>
      <c r="H14">
        <v>19.45</v>
      </c>
      <c r="I14">
        <v>411623</v>
      </c>
    </row>
    <row r="15" spans="1:9">
      <c r="A15" t="s">
        <v>805</v>
      </c>
      <c r="B15" t="s">
        <v>573</v>
      </c>
      <c r="C15" t="s">
        <v>70</v>
      </c>
      <c r="D15" t="s">
        <v>441</v>
      </c>
      <c r="E15">
        <v>311</v>
      </c>
      <c r="F15">
        <v>135</v>
      </c>
      <c r="G15">
        <v>62</v>
      </c>
      <c r="H15">
        <v>68.2</v>
      </c>
      <c r="I15">
        <v>530245</v>
      </c>
    </row>
    <row r="16" spans="1:9">
      <c r="A16" t="s">
        <v>805</v>
      </c>
      <c r="B16" t="s">
        <v>573</v>
      </c>
      <c r="C16" t="s">
        <v>70</v>
      </c>
      <c r="D16" t="s">
        <v>433</v>
      </c>
      <c r="E16">
        <v>521</v>
      </c>
      <c r="F16">
        <v>120</v>
      </c>
      <c r="G16">
        <v>56</v>
      </c>
      <c r="H16">
        <v>57.8</v>
      </c>
      <c r="I16">
        <v>432474</v>
      </c>
    </row>
    <row r="17" spans="1:9">
      <c r="A17" t="s">
        <v>805</v>
      </c>
      <c r="B17" t="s">
        <v>573</v>
      </c>
      <c r="C17" t="s">
        <v>70</v>
      </c>
      <c r="D17" t="s">
        <v>433</v>
      </c>
      <c r="E17">
        <v>522</v>
      </c>
      <c r="F17">
        <v>144.5</v>
      </c>
      <c r="G17">
        <v>67</v>
      </c>
      <c r="H17">
        <v>73.55</v>
      </c>
      <c r="I17">
        <v>317051</v>
      </c>
    </row>
    <row r="18" spans="1:9">
      <c r="A18" t="s">
        <v>805</v>
      </c>
      <c r="B18" t="s">
        <v>573</v>
      </c>
      <c r="C18" t="s">
        <v>70</v>
      </c>
      <c r="D18" t="s">
        <v>433</v>
      </c>
      <c r="E18">
        <v>523</v>
      </c>
      <c r="F18">
        <v>165</v>
      </c>
      <c r="G18">
        <v>80</v>
      </c>
      <c r="H18">
        <v>81</v>
      </c>
      <c r="I18">
        <v>213885</v>
      </c>
    </row>
    <row r="19" spans="1:9">
      <c r="A19" t="s">
        <v>805</v>
      </c>
      <c r="B19" t="s">
        <v>573</v>
      </c>
      <c r="C19" t="s">
        <v>70</v>
      </c>
      <c r="D19" t="s">
        <v>433</v>
      </c>
      <c r="E19">
        <v>531</v>
      </c>
      <c r="F19">
        <v>127</v>
      </c>
      <c r="G19">
        <v>59.4</v>
      </c>
      <c r="H19">
        <v>56.25</v>
      </c>
      <c r="I19">
        <v>1177648</v>
      </c>
    </row>
    <row r="20" spans="1:9">
      <c r="A20" t="s">
        <v>805</v>
      </c>
      <c r="B20" t="s">
        <v>573</v>
      </c>
      <c r="C20" t="s">
        <v>70</v>
      </c>
      <c r="D20" t="s">
        <v>433</v>
      </c>
      <c r="E20">
        <v>532</v>
      </c>
      <c r="F20">
        <v>158</v>
      </c>
      <c r="G20">
        <v>78.400000000000006</v>
      </c>
      <c r="H20">
        <v>77.2</v>
      </c>
      <c r="I20">
        <v>1057923</v>
      </c>
    </row>
    <row r="21" spans="1:9">
      <c r="A21" t="s">
        <v>805</v>
      </c>
      <c r="B21" t="s">
        <v>573</v>
      </c>
      <c r="C21" t="s">
        <v>70</v>
      </c>
      <c r="D21" t="s">
        <v>433</v>
      </c>
      <c r="E21">
        <v>533</v>
      </c>
      <c r="F21">
        <v>184.5</v>
      </c>
      <c r="G21">
        <v>92.4</v>
      </c>
      <c r="H21">
        <v>89</v>
      </c>
      <c r="I21">
        <v>499135</v>
      </c>
    </row>
    <row r="22" spans="1:9">
      <c r="A22" t="s">
        <v>805</v>
      </c>
      <c r="B22" t="s">
        <v>573</v>
      </c>
      <c r="C22" t="s">
        <v>70</v>
      </c>
      <c r="D22" t="s">
        <v>433</v>
      </c>
      <c r="E22">
        <v>534</v>
      </c>
      <c r="F22">
        <v>208</v>
      </c>
      <c r="G22">
        <v>102.6</v>
      </c>
      <c r="H22">
        <v>100.75</v>
      </c>
      <c r="I22">
        <v>214447</v>
      </c>
    </row>
    <row r="23" spans="1:9">
      <c r="A23" t="s">
        <v>805</v>
      </c>
      <c r="B23" t="s">
        <v>573</v>
      </c>
      <c r="C23" t="s">
        <v>70</v>
      </c>
      <c r="D23" t="s">
        <v>433</v>
      </c>
      <c r="E23">
        <v>575</v>
      </c>
      <c r="F23">
        <v>29</v>
      </c>
      <c r="G23">
        <v>13.8</v>
      </c>
      <c r="H23">
        <v>13.2</v>
      </c>
      <c r="I23">
        <v>204418</v>
      </c>
    </row>
    <row r="24" spans="1:9">
      <c r="A24" t="s">
        <v>805</v>
      </c>
      <c r="B24" t="s">
        <v>573</v>
      </c>
      <c r="C24" t="s">
        <v>70</v>
      </c>
      <c r="D24" t="s">
        <v>433</v>
      </c>
      <c r="E24">
        <v>577</v>
      </c>
      <c r="F24">
        <v>29</v>
      </c>
      <c r="G24">
        <v>14.8</v>
      </c>
      <c r="H24">
        <v>12</v>
      </c>
      <c r="I24">
        <v>440659</v>
      </c>
    </row>
    <row r="25" spans="1:9">
      <c r="A25" t="s">
        <v>805</v>
      </c>
      <c r="B25" t="s">
        <v>573</v>
      </c>
      <c r="C25" t="s">
        <v>70</v>
      </c>
      <c r="D25" t="s">
        <v>799</v>
      </c>
      <c r="E25">
        <v>615</v>
      </c>
      <c r="F25">
        <v>1320</v>
      </c>
      <c r="G25">
        <v>558.45000000000005</v>
      </c>
      <c r="H25">
        <v>786.6</v>
      </c>
      <c r="I25">
        <v>193550</v>
      </c>
    </row>
    <row r="26" spans="1:9">
      <c r="A26" t="s">
        <v>805</v>
      </c>
      <c r="B26" t="s">
        <v>573</v>
      </c>
      <c r="C26" t="s">
        <v>72</v>
      </c>
      <c r="D26" t="s">
        <v>451</v>
      </c>
      <c r="E26">
        <v>11</v>
      </c>
      <c r="F26">
        <v>51</v>
      </c>
      <c r="G26">
        <v>36</v>
      </c>
      <c r="H26">
        <v>12</v>
      </c>
      <c r="I26">
        <v>387659</v>
      </c>
    </row>
    <row r="27" spans="1:9">
      <c r="A27" t="s">
        <v>805</v>
      </c>
      <c r="B27" t="s">
        <v>573</v>
      </c>
      <c r="C27" t="s">
        <v>72</v>
      </c>
      <c r="D27" t="s">
        <v>451</v>
      </c>
      <c r="E27">
        <v>12</v>
      </c>
      <c r="F27">
        <v>47</v>
      </c>
      <c r="G27">
        <v>31</v>
      </c>
      <c r="H27">
        <v>14</v>
      </c>
      <c r="I27">
        <v>1273527</v>
      </c>
    </row>
    <row r="28" spans="1:9">
      <c r="A28" t="s">
        <v>805</v>
      </c>
      <c r="B28" t="s">
        <v>573</v>
      </c>
      <c r="C28" t="s">
        <v>72</v>
      </c>
      <c r="D28" t="s">
        <v>451</v>
      </c>
      <c r="E28">
        <v>13</v>
      </c>
      <c r="F28">
        <v>41</v>
      </c>
      <c r="G28">
        <v>24.5</v>
      </c>
      <c r="H28">
        <v>15.4</v>
      </c>
      <c r="I28">
        <v>261873</v>
      </c>
    </row>
    <row r="29" spans="1:9">
      <c r="A29" t="s">
        <v>805</v>
      </c>
      <c r="B29" t="s">
        <v>573</v>
      </c>
      <c r="C29" t="s">
        <v>72</v>
      </c>
      <c r="D29" t="s">
        <v>451</v>
      </c>
      <c r="E29">
        <v>14</v>
      </c>
      <c r="F29">
        <v>51.3</v>
      </c>
      <c r="G29">
        <v>27.2</v>
      </c>
      <c r="H29">
        <v>22</v>
      </c>
      <c r="I29">
        <v>71460</v>
      </c>
    </row>
    <row r="30" spans="1:9">
      <c r="A30" t="s">
        <v>805</v>
      </c>
      <c r="B30" t="s">
        <v>573</v>
      </c>
      <c r="C30" t="s">
        <v>72</v>
      </c>
      <c r="D30" t="s">
        <v>451</v>
      </c>
      <c r="E30">
        <v>22</v>
      </c>
      <c r="F30">
        <v>36.5</v>
      </c>
      <c r="G30">
        <v>20.3</v>
      </c>
      <c r="H30">
        <v>14.45</v>
      </c>
      <c r="I30">
        <v>1387561</v>
      </c>
    </row>
    <row r="31" spans="1:9">
      <c r="A31" t="s">
        <v>805</v>
      </c>
      <c r="B31" t="s">
        <v>573</v>
      </c>
      <c r="C31" t="s">
        <v>72</v>
      </c>
      <c r="D31" t="s">
        <v>451</v>
      </c>
      <c r="E31">
        <v>71</v>
      </c>
      <c r="F31">
        <v>50</v>
      </c>
      <c r="G31">
        <v>24.6</v>
      </c>
      <c r="H31">
        <v>21</v>
      </c>
      <c r="I31">
        <v>68792</v>
      </c>
    </row>
    <row r="32" spans="1:9">
      <c r="A32" t="s">
        <v>805</v>
      </c>
      <c r="B32" t="s">
        <v>573</v>
      </c>
      <c r="C32" t="s">
        <v>72</v>
      </c>
      <c r="D32" t="s">
        <v>455</v>
      </c>
      <c r="E32">
        <v>111</v>
      </c>
      <c r="F32">
        <v>52</v>
      </c>
      <c r="G32">
        <v>31.5</v>
      </c>
      <c r="H32">
        <v>17.5</v>
      </c>
      <c r="I32">
        <v>108360</v>
      </c>
    </row>
    <row r="33" spans="1:9">
      <c r="A33" t="s">
        <v>805</v>
      </c>
      <c r="B33" t="s">
        <v>573</v>
      </c>
      <c r="C33" t="s">
        <v>72</v>
      </c>
      <c r="D33" t="s">
        <v>455</v>
      </c>
      <c r="E33">
        <v>114</v>
      </c>
      <c r="F33">
        <v>88</v>
      </c>
      <c r="G33">
        <v>57</v>
      </c>
      <c r="H33">
        <v>29</v>
      </c>
      <c r="I33">
        <v>1442263</v>
      </c>
    </row>
    <row r="34" spans="1:9">
      <c r="A34" t="s">
        <v>805</v>
      </c>
      <c r="B34" t="s">
        <v>573</v>
      </c>
      <c r="C34" t="s">
        <v>72</v>
      </c>
      <c r="D34" t="s">
        <v>455</v>
      </c>
      <c r="E34">
        <v>121</v>
      </c>
      <c r="F34">
        <v>30</v>
      </c>
      <c r="G34">
        <v>22.4</v>
      </c>
      <c r="H34">
        <v>6</v>
      </c>
      <c r="I34">
        <v>1123325</v>
      </c>
    </row>
    <row r="35" spans="1:9">
      <c r="A35" t="s">
        <v>805</v>
      </c>
      <c r="B35" t="s">
        <v>573</v>
      </c>
      <c r="C35" t="s">
        <v>72</v>
      </c>
      <c r="D35" t="s">
        <v>455</v>
      </c>
      <c r="E35">
        <v>161</v>
      </c>
      <c r="F35">
        <v>45</v>
      </c>
      <c r="G35">
        <v>24</v>
      </c>
      <c r="H35">
        <v>19</v>
      </c>
      <c r="I35">
        <v>126453</v>
      </c>
    </row>
    <row r="36" spans="1:9">
      <c r="A36" t="s">
        <v>805</v>
      </c>
      <c r="B36" t="s">
        <v>573</v>
      </c>
      <c r="C36" t="s">
        <v>72</v>
      </c>
      <c r="D36" t="s">
        <v>441</v>
      </c>
      <c r="E36">
        <v>311</v>
      </c>
      <c r="F36">
        <v>136.5</v>
      </c>
      <c r="G36">
        <v>61.6</v>
      </c>
      <c r="H36">
        <v>72</v>
      </c>
      <c r="I36">
        <v>163893</v>
      </c>
    </row>
    <row r="37" spans="1:9">
      <c r="A37" t="s">
        <v>805</v>
      </c>
      <c r="B37" t="s">
        <v>573</v>
      </c>
      <c r="C37" t="s">
        <v>72</v>
      </c>
      <c r="D37" t="s">
        <v>433</v>
      </c>
      <c r="E37">
        <v>521</v>
      </c>
      <c r="F37">
        <v>120</v>
      </c>
      <c r="G37">
        <v>56</v>
      </c>
      <c r="H37">
        <v>59.85</v>
      </c>
      <c r="I37">
        <v>135046</v>
      </c>
    </row>
    <row r="38" spans="1:9">
      <c r="A38" t="s">
        <v>805</v>
      </c>
      <c r="B38" t="s">
        <v>573</v>
      </c>
      <c r="C38" t="s">
        <v>72</v>
      </c>
      <c r="D38" t="s">
        <v>433</v>
      </c>
      <c r="E38">
        <v>522</v>
      </c>
      <c r="F38">
        <v>145</v>
      </c>
      <c r="G38">
        <v>65</v>
      </c>
      <c r="H38">
        <v>77.2</v>
      </c>
      <c r="I38">
        <v>93131</v>
      </c>
    </row>
    <row r="39" spans="1:9">
      <c r="A39" t="s">
        <v>805</v>
      </c>
      <c r="B39" t="s">
        <v>573</v>
      </c>
      <c r="C39" t="s">
        <v>72</v>
      </c>
      <c r="D39" t="s">
        <v>433</v>
      </c>
      <c r="E39">
        <v>523</v>
      </c>
      <c r="F39">
        <v>168</v>
      </c>
      <c r="G39">
        <v>80</v>
      </c>
      <c r="H39">
        <v>85</v>
      </c>
      <c r="I39">
        <v>67931</v>
      </c>
    </row>
    <row r="40" spans="1:9">
      <c r="A40" t="s">
        <v>805</v>
      </c>
      <c r="B40" t="s">
        <v>573</v>
      </c>
      <c r="C40" t="s">
        <v>72</v>
      </c>
      <c r="D40" t="s">
        <v>433</v>
      </c>
      <c r="E40">
        <v>531</v>
      </c>
      <c r="F40">
        <v>125</v>
      </c>
      <c r="G40">
        <v>61.55</v>
      </c>
      <c r="H40">
        <v>57.2</v>
      </c>
      <c r="I40">
        <v>386011</v>
      </c>
    </row>
    <row r="41" spans="1:9">
      <c r="A41" t="s">
        <v>805</v>
      </c>
      <c r="B41" t="s">
        <v>573</v>
      </c>
      <c r="C41" t="s">
        <v>72</v>
      </c>
      <c r="D41" t="s">
        <v>433</v>
      </c>
      <c r="E41">
        <v>532</v>
      </c>
      <c r="F41">
        <v>160</v>
      </c>
      <c r="G41">
        <v>78.400000000000006</v>
      </c>
      <c r="H41">
        <v>80.5</v>
      </c>
      <c r="I41">
        <v>329151</v>
      </c>
    </row>
    <row r="42" spans="1:9">
      <c r="A42" t="s">
        <v>805</v>
      </c>
      <c r="B42" t="s">
        <v>573</v>
      </c>
      <c r="C42" t="s">
        <v>72</v>
      </c>
      <c r="D42" t="s">
        <v>433</v>
      </c>
      <c r="E42">
        <v>533</v>
      </c>
      <c r="F42">
        <v>184.5</v>
      </c>
      <c r="G42">
        <v>92</v>
      </c>
      <c r="H42">
        <v>92</v>
      </c>
      <c r="I42">
        <v>162092</v>
      </c>
    </row>
    <row r="43" spans="1:9">
      <c r="A43" t="s">
        <v>805</v>
      </c>
      <c r="B43" t="s">
        <v>573</v>
      </c>
      <c r="C43" t="s">
        <v>72</v>
      </c>
      <c r="D43" t="s">
        <v>433</v>
      </c>
      <c r="E43">
        <v>534</v>
      </c>
      <c r="F43">
        <v>207.5</v>
      </c>
      <c r="G43">
        <v>102.6</v>
      </c>
      <c r="H43">
        <v>104.5</v>
      </c>
      <c r="I43">
        <v>64601</v>
      </c>
    </row>
    <row r="44" spans="1:9">
      <c r="A44" t="s">
        <v>805</v>
      </c>
      <c r="B44" t="s">
        <v>573</v>
      </c>
      <c r="C44" t="s">
        <v>72</v>
      </c>
      <c r="D44" t="s">
        <v>433</v>
      </c>
      <c r="E44">
        <v>575</v>
      </c>
      <c r="F44">
        <v>29</v>
      </c>
      <c r="G44">
        <v>12.35</v>
      </c>
      <c r="H44">
        <v>15</v>
      </c>
      <c r="I44">
        <v>60210</v>
      </c>
    </row>
    <row r="45" spans="1:9">
      <c r="A45" t="s">
        <v>805</v>
      </c>
      <c r="B45" t="s">
        <v>573</v>
      </c>
      <c r="C45" t="s">
        <v>72</v>
      </c>
      <c r="D45" t="s">
        <v>433</v>
      </c>
      <c r="E45">
        <v>577</v>
      </c>
      <c r="F45">
        <v>29</v>
      </c>
      <c r="G45">
        <v>15</v>
      </c>
      <c r="H45">
        <v>12</v>
      </c>
      <c r="I45">
        <v>116139</v>
      </c>
    </row>
    <row r="46" spans="1:9">
      <c r="A46" t="s">
        <v>805</v>
      </c>
      <c r="B46" t="s">
        <v>573</v>
      </c>
      <c r="C46" t="s">
        <v>72</v>
      </c>
      <c r="D46" t="s">
        <v>799</v>
      </c>
      <c r="E46">
        <v>615</v>
      </c>
      <c r="F46">
        <v>1300</v>
      </c>
      <c r="G46">
        <v>570</v>
      </c>
      <c r="H46">
        <v>780</v>
      </c>
      <c r="I46">
        <v>66600</v>
      </c>
    </row>
    <row r="47" spans="1:9">
      <c r="A47" t="s">
        <v>805</v>
      </c>
      <c r="B47" t="s">
        <v>573</v>
      </c>
      <c r="C47" t="s">
        <v>804</v>
      </c>
      <c r="D47" t="s">
        <v>451</v>
      </c>
      <c r="E47">
        <v>11</v>
      </c>
      <c r="F47">
        <v>51</v>
      </c>
      <c r="G47">
        <v>35.5</v>
      </c>
      <c r="H47">
        <v>11.3</v>
      </c>
      <c r="I47">
        <v>238184</v>
      </c>
    </row>
    <row r="48" spans="1:9">
      <c r="A48" t="s">
        <v>805</v>
      </c>
      <c r="B48" t="s">
        <v>573</v>
      </c>
      <c r="C48" t="s">
        <v>804</v>
      </c>
      <c r="D48" t="s">
        <v>451</v>
      </c>
      <c r="E48">
        <v>12</v>
      </c>
      <c r="F48">
        <v>46</v>
      </c>
      <c r="G48">
        <v>30</v>
      </c>
      <c r="H48">
        <v>14.4</v>
      </c>
      <c r="I48">
        <v>910958</v>
      </c>
    </row>
    <row r="49" spans="1:9">
      <c r="A49" t="s">
        <v>805</v>
      </c>
      <c r="B49" t="s">
        <v>573</v>
      </c>
      <c r="C49" t="s">
        <v>804</v>
      </c>
      <c r="D49" t="s">
        <v>451</v>
      </c>
      <c r="E49">
        <v>13</v>
      </c>
      <c r="F49">
        <v>40</v>
      </c>
      <c r="G49">
        <v>20</v>
      </c>
      <c r="H49">
        <v>16.7</v>
      </c>
      <c r="I49">
        <v>155038</v>
      </c>
    </row>
    <row r="50" spans="1:9">
      <c r="A50" t="s">
        <v>805</v>
      </c>
      <c r="B50" t="s">
        <v>573</v>
      </c>
      <c r="C50" t="s">
        <v>804</v>
      </c>
      <c r="D50" t="s">
        <v>451</v>
      </c>
      <c r="E50">
        <v>14</v>
      </c>
      <c r="F50">
        <v>50</v>
      </c>
      <c r="G50">
        <v>25.8</v>
      </c>
      <c r="H50">
        <v>21.8</v>
      </c>
      <c r="I50">
        <v>59854</v>
      </c>
    </row>
    <row r="51" spans="1:9">
      <c r="A51" t="s">
        <v>805</v>
      </c>
      <c r="B51" t="s">
        <v>573</v>
      </c>
      <c r="C51" t="s">
        <v>804</v>
      </c>
      <c r="D51" t="s">
        <v>451</v>
      </c>
      <c r="E51">
        <v>22</v>
      </c>
      <c r="F51">
        <v>38</v>
      </c>
      <c r="G51">
        <v>18</v>
      </c>
      <c r="H51">
        <v>16</v>
      </c>
      <c r="I51">
        <v>730897</v>
      </c>
    </row>
    <row r="52" spans="1:9">
      <c r="A52" t="s">
        <v>805</v>
      </c>
      <c r="B52" t="s">
        <v>573</v>
      </c>
      <c r="C52" t="s">
        <v>804</v>
      </c>
      <c r="D52" t="s">
        <v>451</v>
      </c>
      <c r="E52">
        <v>71</v>
      </c>
      <c r="F52">
        <v>50</v>
      </c>
      <c r="G52">
        <v>24.55</v>
      </c>
      <c r="H52">
        <v>21.7</v>
      </c>
      <c r="I52">
        <v>38139</v>
      </c>
    </row>
    <row r="53" spans="1:9">
      <c r="A53" t="s">
        <v>805</v>
      </c>
      <c r="B53" t="s">
        <v>573</v>
      </c>
      <c r="C53" t="s">
        <v>804</v>
      </c>
      <c r="D53" t="s">
        <v>455</v>
      </c>
      <c r="E53">
        <v>111</v>
      </c>
      <c r="F53">
        <v>48.5</v>
      </c>
      <c r="G53">
        <v>29.25</v>
      </c>
      <c r="H53">
        <v>14.55</v>
      </c>
      <c r="I53">
        <v>66235</v>
      </c>
    </row>
    <row r="54" spans="1:9">
      <c r="A54" t="s">
        <v>805</v>
      </c>
      <c r="B54" t="s">
        <v>573</v>
      </c>
      <c r="C54" t="s">
        <v>804</v>
      </c>
      <c r="D54" t="s">
        <v>455</v>
      </c>
      <c r="E54">
        <v>114</v>
      </c>
      <c r="F54">
        <v>90</v>
      </c>
      <c r="G54">
        <v>57</v>
      </c>
      <c r="H54">
        <v>31.4</v>
      </c>
      <c r="I54">
        <v>907334</v>
      </c>
    </row>
    <row r="55" spans="1:9">
      <c r="A55" t="s">
        <v>805</v>
      </c>
      <c r="B55" t="s">
        <v>573</v>
      </c>
      <c r="C55" t="s">
        <v>804</v>
      </c>
      <c r="D55" t="s">
        <v>455</v>
      </c>
      <c r="E55">
        <v>121</v>
      </c>
      <c r="F55">
        <v>25</v>
      </c>
      <c r="G55">
        <v>25</v>
      </c>
      <c r="H55">
        <v>0</v>
      </c>
      <c r="I55">
        <v>421341</v>
      </c>
    </row>
    <row r="56" spans="1:9">
      <c r="A56" t="s">
        <v>805</v>
      </c>
      <c r="B56" t="s">
        <v>573</v>
      </c>
      <c r="C56" t="s">
        <v>804</v>
      </c>
      <c r="D56" t="s">
        <v>455</v>
      </c>
      <c r="E56">
        <v>161</v>
      </c>
      <c r="F56">
        <v>45</v>
      </c>
      <c r="G56">
        <v>22.8</v>
      </c>
      <c r="H56">
        <v>19</v>
      </c>
      <c r="I56">
        <v>131735</v>
      </c>
    </row>
    <row r="57" spans="1:9">
      <c r="A57" t="s">
        <v>805</v>
      </c>
      <c r="B57" t="s">
        <v>573</v>
      </c>
      <c r="C57" t="s">
        <v>804</v>
      </c>
      <c r="D57" t="s">
        <v>441</v>
      </c>
      <c r="E57">
        <v>311</v>
      </c>
      <c r="F57">
        <v>125.5</v>
      </c>
      <c r="G57">
        <v>62</v>
      </c>
      <c r="H57">
        <v>63.174999999999997</v>
      </c>
      <c r="I57">
        <v>111134</v>
      </c>
    </row>
    <row r="58" spans="1:9">
      <c r="A58" t="s">
        <v>805</v>
      </c>
      <c r="B58" t="s">
        <v>573</v>
      </c>
      <c r="C58" t="s">
        <v>804</v>
      </c>
      <c r="D58" t="s">
        <v>433</v>
      </c>
      <c r="E58">
        <v>521</v>
      </c>
      <c r="F58">
        <v>120</v>
      </c>
      <c r="G58">
        <v>49</v>
      </c>
      <c r="H58">
        <v>63.75</v>
      </c>
      <c r="I58">
        <v>88383</v>
      </c>
    </row>
    <row r="59" spans="1:9">
      <c r="A59" t="s">
        <v>805</v>
      </c>
      <c r="B59" t="s">
        <v>573</v>
      </c>
      <c r="C59" t="s">
        <v>804</v>
      </c>
      <c r="D59" t="s">
        <v>433</v>
      </c>
      <c r="E59">
        <v>522</v>
      </c>
      <c r="F59">
        <v>140.5</v>
      </c>
      <c r="G59">
        <v>61.6</v>
      </c>
      <c r="H59">
        <v>77</v>
      </c>
      <c r="I59">
        <v>67798</v>
      </c>
    </row>
    <row r="60" spans="1:9">
      <c r="A60" t="s">
        <v>805</v>
      </c>
      <c r="B60" t="s">
        <v>573</v>
      </c>
      <c r="C60" t="s">
        <v>804</v>
      </c>
      <c r="D60" t="s">
        <v>433</v>
      </c>
      <c r="E60">
        <v>523</v>
      </c>
      <c r="F60">
        <v>156.9</v>
      </c>
      <c r="G60">
        <v>70.5</v>
      </c>
      <c r="H60">
        <v>82.8</v>
      </c>
      <c r="I60">
        <v>46097</v>
      </c>
    </row>
    <row r="61" spans="1:9">
      <c r="A61" t="s">
        <v>805</v>
      </c>
      <c r="B61" t="s">
        <v>573</v>
      </c>
      <c r="C61" t="s">
        <v>804</v>
      </c>
      <c r="D61" t="s">
        <v>433</v>
      </c>
      <c r="E61">
        <v>531</v>
      </c>
      <c r="F61">
        <v>120</v>
      </c>
      <c r="G61">
        <v>58</v>
      </c>
      <c r="H61">
        <v>59.5</v>
      </c>
      <c r="I61">
        <v>249285</v>
      </c>
    </row>
    <row r="62" spans="1:9">
      <c r="A62" t="s">
        <v>805</v>
      </c>
      <c r="B62" t="s">
        <v>573</v>
      </c>
      <c r="C62" t="s">
        <v>804</v>
      </c>
      <c r="D62" t="s">
        <v>433</v>
      </c>
      <c r="E62">
        <v>532</v>
      </c>
      <c r="F62">
        <v>150</v>
      </c>
      <c r="G62">
        <v>71.5</v>
      </c>
      <c r="H62">
        <v>79</v>
      </c>
      <c r="I62">
        <v>234255</v>
      </c>
    </row>
    <row r="63" spans="1:9">
      <c r="A63" t="s">
        <v>805</v>
      </c>
      <c r="B63" t="s">
        <v>573</v>
      </c>
      <c r="C63" t="s">
        <v>804</v>
      </c>
      <c r="D63" t="s">
        <v>433</v>
      </c>
      <c r="E63">
        <v>533</v>
      </c>
      <c r="F63">
        <v>175.9</v>
      </c>
      <c r="G63">
        <v>80.95</v>
      </c>
      <c r="H63">
        <v>92.05</v>
      </c>
      <c r="I63">
        <v>108030</v>
      </c>
    </row>
    <row r="64" spans="1:9">
      <c r="A64" t="s">
        <v>805</v>
      </c>
      <c r="B64" t="s">
        <v>573</v>
      </c>
      <c r="C64" t="s">
        <v>804</v>
      </c>
      <c r="D64" t="s">
        <v>433</v>
      </c>
      <c r="E64">
        <v>534</v>
      </c>
      <c r="F64">
        <v>195</v>
      </c>
      <c r="G64">
        <v>90</v>
      </c>
      <c r="H64">
        <v>107.5</v>
      </c>
      <c r="I64">
        <v>48991</v>
      </c>
    </row>
    <row r="65" spans="1:9">
      <c r="A65" t="s">
        <v>805</v>
      </c>
      <c r="B65" t="s">
        <v>573</v>
      </c>
      <c r="C65" t="s">
        <v>804</v>
      </c>
      <c r="D65" t="s">
        <v>433</v>
      </c>
      <c r="E65">
        <v>575</v>
      </c>
      <c r="F65">
        <v>29.5</v>
      </c>
      <c r="G65">
        <v>13</v>
      </c>
      <c r="H65">
        <v>14.6</v>
      </c>
      <c r="I65">
        <v>45238</v>
      </c>
    </row>
    <row r="66" spans="1:9">
      <c r="A66" t="s">
        <v>805</v>
      </c>
      <c r="B66" t="s">
        <v>573</v>
      </c>
      <c r="C66" t="s">
        <v>804</v>
      </c>
      <c r="D66" t="s">
        <v>433</v>
      </c>
      <c r="E66">
        <v>577</v>
      </c>
      <c r="F66">
        <v>25</v>
      </c>
      <c r="G66">
        <v>13.2</v>
      </c>
      <c r="H66">
        <v>11.5</v>
      </c>
      <c r="I66">
        <v>115536</v>
      </c>
    </row>
    <row r="67" spans="1:9">
      <c r="A67" t="s">
        <v>805</v>
      </c>
      <c r="B67" t="s">
        <v>573</v>
      </c>
      <c r="C67" t="s">
        <v>804</v>
      </c>
      <c r="D67" t="s">
        <v>799</v>
      </c>
      <c r="E67">
        <v>615</v>
      </c>
      <c r="F67">
        <v>1375</v>
      </c>
      <c r="G67">
        <v>510</v>
      </c>
      <c r="H67">
        <v>880</v>
      </c>
      <c r="I67">
        <v>32655</v>
      </c>
    </row>
    <row r="68" spans="1:9">
      <c r="A68" t="s">
        <v>805</v>
      </c>
      <c r="B68" t="s">
        <v>573</v>
      </c>
      <c r="C68" t="s">
        <v>803</v>
      </c>
      <c r="D68" t="s">
        <v>451</v>
      </c>
      <c r="E68">
        <v>11</v>
      </c>
      <c r="F68">
        <v>52</v>
      </c>
      <c r="G68">
        <v>35.200000000000003</v>
      </c>
      <c r="H68">
        <v>13</v>
      </c>
      <c r="I68">
        <v>234210</v>
      </c>
    </row>
    <row r="69" spans="1:9">
      <c r="A69" t="s">
        <v>805</v>
      </c>
      <c r="B69" t="s">
        <v>573</v>
      </c>
      <c r="C69" t="s">
        <v>803</v>
      </c>
      <c r="D69" t="s">
        <v>451</v>
      </c>
      <c r="E69">
        <v>12</v>
      </c>
      <c r="F69">
        <v>45</v>
      </c>
      <c r="G69">
        <v>30.1</v>
      </c>
      <c r="H69">
        <v>13.35</v>
      </c>
      <c r="I69">
        <v>747787</v>
      </c>
    </row>
    <row r="70" spans="1:9">
      <c r="A70" t="s">
        <v>805</v>
      </c>
      <c r="B70" t="s">
        <v>573</v>
      </c>
      <c r="C70" t="s">
        <v>803</v>
      </c>
      <c r="D70" t="s">
        <v>451</v>
      </c>
      <c r="E70">
        <v>13</v>
      </c>
      <c r="F70">
        <v>37.5</v>
      </c>
      <c r="G70">
        <v>20</v>
      </c>
      <c r="H70">
        <v>15.4</v>
      </c>
      <c r="I70">
        <v>154135</v>
      </c>
    </row>
    <row r="71" spans="1:9">
      <c r="A71" t="s">
        <v>805</v>
      </c>
      <c r="B71" t="s">
        <v>573</v>
      </c>
      <c r="C71" t="s">
        <v>803</v>
      </c>
      <c r="D71" t="s">
        <v>451</v>
      </c>
      <c r="E71">
        <v>14</v>
      </c>
      <c r="F71">
        <v>50</v>
      </c>
      <c r="G71">
        <v>25.8</v>
      </c>
      <c r="H71">
        <v>21</v>
      </c>
      <c r="I71">
        <v>57547</v>
      </c>
    </row>
    <row r="72" spans="1:9">
      <c r="A72" t="s">
        <v>805</v>
      </c>
      <c r="B72" t="s">
        <v>573</v>
      </c>
      <c r="C72" t="s">
        <v>803</v>
      </c>
      <c r="D72" t="s">
        <v>451</v>
      </c>
      <c r="E72">
        <v>22</v>
      </c>
      <c r="F72">
        <v>36.5</v>
      </c>
      <c r="G72">
        <v>18.350000000000001</v>
      </c>
      <c r="H72">
        <v>15</v>
      </c>
      <c r="I72">
        <v>838935</v>
      </c>
    </row>
    <row r="73" spans="1:9">
      <c r="A73" t="s">
        <v>805</v>
      </c>
      <c r="B73" t="s">
        <v>573</v>
      </c>
      <c r="C73" t="s">
        <v>803</v>
      </c>
      <c r="D73" t="s">
        <v>451</v>
      </c>
      <c r="E73">
        <v>71</v>
      </c>
      <c r="F73">
        <v>48</v>
      </c>
      <c r="G73">
        <v>24.6</v>
      </c>
      <c r="H73">
        <v>17.399999999999999</v>
      </c>
      <c r="I73">
        <v>40603</v>
      </c>
    </row>
    <row r="74" spans="1:9">
      <c r="A74" t="s">
        <v>805</v>
      </c>
      <c r="B74" t="s">
        <v>573</v>
      </c>
      <c r="C74" t="s">
        <v>803</v>
      </c>
      <c r="D74" t="s">
        <v>455</v>
      </c>
      <c r="E74">
        <v>111</v>
      </c>
      <c r="F74">
        <v>49</v>
      </c>
      <c r="G74">
        <v>32</v>
      </c>
      <c r="H74">
        <v>13.5</v>
      </c>
      <c r="I74">
        <v>72115</v>
      </c>
    </row>
    <row r="75" spans="1:9">
      <c r="A75" t="s">
        <v>805</v>
      </c>
      <c r="B75" t="s">
        <v>573</v>
      </c>
      <c r="C75" t="s">
        <v>803</v>
      </c>
      <c r="D75" t="s">
        <v>455</v>
      </c>
      <c r="E75">
        <v>114</v>
      </c>
      <c r="F75">
        <v>88</v>
      </c>
      <c r="G75">
        <v>60.9</v>
      </c>
      <c r="H75">
        <v>26.1</v>
      </c>
      <c r="I75">
        <v>839386</v>
      </c>
    </row>
    <row r="76" spans="1:9">
      <c r="A76" t="s">
        <v>805</v>
      </c>
      <c r="B76" t="s">
        <v>573</v>
      </c>
      <c r="C76" t="s">
        <v>803</v>
      </c>
      <c r="D76" t="s">
        <v>455</v>
      </c>
      <c r="E76">
        <v>121</v>
      </c>
      <c r="F76">
        <v>27</v>
      </c>
      <c r="G76">
        <v>22.4</v>
      </c>
      <c r="H76">
        <v>4</v>
      </c>
      <c r="I76">
        <v>610616</v>
      </c>
    </row>
    <row r="77" spans="1:9">
      <c r="A77" t="s">
        <v>805</v>
      </c>
      <c r="B77" t="s">
        <v>573</v>
      </c>
      <c r="C77" t="s">
        <v>803</v>
      </c>
      <c r="D77" t="s">
        <v>455</v>
      </c>
      <c r="E77">
        <v>161</v>
      </c>
      <c r="F77">
        <v>47</v>
      </c>
      <c r="G77">
        <v>22.8</v>
      </c>
      <c r="H77">
        <v>21.1</v>
      </c>
      <c r="I77">
        <v>66059</v>
      </c>
    </row>
    <row r="78" spans="1:9">
      <c r="A78" t="s">
        <v>805</v>
      </c>
      <c r="B78" t="s">
        <v>573</v>
      </c>
      <c r="C78" t="s">
        <v>803</v>
      </c>
      <c r="D78" t="s">
        <v>441</v>
      </c>
      <c r="E78">
        <v>311</v>
      </c>
      <c r="F78">
        <v>134</v>
      </c>
      <c r="G78">
        <v>60</v>
      </c>
      <c r="H78">
        <v>73</v>
      </c>
      <c r="I78">
        <v>100507</v>
      </c>
    </row>
    <row r="79" spans="1:9">
      <c r="A79" t="s">
        <v>805</v>
      </c>
      <c r="B79" t="s">
        <v>573</v>
      </c>
      <c r="C79" t="s">
        <v>803</v>
      </c>
      <c r="D79" t="s">
        <v>433</v>
      </c>
      <c r="E79">
        <v>521</v>
      </c>
      <c r="F79">
        <v>115</v>
      </c>
      <c r="G79">
        <v>54</v>
      </c>
      <c r="H79">
        <v>60</v>
      </c>
      <c r="I79">
        <v>87247</v>
      </c>
    </row>
    <row r="80" spans="1:9">
      <c r="A80" t="s">
        <v>805</v>
      </c>
      <c r="B80" t="s">
        <v>573</v>
      </c>
      <c r="C80" t="s">
        <v>803</v>
      </c>
      <c r="D80" t="s">
        <v>433</v>
      </c>
      <c r="E80">
        <v>522</v>
      </c>
      <c r="F80">
        <v>139</v>
      </c>
      <c r="G80">
        <v>67</v>
      </c>
      <c r="H80">
        <v>74</v>
      </c>
      <c r="I80">
        <v>69800</v>
      </c>
    </row>
    <row r="81" spans="1:9">
      <c r="A81" t="s">
        <v>805</v>
      </c>
      <c r="B81" t="s">
        <v>573</v>
      </c>
      <c r="C81" t="s">
        <v>803</v>
      </c>
      <c r="D81" t="s">
        <v>433</v>
      </c>
      <c r="E81">
        <v>523</v>
      </c>
      <c r="F81">
        <v>161.5</v>
      </c>
      <c r="G81">
        <v>79.400000000000006</v>
      </c>
      <c r="H81">
        <v>83</v>
      </c>
      <c r="I81">
        <v>43995</v>
      </c>
    </row>
    <row r="82" spans="1:9">
      <c r="A82" t="s">
        <v>805</v>
      </c>
      <c r="B82" t="s">
        <v>573</v>
      </c>
      <c r="C82" t="s">
        <v>803</v>
      </c>
      <c r="D82" t="s">
        <v>433</v>
      </c>
      <c r="E82">
        <v>531</v>
      </c>
      <c r="F82">
        <v>127</v>
      </c>
      <c r="G82">
        <v>59.4</v>
      </c>
      <c r="H82">
        <v>56.55</v>
      </c>
      <c r="I82">
        <v>242198</v>
      </c>
    </row>
    <row r="83" spans="1:9">
      <c r="A83" t="s">
        <v>805</v>
      </c>
      <c r="B83" t="s">
        <v>573</v>
      </c>
      <c r="C83" t="s">
        <v>803</v>
      </c>
      <c r="D83" t="s">
        <v>433</v>
      </c>
      <c r="E83">
        <v>532</v>
      </c>
      <c r="F83">
        <v>154</v>
      </c>
      <c r="G83">
        <v>79.2</v>
      </c>
      <c r="H83">
        <v>75</v>
      </c>
      <c r="I83">
        <v>243095</v>
      </c>
    </row>
    <row r="84" spans="1:9">
      <c r="A84" t="s">
        <v>805</v>
      </c>
      <c r="B84" t="s">
        <v>573</v>
      </c>
      <c r="C84" t="s">
        <v>803</v>
      </c>
      <c r="D84" t="s">
        <v>433</v>
      </c>
      <c r="E84">
        <v>533</v>
      </c>
      <c r="F84">
        <v>178.5</v>
      </c>
      <c r="G84">
        <v>95</v>
      </c>
      <c r="H84">
        <v>87.85</v>
      </c>
      <c r="I84">
        <v>109337</v>
      </c>
    </row>
    <row r="85" spans="1:9">
      <c r="A85" t="s">
        <v>805</v>
      </c>
      <c r="B85" t="s">
        <v>573</v>
      </c>
      <c r="C85" t="s">
        <v>803</v>
      </c>
      <c r="D85" t="s">
        <v>433</v>
      </c>
      <c r="E85">
        <v>534</v>
      </c>
      <c r="F85">
        <v>208</v>
      </c>
      <c r="G85">
        <v>102.6</v>
      </c>
      <c r="H85">
        <v>100</v>
      </c>
      <c r="I85">
        <v>47005</v>
      </c>
    </row>
    <row r="86" spans="1:9">
      <c r="A86" t="s">
        <v>805</v>
      </c>
      <c r="B86" t="s">
        <v>573</v>
      </c>
      <c r="C86" t="s">
        <v>803</v>
      </c>
      <c r="D86" t="s">
        <v>433</v>
      </c>
      <c r="E86">
        <v>575</v>
      </c>
      <c r="F86">
        <v>29</v>
      </c>
      <c r="G86">
        <v>13.4</v>
      </c>
      <c r="H86">
        <v>13</v>
      </c>
      <c r="I86">
        <v>23576</v>
      </c>
    </row>
    <row r="87" spans="1:9">
      <c r="A87" t="s">
        <v>805</v>
      </c>
      <c r="B87" t="s">
        <v>573</v>
      </c>
      <c r="C87" t="s">
        <v>803</v>
      </c>
      <c r="D87" t="s">
        <v>433</v>
      </c>
      <c r="E87">
        <v>577</v>
      </c>
      <c r="F87">
        <v>28</v>
      </c>
      <c r="G87">
        <v>13.5</v>
      </c>
      <c r="H87">
        <v>12.4</v>
      </c>
      <c r="I87">
        <v>87655</v>
      </c>
    </row>
    <row r="88" spans="1:9">
      <c r="A88" t="s">
        <v>805</v>
      </c>
      <c r="B88" t="s">
        <v>573</v>
      </c>
      <c r="C88" t="s">
        <v>803</v>
      </c>
      <c r="D88" t="s">
        <v>799</v>
      </c>
      <c r="E88">
        <v>615</v>
      </c>
      <c r="F88">
        <v>1370</v>
      </c>
      <c r="G88">
        <v>558.45000000000005</v>
      </c>
      <c r="H88">
        <v>839.65</v>
      </c>
      <c r="I88">
        <v>35212</v>
      </c>
    </row>
    <row r="89" spans="1:9">
      <c r="A89" t="s">
        <v>805</v>
      </c>
      <c r="B89" t="s">
        <v>573</v>
      </c>
      <c r="C89" t="s">
        <v>78</v>
      </c>
      <c r="D89" t="s">
        <v>451</v>
      </c>
      <c r="E89">
        <v>11</v>
      </c>
      <c r="F89">
        <v>53</v>
      </c>
      <c r="G89">
        <v>33</v>
      </c>
      <c r="H89">
        <v>19.8</v>
      </c>
      <c r="I89">
        <v>157858</v>
      </c>
    </row>
    <row r="90" spans="1:9">
      <c r="A90" t="s">
        <v>805</v>
      </c>
      <c r="B90" t="s">
        <v>573</v>
      </c>
      <c r="C90" t="s">
        <v>78</v>
      </c>
      <c r="D90" t="s">
        <v>451</v>
      </c>
      <c r="E90">
        <v>12</v>
      </c>
      <c r="F90">
        <v>49</v>
      </c>
      <c r="G90">
        <v>30</v>
      </c>
      <c r="H90">
        <v>18.8</v>
      </c>
      <c r="I90">
        <v>377040</v>
      </c>
    </row>
    <row r="91" spans="1:9">
      <c r="A91" t="s">
        <v>805</v>
      </c>
      <c r="B91" t="s">
        <v>573</v>
      </c>
      <c r="C91" t="s">
        <v>78</v>
      </c>
      <c r="D91" t="s">
        <v>451</v>
      </c>
      <c r="E91">
        <v>13</v>
      </c>
      <c r="F91">
        <v>44</v>
      </c>
      <c r="G91">
        <v>24</v>
      </c>
      <c r="H91">
        <v>17.399999999999999</v>
      </c>
      <c r="I91">
        <v>93784</v>
      </c>
    </row>
    <row r="92" spans="1:9">
      <c r="A92" t="s">
        <v>805</v>
      </c>
      <c r="B92" t="s">
        <v>573</v>
      </c>
      <c r="C92" t="s">
        <v>78</v>
      </c>
      <c r="D92" t="s">
        <v>451</v>
      </c>
      <c r="E92">
        <v>14</v>
      </c>
      <c r="F92">
        <v>55</v>
      </c>
      <c r="G92">
        <v>28.15</v>
      </c>
      <c r="H92">
        <v>22.8</v>
      </c>
      <c r="I92">
        <v>58243</v>
      </c>
    </row>
    <row r="93" spans="1:9">
      <c r="A93" t="s">
        <v>805</v>
      </c>
      <c r="B93" t="s">
        <v>573</v>
      </c>
      <c r="C93" t="s">
        <v>78</v>
      </c>
      <c r="D93" t="s">
        <v>451</v>
      </c>
      <c r="E93">
        <v>22</v>
      </c>
      <c r="F93">
        <v>40</v>
      </c>
      <c r="G93">
        <v>21.3</v>
      </c>
      <c r="H93">
        <v>16.399999999999999</v>
      </c>
      <c r="I93">
        <v>598789</v>
      </c>
    </row>
    <row r="94" spans="1:9">
      <c r="A94" t="s">
        <v>805</v>
      </c>
      <c r="B94" t="s">
        <v>573</v>
      </c>
      <c r="C94" t="s">
        <v>78</v>
      </c>
      <c r="D94" t="s">
        <v>451</v>
      </c>
      <c r="E94">
        <v>71</v>
      </c>
      <c r="F94">
        <v>52</v>
      </c>
      <c r="G94">
        <v>24.5</v>
      </c>
      <c r="H94">
        <v>24</v>
      </c>
      <c r="I94">
        <v>32449</v>
      </c>
    </row>
    <row r="95" spans="1:9">
      <c r="A95" t="s">
        <v>805</v>
      </c>
      <c r="B95" t="s">
        <v>573</v>
      </c>
      <c r="C95" t="s">
        <v>78</v>
      </c>
      <c r="D95" t="s">
        <v>455</v>
      </c>
      <c r="E95">
        <v>111</v>
      </c>
      <c r="F95">
        <v>57</v>
      </c>
      <c r="G95">
        <v>26</v>
      </c>
      <c r="H95">
        <v>25</v>
      </c>
      <c r="I95">
        <v>18879</v>
      </c>
    </row>
    <row r="96" spans="1:9">
      <c r="A96" t="s">
        <v>805</v>
      </c>
      <c r="B96" t="s">
        <v>573</v>
      </c>
      <c r="C96" t="s">
        <v>78</v>
      </c>
      <c r="D96" t="s">
        <v>455</v>
      </c>
      <c r="E96">
        <v>114</v>
      </c>
      <c r="F96">
        <v>97</v>
      </c>
      <c r="G96">
        <v>70</v>
      </c>
      <c r="H96">
        <v>19.5</v>
      </c>
      <c r="I96">
        <v>510212</v>
      </c>
    </row>
    <row r="97" spans="1:9">
      <c r="A97" t="s">
        <v>805</v>
      </c>
      <c r="B97" t="s">
        <v>573</v>
      </c>
      <c r="C97" t="s">
        <v>78</v>
      </c>
      <c r="D97" t="s">
        <v>455</v>
      </c>
      <c r="E97">
        <v>121</v>
      </c>
      <c r="F97">
        <v>28</v>
      </c>
      <c r="G97">
        <v>19.2</v>
      </c>
      <c r="H97">
        <v>9</v>
      </c>
      <c r="I97">
        <v>228133</v>
      </c>
    </row>
    <row r="98" spans="1:9">
      <c r="A98" t="s">
        <v>805</v>
      </c>
      <c r="B98" t="s">
        <v>573</v>
      </c>
      <c r="C98" t="s">
        <v>78</v>
      </c>
      <c r="D98" t="s">
        <v>455</v>
      </c>
      <c r="E98">
        <v>161</v>
      </c>
      <c r="F98">
        <v>51</v>
      </c>
      <c r="G98">
        <v>22.8</v>
      </c>
      <c r="H98">
        <v>23.7</v>
      </c>
      <c r="I98">
        <v>36046</v>
      </c>
    </row>
    <row r="99" spans="1:9">
      <c r="A99" t="s">
        <v>805</v>
      </c>
      <c r="B99" t="s">
        <v>573</v>
      </c>
      <c r="C99" t="s">
        <v>78</v>
      </c>
      <c r="D99" t="s">
        <v>441</v>
      </c>
      <c r="E99">
        <v>311</v>
      </c>
      <c r="F99">
        <v>140</v>
      </c>
      <c r="G99">
        <v>62.4</v>
      </c>
      <c r="H99">
        <v>60.8</v>
      </c>
      <c r="I99">
        <v>77863</v>
      </c>
    </row>
    <row r="100" spans="1:9">
      <c r="A100" t="s">
        <v>805</v>
      </c>
      <c r="B100" t="s">
        <v>573</v>
      </c>
      <c r="C100" t="s">
        <v>78</v>
      </c>
      <c r="D100" t="s">
        <v>433</v>
      </c>
      <c r="E100">
        <v>521</v>
      </c>
      <c r="F100">
        <v>122</v>
      </c>
      <c r="G100">
        <v>58.2</v>
      </c>
      <c r="H100">
        <v>50.8</v>
      </c>
      <c r="I100">
        <v>60480</v>
      </c>
    </row>
    <row r="101" spans="1:9">
      <c r="A101" t="s">
        <v>805</v>
      </c>
      <c r="B101" t="s">
        <v>573</v>
      </c>
      <c r="C101" t="s">
        <v>78</v>
      </c>
      <c r="D101" t="s">
        <v>433</v>
      </c>
      <c r="E101">
        <v>522</v>
      </c>
      <c r="F101">
        <v>146</v>
      </c>
      <c r="G101">
        <v>70.8</v>
      </c>
      <c r="H101">
        <v>62</v>
      </c>
      <c r="I101">
        <v>42770</v>
      </c>
    </row>
    <row r="102" spans="1:9">
      <c r="A102" t="s">
        <v>805</v>
      </c>
      <c r="B102" t="s">
        <v>573</v>
      </c>
      <c r="C102" t="s">
        <v>78</v>
      </c>
      <c r="D102" t="s">
        <v>433</v>
      </c>
      <c r="E102">
        <v>523</v>
      </c>
      <c r="F102">
        <v>170</v>
      </c>
      <c r="G102">
        <v>82.2</v>
      </c>
      <c r="H102">
        <v>70</v>
      </c>
      <c r="I102">
        <v>27984</v>
      </c>
    </row>
    <row r="103" spans="1:9">
      <c r="A103" t="s">
        <v>805</v>
      </c>
      <c r="B103" t="s">
        <v>573</v>
      </c>
      <c r="C103" t="s">
        <v>78</v>
      </c>
      <c r="D103" t="s">
        <v>433</v>
      </c>
      <c r="E103">
        <v>531</v>
      </c>
      <c r="F103">
        <v>132</v>
      </c>
      <c r="G103">
        <v>63.4</v>
      </c>
      <c r="H103">
        <v>54.4</v>
      </c>
      <c r="I103">
        <v>144200</v>
      </c>
    </row>
    <row r="104" spans="1:9">
      <c r="A104" t="s">
        <v>805</v>
      </c>
      <c r="B104" t="s">
        <v>573</v>
      </c>
      <c r="C104" t="s">
        <v>78</v>
      </c>
      <c r="D104" t="s">
        <v>433</v>
      </c>
      <c r="E104">
        <v>532</v>
      </c>
      <c r="F104">
        <v>165</v>
      </c>
      <c r="G104">
        <v>79.2</v>
      </c>
      <c r="H104">
        <v>71.25</v>
      </c>
      <c r="I104">
        <v>119359</v>
      </c>
    </row>
    <row r="105" spans="1:9">
      <c r="A105" t="s">
        <v>805</v>
      </c>
      <c r="B105" t="s">
        <v>573</v>
      </c>
      <c r="C105" t="s">
        <v>78</v>
      </c>
      <c r="D105" t="s">
        <v>433</v>
      </c>
      <c r="E105">
        <v>533</v>
      </c>
      <c r="F105">
        <v>196</v>
      </c>
      <c r="G105">
        <v>96</v>
      </c>
      <c r="H105">
        <v>83.2</v>
      </c>
      <c r="I105">
        <v>56537</v>
      </c>
    </row>
    <row r="106" spans="1:9">
      <c r="A106" t="s">
        <v>805</v>
      </c>
      <c r="B106" t="s">
        <v>573</v>
      </c>
      <c r="C106" t="s">
        <v>78</v>
      </c>
      <c r="D106" t="s">
        <v>433</v>
      </c>
      <c r="E106">
        <v>534</v>
      </c>
      <c r="F106">
        <v>218</v>
      </c>
      <c r="G106">
        <v>102.6</v>
      </c>
      <c r="H106">
        <v>90.4</v>
      </c>
      <c r="I106">
        <v>24954</v>
      </c>
    </row>
    <row r="107" spans="1:9">
      <c r="A107" t="s">
        <v>805</v>
      </c>
      <c r="B107" t="s">
        <v>573</v>
      </c>
      <c r="C107" t="s">
        <v>78</v>
      </c>
      <c r="D107" t="s">
        <v>433</v>
      </c>
      <c r="E107">
        <v>575</v>
      </c>
      <c r="F107">
        <v>30</v>
      </c>
      <c r="G107">
        <v>14</v>
      </c>
      <c r="H107">
        <v>12.8</v>
      </c>
      <c r="I107">
        <v>28743</v>
      </c>
    </row>
    <row r="108" spans="1:9">
      <c r="A108" t="s">
        <v>805</v>
      </c>
      <c r="B108" t="s">
        <v>573</v>
      </c>
      <c r="C108" t="s">
        <v>78</v>
      </c>
      <c r="D108" t="s">
        <v>433</v>
      </c>
      <c r="E108">
        <v>577</v>
      </c>
      <c r="F108">
        <v>37</v>
      </c>
      <c r="G108">
        <v>18</v>
      </c>
      <c r="H108">
        <v>15.2</v>
      </c>
      <c r="I108">
        <v>41846</v>
      </c>
    </row>
    <row r="109" spans="1:9">
      <c r="A109" t="s">
        <v>805</v>
      </c>
      <c r="B109" t="s">
        <v>573</v>
      </c>
      <c r="C109" t="s">
        <v>78</v>
      </c>
      <c r="D109" t="s">
        <v>799</v>
      </c>
      <c r="E109">
        <v>615</v>
      </c>
      <c r="F109">
        <v>1300</v>
      </c>
      <c r="G109">
        <v>645.4</v>
      </c>
      <c r="H109">
        <v>633.79999999999995</v>
      </c>
      <c r="I109">
        <v>38865</v>
      </c>
    </row>
    <row r="110" spans="1:9">
      <c r="A110" t="s">
        <v>805</v>
      </c>
      <c r="B110" t="s">
        <v>573</v>
      </c>
      <c r="C110" t="s">
        <v>75</v>
      </c>
      <c r="D110" t="s">
        <v>451</v>
      </c>
      <c r="E110">
        <v>11</v>
      </c>
      <c r="F110">
        <v>51</v>
      </c>
      <c r="G110">
        <v>31.3</v>
      </c>
      <c r="H110">
        <v>18.2</v>
      </c>
      <c r="I110">
        <v>79123</v>
      </c>
    </row>
    <row r="111" spans="1:9">
      <c r="A111" t="s">
        <v>805</v>
      </c>
      <c r="B111" t="s">
        <v>573</v>
      </c>
      <c r="C111" t="s">
        <v>75</v>
      </c>
      <c r="D111" t="s">
        <v>451</v>
      </c>
      <c r="E111">
        <v>12</v>
      </c>
      <c r="F111">
        <v>45</v>
      </c>
      <c r="G111">
        <v>28</v>
      </c>
      <c r="H111">
        <v>17.399999999999999</v>
      </c>
      <c r="I111">
        <v>346794</v>
      </c>
    </row>
    <row r="112" spans="1:9">
      <c r="A112" t="s">
        <v>805</v>
      </c>
      <c r="B112" t="s">
        <v>573</v>
      </c>
      <c r="C112" t="s">
        <v>75</v>
      </c>
      <c r="D112" t="s">
        <v>451</v>
      </c>
      <c r="E112">
        <v>13</v>
      </c>
      <c r="F112">
        <v>42.5</v>
      </c>
      <c r="G112">
        <v>24.6</v>
      </c>
      <c r="H112">
        <v>16.399999999999999</v>
      </c>
      <c r="I112">
        <v>101949</v>
      </c>
    </row>
    <row r="113" spans="1:9">
      <c r="A113" t="s">
        <v>805</v>
      </c>
      <c r="B113" t="s">
        <v>573</v>
      </c>
      <c r="C113" t="s">
        <v>75</v>
      </c>
      <c r="D113" t="s">
        <v>451</v>
      </c>
      <c r="E113">
        <v>14</v>
      </c>
      <c r="F113">
        <v>52</v>
      </c>
      <c r="G113">
        <v>27.3</v>
      </c>
      <c r="H113">
        <v>20</v>
      </c>
      <c r="I113">
        <v>15704</v>
      </c>
    </row>
    <row r="114" spans="1:9">
      <c r="A114" t="s">
        <v>805</v>
      </c>
      <c r="B114" t="s">
        <v>573</v>
      </c>
      <c r="C114" t="s">
        <v>75</v>
      </c>
      <c r="D114" t="s">
        <v>451</v>
      </c>
      <c r="E114">
        <v>22</v>
      </c>
      <c r="F114">
        <v>38.5</v>
      </c>
      <c r="G114">
        <v>22</v>
      </c>
      <c r="H114">
        <v>15.4</v>
      </c>
      <c r="I114">
        <v>371119</v>
      </c>
    </row>
    <row r="115" spans="1:9">
      <c r="A115" t="s">
        <v>805</v>
      </c>
      <c r="B115" t="s">
        <v>573</v>
      </c>
      <c r="C115" t="s">
        <v>75</v>
      </c>
      <c r="D115" t="s">
        <v>451</v>
      </c>
      <c r="E115">
        <v>71</v>
      </c>
      <c r="F115">
        <v>50.5</v>
      </c>
      <c r="G115">
        <v>24.5</v>
      </c>
      <c r="H115">
        <v>25</v>
      </c>
      <c r="I115">
        <v>14655</v>
      </c>
    </row>
    <row r="116" spans="1:9">
      <c r="A116" t="s">
        <v>805</v>
      </c>
      <c r="B116" t="s">
        <v>573</v>
      </c>
      <c r="C116" t="s">
        <v>75</v>
      </c>
      <c r="D116" t="s">
        <v>455</v>
      </c>
      <c r="E116">
        <v>111</v>
      </c>
      <c r="F116">
        <v>53.5</v>
      </c>
      <c r="G116">
        <v>33</v>
      </c>
      <c r="H116">
        <v>20.7</v>
      </c>
      <c r="I116">
        <v>19666</v>
      </c>
    </row>
    <row r="117" spans="1:9">
      <c r="A117" t="s">
        <v>805</v>
      </c>
      <c r="B117" t="s">
        <v>573</v>
      </c>
      <c r="C117" t="s">
        <v>75</v>
      </c>
      <c r="D117" t="s">
        <v>455</v>
      </c>
      <c r="E117">
        <v>114</v>
      </c>
      <c r="F117">
        <v>93.5</v>
      </c>
      <c r="G117">
        <v>57</v>
      </c>
      <c r="H117">
        <v>36.200000000000003</v>
      </c>
      <c r="I117">
        <v>343987</v>
      </c>
    </row>
    <row r="118" spans="1:9">
      <c r="A118" t="s">
        <v>805</v>
      </c>
      <c r="B118" t="s">
        <v>573</v>
      </c>
      <c r="C118" t="s">
        <v>75</v>
      </c>
      <c r="D118" t="s">
        <v>455</v>
      </c>
      <c r="E118">
        <v>121</v>
      </c>
      <c r="F118">
        <v>28</v>
      </c>
      <c r="G118">
        <v>19.100000000000001</v>
      </c>
      <c r="H118">
        <v>8.8000000000000007</v>
      </c>
      <c r="I118">
        <v>212747</v>
      </c>
    </row>
    <row r="119" spans="1:9">
      <c r="A119" t="s">
        <v>805</v>
      </c>
      <c r="B119" t="s">
        <v>573</v>
      </c>
      <c r="C119" t="s">
        <v>75</v>
      </c>
      <c r="D119" t="s">
        <v>455</v>
      </c>
      <c r="E119">
        <v>161</v>
      </c>
      <c r="F119">
        <v>44</v>
      </c>
      <c r="G119">
        <v>22.8</v>
      </c>
      <c r="H119">
        <v>17.25</v>
      </c>
      <c r="I119">
        <v>33360</v>
      </c>
    </row>
    <row r="120" spans="1:9">
      <c r="A120" t="s">
        <v>805</v>
      </c>
      <c r="B120" t="s">
        <v>573</v>
      </c>
      <c r="C120" t="s">
        <v>75</v>
      </c>
      <c r="D120" t="s">
        <v>441</v>
      </c>
      <c r="E120">
        <v>311</v>
      </c>
      <c r="F120">
        <v>121</v>
      </c>
      <c r="G120">
        <v>62.4</v>
      </c>
      <c r="H120">
        <v>55.6</v>
      </c>
      <c r="I120">
        <v>48772</v>
      </c>
    </row>
    <row r="121" spans="1:9">
      <c r="A121" t="s">
        <v>805</v>
      </c>
      <c r="B121" t="s">
        <v>573</v>
      </c>
      <c r="C121" t="s">
        <v>75</v>
      </c>
      <c r="D121" t="s">
        <v>433</v>
      </c>
      <c r="E121">
        <v>521</v>
      </c>
      <c r="F121">
        <v>107.1</v>
      </c>
      <c r="G121">
        <v>58.2</v>
      </c>
      <c r="H121">
        <v>46.8</v>
      </c>
      <c r="I121">
        <v>40998</v>
      </c>
    </row>
    <row r="122" spans="1:9">
      <c r="A122" t="s">
        <v>805</v>
      </c>
      <c r="B122" t="s">
        <v>573</v>
      </c>
      <c r="C122" t="s">
        <v>75</v>
      </c>
      <c r="D122" t="s">
        <v>433</v>
      </c>
      <c r="E122">
        <v>522</v>
      </c>
      <c r="F122">
        <v>132.5</v>
      </c>
      <c r="G122">
        <v>73.400000000000006</v>
      </c>
      <c r="H122">
        <v>54.2</v>
      </c>
      <c r="I122">
        <v>29922</v>
      </c>
    </row>
    <row r="123" spans="1:9">
      <c r="A123" t="s">
        <v>805</v>
      </c>
      <c r="B123" t="s">
        <v>573</v>
      </c>
      <c r="C123" t="s">
        <v>75</v>
      </c>
      <c r="D123" t="s">
        <v>433</v>
      </c>
      <c r="E123">
        <v>523</v>
      </c>
      <c r="F123">
        <v>154</v>
      </c>
      <c r="G123">
        <v>81</v>
      </c>
      <c r="H123">
        <v>60</v>
      </c>
      <c r="I123">
        <v>19645</v>
      </c>
    </row>
    <row r="124" spans="1:9">
      <c r="A124" t="s">
        <v>805</v>
      </c>
      <c r="B124" t="s">
        <v>573</v>
      </c>
      <c r="C124" t="s">
        <v>75</v>
      </c>
      <c r="D124" t="s">
        <v>433</v>
      </c>
      <c r="E124">
        <v>531</v>
      </c>
      <c r="F124">
        <v>117.8</v>
      </c>
      <c r="G124">
        <v>67</v>
      </c>
      <c r="H124">
        <v>46.2</v>
      </c>
      <c r="I124">
        <v>105105</v>
      </c>
    </row>
    <row r="125" spans="1:9">
      <c r="A125" t="s">
        <v>805</v>
      </c>
      <c r="B125" t="s">
        <v>573</v>
      </c>
      <c r="C125" t="s">
        <v>75</v>
      </c>
      <c r="D125" t="s">
        <v>433</v>
      </c>
      <c r="E125">
        <v>532</v>
      </c>
      <c r="F125">
        <v>148</v>
      </c>
      <c r="G125">
        <v>79.8</v>
      </c>
      <c r="H125">
        <v>58.6</v>
      </c>
      <c r="I125">
        <v>85595</v>
      </c>
    </row>
    <row r="126" spans="1:9">
      <c r="A126" t="s">
        <v>805</v>
      </c>
      <c r="B126" t="s">
        <v>573</v>
      </c>
      <c r="C126" t="s">
        <v>75</v>
      </c>
      <c r="D126" t="s">
        <v>433</v>
      </c>
      <c r="E126">
        <v>533</v>
      </c>
      <c r="F126">
        <v>178.5</v>
      </c>
      <c r="G126">
        <v>96</v>
      </c>
      <c r="H126">
        <v>71.400000000000006</v>
      </c>
      <c r="I126">
        <v>40958</v>
      </c>
    </row>
    <row r="127" spans="1:9">
      <c r="A127" t="s">
        <v>805</v>
      </c>
      <c r="B127" t="s">
        <v>573</v>
      </c>
      <c r="C127" t="s">
        <v>75</v>
      </c>
      <c r="D127" t="s">
        <v>433</v>
      </c>
      <c r="E127">
        <v>534</v>
      </c>
      <c r="F127">
        <v>190</v>
      </c>
      <c r="G127">
        <v>108.3</v>
      </c>
      <c r="H127">
        <v>77.400000000000006</v>
      </c>
      <c r="I127">
        <v>19585</v>
      </c>
    </row>
    <row r="128" spans="1:9">
      <c r="A128" t="s">
        <v>805</v>
      </c>
      <c r="B128" t="s">
        <v>573</v>
      </c>
      <c r="C128" t="s">
        <v>75</v>
      </c>
      <c r="D128" t="s">
        <v>433</v>
      </c>
      <c r="E128">
        <v>575</v>
      </c>
      <c r="F128">
        <v>25.5</v>
      </c>
      <c r="G128">
        <v>14.7</v>
      </c>
      <c r="H128">
        <v>11.2</v>
      </c>
      <c r="I128">
        <v>39287</v>
      </c>
    </row>
    <row r="129" spans="1:9">
      <c r="A129" t="s">
        <v>805</v>
      </c>
      <c r="B129" t="s">
        <v>573</v>
      </c>
      <c r="C129" t="s">
        <v>75</v>
      </c>
      <c r="D129" t="s">
        <v>433</v>
      </c>
      <c r="E129">
        <v>577</v>
      </c>
      <c r="F129">
        <v>28</v>
      </c>
      <c r="G129">
        <v>12.6</v>
      </c>
      <c r="H129">
        <v>11.4</v>
      </c>
      <c r="I129">
        <v>60278</v>
      </c>
    </row>
    <row r="130" spans="1:9">
      <c r="A130" t="s">
        <v>805</v>
      </c>
      <c r="B130" t="s">
        <v>573</v>
      </c>
      <c r="C130" t="s">
        <v>75</v>
      </c>
      <c r="D130" t="s">
        <v>799</v>
      </c>
      <c r="E130">
        <v>615</v>
      </c>
      <c r="F130">
        <v>1300</v>
      </c>
      <c r="G130">
        <v>600</v>
      </c>
      <c r="H130">
        <v>735</v>
      </c>
      <c r="I130">
        <v>13575</v>
      </c>
    </row>
    <row r="131" spans="1:9">
      <c r="A131" t="s">
        <v>805</v>
      </c>
      <c r="B131" t="s">
        <v>573</v>
      </c>
      <c r="C131" t="s">
        <v>802</v>
      </c>
      <c r="D131" t="s">
        <v>451</v>
      </c>
      <c r="E131">
        <v>11</v>
      </c>
      <c r="F131">
        <v>55</v>
      </c>
      <c r="G131">
        <v>35</v>
      </c>
      <c r="H131">
        <v>20</v>
      </c>
      <c r="I131">
        <v>19873</v>
      </c>
    </row>
    <row r="132" spans="1:9">
      <c r="A132" t="s">
        <v>805</v>
      </c>
      <c r="B132" t="s">
        <v>573</v>
      </c>
      <c r="C132" t="s">
        <v>802</v>
      </c>
      <c r="D132" t="s">
        <v>451</v>
      </c>
      <c r="E132">
        <v>12</v>
      </c>
      <c r="F132">
        <v>52</v>
      </c>
      <c r="G132">
        <v>30</v>
      </c>
      <c r="H132">
        <v>24</v>
      </c>
      <c r="I132">
        <v>70128</v>
      </c>
    </row>
    <row r="133" spans="1:9">
      <c r="A133" t="s">
        <v>805</v>
      </c>
      <c r="B133" t="s">
        <v>573</v>
      </c>
      <c r="C133" t="s">
        <v>802</v>
      </c>
      <c r="D133" t="s">
        <v>451</v>
      </c>
      <c r="E133">
        <v>13</v>
      </c>
      <c r="F133">
        <v>40</v>
      </c>
      <c r="G133">
        <v>21.85</v>
      </c>
      <c r="H133">
        <v>19.399999999999999</v>
      </c>
      <c r="I133">
        <v>18692</v>
      </c>
    </row>
    <row r="134" spans="1:9">
      <c r="A134" t="s">
        <v>805</v>
      </c>
      <c r="B134" t="s">
        <v>573</v>
      </c>
      <c r="C134" t="s">
        <v>802</v>
      </c>
      <c r="D134" t="s">
        <v>451</v>
      </c>
      <c r="E134">
        <v>14</v>
      </c>
      <c r="F134">
        <v>52</v>
      </c>
      <c r="G134">
        <v>25.8</v>
      </c>
      <c r="H134">
        <v>27</v>
      </c>
      <c r="I134">
        <v>6851</v>
      </c>
    </row>
    <row r="135" spans="1:9">
      <c r="A135" t="s">
        <v>805</v>
      </c>
      <c r="B135" t="s">
        <v>573</v>
      </c>
      <c r="C135" t="s">
        <v>802</v>
      </c>
      <c r="D135" t="s">
        <v>451</v>
      </c>
      <c r="E135">
        <v>22</v>
      </c>
      <c r="F135">
        <v>37.5</v>
      </c>
      <c r="G135">
        <v>19.649999999999999</v>
      </c>
      <c r="H135">
        <v>17.600000000000001</v>
      </c>
      <c r="I135">
        <v>77294</v>
      </c>
    </row>
    <row r="136" spans="1:9">
      <c r="A136" t="s">
        <v>805</v>
      </c>
      <c r="B136" t="s">
        <v>573</v>
      </c>
      <c r="C136" t="s">
        <v>802</v>
      </c>
      <c r="D136" t="s">
        <v>451</v>
      </c>
      <c r="E136">
        <v>71</v>
      </c>
      <c r="F136">
        <v>55</v>
      </c>
      <c r="G136">
        <v>23.9</v>
      </c>
      <c r="H136">
        <v>30</v>
      </c>
      <c r="I136">
        <v>3417</v>
      </c>
    </row>
    <row r="137" spans="1:9">
      <c r="A137" t="s">
        <v>805</v>
      </c>
      <c r="B137" t="s">
        <v>573</v>
      </c>
      <c r="C137" t="s">
        <v>802</v>
      </c>
      <c r="D137" t="s">
        <v>455</v>
      </c>
      <c r="E137">
        <v>111</v>
      </c>
      <c r="F137">
        <v>55</v>
      </c>
      <c r="G137">
        <v>22.05</v>
      </c>
      <c r="H137">
        <v>27</v>
      </c>
      <c r="I137">
        <v>5605</v>
      </c>
    </row>
    <row r="138" spans="1:9">
      <c r="A138" t="s">
        <v>805</v>
      </c>
      <c r="B138" t="s">
        <v>573</v>
      </c>
      <c r="C138" t="s">
        <v>802</v>
      </c>
      <c r="D138" t="s">
        <v>455</v>
      </c>
      <c r="E138">
        <v>114</v>
      </c>
      <c r="F138">
        <v>92</v>
      </c>
      <c r="G138">
        <v>55</v>
      </c>
      <c r="H138">
        <v>37</v>
      </c>
      <c r="I138">
        <v>71066</v>
      </c>
    </row>
    <row r="139" spans="1:9">
      <c r="A139" t="s">
        <v>805</v>
      </c>
      <c r="B139" t="s">
        <v>573</v>
      </c>
      <c r="C139" t="s">
        <v>802</v>
      </c>
      <c r="D139" t="s">
        <v>455</v>
      </c>
      <c r="E139">
        <v>121</v>
      </c>
      <c r="F139">
        <v>29</v>
      </c>
      <c r="G139">
        <v>20</v>
      </c>
      <c r="H139">
        <v>5.4</v>
      </c>
      <c r="I139">
        <v>31873</v>
      </c>
    </row>
    <row r="140" spans="1:9">
      <c r="A140" t="s">
        <v>805</v>
      </c>
      <c r="B140" t="s">
        <v>573</v>
      </c>
      <c r="C140" t="s">
        <v>802</v>
      </c>
      <c r="D140" t="s">
        <v>455</v>
      </c>
      <c r="E140">
        <v>161</v>
      </c>
      <c r="F140">
        <v>40</v>
      </c>
      <c r="G140">
        <v>22.8</v>
      </c>
      <c r="H140">
        <v>13.5</v>
      </c>
      <c r="I140">
        <v>8524</v>
      </c>
    </row>
    <row r="141" spans="1:9">
      <c r="A141" t="s">
        <v>805</v>
      </c>
      <c r="B141" t="s">
        <v>573</v>
      </c>
      <c r="C141" t="s">
        <v>802</v>
      </c>
      <c r="D141" t="s">
        <v>441</v>
      </c>
      <c r="E141">
        <v>311</v>
      </c>
      <c r="F141">
        <v>156</v>
      </c>
      <c r="G141">
        <v>62.4</v>
      </c>
      <c r="H141">
        <v>93</v>
      </c>
      <c r="I141">
        <v>14746</v>
      </c>
    </row>
    <row r="142" spans="1:9">
      <c r="A142" t="s">
        <v>805</v>
      </c>
      <c r="B142" t="s">
        <v>573</v>
      </c>
      <c r="C142" t="s">
        <v>802</v>
      </c>
      <c r="D142" t="s">
        <v>433</v>
      </c>
      <c r="E142">
        <v>521</v>
      </c>
      <c r="F142">
        <v>131</v>
      </c>
      <c r="G142">
        <v>56</v>
      </c>
      <c r="H142">
        <v>78</v>
      </c>
      <c r="I142">
        <v>10566</v>
      </c>
    </row>
    <row r="143" spans="1:9">
      <c r="A143" t="s">
        <v>805</v>
      </c>
      <c r="B143" t="s">
        <v>573</v>
      </c>
      <c r="C143" t="s">
        <v>802</v>
      </c>
      <c r="D143" t="s">
        <v>433</v>
      </c>
      <c r="E143">
        <v>522</v>
      </c>
      <c r="F143">
        <v>156</v>
      </c>
      <c r="G143">
        <v>69</v>
      </c>
      <c r="H143">
        <v>94</v>
      </c>
      <c r="I143">
        <v>6778</v>
      </c>
    </row>
    <row r="144" spans="1:9">
      <c r="A144" t="s">
        <v>805</v>
      </c>
      <c r="B144" t="s">
        <v>573</v>
      </c>
      <c r="C144" t="s">
        <v>802</v>
      </c>
      <c r="D144" t="s">
        <v>433</v>
      </c>
      <c r="E144">
        <v>523</v>
      </c>
      <c r="F144">
        <v>181</v>
      </c>
      <c r="G144">
        <v>78.599999999999994</v>
      </c>
      <c r="H144">
        <v>103.9</v>
      </c>
      <c r="I144">
        <v>3925</v>
      </c>
    </row>
    <row r="145" spans="1:9">
      <c r="A145" t="s">
        <v>805</v>
      </c>
      <c r="B145" t="s">
        <v>573</v>
      </c>
      <c r="C145" t="s">
        <v>802</v>
      </c>
      <c r="D145" t="s">
        <v>433</v>
      </c>
      <c r="E145">
        <v>531</v>
      </c>
      <c r="F145">
        <v>136.5</v>
      </c>
      <c r="G145">
        <v>62.75</v>
      </c>
      <c r="H145">
        <v>74.25</v>
      </c>
      <c r="I145">
        <v>22319</v>
      </c>
    </row>
    <row r="146" spans="1:9">
      <c r="A146" t="s">
        <v>805</v>
      </c>
      <c r="B146" t="s">
        <v>573</v>
      </c>
      <c r="C146" t="s">
        <v>802</v>
      </c>
      <c r="D146" t="s">
        <v>433</v>
      </c>
      <c r="E146">
        <v>532</v>
      </c>
      <c r="F146">
        <v>169</v>
      </c>
      <c r="G146">
        <v>79.2</v>
      </c>
      <c r="H146">
        <v>93.4</v>
      </c>
      <c r="I146">
        <v>20636</v>
      </c>
    </row>
    <row r="147" spans="1:9">
      <c r="A147" t="s">
        <v>805</v>
      </c>
      <c r="B147" t="s">
        <v>573</v>
      </c>
      <c r="C147" t="s">
        <v>802</v>
      </c>
      <c r="D147" t="s">
        <v>433</v>
      </c>
      <c r="E147">
        <v>533</v>
      </c>
      <c r="F147">
        <v>190.5</v>
      </c>
      <c r="G147">
        <v>95</v>
      </c>
      <c r="H147">
        <v>105</v>
      </c>
      <c r="I147">
        <v>10098</v>
      </c>
    </row>
    <row r="148" spans="1:9">
      <c r="A148" t="s">
        <v>805</v>
      </c>
      <c r="B148" t="s">
        <v>573</v>
      </c>
      <c r="C148" t="s">
        <v>802</v>
      </c>
      <c r="D148" t="s">
        <v>433</v>
      </c>
      <c r="E148">
        <v>534</v>
      </c>
      <c r="F148">
        <v>215</v>
      </c>
      <c r="G148">
        <v>102.6</v>
      </c>
      <c r="H148">
        <v>124.6</v>
      </c>
      <c r="I148">
        <v>4427</v>
      </c>
    </row>
    <row r="149" spans="1:9">
      <c r="A149" t="s">
        <v>805</v>
      </c>
      <c r="B149" t="s">
        <v>573</v>
      </c>
      <c r="C149" t="s">
        <v>802</v>
      </c>
      <c r="D149" t="s">
        <v>433</v>
      </c>
      <c r="E149">
        <v>575</v>
      </c>
      <c r="F149">
        <v>29</v>
      </c>
      <c r="G149">
        <v>13.8</v>
      </c>
      <c r="H149">
        <v>11.55</v>
      </c>
      <c r="I149">
        <v>4315</v>
      </c>
    </row>
    <row r="150" spans="1:9">
      <c r="A150" t="s">
        <v>805</v>
      </c>
      <c r="B150" t="s">
        <v>573</v>
      </c>
      <c r="C150" t="s">
        <v>802</v>
      </c>
      <c r="D150" t="s">
        <v>433</v>
      </c>
      <c r="E150">
        <v>577</v>
      </c>
      <c r="F150">
        <v>29</v>
      </c>
      <c r="G150">
        <v>15</v>
      </c>
      <c r="H150">
        <v>12.2</v>
      </c>
      <c r="I150">
        <v>9191</v>
      </c>
    </row>
    <row r="151" spans="1:9">
      <c r="A151" t="s">
        <v>805</v>
      </c>
      <c r="B151" t="s">
        <v>573</v>
      </c>
      <c r="C151" t="s">
        <v>802</v>
      </c>
      <c r="D151" t="s">
        <v>799</v>
      </c>
      <c r="E151">
        <v>615</v>
      </c>
      <c r="F151">
        <v>1450</v>
      </c>
      <c r="G151">
        <v>553.45000000000005</v>
      </c>
      <c r="H151">
        <v>920</v>
      </c>
      <c r="I151">
        <v>3020</v>
      </c>
    </row>
    <row r="152" spans="1:9">
      <c r="A152" t="s">
        <v>805</v>
      </c>
      <c r="B152" t="s">
        <v>573</v>
      </c>
      <c r="C152" t="s">
        <v>71</v>
      </c>
      <c r="D152" t="s">
        <v>451</v>
      </c>
      <c r="E152">
        <v>11</v>
      </c>
      <c r="F152">
        <v>60</v>
      </c>
      <c r="G152">
        <v>38.299999999999997</v>
      </c>
      <c r="H152">
        <v>24</v>
      </c>
      <c r="I152">
        <v>16929</v>
      </c>
    </row>
    <row r="153" spans="1:9">
      <c r="A153" t="s">
        <v>805</v>
      </c>
      <c r="B153" t="s">
        <v>573</v>
      </c>
      <c r="C153" t="s">
        <v>71</v>
      </c>
      <c r="D153" t="s">
        <v>451</v>
      </c>
      <c r="E153">
        <v>12</v>
      </c>
      <c r="F153">
        <v>60</v>
      </c>
      <c r="G153">
        <v>31.6</v>
      </c>
      <c r="H153">
        <v>27.3</v>
      </c>
      <c r="I153">
        <v>71269</v>
      </c>
    </row>
    <row r="154" spans="1:9">
      <c r="A154" t="s">
        <v>805</v>
      </c>
      <c r="B154" t="s">
        <v>573</v>
      </c>
      <c r="C154" t="s">
        <v>71</v>
      </c>
      <c r="D154" t="s">
        <v>451</v>
      </c>
      <c r="E154">
        <v>13</v>
      </c>
      <c r="F154">
        <v>50</v>
      </c>
      <c r="G154">
        <v>22.4</v>
      </c>
      <c r="H154">
        <v>24</v>
      </c>
      <c r="I154">
        <v>12773</v>
      </c>
    </row>
    <row r="155" spans="1:9">
      <c r="A155" t="s">
        <v>805</v>
      </c>
      <c r="B155" t="s">
        <v>573</v>
      </c>
      <c r="C155" t="s">
        <v>71</v>
      </c>
      <c r="D155" t="s">
        <v>451</v>
      </c>
      <c r="E155">
        <v>14</v>
      </c>
      <c r="F155">
        <v>65</v>
      </c>
      <c r="G155">
        <v>27.2</v>
      </c>
      <c r="H155">
        <v>35.799999999999997</v>
      </c>
      <c r="I155">
        <v>6238</v>
      </c>
    </row>
    <row r="156" spans="1:9">
      <c r="A156" t="s">
        <v>805</v>
      </c>
      <c r="B156" t="s">
        <v>573</v>
      </c>
      <c r="C156" t="s">
        <v>71</v>
      </c>
      <c r="D156" t="s">
        <v>451</v>
      </c>
      <c r="E156">
        <v>22</v>
      </c>
      <c r="F156">
        <v>40</v>
      </c>
      <c r="G156">
        <v>18.5</v>
      </c>
      <c r="H156">
        <v>19.5</v>
      </c>
      <c r="I156">
        <v>81922</v>
      </c>
    </row>
    <row r="157" spans="1:9">
      <c r="A157" t="s">
        <v>805</v>
      </c>
      <c r="B157" t="s">
        <v>573</v>
      </c>
      <c r="C157" t="s">
        <v>71</v>
      </c>
      <c r="D157" t="s">
        <v>451</v>
      </c>
      <c r="E157">
        <v>71</v>
      </c>
      <c r="F157">
        <v>57.5</v>
      </c>
      <c r="G157">
        <v>24.6</v>
      </c>
      <c r="H157">
        <v>31.195</v>
      </c>
      <c r="I157">
        <v>5034</v>
      </c>
    </row>
    <row r="158" spans="1:9">
      <c r="A158" t="s">
        <v>805</v>
      </c>
      <c r="B158" t="s">
        <v>573</v>
      </c>
      <c r="C158" t="s">
        <v>71</v>
      </c>
      <c r="D158" t="s">
        <v>455</v>
      </c>
      <c r="E158">
        <v>111</v>
      </c>
      <c r="F158">
        <v>55</v>
      </c>
      <c r="G158">
        <v>30</v>
      </c>
      <c r="H158">
        <v>27</v>
      </c>
      <c r="I158">
        <v>4943</v>
      </c>
    </row>
    <row r="159" spans="1:9">
      <c r="A159" t="s">
        <v>805</v>
      </c>
      <c r="B159" t="s">
        <v>573</v>
      </c>
      <c r="C159" t="s">
        <v>71</v>
      </c>
      <c r="D159" t="s">
        <v>455</v>
      </c>
      <c r="E159">
        <v>114</v>
      </c>
      <c r="F159">
        <v>100</v>
      </c>
      <c r="G159">
        <v>54</v>
      </c>
      <c r="H159">
        <v>49.7</v>
      </c>
      <c r="I159">
        <v>75928</v>
      </c>
    </row>
    <row r="160" spans="1:9">
      <c r="A160" t="s">
        <v>805</v>
      </c>
      <c r="B160" t="s">
        <v>573</v>
      </c>
      <c r="C160" t="s">
        <v>71</v>
      </c>
      <c r="D160" t="s">
        <v>455</v>
      </c>
      <c r="E160">
        <v>121</v>
      </c>
      <c r="F160">
        <v>30</v>
      </c>
      <c r="G160">
        <v>22</v>
      </c>
      <c r="H160">
        <v>9.5</v>
      </c>
      <c r="I160">
        <v>37384</v>
      </c>
    </row>
    <row r="161" spans="1:9">
      <c r="A161" t="s">
        <v>805</v>
      </c>
      <c r="B161" t="s">
        <v>573</v>
      </c>
      <c r="C161" t="s">
        <v>71</v>
      </c>
      <c r="D161" t="s">
        <v>455</v>
      </c>
      <c r="E161">
        <v>161</v>
      </c>
      <c r="F161">
        <v>50</v>
      </c>
      <c r="G161">
        <v>22.8</v>
      </c>
      <c r="H161">
        <v>24.1</v>
      </c>
      <c r="I161">
        <v>7303</v>
      </c>
    </row>
    <row r="162" spans="1:9">
      <c r="A162" t="s">
        <v>805</v>
      </c>
      <c r="B162" t="s">
        <v>573</v>
      </c>
      <c r="C162" t="s">
        <v>71</v>
      </c>
      <c r="D162" t="s">
        <v>441</v>
      </c>
      <c r="E162">
        <v>311</v>
      </c>
      <c r="F162">
        <v>180</v>
      </c>
      <c r="G162">
        <v>61.6</v>
      </c>
      <c r="H162">
        <v>110</v>
      </c>
      <c r="I162">
        <v>7733</v>
      </c>
    </row>
    <row r="163" spans="1:9">
      <c r="A163" t="s">
        <v>805</v>
      </c>
      <c r="B163" t="s">
        <v>573</v>
      </c>
      <c r="C163" t="s">
        <v>71</v>
      </c>
      <c r="D163" t="s">
        <v>433</v>
      </c>
      <c r="E163">
        <v>521</v>
      </c>
      <c r="F163">
        <v>140</v>
      </c>
      <c r="G163">
        <v>54</v>
      </c>
      <c r="H163">
        <v>80.599999999999994</v>
      </c>
      <c r="I163">
        <v>6616</v>
      </c>
    </row>
    <row r="164" spans="1:9">
      <c r="A164" t="s">
        <v>805</v>
      </c>
      <c r="B164" t="s">
        <v>573</v>
      </c>
      <c r="C164" t="s">
        <v>71</v>
      </c>
      <c r="D164" t="s">
        <v>433</v>
      </c>
      <c r="E164">
        <v>522</v>
      </c>
      <c r="F164">
        <v>170</v>
      </c>
      <c r="G164">
        <v>61.2</v>
      </c>
      <c r="H164">
        <v>103.55</v>
      </c>
      <c r="I164">
        <v>4495</v>
      </c>
    </row>
    <row r="165" spans="1:9">
      <c r="A165" t="s">
        <v>805</v>
      </c>
      <c r="B165" t="s">
        <v>573</v>
      </c>
      <c r="C165" t="s">
        <v>71</v>
      </c>
      <c r="D165" t="s">
        <v>433</v>
      </c>
      <c r="E165">
        <v>523</v>
      </c>
      <c r="F165">
        <v>190</v>
      </c>
      <c r="G165">
        <v>76.5</v>
      </c>
      <c r="H165">
        <v>114.65</v>
      </c>
      <c r="I165">
        <v>2728</v>
      </c>
    </row>
    <row r="166" spans="1:9">
      <c r="A166" t="s">
        <v>805</v>
      </c>
      <c r="B166" t="s">
        <v>573</v>
      </c>
      <c r="C166" t="s">
        <v>71</v>
      </c>
      <c r="D166" t="s">
        <v>433</v>
      </c>
      <c r="E166">
        <v>531</v>
      </c>
      <c r="F166">
        <v>145</v>
      </c>
      <c r="G166">
        <v>59.4</v>
      </c>
      <c r="H166">
        <v>81</v>
      </c>
      <c r="I166">
        <v>19166</v>
      </c>
    </row>
    <row r="167" spans="1:9">
      <c r="A167" t="s">
        <v>805</v>
      </c>
      <c r="B167" t="s">
        <v>573</v>
      </c>
      <c r="C167" t="s">
        <v>71</v>
      </c>
      <c r="D167" t="s">
        <v>433</v>
      </c>
      <c r="E167">
        <v>532</v>
      </c>
      <c r="F167">
        <v>185</v>
      </c>
      <c r="G167">
        <v>78</v>
      </c>
      <c r="H167">
        <v>108</v>
      </c>
      <c r="I167">
        <v>17349</v>
      </c>
    </row>
    <row r="168" spans="1:9">
      <c r="A168" t="s">
        <v>805</v>
      </c>
      <c r="B168" t="s">
        <v>573</v>
      </c>
      <c r="C168" t="s">
        <v>71</v>
      </c>
      <c r="D168" t="s">
        <v>433</v>
      </c>
      <c r="E168">
        <v>533</v>
      </c>
      <c r="F168">
        <v>215</v>
      </c>
      <c r="G168">
        <v>92</v>
      </c>
      <c r="H168">
        <v>125.2</v>
      </c>
      <c r="I168">
        <v>8095</v>
      </c>
    </row>
    <row r="169" spans="1:9">
      <c r="A169" t="s">
        <v>805</v>
      </c>
      <c r="B169" t="s">
        <v>573</v>
      </c>
      <c r="C169" t="s">
        <v>71</v>
      </c>
      <c r="D169" t="s">
        <v>433</v>
      </c>
      <c r="E169">
        <v>534</v>
      </c>
      <c r="F169">
        <v>239</v>
      </c>
      <c r="G169">
        <v>102.6</v>
      </c>
      <c r="H169">
        <v>138.9</v>
      </c>
      <c r="I169">
        <v>3106</v>
      </c>
    </row>
    <row r="170" spans="1:9">
      <c r="A170" t="s">
        <v>805</v>
      </c>
      <c r="B170" t="s">
        <v>573</v>
      </c>
      <c r="C170" t="s">
        <v>71</v>
      </c>
      <c r="D170" t="s">
        <v>433</v>
      </c>
      <c r="E170">
        <v>575</v>
      </c>
      <c r="F170">
        <v>30</v>
      </c>
      <c r="G170">
        <v>12.35</v>
      </c>
      <c r="H170">
        <v>18</v>
      </c>
      <c r="I170">
        <v>1773</v>
      </c>
    </row>
    <row r="171" spans="1:9">
      <c r="A171" t="s">
        <v>805</v>
      </c>
      <c r="B171" t="s">
        <v>573</v>
      </c>
      <c r="C171" t="s">
        <v>71</v>
      </c>
      <c r="D171" t="s">
        <v>433</v>
      </c>
      <c r="E171">
        <v>577</v>
      </c>
      <c r="F171">
        <v>30</v>
      </c>
      <c r="G171">
        <v>15</v>
      </c>
      <c r="H171">
        <v>13.65</v>
      </c>
      <c r="I171">
        <v>5964</v>
      </c>
    </row>
    <row r="172" spans="1:9">
      <c r="A172" t="s">
        <v>805</v>
      </c>
      <c r="B172" t="s">
        <v>573</v>
      </c>
      <c r="C172" t="s">
        <v>71</v>
      </c>
      <c r="D172" t="s">
        <v>799</v>
      </c>
      <c r="E172">
        <v>615</v>
      </c>
      <c r="F172">
        <v>1500</v>
      </c>
      <c r="G172">
        <v>544</v>
      </c>
      <c r="H172">
        <v>976</v>
      </c>
      <c r="I172">
        <v>2834</v>
      </c>
    </row>
    <row r="173" spans="1:9">
      <c r="A173" t="s">
        <v>805</v>
      </c>
      <c r="B173" t="s">
        <v>573</v>
      </c>
      <c r="C173" t="s">
        <v>73</v>
      </c>
      <c r="D173" t="s">
        <v>451</v>
      </c>
      <c r="E173">
        <v>11</v>
      </c>
      <c r="F173">
        <v>62</v>
      </c>
      <c r="G173">
        <v>27.85</v>
      </c>
      <c r="H173">
        <v>32.35</v>
      </c>
      <c r="I173">
        <v>7617</v>
      </c>
    </row>
    <row r="174" spans="1:9">
      <c r="A174" t="s">
        <v>805</v>
      </c>
      <c r="B174" t="s">
        <v>573</v>
      </c>
      <c r="C174" t="s">
        <v>73</v>
      </c>
      <c r="D174" t="s">
        <v>451</v>
      </c>
      <c r="E174">
        <v>12</v>
      </c>
      <c r="F174">
        <v>54</v>
      </c>
      <c r="G174">
        <v>25.4</v>
      </c>
      <c r="H174">
        <v>27.1</v>
      </c>
      <c r="I174">
        <v>14393</v>
      </c>
    </row>
    <row r="175" spans="1:9">
      <c r="A175" t="s">
        <v>805</v>
      </c>
      <c r="B175" t="s">
        <v>573</v>
      </c>
      <c r="C175" t="s">
        <v>73</v>
      </c>
      <c r="D175" t="s">
        <v>451</v>
      </c>
      <c r="E175">
        <v>13</v>
      </c>
      <c r="F175">
        <v>52</v>
      </c>
      <c r="G175">
        <v>21.5</v>
      </c>
      <c r="H175">
        <v>31.8</v>
      </c>
      <c r="I175">
        <v>6211</v>
      </c>
    </row>
    <row r="176" spans="1:9">
      <c r="A176" t="s">
        <v>805</v>
      </c>
      <c r="B176" t="s">
        <v>573</v>
      </c>
      <c r="C176" t="s">
        <v>73</v>
      </c>
      <c r="D176" t="s">
        <v>451</v>
      </c>
      <c r="E176">
        <v>14</v>
      </c>
      <c r="F176">
        <v>68</v>
      </c>
      <c r="G176">
        <v>25</v>
      </c>
      <c r="H176">
        <v>40.700000000000003</v>
      </c>
      <c r="I176">
        <v>2517</v>
      </c>
    </row>
    <row r="177" spans="1:9">
      <c r="A177" t="s">
        <v>805</v>
      </c>
      <c r="B177" t="s">
        <v>573</v>
      </c>
      <c r="C177" t="s">
        <v>73</v>
      </c>
      <c r="D177" t="s">
        <v>451</v>
      </c>
      <c r="E177">
        <v>22</v>
      </c>
      <c r="F177">
        <v>42</v>
      </c>
      <c r="G177">
        <v>18.100000000000001</v>
      </c>
      <c r="H177">
        <v>23.4</v>
      </c>
      <c r="I177">
        <v>26143</v>
      </c>
    </row>
    <row r="178" spans="1:9">
      <c r="A178" t="s">
        <v>805</v>
      </c>
      <c r="B178" t="s">
        <v>573</v>
      </c>
      <c r="C178" t="s">
        <v>73</v>
      </c>
      <c r="D178" t="s">
        <v>451</v>
      </c>
      <c r="E178">
        <v>71</v>
      </c>
      <c r="F178">
        <v>50</v>
      </c>
      <c r="G178">
        <v>21</v>
      </c>
      <c r="H178">
        <v>20.8</v>
      </c>
      <c r="I178">
        <v>1378</v>
      </c>
    </row>
    <row r="179" spans="1:9">
      <c r="A179" t="s">
        <v>805</v>
      </c>
      <c r="B179" t="s">
        <v>573</v>
      </c>
      <c r="C179" t="s">
        <v>73</v>
      </c>
      <c r="D179" t="s">
        <v>455</v>
      </c>
      <c r="E179">
        <v>111</v>
      </c>
      <c r="F179">
        <v>65</v>
      </c>
      <c r="G179">
        <v>23.4</v>
      </c>
      <c r="H179">
        <v>41.6</v>
      </c>
      <c r="I179">
        <v>841</v>
      </c>
    </row>
    <row r="180" spans="1:9">
      <c r="A180" t="s">
        <v>805</v>
      </c>
      <c r="B180" t="s">
        <v>573</v>
      </c>
      <c r="C180" t="s">
        <v>73</v>
      </c>
      <c r="D180" t="s">
        <v>455</v>
      </c>
      <c r="E180">
        <v>114</v>
      </c>
      <c r="F180">
        <v>110</v>
      </c>
      <c r="G180">
        <v>47.4</v>
      </c>
      <c r="H180">
        <v>62.1</v>
      </c>
      <c r="I180">
        <v>19573</v>
      </c>
    </row>
    <row r="181" spans="1:9">
      <c r="A181" t="s">
        <v>805</v>
      </c>
      <c r="B181" t="s">
        <v>573</v>
      </c>
      <c r="C181" t="s">
        <v>73</v>
      </c>
      <c r="D181" t="s">
        <v>455</v>
      </c>
      <c r="E181">
        <v>121</v>
      </c>
      <c r="F181">
        <v>26</v>
      </c>
      <c r="G181">
        <v>18.899999999999999</v>
      </c>
      <c r="H181">
        <v>5.2</v>
      </c>
      <c r="I181">
        <v>8902</v>
      </c>
    </row>
    <row r="182" spans="1:9">
      <c r="A182" t="s">
        <v>805</v>
      </c>
      <c r="B182" t="s">
        <v>573</v>
      </c>
      <c r="C182" t="s">
        <v>73</v>
      </c>
      <c r="D182" t="s">
        <v>455</v>
      </c>
      <c r="E182">
        <v>161</v>
      </c>
      <c r="F182">
        <v>65</v>
      </c>
      <c r="G182">
        <v>20.5</v>
      </c>
      <c r="H182">
        <v>42.5</v>
      </c>
      <c r="I182">
        <v>1394</v>
      </c>
    </row>
    <row r="183" spans="1:9">
      <c r="A183" t="s">
        <v>805</v>
      </c>
      <c r="B183" t="s">
        <v>573</v>
      </c>
      <c r="C183" t="s">
        <v>73</v>
      </c>
      <c r="D183" t="s">
        <v>441</v>
      </c>
      <c r="E183">
        <v>311</v>
      </c>
      <c r="F183">
        <v>165</v>
      </c>
      <c r="G183">
        <v>53.8</v>
      </c>
      <c r="H183">
        <v>109.6</v>
      </c>
      <c r="I183">
        <v>4548</v>
      </c>
    </row>
    <row r="184" spans="1:9">
      <c r="A184" t="s">
        <v>805</v>
      </c>
      <c r="B184" t="s">
        <v>573</v>
      </c>
      <c r="C184" t="s">
        <v>73</v>
      </c>
      <c r="D184" t="s">
        <v>433</v>
      </c>
      <c r="E184">
        <v>521</v>
      </c>
      <c r="F184">
        <v>138</v>
      </c>
      <c r="G184">
        <v>39.6</v>
      </c>
      <c r="H184">
        <v>91.174999999999997</v>
      </c>
      <c r="I184">
        <v>2540</v>
      </c>
    </row>
    <row r="185" spans="1:9">
      <c r="A185" t="s">
        <v>805</v>
      </c>
      <c r="B185" t="s">
        <v>573</v>
      </c>
      <c r="C185" t="s">
        <v>73</v>
      </c>
      <c r="D185" t="s">
        <v>433</v>
      </c>
      <c r="E185">
        <v>522</v>
      </c>
      <c r="F185">
        <v>168.15</v>
      </c>
      <c r="G185">
        <v>52.75</v>
      </c>
      <c r="H185">
        <v>110</v>
      </c>
      <c r="I185">
        <v>1830</v>
      </c>
    </row>
    <row r="186" spans="1:9">
      <c r="A186" t="s">
        <v>805</v>
      </c>
      <c r="B186" t="s">
        <v>573</v>
      </c>
      <c r="C186" t="s">
        <v>73</v>
      </c>
      <c r="D186" t="s">
        <v>433</v>
      </c>
      <c r="E186">
        <v>523</v>
      </c>
      <c r="F186">
        <v>201</v>
      </c>
      <c r="G186">
        <v>63.65</v>
      </c>
      <c r="H186">
        <v>134.25</v>
      </c>
      <c r="I186">
        <v>1218</v>
      </c>
    </row>
    <row r="187" spans="1:9">
      <c r="A187" t="s">
        <v>805</v>
      </c>
      <c r="B187" t="s">
        <v>573</v>
      </c>
      <c r="C187" t="s">
        <v>73</v>
      </c>
      <c r="D187" t="s">
        <v>433</v>
      </c>
      <c r="E187">
        <v>531</v>
      </c>
      <c r="F187">
        <v>143</v>
      </c>
      <c r="G187">
        <v>55.15</v>
      </c>
      <c r="H187">
        <v>86.6</v>
      </c>
      <c r="I187">
        <v>6958</v>
      </c>
    </row>
    <row r="188" spans="1:9">
      <c r="A188" t="s">
        <v>805</v>
      </c>
      <c r="B188" t="s">
        <v>573</v>
      </c>
      <c r="C188" t="s">
        <v>73</v>
      </c>
      <c r="D188" t="s">
        <v>433</v>
      </c>
      <c r="E188">
        <v>532</v>
      </c>
      <c r="F188">
        <v>180</v>
      </c>
      <c r="G188">
        <v>74.599999999999994</v>
      </c>
      <c r="H188">
        <v>111</v>
      </c>
      <c r="I188">
        <v>6214</v>
      </c>
    </row>
    <row r="189" spans="1:9">
      <c r="A189" t="s">
        <v>805</v>
      </c>
      <c r="B189" t="s">
        <v>573</v>
      </c>
      <c r="C189" t="s">
        <v>73</v>
      </c>
      <c r="D189" t="s">
        <v>433</v>
      </c>
      <c r="E189">
        <v>533</v>
      </c>
      <c r="F189">
        <v>230</v>
      </c>
      <c r="G189">
        <v>85</v>
      </c>
      <c r="H189">
        <v>140</v>
      </c>
      <c r="I189">
        <v>3098</v>
      </c>
    </row>
    <row r="190" spans="1:9">
      <c r="A190" t="s">
        <v>805</v>
      </c>
      <c r="B190" t="s">
        <v>573</v>
      </c>
      <c r="C190" t="s">
        <v>73</v>
      </c>
      <c r="D190" t="s">
        <v>433</v>
      </c>
      <c r="E190">
        <v>534</v>
      </c>
      <c r="F190">
        <v>260</v>
      </c>
      <c r="G190">
        <v>97.25</v>
      </c>
      <c r="H190">
        <v>171</v>
      </c>
      <c r="I190">
        <v>1486</v>
      </c>
    </row>
    <row r="191" spans="1:9">
      <c r="A191" t="s">
        <v>805</v>
      </c>
      <c r="B191" t="s">
        <v>573</v>
      </c>
      <c r="C191" t="s">
        <v>73</v>
      </c>
      <c r="D191" t="s">
        <v>433</v>
      </c>
      <c r="E191">
        <v>575</v>
      </c>
      <c r="F191">
        <v>30</v>
      </c>
      <c r="G191">
        <v>11.7</v>
      </c>
      <c r="H191">
        <v>16.350000000000001</v>
      </c>
      <c r="I191">
        <v>1075</v>
      </c>
    </row>
    <row r="192" spans="1:9">
      <c r="A192" t="s">
        <v>805</v>
      </c>
      <c r="B192" t="s">
        <v>573</v>
      </c>
      <c r="C192" t="s">
        <v>73</v>
      </c>
      <c r="D192" t="s">
        <v>433</v>
      </c>
      <c r="E192">
        <v>577</v>
      </c>
      <c r="F192">
        <v>30</v>
      </c>
      <c r="G192">
        <v>12.1</v>
      </c>
      <c r="H192">
        <v>18</v>
      </c>
      <c r="I192">
        <v>3474</v>
      </c>
    </row>
    <row r="193" spans="1:9">
      <c r="A193" t="s">
        <v>805</v>
      </c>
      <c r="B193" t="s">
        <v>573</v>
      </c>
      <c r="C193" t="s">
        <v>73</v>
      </c>
      <c r="D193" t="s">
        <v>799</v>
      </c>
      <c r="E193">
        <v>615</v>
      </c>
      <c r="F193">
        <v>1436</v>
      </c>
      <c r="G193">
        <v>510</v>
      </c>
      <c r="H193">
        <v>940</v>
      </c>
      <c r="I193">
        <v>662</v>
      </c>
    </row>
    <row r="194" spans="1:9">
      <c r="A194" t="s">
        <v>805</v>
      </c>
      <c r="B194" t="s">
        <v>573</v>
      </c>
      <c r="C194" t="s">
        <v>800</v>
      </c>
      <c r="D194" t="s">
        <v>451</v>
      </c>
      <c r="E194">
        <v>11</v>
      </c>
      <c r="F194">
        <v>45.5</v>
      </c>
      <c r="G194">
        <v>31.8</v>
      </c>
      <c r="H194">
        <v>13.2</v>
      </c>
      <c r="I194">
        <v>3775</v>
      </c>
    </row>
    <row r="195" spans="1:9">
      <c r="A195" t="s">
        <v>805</v>
      </c>
      <c r="B195" t="s">
        <v>573</v>
      </c>
      <c r="C195" t="s">
        <v>800</v>
      </c>
      <c r="D195" t="s">
        <v>451</v>
      </c>
      <c r="E195">
        <v>12</v>
      </c>
      <c r="F195">
        <v>45</v>
      </c>
      <c r="G195">
        <v>29</v>
      </c>
      <c r="H195">
        <v>17.100000000000001</v>
      </c>
      <c r="I195">
        <v>3324</v>
      </c>
    </row>
    <row r="196" spans="1:9">
      <c r="A196" t="s">
        <v>805</v>
      </c>
      <c r="B196" t="s">
        <v>573</v>
      </c>
      <c r="C196" t="s">
        <v>800</v>
      </c>
      <c r="D196" t="s">
        <v>451</v>
      </c>
      <c r="E196">
        <v>13</v>
      </c>
      <c r="F196">
        <v>41</v>
      </c>
      <c r="G196">
        <v>25.2</v>
      </c>
      <c r="H196">
        <v>16.100000000000001</v>
      </c>
      <c r="I196">
        <v>1368</v>
      </c>
    </row>
    <row r="197" spans="1:9">
      <c r="A197" t="s">
        <v>805</v>
      </c>
      <c r="B197" t="s">
        <v>573</v>
      </c>
      <c r="C197" t="s">
        <v>800</v>
      </c>
      <c r="D197" t="s">
        <v>451</v>
      </c>
      <c r="E197">
        <v>14</v>
      </c>
      <c r="F197">
        <v>54.5</v>
      </c>
      <c r="G197">
        <v>29.15</v>
      </c>
      <c r="H197">
        <v>20.774999999999999</v>
      </c>
      <c r="I197">
        <v>420</v>
      </c>
    </row>
    <row r="198" spans="1:9">
      <c r="A198" t="s">
        <v>805</v>
      </c>
      <c r="B198" t="s">
        <v>573</v>
      </c>
      <c r="C198" t="s">
        <v>800</v>
      </c>
      <c r="D198" t="s">
        <v>451</v>
      </c>
      <c r="E198">
        <v>22</v>
      </c>
      <c r="F198">
        <v>37</v>
      </c>
      <c r="G198">
        <v>23</v>
      </c>
      <c r="H198">
        <v>12.3</v>
      </c>
      <c r="I198">
        <v>8347</v>
      </c>
    </row>
    <row r="199" spans="1:9">
      <c r="A199" t="s">
        <v>805</v>
      </c>
      <c r="B199" t="s">
        <v>573</v>
      </c>
      <c r="C199" t="s">
        <v>800</v>
      </c>
      <c r="D199" t="s">
        <v>451</v>
      </c>
      <c r="E199">
        <v>71</v>
      </c>
      <c r="F199">
        <v>50.5</v>
      </c>
      <c r="G199">
        <v>26.074999999999999</v>
      </c>
      <c r="H199">
        <v>18.45</v>
      </c>
      <c r="I199">
        <v>282</v>
      </c>
    </row>
    <row r="200" spans="1:9">
      <c r="A200" t="s">
        <v>805</v>
      </c>
      <c r="B200" t="s">
        <v>573</v>
      </c>
      <c r="C200" t="s">
        <v>800</v>
      </c>
      <c r="D200" t="s">
        <v>455</v>
      </c>
      <c r="E200">
        <v>111</v>
      </c>
      <c r="F200">
        <v>48.5</v>
      </c>
      <c r="G200">
        <v>31.8</v>
      </c>
      <c r="H200">
        <v>13</v>
      </c>
      <c r="I200">
        <v>319</v>
      </c>
    </row>
    <row r="201" spans="1:9">
      <c r="A201" t="s">
        <v>805</v>
      </c>
      <c r="B201" t="s">
        <v>573</v>
      </c>
      <c r="C201" t="s">
        <v>800</v>
      </c>
      <c r="D201" t="s">
        <v>455</v>
      </c>
      <c r="E201">
        <v>114</v>
      </c>
      <c r="F201">
        <v>91</v>
      </c>
      <c r="G201">
        <v>60</v>
      </c>
      <c r="H201">
        <v>27.75</v>
      </c>
      <c r="I201">
        <v>5925</v>
      </c>
    </row>
    <row r="202" spans="1:9">
      <c r="A202" t="s">
        <v>805</v>
      </c>
      <c r="B202" t="s">
        <v>573</v>
      </c>
      <c r="C202" t="s">
        <v>800</v>
      </c>
      <c r="D202" t="s">
        <v>455</v>
      </c>
      <c r="E202">
        <v>121</v>
      </c>
      <c r="F202">
        <v>28</v>
      </c>
      <c r="G202">
        <v>21</v>
      </c>
      <c r="H202">
        <v>8.4</v>
      </c>
      <c r="I202">
        <v>4046</v>
      </c>
    </row>
    <row r="203" spans="1:9">
      <c r="A203" t="s">
        <v>805</v>
      </c>
      <c r="B203" t="s">
        <v>573</v>
      </c>
      <c r="C203" t="s">
        <v>800</v>
      </c>
      <c r="D203" t="s">
        <v>455</v>
      </c>
      <c r="E203">
        <v>161</v>
      </c>
      <c r="F203">
        <v>45</v>
      </c>
      <c r="G203">
        <v>24.9</v>
      </c>
      <c r="H203">
        <v>18.45</v>
      </c>
      <c r="I203">
        <v>749</v>
      </c>
    </row>
    <row r="204" spans="1:9">
      <c r="A204" t="s">
        <v>805</v>
      </c>
      <c r="B204" t="s">
        <v>573</v>
      </c>
      <c r="C204" t="s">
        <v>800</v>
      </c>
      <c r="D204" t="s">
        <v>441</v>
      </c>
      <c r="E204">
        <v>311</v>
      </c>
      <c r="F204">
        <v>132.5</v>
      </c>
      <c r="G204">
        <v>63.6</v>
      </c>
      <c r="H204">
        <v>51.2</v>
      </c>
      <c r="I204">
        <v>1049</v>
      </c>
    </row>
    <row r="205" spans="1:9">
      <c r="A205" t="s">
        <v>805</v>
      </c>
      <c r="B205" t="s">
        <v>573</v>
      </c>
      <c r="C205" t="s">
        <v>800</v>
      </c>
      <c r="D205" t="s">
        <v>433</v>
      </c>
      <c r="E205">
        <v>521</v>
      </c>
      <c r="F205">
        <v>120</v>
      </c>
      <c r="G205">
        <v>60.9</v>
      </c>
      <c r="H205">
        <v>52.325000000000003</v>
      </c>
      <c r="I205">
        <v>598</v>
      </c>
    </row>
    <row r="206" spans="1:9">
      <c r="A206" t="s">
        <v>805</v>
      </c>
      <c r="B206" t="s">
        <v>573</v>
      </c>
      <c r="C206" t="s">
        <v>800</v>
      </c>
      <c r="D206" t="s">
        <v>433</v>
      </c>
      <c r="E206">
        <v>522</v>
      </c>
      <c r="F206">
        <v>138</v>
      </c>
      <c r="G206">
        <v>74.099999999999994</v>
      </c>
      <c r="H206">
        <v>63.55</v>
      </c>
      <c r="I206">
        <v>527</v>
      </c>
    </row>
    <row r="207" spans="1:9">
      <c r="A207" t="s">
        <v>805</v>
      </c>
      <c r="B207" t="s">
        <v>573</v>
      </c>
      <c r="C207" t="s">
        <v>800</v>
      </c>
      <c r="D207" t="s">
        <v>433</v>
      </c>
      <c r="E207">
        <v>523</v>
      </c>
      <c r="F207">
        <v>161</v>
      </c>
      <c r="G207">
        <v>83.7</v>
      </c>
      <c r="H207">
        <v>55.8</v>
      </c>
      <c r="I207">
        <v>362</v>
      </c>
    </row>
    <row r="208" spans="1:9">
      <c r="A208" t="s">
        <v>805</v>
      </c>
      <c r="B208" t="s">
        <v>573</v>
      </c>
      <c r="C208" t="s">
        <v>800</v>
      </c>
      <c r="D208" t="s">
        <v>433</v>
      </c>
      <c r="E208">
        <v>531</v>
      </c>
      <c r="F208">
        <v>127</v>
      </c>
      <c r="G208">
        <v>67</v>
      </c>
      <c r="H208">
        <v>44.8</v>
      </c>
      <c r="I208">
        <v>2406</v>
      </c>
    </row>
    <row r="209" spans="1:9">
      <c r="A209" t="s">
        <v>805</v>
      </c>
      <c r="B209" t="s">
        <v>573</v>
      </c>
      <c r="C209" t="s">
        <v>800</v>
      </c>
      <c r="D209" t="s">
        <v>433</v>
      </c>
      <c r="E209">
        <v>532</v>
      </c>
      <c r="F209">
        <v>149.5</v>
      </c>
      <c r="G209">
        <v>85</v>
      </c>
      <c r="H209">
        <v>56.65</v>
      </c>
      <c r="I209">
        <v>2269</v>
      </c>
    </row>
    <row r="210" spans="1:9">
      <c r="A210" t="s">
        <v>805</v>
      </c>
      <c r="B210" t="s">
        <v>573</v>
      </c>
      <c r="C210" t="s">
        <v>800</v>
      </c>
      <c r="D210" t="s">
        <v>433</v>
      </c>
      <c r="E210">
        <v>533</v>
      </c>
      <c r="F210">
        <v>173</v>
      </c>
      <c r="G210">
        <v>100</v>
      </c>
      <c r="H210">
        <v>69.2</v>
      </c>
      <c r="I210">
        <v>890</v>
      </c>
    </row>
    <row r="211" spans="1:9">
      <c r="A211" t="s">
        <v>805</v>
      </c>
      <c r="B211" t="s">
        <v>573</v>
      </c>
      <c r="C211" t="s">
        <v>800</v>
      </c>
      <c r="D211" t="s">
        <v>433</v>
      </c>
      <c r="E211">
        <v>534</v>
      </c>
      <c r="F211">
        <v>208</v>
      </c>
      <c r="G211">
        <v>106.7</v>
      </c>
      <c r="H211">
        <v>72.2</v>
      </c>
      <c r="I211">
        <v>292</v>
      </c>
    </row>
    <row r="212" spans="1:9">
      <c r="A212" t="s">
        <v>805</v>
      </c>
      <c r="B212" t="s">
        <v>573</v>
      </c>
      <c r="C212" t="s">
        <v>800</v>
      </c>
      <c r="D212" t="s">
        <v>433</v>
      </c>
      <c r="E212">
        <v>575</v>
      </c>
      <c r="F212">
        <v>28.5</v>
      </c>
      <c r="G212">
        <v>14.7</v>
      </c>
      <c r="H212">
        <v>9.8000000000000007</v>
      </c>
      <c r="I212">
        <v>201</v>
      </c>
    </row>
    <row r="213" spans="1:9">
      <c r="A213" t="s">
        <v>805</v>
      </c>
      <c r="B213" t="s">
        <v>573</v>
      </c>
      <c r="C213" t="s">
        <v>800</v>
      </c>
      <c r="D213" t="s">
        <v>433</v>
      </c>
      <c r="E213">
        <v>577</v>
      </c>
      <c r="F213">
        <v>28</v>
      </c>
      <c r="G213">
        <v>14.7</v>
      </c>
      <c r="H213">
        <v>9.6</v>
      </c>
      <c r="I213">
        <v>576</v>
      </c>
    </row>
    <row r="214" spans="1:9">
      <c r="A214" t="s">
        <v>805</v>
      </c>
      <c r="B214" t="s">
        <v>573</v>
      </c>
      <c r="C214" t="s">
        <v>800</v>
      </c>
      <c r="D214" t="s">
        <v>799</v>
      </c>
      <c r="E214">
        <v>615</v>
      </c>
      <c r="F214">
        <v>1318.5</v>
      </c>
      <c r="G214">
        <v>558.45000000000005</v>
      </c>
      <c r="H214">
        <v>800</v>
      </c>
      <c r="I214">
        <v>127</v>
      </c>
    </row>
    <row r="215" spans="1:9">
      <c r="A215" t="s">
        <v>805</v>
      </c>
      <c r="B215" t="s">
        <v>331</v>
      </c>
      <c r="C215" t="s">
        <v>70</v>
      </c>
      <c r="D215" t="s">
        <v>451</v>
      </c>
      <c r="E215">
        <v>11</v>
      </c>
      <c r="F215">
        <v>53</v>
      </c>
      <c r="G215">
        <v>36</v>
      </c>
      <c r="H215">
        <v>13.3</v>
      </c>
      <c r="I215">
        <v>1188933</v>
      </c>
    </row>
    <row r="216" spans="1:9">
      <c r="A216" t="s">
        <v>805</v>
      </c>
      <c r="B216" t="s">
        <v>331</v>
      </c>
      <c r="C216" t="s">
        <v>70</v>
      </c>
      <c r="D216" t="s">
        <v>451</v>
      </c>
      <c r="E216">
        <v>12</v>
      </c>
      <c r="F216">
        <v>48</v>
      </c>
      <c r="G216">
        <v>31.15</v>
      </c>
      <c r="H216">
        <v>13.8</v>
      </c>
      <c r="I216">
        <v>3910976</v>
      </c>
    </row>
    <row r="217" spans="1:9">
      <c r="A217" t="s">
        <v>805</v>
      </c>
      <c r="B217" t="s">
        <v>331</v>
      </c>
      <c r="C217" t="s">
        <v>70</v>
      </c>
      <c r="D217" t="s">
        <v>451</v>
      </c>
      <c r="E217">
        <v>13</v>
      </c>
      <c r="F217">
        <v>42.5</v>
      </c>
      <c r="G217">
        <v>23.55</v>
      </c>
      <c r="H217">
        <v>16.399999999999999</v>
      </c>
      <c r="I217">
        <v>872823</v>
      </c>
    </row>
    <row r="218" spans="1:9">
      <c r="A218" t="s">
        <v>805</v>
      </c>
      <c r="B218" t="s">
        <v>331</v>
      </c>
      <c r="C218" t="s">
        <v>70</v>
      </c>
      <c r="D218" t="s">
        <v>451</v>
      </c>
      <c r="E218">
        <v>14</v>
      </c>
      <c r="F218">
        <v>54</v>
      </c>
      <c r="G218">
        <v>27.2</v>
      </c>
      <c r="H218">
        <v>22</v>
      </c>
      <c r="I218">
        <v>277356</v>
      </c>
    </row>
    <row r="219" spans="1:9">
      <c r="A219" t="s">
        <v>805</v>
      </c>
      <c r="B219" t="s">
        <v>331</v>
      </c>
      <c r="C219" t="s">
        <v>70</v>
      </c>
      <c r="D219" t="s">
        <v>451</v>
      </c>
      <c r="E219">
        <v>22</v>
      </c>
      <c r="F219">
        <v>39</v>
      </c>
      <c r="G219">
        <v>21</v>
      </c>
      <c r="H219">
        <v>15</v>
      </c>
      <c r="I219">
        <v>4066717</v>
      </c>
    </row>
    <row r="220" spans="1:9">
      <c r="A220" t="s">
        <v>805</v>
      </c>
      <c r="B220" t="s">
        <v>331</v>
      </c>
      <c r="C220" t="s">
        <v>70</v>
      </c>
      <c r="D220" t="s">
        <v>451</v>
      </c>
      <c r="E220">
        <v>71</v>
      </c>
      <c r="F220">
        <v>50</v>
      </c>
      <c r="G220">
        <v>24.6</v>
      </c>
      <c r="H220">
        <v>20.399999999999999</v>
      </c>
      <c r="I220">
        <v>196397</v>
      </c>
    </row>
    <row r="221" spans="1:9">
      <c r="A221" t="s">
        <v>805</v>
      </c>
      <c r="B221" t="s">
        <v>331</v>
      </c>
      <c r="C221" t="s">
        <v>70</v>
      </c>
      <c r="D221" t="s">
        <v>455</v>
      </c>
      <c r="E221">
        <v>111</v>
      </c>
      <c r="F221">
        <v>50</v>
      </c>
      <c r="G221">
        <v>32</v>
      </c>
      <c r="H221">
        <v>13.95</v>
      </c>
      <c r="I221">
        <v>304688</v>
      </c>
    </row>
    <row r="222" spans="1:9">
      <c r="A222" t="s">
        <v>805</v>
      </c>
      <c r="B222" t="s">
        <v>331</v>
      </c>
      <c r="C222" t="s">
        <v>70</v>
      </c>
      <c r="D222" t="s">
        <v>455</v>
      </c>
      <c r="E222">
        <v>114</v>
      </c>
      <c r="F222">
        <v>93</v>
      </c>
      <c r="G222">
        <v>59.8</v>
      </c>
      <c r="H222">
        <v>26.1</v>
      </c>
      <c r="I222">
        <v>4371052</v>
      </c>
    </row>
    <row r="223" spans="1:9">
      <c r="A223" t="s">
        <v>805</v>
      </c>
      <c r="B223" t="s">
        <v>331</v>
      </c>
      <c r="C223" t="s">
        <v>70</v>
      </c>
      <c r="D223" t="s">
        <v>455</v>
      </c>
      <c r="E223">
        <v>121</v>
      </c>
      <c r="F223">
        <v>29</v>
      </c>
      <c r="G223">
        <v>22.75</v>
      </c>
      <c r="H223">
        <v>4</v>
      </c>
      <c r="I223">
        <v>2822053</v>
      </c>
    </row>
    <row r="224" spans="1:9">
      <c r="A224" t="s">
        <v>805</v>
      </c>
      <c r="B224" t="s">
        <v>331</v>
      </c>
      <c r="C224" t="s">
        <v>70</v>
      </c>
      <c r="D224" t="s">
        <v>455</v>
      </c>
      <c r="E224">
        <v>161</v>
      </c>
      <c r="F224">
        <v>45</v>
      </c>
      <c r="G224">
        <v>22.8</v>
      </c>
      <c r="H224">
        <v>19.2</v>
      </c>
      <c r="I224">
        <v>378600</v>
      </c>
    </row>
    <row r="225" spans="1:9">
      <c r="A225" t="s">
        <v>805</v>
      </c>
      <c r="B225" t="s">
        <v>331</v>
      </c>
      <c r="C225" t="s">
        <v>70</v>
      </c>
      <c r="D225" t="s">
        <v>441</v>
      </c>
      <c r="E225">
        <v>311</v>
      </c>
      <c r="F225">
        <v>137</v>
      </c>
      <c r="G225">
        <v>62.4</v>
      </c>
      <c r="H225">
        <v>63</v>
      </c>
      <c r="I225">
        <v>520287</v>
      </c>
    </row>
    <row r="226" spans="1:9">
      <c r="A226" t="s">
        <v>805</v>
      </c>
      <c r="B226" t="s">
        <v>331</v>
      </c>
      <c r="C226" t="s">
        <v>70</v>
      </c>
      <c r="D226" t="s">
        <v>433</v>
      </c>
      <c r="E226">
        <v>521</v>
      </c>
      <c r="F226">
        <v>120</v>
      </c>
      <c r="G226">
        <v>58.2</v>
      </c>
      <c r="H226">
        <v>52.2</v>
      </c>
      <c r="I226">
        <v>411205</v>
      </c>
    </row>
    <row r="227" spans="1:9">
      <c r="A227" t="s">
        <v>805</v>
      </c>
      <c r="B227" t="s">
        <v>331</v>
      </c>
      <c r="C227" t="s">
        <v>70</v>
      </c>
      <c r="D227" t="s">
        <v>433</v>
      </c>
      <c r="E227">
        <v>522</v>
      </c>
      <c r="F227">
        <v>145</v>
      </c>
      <c r="G227">
        <v>70</v>
      </c>
      <c r="H227">
        <v>65.2</v>
      </c>
      <c r="I227">
        <v>311883</v>
      </c>
    </row>
    <row r="228" spans="1:9">
      <c r="A228" t="s">
        <v>805</v>
      </c>
      <c r="B228" t="s">
        <v>331</v>
      </c>
      <c r="C228" t="s">
        <v>70</v>
      </c>
      <c r="D228" t="s">
        <v>433</v>
      </c>
      <c r="E228">
        <v>523</v>
      </c>
      <c r="F228">
        <v>166.5</v>
      </c>
      <c r="G228">
        <v>81.599999999999994</v>
      </c>
      <c r="H228">
        <v>73.5</v>
      </c>
      <c r="I228">
        <v>212101</v>
      </c>
    </row>
    <row r="229" spans="1:9">
      <c r="A229" t="s">
        <v>805</v>
      </c>
      <c r="B229" t="s">
        <v>331</v>
      </c>
      <c r="C229" t="s">
        <v>70</v>
      </c>
      <c r="D229" t="s">
        <v>433</v>
      </c>
      <c r="E229">
        <v>531</v>
      </c>
      <c r="F229">
        <v>127</v>
      </c>
      <c r="G229">
        <v>62.1</v>
      </c>
      <c r="H229">
        <v>51.2</v>
      </c>
      <c r="I229">
        <v>1131622</v>
      </c>
    </row>
    <row r="230" spans="1:9">
      <c r="A230" t="s">
        <v>805</v>
      </c>
      <c r="B230" t="s">
        <v>331</v>
      </c>
      <c r="C230" t="s">
        <v>70</v>
      </c>
      <c r="D230" t="s">
        <v>433</v>
      </c>
      <c r="E230">
        <v>532</v>
      </c>
      <c r="F230">
        <v>160</v>
      </c>
      <c r="G230">
        <v>79.2</v>
      </c>
      <c r="H230">
        <v>70.8</v>
      </c>
      <c r="I230">
        <v>1060866</v>
      </c>
    </row>
    <row r="231" spans="1:9">
      <c r="A231" t="s">
        <v>805</v>
      </c>
      <c r="B231" t="s">
        <v>331</v>
      </c>
      <c r="C231" t="s">
        <v>70</v>
      </c>
      <c r="D231" t="s">
        <v>433</v>
      </c>
      <c r="E231">
        <v>533</v>
      </c>
      <c r="F231">
        <v>184.5</v>
      </c>
      <c r="G231">
        <v>95</v>
      </c>
      <c r="H231">
        <v>83</v>
      </c>
      <c r="I231">
        <v>506158</v>
      </c>
    </row>
    <row r="232" spans="1:9">
      <c r="A232" t="s">
        <v>805</v>
      </c>
      <c r="B232" t="s">
        <v>331</v>
      </c>
      <c r="C232" t="s">
        <v>70</v>
      </c>
      <c r="D232" t="s">
        <v>433</v>
      </c>
      <c r="E232">
        <v>534</v>
      </c>
      <c r="F232">
        <v>210</v>
      </c>
      <c r="G232">
        <v>102.6</v>
      </c>
      <c r="H232">
        <v>92.4</v>
      </c>
      <c r="I232">
        <v>221131</v>
      </c>
    </row>
    <row r="233" spans="1:9">
      <c r="A233" t="s">
        <v>805</v>
      </c>
      <c r="B233" t="s">
        <v>331</v>
      </c>
      <c r="C233" t="s">
        <v>70</v>
      </c>
      <c r="D233" t="s">
        <v>433</v>
      </c>
      <c r="E233">
        <v>575</v>
      </c>
      <c r="F233">
        <v>29</v>
      </c>
      <c r="G233">
        <v>13.8</v>
      </c>
      <c r="H233">
        <v>12.2</v>
      </c>
      <c r="I233">
        <v>180150</v>
      </c>
    </row>
    <row r="234" spans="1:9">
      <c r="A234" t="s">
        <v>805</v>
      </c>
      <c r="B234" t="s">
        <v>331</v>
      </c>
      <c r="C234" t="s">
        <v>70</v>
      </c>
      <c r="D234" t="s">
        <v>433</v>
      </c>
      <c r="E234">
        <v>577</v>
      </c>
      <c r="F234">
        <v>29</v>
      </c>
      <c r="G234">
        <v>15</v>
      </c>
      <c r="H234">
        <v>12</v>
      </c>
      <c r="I234">
        <v>416168</v>
      </c>
    </row>
    <row r="235" spans="1:9">
      <c r="A235" t="s">
        <v>805</v>
      </c>
      <c r="B235" t="s">
        <v>331</v>
      </c>
      <c r="C235" t="s">
        <v>70</v>
      </c>
      <c r="D235" t="s">
        <v>799</v>
      </c>
      <c r="E235">
        <v>615</v>
      </c>
      <c r="F235">
        <v>1339</v>
      </c>
      <c r="G235">
        <v>560</v>
      </c>
      <c r="H235">
        <v>747</v>
      </c>
      <c r="I235">
        <v>168693</v>
      </c>
    </row>
    <row r="236" spans="1:9">
      <c r="A236" t="s">
        <v>805</v>
      </c>
      <c r="B236" t="s">
        <v>331</v>
      </c>
      <c r="C236" t="s">
        <v>72</v>
      </c>
      <c r="D236" t="s">
        <v>451</v>
      </c>
      <c r="E236">
        <v>11</v>
      </c>
      <c r="F236">
        <v>52</v>
      </c>
      <c r="G236">
        <v>37.6</v>
      </c>
      <c r="H236">
        <v>11.7</v>
      </c>
      <c r="I236">
        <v>402535</v>
      </c>
    </row>
    <row r="237" spans="1:9">
      <c r="A237" t="s">
        <v>805</v>
      </c>
      <c r="B237" t="s">
        <v>331</v>
      </c>
      <c r="C237" t="s">
        <v>72</v>
      </c>
      <c r="D237" t="s">
        <v>451</v>
      </c>
      <c r="E237">
        <v>12</v>
      </c>
      <c r="F237">
        <v>48</v>
      </c>
      <c r="G237">
        <v>32.200000000000003</v>
      </c>
      <c r="H237">
        <v>13.35</v>
      </c>
      <c r="I237">
        <v>1284229</v>
      </c>
    </row>
    <row r="238" spans="1:9">
      <c r="A238" t="s">
        <v>805</v>
      </c>
      <c r="B238" t="s">
        <v>331</v>
      </c>
      <c r="C238" t="s">
        <v>72</v>
      </c>
      <c r="D238" t="s">
        <v>451</v>
      </c>
      <c r="E238">
        <v>13</v>
      </c>
      <c r="F238">
        <v>42.5</v>
      </c>
      <c r="G238">
        <v>25.5</v>
      </c>
      <c r="H238">
        <v>15.3</v>
      </c>
      <c r="I238">
        <v>280796</v>
      </c>
    </row>
    <row r="239" spans="1:9">
      <c r="A239" t="s">
        <v>805</v>
      </c>
      <c r="B239" t="s">
        <v>331</v>
      </c>
      <c r="C239" t="s">
        <v>72</v>
      </c>
      <c r="D239" t="s">
        <v>451</v>
      </c>
      <c r="E239">
        <v>14</v>
      </c>
      <c r="F239">
        <v>52</v>
      </c>
      <c r="G239">
        <v>28.6</v>
      </c>
      <c r="H239">
        <v>21</v>
      </c>
      <c r="I239">
        <v>70687</v>
      </c>
    </row>
    <row r="240" spans="1:9">
      <c r="A240" t="s">
        <v>805</v>
      </c>
      <c r="B240" t="s">
        <v>331</v>
      </c>
      <c r="C240" t="s">
        <v>72</v>
      </c>
      <c r="D240" t="s">
        <v>451</v>
      </c>
      <c r="E240">
        <v>22</v>
      </c>
      <c r="F240">
        <v>38</v>
      </c>
      <c r="G240">
        <v>21</v>
      </c>
      <c r="H240">
        <v>13.6</v>
      </c>
      <c r="I240">
        <v>1339629</v>
      </c>
    </row>
    <row r="241" spans="1:9">
      <c r="A241" t="s">
        <v>805</v>
      </c>
      <c r="B241" t="s">
        <v>331</v>
      </c>
      <c r="C241" t="s">
        <v>72</v>
      </c>
      <c r="D241" t="s">
        <v>451</v>
      </c>
      <c r="E241">
        <v>71</v>
      </c>
      <c r="F241">
        <v>50</v>
      </c>
      <c r="G241">
        <v>25</v>
      </c>
      <c r="H241">
        <v>20.399999999999999</v>
      </c>
      <c r="I241">
        <v>66325</v>
      </c>
    </row>
    <row r="242" spans="1:9">
      <c r="A242" t="s">
        <v>805</v>
      </c>
      <c r="B242" t="s">
        <v>331</v>
      </c>
      <c r="C242" t="s">
        <v>72</v>
      </c>
      <c r="D242" t="s">
        <v>455</v>
      </c>
      <c r="E242">
        <v>111</v>
      </c>
      <c r="F242">
        <v>51</v>
      </c>
      <c r="G242">
        <v>33</v>
      </c>
      <c r="H242">
        <v>15.75</v>
      </c>
      <c r="I242">
        <v>107450</v>
      </c>
    </row>
    <row r="243" spans="1:9">
      <c r="A243" t="s">
        <v>805</v>
      </c>
      <c r="B243" t="s">
        <v>331</v>
      </c>
      <c r="C243" t="s">
        <v>72</v>
      </c>
      <c r="D243" t="s">
        <v>455</v>
      </c>
      <c r="E243">
        <v>114</v>
      </c>
      <c r="F243">
        <v>91</v>
      </c>
      <c r="G243">
        <v>57</v>
      </c>
      <c r="H243">
        <v>28</v>
      </c>
      <c r="I243">
        <v>1475347</v>
      </c>
    </row>
    <row r="244" spans="1:9">
      <c r="A244" t="s">
        <v>805</v>
      </c>
      <c r="B244" t="s">
        <v>331</v>
      </c>
      <c r="C244" t="s">
        <v>72</v>
      </c>
      <c r="D244" t="s">
        <v>455</v>
      </c>
      <c r="E244">
        <v>121</v>
      </c>
      <c r="F244">
        <v>30</v>
      </c>
      <c r="G244">
        <v>23.2</v>
      </c>
      <c r="H244">
        <v>5</v>
      </c>
      <c r="I244">
        <v>1156318</v>
      </c>
    </row>
    <row r="245" spans="1:9">
      <c r="A245" t="s">
        <v>805</v>
      </c>
      <c r="B245" t="s">
        <v>331</v>
      </c>
      <c r="C245" t="s">
        <v>72</v>
      </c>
      <c r="D245" t="s">
        <v>455</v>
      </c>
      <c r="E245">
        <v>161</v>
      </c>
      <c r="F245">
        <v>44.5</v>
      </c>
      <c r="G245">
        <v>22.8</v>
      </c>
      <c r="H245">
        <v>18</v>
      </c>
      <c r="I245">
        <v>114713</v>
      </c>
    </row>
    <row r="246" spans="1:9">
      <c r="A246" t="s">
        <v>805</v>
      </c>
      <c r="B246" t="s">
        <v>331</v>
      </c>
      <c r="C246" t="s">
        <v>72</v>
      </c>
      <c r="D246" t="s">
        <v>441</v>
      </c>
      <c r="E246">
        <v>311</v>
      </c>
      <c r="F246">
        <v>140</v>
      </c>
      <c r="G246">
        <v>62.4</v>
      </c>
      <c r="H246">
        <v>70</v>
      </c>
      <c r="I246">
        <v>159488</v>
      </c>
    </row>
    <row r="247" spans="1:9">
      <c r="A247" t="s">
        <v>805</v>
      </c>
      <c r="B247" t="s">
        <v>331</v>
      </c>
      <c r="C247" t="s">
        <v>72</v>
      </c>
      <c r="D247" t="s">
        <v>433</v>
      </c>
      <c r="E247">
        <v>521</v>
      </c>
      <c r="F247">
        <v>120</v>
      </c>
      <c r="G247">
        <v>58.2</v>
      </c>
      <c r="H247">
        <v>55</v>
      </c>
      <c r="I247">
        <v>127006</v>
      </c>
    </row>
    <row r="248" spans="1:9">
      <c r="A248" t="s">
        <v>805</v>
      </c>
      <c r="B248" t="s">
        <v>331</v>
      </c>
      <c r="C248" t="s">
        <v>72</v>
      </c>
      <c r="D248" t="s">
        <v>433</v>
      </c>
      <c r="E248">
        <v>522</v>
      </c>
      <c r="F248">
        <v>149</v>
      </c>
      <c r="G248">
        <v>70</v>
      </c>
      <c r="H248">
        <v>75</v>
      </c>
      <c r="I248">
        <v>89613</v>
      </c>
    </row>
    <row r="249" spans="1:9">
      <c r="A249" t="s">
        <v>805</v>
      </c>
      <c r="B249" t="s">
        <v>331</v>
      </c>
      <c r="C249" t="s">
        <v>72</v>
      </c>
      <c r="D249" t="s">
        <v>433</v>
      </c>
      <c r="E249">
        <v>523</v>
      </c>
      <c r="F249">
        <v>170</v>
      </c>
      <c r="G249">
        <v>80</v>
      </c>
      <c r="H249">
        <v>85</v>
      </c>
      <c r="I249">
        <v>65419</v>
      </c>
    </row>
    <row r="250" spans="1:9">
      <c r="A250" t="s">
        <v>805</v>
      </c>
      <c r="B250" t="s">
        <v>331</v>
      </c>
      <c r="C250" t="s">
        <v>72</v>
      </c>
      <c r="D250" t="s">
        <v>433</v>
      </c>
      <c r="E250">
        <v>531</v>
      </c>
      <c r="F250">
        <v>126</v>
      </c>
      <c r="G250">
        <v>62.8</v>
      </c>
      <c r="H250">
        <v>51.2</v>
      </c>
      <c r="I250">
        <v>365489</v>
      </c>
    </row>
    <row r="251" spans="1:9">
      <c r="A251" t="s">
        <v>805</v>
      </c>
      <c r="B251" t="s">
        <v>331</v>
      </c>
      <c r="C251" t="s">
        <v>72</v>
      </c>
      <c r="D251" t="s">
        <v>433</v>
      </c>
      <c r="E251">
        <v>532</v>
      </c>
      <c r="F251">
        <v>163</v>
      </c>
      <c r="G251">
        <v>78.400000000000006</v>
      </c>
      <c r="H251">
        <v>79</v>
      </c>
      <c r="I251">
        <v>321380</v>
      </c>
    </row>
    <row r="252" spans="1:9">
      <c r="A252" t="s">
        <v>805</v>
      </c>
      <c r="B252" t="s">
        <v>331</v>
      </c>
      <c r="C252" t="s">
        <v>72</v>
      </c>
      <c r="D252" t="s">
        <v>433</v>
      </c>
      <c r="E252">
        <v>533</v>
      </c>
      <c r="F252">
        <v>190</v>
      </c>
      <c r="G252">
        <v>92.4</v>
      </c>
      <c r="H252">
        <v>91.5</v>
      </c>
      <c r="I252">
        <v>158291</v>
      </c>
    </row>
    <row r="253" spans="1:9">
      <c r="A253" t="s">
        <v>805</v>
      </c>
      <c r="B253" t="s">
        <v>331</v>
      </c>
      <c r="C253" t="s">
        <v>72</v>
      </c>
      <c r="D253" t="s">
        <v>433</v>
      </c>
      <c r="E253">
        <v>534</v>
      </c>
      <c r="F253">
        <v>210</v>
      </c>
      <c r="G253">
        <v>103.4</v>
      </c>
      <c r="H253">
        <v>101.925</v>
      </c>
      <c r="I253">
        <v>65328</v>
      </c>
    </row>
    <row r="254" spans="1:9">
      <c r="A254" t="s">
        <v>805</v>
      </c>
      <c r="B254" t="s">
        <v>331</v>
      </c>
      <c r="C254" t="s">
        <v>72</v>
      </c>
      <c r="D254" t="s">
        <v>433</v>
      </c>
      <c r="E254">
        <v>575</v>
      </c>
      <c r="F254">
        <v>30</v>
      </c>
      <c r="G254">
        <v>13</v>
      </c>
      <c r="H254">
        <v>14</v>
      </c>
      <c r="I254">
        <v>52368</v>
      </c>
    </row>
    <row r="255" spans="1:9">
      <c r="A255" t="s">
        <v>805</v>
      </c>
      <c r="B255" t="s">
        <v>331</v>
      </c>
      <c r="C255" t="s">
        <v>72</v>
      </c>
      <c r="D255" t="s">
        <v>433</v>
      </c>
      <c r="E255">
        <v>577</v>
      </c>
      <c r="F255">
        <v>30</v>
      </c>
      <c r="G255">
        <v>15</v>
      </c>
      <c r="H255">
        <v>12</v>
      </c>
      <c r="I255">
        <v>107543</v>
      </c>
    </row>
    <row r="256" spans="1:9">
      <c r="A256" t="s">
        <v>805</v>
      </c>
      <c r="B256" t="s">
        <v>331</v>
      </c>
      <c r="C256" t="s">
        <v>72</v>
      </c>
      <c r="D256" t="s">
        <v>799</v>
      </c>
      <c r="E256">
        <v>615</v>
      </c>
      <c r="F256">
        <v>1300</v>
      </c>
      <c r="G256">
        <v>560</v>
      </c>
      <c r="H256">
        <v>755.55555556000002</v>
      </c>
      <c r="I256">
        <v>56729</v>
      </c>
    </row>
    <row r="257" spans="1:9">
      <c r="A257" t="s">
        <v>805</v>
      </c>
      <c r="B257" t="s">
        <v>331</v>
      </c>
      <c r="C257" t="s">
        <v>804</v>
      </c>
      <c r="D257" t="s">
        <v>451</v>
      </c>
      <c r="E257">
        <v>11</v>
      </c>
      <c r="F257">
        <v>52</v>
      </c>
      <c r="G257">
        <v>36.4</v>
      </c>
      <c r="H257">
        <v>11</v>
      </c>
      <c r="I257">
        <v>243550</v>
      </c>
    </row>
    <row r="258" spans="1:9">
      <c r="A258" t="s">
        <v>805</v>
      </c>
      <c r="B258" t="s">
        <v>331</v>
      </c>
      <c r="C258" t="s">
        <v>804</v>
      </c>
      <c r="D258" t="s">
        <v>451</v>
      </c>
      <c r="E258">
        <v>12</v>
      </c>
      <c r="F258">
        <v>47</v>
      </c>
      <c r="G258">
        <v>31.5</v>
      </c>
      <c r="H258">
        <v>13.5</v>
      </c>
      <c r="I258">
        <v>942887</v>
      </c>
    </row>
    <row r="259" spans="1:9">
      <c r="A259" t="s">
        <v>805</v>
      </c>
      <c r="B259" t="s">
        <v>331</v>
      </c>
      <c r="C259" t="s">
        <v>804</v>
      </c>
      <c r="D259" t="s">
        <v>451</v>
      </c>
      <c r="E259">
        <v>13</v>
      </c>
      <c r="F259">
        <v>40</v>
      </c>
      <c r="G259">
        <v>21</v>
      </c>
      <c r="H259">
        <v>17</v>
      </c>
      <c r="I259">
        <v>168245</v>
      </c>
    </row>
    <row r="260" spans="1:9">
      <c r="A260" t="s">
        <v>805</v>
      </c>
      <c r="B260" t="s">
        <v>331</v>
      </c>
      <c r="C260" t="s">
        <v>804</v>
      </c>
      <c r="D260" t="s">
        <v>451</v>
      </c>
      <c r="E260">
        <v>14</v>
      </c>
      <c r="F260">
        <v>51</v>
      </c>
      <c r="G260">
        <v>26.4</v>
      </c>
      <c r="H260">
        <v>21.7</v>
      </c>
      <c r="I260">
        <v>57796</v>
      </c>
    </row>
    <row r="261" spans="1:9">
      <c r="A261" t="s">
        <v>805</v>
      </c>
      <c r="B261" t="s">
        <v>331</v>
      </c>
      <c r="C261" t="s">
        <v>804</v>
      </c>
      <c r="D261" t="s">
        <v>451</v>
      </c>
      <c r="E261">
        <v>22</v>
      </c>
      <c r="F261">
        <v>39.5</v>
      </c>
      <c r="G261">
        <v>19</v>
      </c>
      <c r="H261">
        <v>16</v>
      </c>
      <c r="I261">
        <v>731796</v>
      </c>
    </row>
    <row r="262" spans="1:9">
      <c r="A262" t="s">
        <v>805</v>
      </c>
      <c r="B262" t="s">
        <v>331</v>
      </c>
      <c r="C262" t="s">
        <v>804</v>
      </c>
      <c r="D262" t="s">
        <v>451</v>
      </c>
      <c r="E262">
        <v>71</v>
      </c>
      <c r="F262">
        <v>50</v>
      </c>
      <c r="G262">
        <v>24.6</v>
      </c>
      <c r="H262">
        <v>20.2</v>
      </c>
      <c r="I262">
        <v>35061</v>
      </c>
    </row>
    <row r="263" spans="1:9">
      <c r="A263" t="s">
        <v>805</v>
      </c>
      <c r="B263" t="s">
        <v>331</v>
      </c>
      <c r="C263" t="s">
        <v>804</v>
      </c>
      <c r="D263" t="s">
        <v>455</v>
      </c>
      <c r="E263">
        <v>111</v>
      </c>
      <c r="F263">
        <v>48.5</v>
      </c>
      <c r="G263">
        <v>30</v>
      </c>
      <c r="H263">
        <v>12</v>
      </c>
      <c r="I263">
        <v>70191</v>
      </c>
    </row>
    <row r="264" spans="1:9">
      <c r="A264" t="s">
        <v>805</v>
      </c>
      <c r="B264" t="s">
        <v>331</v>
      </c>
      <c r="C264" t="s">
        <v>804</v>
      </c>
      <c r="D264" t="s">
        <v>455</v>
      </c>
      <c r="E264">
        <v>114</v>
      </c>
      <c r="F264">
        <v>92</v>
      </c>
      <c r="G264">
        <v>58.2</v>
      </c>
      <c r="H264">
        <v>27.6</v>
      </c>
      <c r="I264">
        <v>942776</v>
      </c>
    </row>
    <row r="265" spans="1:9">
      <c r="A265" t="s">
        <v>805</v>
      </c>
      <c r="B265" t="s">
        <v>331</v>
      </c>
      <c r="C265" t="s">
        <v>804</v>
      </c>
      <c r="D265" t="s">
        <v>455</v>
      </c>
      <c r="E265">
        <v>121</v>
      </c>
      <c r="F265">
        <v>25</v>
      </c>
      <c r="G265">
        <v>25</v>
      </c>
      <c r="H265">
        <v>0</v>
      </c>
      <c r="I265">
        <v>454518</v>
      </c>
    </row>
    <row r="266" spans="1:9">
      <c r="A266" t="s">
        <v>805</v>
      </c>
      <c r="B266" t="s">
        <v>331</v>
      </c>
      <c r="C266" t="s">
        <v>804</v>
      </c>
      <c r="D266" t="s">
        <v>455</v>
      </c>
      <c r="E266">
        <v>161</v>
      </c>
      <c r="F266">
        <v>44.5</v>
      </c>
      <c r="G266">
        <v>22.8</v>
      </c>
      <c r="H266">
        <v>19.2</v>
      </c>
      <c r="I266">
        <v>119488</v>
      </c>
    </row>
    <row r="267" spans="1:9">
      <c r="A267" t="s">
        <v>805</v>
      </c>
      <c r="B267" t="s">
        <v>331</v>
      </c>
      <c r="C267" t="s">
        <v>804</v>
      </c>
      <c r="D267" t="s">
        <v>441</v>
      </c>
      <c r="E267">
        <v>311</v>
      </c>
      <c r="F267">
        <v>126</v>
      </c>
      <c r="G267">
        <v>62.4</v>
      </c>
      <c r="H267">
        <v>60.8</v>
      </c>
      <c r="I267">
        <v>107083</v>
      </c>
    </row>
    <row r="268" spans="1:9">
      <c r="A268" t="s">
        <v>805</v>
      </c>
      <c r="B268" t="s">
        <v>331</v>
      </c>
      <c r="C268" t="s">
        <v>804</v>
      </c>
      <c r="D268" t="s">
        <v>433</v>
      </c>
      <c r="E268">
        <v>521</v>
      </c>
      <c r="F268">
        <v>120</v>
      </c>
      <c r="G268">
        <v>51.2</v>
      </c>
      <c r="H268">
        <v>58.35</v>
      </c>
      <c r="I268">
        <v>83187</v>
      </c>
    </row>
    <row r="269" spans="1:9">
      <c r="A269" t="s">
        <v>805</v>
      </c>
      <c r="B269" t="s">
        <v>331</v>
      </c>
      <c r="C269" t="s">
        <v>804</v>
      </c>
      <c r="D269" t="s">
        <v>433</v>
      </c>
      <c r="E269">
        <v>522</v>
      </c>
      <c r="F269">
        <v>140</v>
      </c>
      <c r="G269">
        <v>66</v>
      </c>
      <c r="H269">
        <v>72</v>
      </c>
      <c r="I269">
        <v>65553</v>
      </c>
    </row>
    <row r="270" spans="1:9">
      <c r="A270" t="s">
        <v>805</v>
      </c>
      <c r="B270" t="s">
        <v>331</v>
      </c>
      <c r="C270" t="s">
        <v>804</v>
      </c>
      <c r="D270" t="s">
        <v>433</v>
      </c>
      <c r="E270">
        <v>523</v>
      </c>
      <c r="F270">
        <v>155</v>
      </c>
      <c r="G270">
        <v>76.5</v>
      </c>
      <c r="H270">
        <v>76</v>
      </c>
      <c r="I270">
        <v>45163</v>
      </c>
    </row>
    <row r="271" spans="1:9">
      <c r="A271" t="s">
        <v>805</v>
      </c>
      <c r="B271" t="s">
        <v>331</v>
      </c>
      <c r="C271" t="s">
        <v>804</v>
      </c>
      <c r="D271" t="s">
        <v>433</v>
      </c>
      <c r="E271">
        <v>531</v>
      </c>
      <c r="F271">
        <v>120</v>
      </c>
      <c r="G271">
        <v>59.4</v>
      </c>
      <c r="H271">
        <v>53.3</v>
      </c>
      <c r="I271">
        <v>238306</v>
      </c>
    </row>
    <row r="272" spans="1:9">
      <c r="A272" t="s">
        <v>805</v>
      </c>
      <c r="B272" t="s">
        <v>331</v>
      </c>
      <c r="C272" t="s">
        <v>804</v>
      </c>
      <c r="D272" t="s">
        <v>433</v>
      </c>
      <c r="E272">
        <v>532</v>
      </c>
      <c r="F272">
        <v>150</v>
      </c>
      <c r="G272">
        <v>75</v>
      </c>
      <c r="H272">
        <v>72</v>
      </c>
      <c r="I272">
        <v>232595</v>
      </c>
    </row>
    <row r="273" spans="1:9">
      <c r="A273" t="s">
        <v>805</v>
      </c>
      <c r="B273" t="s">
        <v>331</v>
      </c>
      <c r="C273" t="s">
        <v>804</v>
      </c>
      <c r="D273" t="s">
        <v>433</v>
      </c>
      <c r="E273">
        <v>533</v>
      </c>
      <c r="F273">
        <v>177</v>
      </c>
      <c r="G273">
        <v>84</v>
      </c>
      <c r="H273">
        <v>85</v>
      </c>
      <c r="I273">
        <v>109677</v>
      </c>
    </row>
    <row r="274" spans="1:9">
      <c r="A274" t="s">
        <v>805</v>
      </c>
      <c r="B274" t="s">
        <v>331</v>
      </c>
      <c r="C274" t="s">
        <v>804</v>
      </c>
      <c r="D274" t="s">
        <v>433</v>
      </c>
      <c r="E274">
        <v>534</v>
      </c>
      <c r="F274">
        <v>195</v>
      </c>
      <c r="G274">
        <v>93.2</v>
      </c>
      <c r="H274">
        <v>98</v>
      </c>
      <c r="I274">
        <v>50322</v>
      </c>
    </row>
    <row r="275" spans="1:9">
      <c r="A275" t="s">
        <v>805</v>
      </c>
      <c r="B275" t="s">
        <v>331</v>
      </c>
      <c r="C275" t="s">
        <v>804</v>
      </c>
      <c r="D275" t="s">
        <v>433</v>
      </c>
      <c r="E275">
        <v>575</v>
      </c>
      <c r="F275">
        <v>29.5</v>
      </c>
      <c r="G275">
        <v>13.8</v>
      </c>
      <c r="H275">
        <v>13</v>
      </c>
      <c r="I275">
        <v>38458</v>
      </c>
    </row>
    <row r="276" spans="1:9">
      <c r="A276" t="s">
        <v>805</v>
      </c>
      <c r="B276" t="s">
        <v>331</v>
      </c>
      <c r="C276" t="s">
        <v>804</v>
      </c>
      <c r="D276" t="s">
        <v>433</v>
      </c>
      <c r="E276">
        <v>577</v>
      </c>
      <c r="F276">
        <v>25</v>
      </c>
      <c r="G276">
        <v>12.625</v>
      </c>
      <c r="H276">
        <v>11.4</v>
      </c>
      <c r="I276">
        <v>107682</v>
      </c>
    </row>
    <row r="277" spans="1:9">
      <c r="A277" t="s">
        <v>805</v>
      </c>
      <c r="B277" t="s">
        <v>331</v>
      </c>
      <c r="C277" t="s">
        <v>804</v>
      </c>
      <c r="D277" t="s">
        <v>799</v>
      </c>
      <c r="E277">
        <v>615</v>
      </c>
      <c r="F277">
        <v>1380</v>
      </c>
      <c r="G277">
        <v>510</v>
      </c>
      <c r="H277">
        <v>850</v>
      </c>
      <c r="I277">
        <v>28936</v>
      </c>
    </row>
    <row r="278" spans="1:9">
      <c r="A278" t="s">
        <v>805</v>
      </c>
      <c r="B278" t="s">
        <v>331</v>
      </c>
      <c r="C278" t="s">
        <v>803</v>
      </c>
      <c r="D278" t="s">
        <v>451</v>
      </c>
      <c r="E278">
        <v>11</v>
      </c>
      <c r="F278">
        <v>53</v>
      </c>
      <c r="G278">
        <v>37</v>
      </c>
      <c r="H278">
        <v>9.4</v>
      </c>
      <c r="I278">
        <v>246320</v>
      </c>
    </row>
    <row r="279" spans="1:9">
      <c r="A279" t="s">
        <v>805</v>
      </c>
      <c r="B279" t="s">
        <v>331</v>
      </c>
      <c r="C279" t="s">
        <v>803</v>
      </c>
      <c r="D279" t="s">
        <v>451</v>
      </c>
      <c r="E279">
        <v>12</v>
      </c>
      <c r="F279">
        <v>46</v>
      </c>
      <c r="G279">
        <v>31.5</v>
      </c>
      <c r="H279">
        <v>10.1</v>
      </c>
      <c r="I279">
        <v>766928</v>
      </c>
    </row>
    <row r="280" spans="1:9">
      <c r="A280" t="s">
        <v>805</v>
      </c>
      <c r="B280" t="s">
        <v>331</v>
      </c>
      <c r="C280" t="s">
        <v>803</v>
      </c>
      <c r="D280" t="s">
        <v>451</v>
      </c>
      <c r="E280">
        <v>13</v>
      </c>
      <c r="F280">
        <v>38</v>
      </c>
      <c r="G280">
        <v>20.7</v>
      </c>
      <c r="H280">
        <v>15.4</v>
      </c>
      <c r="I280">
        <v>171557</v>
      </c>
    </row>
    <row r="281" spans="1:9">
      <c r="A281" t="s">
        <v>805</v>
      </c>
      <c r="B281" t="s">
        <v>331</v>
      </c>
      <c r="C281" t="s">
        <v>803</v>
      </c>
      <c r="D281" t="s">
        <v>451</v>
      </c>
      <c r="E281">
        <v>14</v>
      </c>
      <c r="F281">
        <v>50</v>
      </c>
      <c r="G281">
        <v>25.8</v>
      </c>
      <c r="H281">
        <v>21</v>
      </c>
      <c r="I281">
        <v>57140</v>
      </c>
    </row>
    <row r="282" spans="1:9">
      <c r="A282" t="s">
        <v>805</v>
      </c>
      <c r="B282" t="s">
        <v>331</v>
      </c>
      <c r="C282" t="s">
        <v>803</v>
      </c>
      <c r="D282" t="s">
        <v>451</v>
      </c>
      <c r="E282">
        <v>22</v>
      </c>
      <c r="F282">
        <v>38</v>
      </c>
      <c r="G282">
        <v>20.2</v>
      </c>
      <c r="H282">
        <v>13</v>
      </c>
      <c r="I282">
        <v>833723</v>
      </c>
    </row>
    <row r="283" spans="1:9">
      <c r="A283" t="s">
        <v>805</v>
      </c>
      <c r="B283" t="s">
        <v>331</v>
      </c>
      <c r="C283" t="s">
        <v>803</v>
      </c>
      <c r="D283" t="s">
        <v>451</v>
      </c>
      <c r="E283">
        <v>71</v>
      </c>
      <c r="F283">
        <v>47</v>
      </c>
      <c r="G283">
        <v>24.6</v>
      </c>
      <c r="H283">
        <v>18.45</v>
      </c>
      <c r="I283">
        <v>38256</v>
      </c>
    </row>
    <row r="284" spans="1:9">
      <c r="A284" t="s">
        <v>805</v>
      </c>
      <c r="B284" t="s">
        <v>331</v>
      </c>
      <c r="C284" t="s">
        <v>803</v>
      </c>
      <c r="D284" t="s">
        <v>455</v>
      </c>
      <c r="E284">
        <v>111</v>
      </c>
      <c r="F284">
        <v>49</v>
      </c>
      <c r="G284">
        <v>33</v>
      </c>
      <c r="H284">
        <v>9.4</v>
      </c>
      <c r="I284">
        <v>76209</v>
      </c>
    </row>
    <row r="285" spans="1:9">
      <c r="A285" t="s">
        <v>805</v>
      </c>
      <c r="B285" t="s">
        <v>331</v>
      </c>
      <c r="C285" t="s">
        <v>803</v>
      </c>
      <c r="D285" t="s">
        <v>455</v>
      </c>
      <c r="E285">
        <v>114</v>
      </c>
      <c r="F285">
        <v>90</v>
      </c>
      <c r="G285">
        <v>62.1</v>
      </c>
      <c r="H285">
        <v>18.600000000000001</v>
      </c>
      <c r="I285">
        <v>873424</v>
      </c>
    </row>
    <row r="286" spans="1:9">
      <c r="A286" t="s">
        <v>805</v>
      </c>
      <c r="B286" t="s">
        <v>331</v>
      </c>
      <c r="C286" t="s">
        <v>803</v>
      </c>
      <c r="D286" t="s">
        <v>455</v>
      </c>
      <c r="E286">
        <v>121</v>
      </c>
      <c r="F286">
        <v>25</v>
      </c>
      <c r="G286">
        <v>22</v>
      </c>
      <c r="H286">
        <v>2</v>
      </c>
      <c r="I286">
        <v>646324</v>
      </c>
    </row>
    <row r="287" spans="1:9">
      <c r="A287" t="s">
        <v>805</v>
      </c>
      <c r="B287" t="s">
        <v>331</v>
      </c>
      <c r="C287" t="s">
        <v>803</v>
      </c>
      <c r="D287" t="s">
        <v>455</v>
      </c>
      <c r="E287">
        <v>161</v>
      </c>
      <c r="F287">
        <v>44.3</v>
      </c>
      <c r="G287">
        <v>22.8</v>
      </c>
      <c r="H287">
        <v>20.2</v>
      </c>
      <c r="I287">
        <v>61806</v>
      </c>
    </row>
    <row r="288" spans="1:9">
      <c r="A288" t="s">
        <v>805</v>
      </c>
      <c r="B288" t="s">
        <v>331</v>
      </c>
      <c r="C288" t="s">
        <v>803</v>
      </c>
      <c r="D288" t="s">
        <v>441</v>
      </c>
      <c r="E288">
        <v>311</v>
      </c>
      <c r="F288">
        <v>135</v>
      </c>
      <c r="G288">
        <v>62.4</v>
      </c>
      <c r="H288">
        <v>63.8</v>
      </c>
      <c r="I288">
        <v>100402</v>
      </c>
    </row>
    <row r="289" spans="1:9">
      <c r="A289" t="s">
        <v>805</v>
      </c>
      <c r="B289" t="s">
        <v>331</v>
      </c>
      <c r="C289" t="s">
        <v>803</v>
      </c>
      <c r="D289" t="s">
        <v>433</v>
      </c>
      <c r="E289">
        <v>521</v>
      </c>
      <c r="F289">
        <v>118.5</v>
      </c>
      <c r="G289">
        <v>56</v>
      </c>
      <c r="H289">
        <v>49.8</v>
      </c>
      <c r="I289">
        <v>83151</v>
      </c>
    </row>
    <row r="290" spans="1:9">
      <c r="A290" t="s">
        <v>805</v>
      </c>
      <c r="B290" t="s">
        <v>331</v>
      </c>
      <c r="C290" t="s">
        <v>803</v>
      </c>
      <c r="D290" t="s">
        <v>433</v>
      </c>
      <c r="E290">
        <v>522</v>
      </c>
      <c r="F290">
        <v>138</v>
      </c>
      <c r="G290">
        <v>70</v>
      </c>
      <c r="H290">
        <v>60</v>
      </c>
      <c r="I290">
        <v>70039</v>
      </c>
    </row>
    <row r="291" spans="1:9">
      <c r="A291" t="s">
        <v>805</v>
      </c>
      <c r="B291" t="s">
        <v>331</v>
      </c>
      <c r="C291" t="s">
        <v>803</v>
      </c>
      <c r="D291" t="s">
        <v>433</v>
      </c>
      <c r="E291">
        <v>523</v>
      </c>
      <c r="F291">
        <v>166.5</v>
      </c>
      <c r="G291">
        <v>81.599999999999994</v>
      </c>
      <c r="H291">
        <v>68.400000000000006</v>
      </c>
      <c r="I291">
        <v>44863</v>
      </c>
    </row>
    <row r="292" spans="1:9">
      <c r="A292" t="s">
        <v>805</v>
      </c>
      <c r="B292" t="s">
        <v>331</v>
      </c>
      <c r="C292" t="s">
        <v>803</v>
      </c>
      <c r="D292" t="s">
        <v>433</v>
      </c>
      <c r="E292">
        <v>531</v>
      </c>
      <c r="F292">
        <v>130</v>
      </c>
      <c r="G292">
        <v>60</v>
      </c>
      <c r="H292">
        <v>46.4</v>
      </c>
      <c r="I292">
        <v>235622</v>
      </c>
    </row>
    <row r="293" spans="1:9">
      <c r="A293" t="s">
        <v>805</v>
      </c>
      <c r="B293" t="s">
        <v>331</v>
      </c>
      <c r="C293" t="s">
        <v>803</v>
      </c>
      <c r="D293" t="s">
        <v>433</v>
      </c>
      <c r="E293">
        <v>532</v>
      </c>
      <c r="F293">
        <v>154</v>
      </c>
      <c r="G293">
        <v>79.2</v>
      </c>
      <c r="H293">
        <v>65.45</v>
      </c>
      <c r="I293">
        <v>245424</v>
      </c>
    </row>
    <row r="294" spans="1:9">
      <c r="A294" t="s">
        <v>805</v>
      </c>
      <c r="B294" t="s">
        <v>331</v>
      </c>
      <c r="C294" t="s">
        <v>803</v>
      </c>
      <c r="D294" t="s">
        <v>433</v>
      </c>
      <c r="E294">
        <v>533</v>
      </c>
      <c r="F294">
        <v>179</v>
      </c>
      <c r="G294">
        <v>96</v>
      </c>
      <c r="H294">
        <v>77</v>
      </c>
      <c r="I294">
        <v>113531</v>
      </c>
    </row>
    <row r="295" spans="1:9">
      <c r="A295" t="s">
        <v>805</v>
      </c>
      <c r="B295" t="s">
        <v>331</v>
      </c>
      <c r="C295" t="s">
        <v>803</v>
      </c>
      <c r="D295" t="s">
        <v>433</v>
      </c>
      <c r="E295">
        <v>534</v>
      </c>
      <c r="F295">
        <v>214.5</v>
      </c>
      <c r="G295">
        <v>102.6</v>
      </c>
      <c r="H295">
        <v>83</v>
      </c>
      <c r="I295">
        <v>48971</v>
      </c>
    </row>
    <row r="296" spans="1:9">
      <c r="A296" t="s">
        <v>805</v>
      </c>
      <c r="B296" t="s">
        <v>331</v>
      </c>
      <c r="C296" t="s">
        <v>803</v>
      </c>
      <c r="D296" t="s">
        <v>433</v>
      </c>
      <c r="E296">
        <v>575</v>
      </c>
      <c r="F296">
        <v>29</v>
      </c>
      <c r="G296">
        <v>13.8</v>
      </c>
      <c r="H296">
        <v>11.25</v>
      </c>
      <c r="I296">
        <v>20625</v>
      </c>
    </row>
    <row r="297" spans="1:9">
      <c r="A297" t="s">
        <v>805</v>
      </c>
      <c r="B297" t="s">
        <v>331</v>
      </c>
      <c r="C297" t="s">
        <v>803</v>
      </c>
      <c r="D297" t="s">
        <v>433</v>
      </c>
      <c r="E297">
        <v>577</v>
      </c>
      <c r="F297">
        <v>29</v>
      </c>
      <c r="G297">
        <v>14</v>
      </c>
      <c r="H297">
        <v>12.4</v>
      </c>
      <c r="I297">
        <v>84590</v>
      </c>
    </row>
    <row r="298" spans="1:9">
      <c r="A298" t="s">
        <v>805</v>
      </c>
      <c r="B298" t="s">
        <v>331</v>
      </c>
      <c r="C298" t="s">
        <v>803</v>
      </c>
      <c r="D298" t="s">
        <v>799</v>
      </c>
      <c r="E298">
        <v>615</v>
      </c>
      <c r="F298">
        <v>1349</v>
      </c>
      <c r="G298">
        <v>560</v>
      </c>
      <c r="H298">
        <v>766.55</v>
      </c>
      <c r="I298">
        <v>31301</v>
      </c>
    </row>
    <row r="299" spans="1:9">
      <c r="A299" t="s">
        <v>805</v>
      </c>
      <c r="B299" t="s">
        <v>331</v>
      </c>
      <c r="C299" t="s">
        <v>78</v>
      </c>
      <c r="D299" t="s">
        <v>451</v>
      </c>
      <c r="E299">
        <v>11</v>
      </c>
      <c r="F299">
        <v>54</v>
      </c>
      <c r="G299">
        <v>34</v>
      </c>
      <c r="H299">
        <v>20</v>
      </c>
      <c r="I299">
        <v>167866</v>
      </c>
    </row>
    <row r="300" spans="1:9">
      <c r="A300" t="s">
        <v>805</v>
      </c>
      <c r="B300" t="s">
        <v>331</v>
      </c>
      <c r="C300" t="s">
        <v>78</v>
      </c>
      <c r="D300" t="s">
        <v>451</v>
      </c>
      <c r="E300">
        <v>12</v>
      </c>
      <c r="F300">
        <v>50</v>
      </c>
      <c r="G300">
        <v>30.5</v>
      </c>
      <c r="H300">
        <v>18.399999999999999</v>
      </c>
      <c r="I300">
        <v>404312</v>
      </c>
    </row>
    <row r="301" spans="1:9">
      <c r="A301" t="s">
        <v>805</v>
      </c>
      <c r="B301" t="s">
        <v>331</v>
      </c>
      <c r="C301" t="s">
        <v>78</v>
      </c>
      <c r="D301" t="s">
        <v>451</v>
      </c>
      <c r="E301">
        <v>13</v>
      </c>
      <c r="F301">
        <v>45</v>
      </c>
      <c r="G301">
        <v>24.6</v>
      </c>
      <c r="H301">
        <v>18</v>
      </c>
      <c r="I301">
        <v>107566</v>
      </c>
    </row>
    <row r="302" spans="1:9">
      <c r="A302" t="s">
        <v>805</v>
      </c>
      <c r="B302" t="s">
        <v>331</v>
      </c>
      <c r="C302" t="s">
        <v>78</v>
      </c>
      <c r="D302" t="s">
        <v>451</v>
      </c>
      <c r="E302">
        <v>14</v>
      </c>
      <c r="F302">
        <v>57</v>
      </c>
      <c r="G302">
        <v>30</v>
      </c>
      <c r="H302">
        <v>23</v>
      </c>
      <c r="I302">
        <v>61212</v>
      </c>
    </row>
    <row r="303" spans="1:9">
      <c r="A303" t="s">
        <v>805</v>
      </c>
      <c r="B303" t="s">
        <v>331</v>
      </c>
      <c r="C303" t="s">
        <v>78</v>
      </c>
      <c r="D303" t="s">
        <v>451</v>
      </c>
      <c r="E303">
        <v>22</v>
      </c>
      <c r="F303">
        <v>41</v>
      </c>
      <c r="G303">
        <v>23</v>
      </c>
      <c r="H303">
        <v>16.399999999999999</v>
      </c>
      <c r="I303">
        <v>619538</v>
      </c>
    </row>
    <row r="304" spans="1:9">
      <c r="A304" t="s">
        <v>805</v>
      </c>
      <c r="B304" t="s">
        <v>331</v>
      </c>
      <c r="C304" t="s">
        <v>78</v>
      </c>
      <c r="D304" t="s">
        <v>451</v>
      </c>
      <c r="E304">
        <v>71</v>
      </c>
      <c r="F304">
        <v>52</v>
      </c>
      <c r="G304">
        <v>24.65</v>
      </c>
      <c r="H304">
        <v>22.4</v>
      </c>
      <c r="I304">
        <v>33167</v>
      </c>
    </row>
    <row r="305" spans="1:9">
      <c r="A305" t="s">
        <v>805</v>
      </c>
      <c r="B305" t="s">
        <v>331</v>
      </c>
      <c r="C305" t="s">
        <v>78</v>
      </c>
      <c r="D305" t="s">
        <v>455</v>
      </c>
      <c r="E305">
        <v>111</v>
      </c>
      <c r="F305">
        <v>59</v>
      </c>
      <c r="G305">
        <v>29</v>
      </c>
      <c r="H305">
        <v>23</v>
      </c>
      <c r="I305">
        <v>19561</v>
      </c>
    </row>
    <row r="306" spans="1:9">
      <c r="A306" t="s">
        <v>805</v>
      </c>
      <c r="B306" t="s">
        <v>331</v>
      </c>
      <c r="C306" t="s">
        <v>78</v>
      </c>
      <c r="D306" t="s">
        <v>455</v>
      </c>
      <c r="E306">
        <v>114</v>
      </c>
      <c r="F306">
        <v>100</v>
      </c>
      <c r="G306">
        <v>78</v>
      </c>
      <c r="H306">
        <v>13</v>
      </c>
      <c r="I306">
        <v>548132</v>
      </c>
    </row>
    <row r="307" spans="1:9">
      <c r="A307" t="s">
        <v>805</v>
      </c>
      <c r="B307" t="s">
        <v>331</v>
      </c>
      <c r="C307" t="s">
        <v>78</v>
      </c>
      <c r="D307" t="s">
        <v>455</v>
      </c>
      <c r="E307">
        <v>121</v>
      </c>
      <c r="F307">
        <v>29</v>
      </c>
      <c r="G307">
        <v>19.7</v>
      </c>
      <c r="H307">
        <v>9</v>
      </c>
      <c r="I307">
        <v>254390</v>
      </c>
    </row>
    <row r="308" spans="1:9">
      <c r="A308" t="s">
        <v>805</v>
      </c>
      <c r="B308" t="s">
        <v>331</v>
      </c>
      <c r="C308" t="s">
        <v>78</v>
      </c>
      <c r="D308" t="s">
        <v>455</v>
      </c>
      <c r="E308">
        <v>161</v>
      </c>
      <c r="F308">
        <v>53</v>
      </c>
      <c r="G308">
        <v>22.8</v>
      </c>
      <c r="H308">
        <v>22</v>
      </c>
      <c r="I308">
        <v>35833</v>
      </c>
    </row>
    <row r="309" spans="1:9">
      <c r="A309" t="s">
        <v>805</v>
      </c>
      <c r="B309" t="s">
        <v>331</v>
      </c>
      <c r="C309" t="s">
        <v>78</v>
      </c>
      <c r="D309" t="s">
        <v>441</v>
      </c>
      <c r="E309">
        <v>311</v>
      </c>
      <c r="F309">
        <v>143</v>
      </c>
      <c r="G309">
        <v>71.05</v>
      </c>
      <c r="H309">
        <v>59.6</v>
      </c>
      <c r="I309">
        <v>79807</v>
      </c>
    </row>
    <row r="310" spans="1:9">
      <c r="A310" t="s">
        <v>805</v>
      </c>
      <c r="B310" t="s">
        <v>331</v>
      </c>
      <c r="C310" t="s">
        <v>78</v>
      </c>
      <c r="D310" t="s">
        <v>433</v>
      </c>
      <c r="E310">
        <v>521</v>
      </c>
      <c r="F310">
        <v>125</v>
      </c>
      <c r="G310">
        <v>62.1</v>
      </c>
      <c r="H310">
        <v>49.8</v>
      </c>
      <c r="I310">
        <v>60710</v>
      </c>
    </row>
    <row r="311" spans="1:9">
      <c r="A311" t="s">
        <v>805</v>
      </c>
      <c r="B311" t="s">
        <v>331</v>
      </c>
      <c r="C311" t="s">
        <v>78</v>
      </c>
      <c r="D311" t="s">
        <v>433</v>
      </c>
      <c r="E311">
        <v>522</v>
      </c>
      <c r="F311">
        <v>150</v>
      </c>
      <c r="G311">
        <v>76.099999999999994</v>
      </c>
      <c r="H311">
        <v>60.3</v>
      </c>
      <c r="I311">
        <v>44145</v>
      </c>
    </row>
    <row r="312" spans="1:9">
      <c r="A312" t="s">
        <v>805</v>
      </c>
      <c r="B312" t="s">
        <v>331</v>
      </c>
      <c r="C312" t="s">
        <v>78</v>
      </c>
      <c r="D312" t="s">
        <v>433</v>
      </c>
      <c r="E312">
        <v>523</v>
      </c>
      <c r="F312">
        <v>172</v>
      </c>
      <c r="G312">
        <v>90</v>
      </c>
      <c r="H312">
        <v>69.2</v>
      </c>
      <c r="I312">
        <v>28919</v>
      </c>
    </row>
    <row r="313" spans="1:9">
      <c r="A313" t="s">
        <v>805</v>
      </c>
      <c r="B313" t="s">
        <v>331</v>
      </c>
      <c r="C313" t="s">
        <v>78</v>
      </c>
      <c r="D313" t="s">
        <v>433</v>
      </c>
      <c r="E313">
        <v>531</v>
      </c>
      <c r="F313">
        <v>135</v>
      </c>
      <c r="G313">
        <v>74.599999999999994</v>
      </c>
      <c r="H313">
        <v>54.4</v>
      </c>
      <c r="I313">
        <v>144327</v>
      </c>
    </row>
    <row r="314" spans="1:9">
      <c r="A314" t="s">
        <v>805</v>
      </c>
      <c r="B314" t="s">
        <v>331</v>
      </c>
      <c r="C314" t="s">
        <v>78</v>
      </c>
      <c r="D314" t="s">
        <v>433</v>
      </c>
      <c r="E314">
        <v>532</v>
      </c>
      <c r="F314">
        <v>169</v>
      </c>
      <c r="G314">
        <v>87</v>
      </c>
      <c r="H314">
        <v>69.599999999999994</v>
      </c>
      <c r="I314">
        <v>127541</v>
      </c>
    </row>
    <row r="315" spans="1:9">
      <c r="A315" t="s">
        <v>805</v>
      </c>
      <c r="B315" t="s">
        <v>331</v>
      </c>
      <c r="C315" t="s">
        <v>78</v>
      </c>
      <c r="D315" t="s">
        <v>433</v>
      </c>
      <c r="E315">
        <v>533</v>
      </c>
      <c r="F315">
        <v>200</v>
      </c>
      <c r="G315">
        <v>104.4</v>
      </c>
      <c r="H315">
        <v>81.2</v>
      </c>
      <c r="I315">
        <v>60696</v>
      </c>
    </row>
    <row r="316" spans="1:9">
      <c r="A316" t="s">
        <v>805</v>
      </c>
      <c r="B316" t="s">
        <v>331</v>
      </c>
      <c r="C316" t="s">
        <v>78</v>
      </c>
      <c r="D316" t="s">
        <v>433</v>
      </c>
      <c r="E316">
        <v>534</v>
      </c>
      <c r="F316">
        <v>222</v>
      </c>
      <c r="G316">
        <v>114</v>
      </c>
      <c r="H316">
        <v>90.4</v>
      </c>
      <c r="I316">
        <v>27142</v>
      </c>
    </row>
    <row r="317" spans="1:9">
      <c r="A317" t="s">
        <v>805</v>
      </c>
      <c r="B317" t="s">
        <v>331</v>
      </c>
      <c r="C317" t="s">
        <v>78</v>
      </c>
      <c r="D317" t="s">
        <v>433</v>
      </c>
      <c r="E317">
        <v>575</v>
      </c>
      <c r="F317">
        <v>31</v>
      </c>
      <c r="G317">
        <v>15</v>
      </c>
      <c r="H317">
        <v>12.8</v>
      </c>
      <c r="I317">
        <v>26578</v>
      </c>
    </row>
    <row r="318" spans="1:9">
      <c r="A318" t="s">
        <v>805</v>
      </c>
      <c r="B318" t="s">
        <v>331</v>
      </c>
      <c r="C318" t="s">
        <v>78</v>
      </c>
      <c r="D318" t="s">
        <v>433</v>
      </c>
      <c r="E318">
        <v>577</v>
      </c>
      <c r="F318">
        <v>37</v>
      </c>
      <c r="G318">
        <v>18.899999999999999</v>
      </c>
      <c r="H318">
        <v>15.2</v>
      </c>
      <c r="I318">
        <v>42935</v>
      </c>
    </row>
    <row r="319" spans="1:9">
      <c r="A319" t="s">
        <v>805</v>
      </c>
      <c r="B319" t="s">
        <v>331</v>
      </c>
      <c r="C319" t="s">
        <v>78</v>
      </c>
      <c r="D319" t="s">
        <v>799</v>
      </c>
      <c r="E319">
        <v>615</v>
      </c>
      <c r="F319">
        <v>1329</v>
      </c>
      <c r="G319">
        <v>680</v>
      </c>
      <c r="H319">
        <v>570</v>
      </c>
      <c r="I319">
        <v>35164</v>
      </c>
    </row>
    <row r="320" spans="1:9">
      <c r="A320" t="s">
        <v>805</v>
      </c>
      <c r="B320" t="s">
        <v>331</v>
      </c>
      <c r="C320" t="s">
        <v>75</v>
      </c>
      <c r="D320" t="s">
        <v>451</v>
      </c>
      <c r="E320">
        <v>11</v>
      </c>
      <c r="F320">
        <v>52</v>
      </c>
      <c r="G320">
        <v>31.3</v>
      </c>
      <c r="H320">
        <v>15.6</v>
      </c>
      <c r="I320">
        <v>81061</v>
      </c>
    </row>
    <row r="321" spans="1:9">
      <c r="A321" t="s">
        <v>805</v>
      </c>
      <c r="B321" t="s">
        <v>331</v>
      </c>
      <c r="C321" t="s">
        <v>75</v>
      </c>
      <c r="D321" t="s">
        <v>451</v>
      </c>
      <c r="E321">
        <v>12</v>
      </c>
      <c r="F321">
        <v>46</v>
      </c>
      <c r="G321">
        <v>29.4</v>
      </c>
      <c r="H321">
        <v>15</v>
      </c>
      <c r="I321">
        <v>353738</v>
      </c>
    </row>
    <row r="322" spans="1:9">
      <c r="A322" t="s">
        <v>805</v>
      </c>
      <c r="B322" t="s">
        <v>331</v>
      </c>
      <c r="C322" t="s">
        <v>75</v>
      </c>
      <c r="D322" t="s">
        <v>451</v>
      </c>
      <c r="E322">
        <v>13</v>
      </c>
      <c r="F322">
        <v>42.5</v>
      </c>
      <c r="G322">
        <v>25</v>
      </c>
      <c r="H322">
        <v>16.5</v>
      </c>
      <c r="I322">
        <v>105548</v>
      </c>
    </row>
    <row r="323" spans="1:9">
      <c r="A323" t="s">
        <v>805</v>
      </c>
      <c r="B323" t="s">
        <v>331</v>
      </c>
      <c r="C323" t="s">
        <v>75</v>
      </c>
      <c r="D323" t="s">
        <v>451</v>
      </c>
      <c r="E323">
        <v>14</v>
      </c>
      <c r="F323">
        <v>51</v>
      </c>
      <c r="G323">
        <v>28.2</v>
      </c>
      <c r="H323">
        <v>19.2</v>
      </c>
      <c r="I323">
        <v>14899</v>
      </c>
    </row>
    <row r="324" spans="1:9">
      <c r="A324" t="s">
        <v>805</v>
      </c>
      <c r="B324" t="s">
        <v>331</v>
      </c>
      <c r="C324" t="s">
        <v>75</v>
      </c>
      <c r="D324" t="s">
        <v>451</v>
      </c>
      <c r="E324">
        <v>22</v>
      </c>
      <c r="F324">
        <v>38.5</v>
      </c>
      <c r="G324">
        <v>22</v>
      </c>
      <c r="H324">
        <v>15.4</v>
      </c>
      <c r="I324">
        <v>359666</v>
      </c>
    </row>
    <row r="325" spans="1:9">
      <c r="A325" t="s">
        <v>805</v>
      </c>
      <c r="B325" t="s">
        <v>331</v>
      </c>
      <c r="C325" t="s">
        <v>75</v>
      </c>
      <c r="D325" t="s">
        <v>451</v>
      </c>
      <c r="E325">
        <v>71</v>
      </c>
      <c r="F325">
        <v>50</v>
      </c>
      <c r="G325">
        <v>24.5</v>
      </c>
      <c r="H325">
        <v>23</v>
      </c>
      <c r="I325">
        <v>14085</v>
      </c>
    </row>
    <row r="326" spans="1:9">
      <c r="A326" t="s">
        <v>805</v>
      </c>
      <c r="B326" t="s">
        <v>331</v>
      </c>
      <c r="C326" t="s">
        <v>75</v>
      </c>
      <c r="D326" t="s">
        <v>455</v>
      </c>
      <c r="E326">
        <v>111</v>
      </c>
      <c r="F326">
        <v>53.5</v>
      </c>
      <c r="G326">
        <v>32.700000000000003</v>
      </c>
      <c r="H326">
        <v>11.6</v>
      </c>
      <c r="I326">
        <v>19214</v>
      </c>
    </row>
    <row r="327" spans="1:9">
      <c r="A327" t="s">
        <v>805</v>
      </c>
      <c r="B327" t="s">
        <v>331</v>
      </c>
      <c r="C327" t="s">
        <v>75</v>
      </c>
      <c r="D327" t="s">
        <v>455</v>
      </c>
      <c r="E327">
        <v>114</v>
      </c>
      <c r="F327">
        <v>94</v>
      </c>
      <c r="G327">
        <v>57.1</v>
      </c>
      <c r="H327">
        <v>32.799999999999997</v>
      </c>
      <c r="I327">
        <v>357814</v>
      </c>
    </row>
    <row r="328" spans="1:9">
      <c r="A328" t="s">
        <v>805</v>
      </c>
      <c r="B328" t="s">
        <v>331</v>
      </c>
      <c r="C328" t="s">
        <v>75</v>
      </c>
      <c r="D328" t="s">
        <v>455</v>
      </c>
      <c r="E328">
        <v>121</v>
      </c>
      <c r="F328">
        <v>29</v>
      </c>
      <c r="G328">
        <v>18</v>
      </c>
      <c r="H328">
        <v>6</v>
      </c>
      <c r="I328">
        <v>225382</v>
      </c>
    </row>
    <row r="329" spans="1:9">
      <c r="A329" t="s">
        <v>805</v>
      </c>
      <c r="B329" t="s">
        <v>331</v>
      </c>
      <c r="C329" t="s">
        <v>75</v>
      </c>
      <c r="D329" t="s">
        <v>455</v>
      </c>
      <c r="E329">
        <v>161</v>
      </c>
      <c r="F329">
        <v>40</v>
      </c>
      <c r="G329">
        <v>20.5</v>
      </c>
      <c r="H329">
        <v>14.75</v>
      </c>
      <c r="I329">
        <v>31320</v>
      </c>
    </row>
    <row r="330" spans="1:9">
      <c r="A330" t="s">
        <v>805</v>
      </c>
      <c r="B330" t="s">
        <v>331</v>
      </c>
      <c r="C330" t="s">
        <v>75</v>
      </c>
      <c r="D330" t="s">
        <v>441</v>
      </c>
      <c r="E330">
        <v>311</v>
      </c>
      <c r="F330">
        <v>118</v>
      </c>
      <c r="G330">
        <v>62.4</v>
      </c>
      <c r="H330">
        <v>52.25</v>
      </c>
      <c r="I330">
        <v>46891</v>
      </c>
    </row>
    <row r="331" spans="1:9">
      <c r="A331" t="s">
        <v>805</v>
      </c>
      <c r="B331" t="s">
        <v>331</v>
      </c>
      <c r="C331" t="s">
        <v>75</v>
      </c>
      <c r="D331" t="s">
        <v>433</v>
      </c>
      <c r="E331">
        <v>521</v>
      </c>
      <c r="F331">
        <v>108</v>
      </c>
      <c r="G331">
        <v>58.2</v>
      </c>
      <c r="H331">
        <v>43.4</v>
      </c>
      <c r="I331">
        <v>37811</v>
      </c>
    </row>
    <row r="332" spans="1:9">
      <c r="A332" t="s">
        <v>805</v>
      </c>
      <c r="B332" t="s">
        <v>331</v>
      </c>
      <c r="C332" t="s">
        <v>75</v>
      </c>
      <c r="D332" t="s">
        <v>433</v>
      </c>
      <c r="E332">
        <v>522</v>
      </c>
      <c r="F332">
        <v>132</v>
      </c>
      <c r="G332">
        <v>70.8</v>
      </c>
      <c r="H332">
        <v>52.8</v>
      </c>
      <c r="I332">
        <v>29363</v>
      </c>
    </row>
    <row r="333" spans="1:9">
      <c r="A333" t="s">
        <v>805</v>
      </c>
      <c r="B333" t="s">
        <v>331</v>
      </c>
      <c r="C333" t="s">
        <v>75</v>
      </c>
      <c r="D333" t="s">
        <v>433</v>
      </c>
      <c r="E333">
        <v>523</v>
      </c>
      <c r="F333">
        <v>144.5</v>
      </c>
      <c r="G333">
        <v>81.599999999999994</v>
      </c>
      <c r="H333">
        <v>57.8</v>
      </c>
      <c r="I333">
        <v>19727</v>
      </c>
    </row>
    <row r="334" spans="1:9">
      <c r="A334" t="s">
        <v>805</v>
      </c>
      <c r="B334" t="s">
        <v>331</v>
      </c>
      <c r="C334" t="s">
        <v>75</v>
      </c>
      <c r="D334" t="s">
        <v>433</v>
      </c>
      <c r="E334">
        <v>531</v>
      </c>
      <c r="F334">
        <v>117</v>
      </c>
      <c r="G334">
        <v>65</v>
      </c>
      <c r="H334">
        <v>46.2</v>
      </c>
      <c r="I334">
        <v>100578</v>
      </c>
    </row>
    <row r="335" spans="1:9">
      <c r="A335" t="s">
        <v>805</v>
      </c>
      <c r="B335" t="s">
        <v>331</v>
      </c>
      <c r="C335" t="s">
        <v>75</v>
      </c>
      <c r="D335" t="s">
        <v>433</v>
      </c>
      <c r="E335">
        <v>532</v>
      </c>
      <c r="F335">
        <v>150</v>
      </c>
      <c r="G335">
        <v>79.2</v>
      </c>
      <c r="H335">
        <v>58.6</v>
      </c>
      <c r="I335">
        <v>88055</v>
      </c>
    </row>
    <row r="336" spans="1:9">
      <c r="A336" t="s">
        <v>805</v>
      </c>
      <c r="B336" t="s">
        <v>331</v>
      </c>
      <c r="C336" t="s">
        <v>75</v>
      </c>
      <c r="D336" t="s">
        <v>433</v>
      </c>
      <c r="E336">
        <v>533</v>
      </c>
      <c r="F336">
        <v>180</v>
      </c>
      <c r="G336">
        <v>96</v>
      </c>
      <c r="H336">
        <v>71.400000000000006</v>
      </c>
      <c r="I336">
        <v>42623</v>
      </c>
    </row>
    <row r="337" spans="1:9">
      <c r="A337" t="s">
        <v>805</v>
      </c>
      <c r="B337" t="s">
        <v>331</v>
      </c>
      <c r="C337" t="s">
        <v>75</v>
      </c>
      <c r="D337" t="s">
        <v>433</v>
      </c>
      <c r="E337">
        <v>534</v>
      </c>
      <c r="F337">
        <v>192.5</v>
      </c>
      <c r="G337">
        <v>102.6</v>
      </c>
      <c r="H337">
        <v>77</v>
      </c>
      <c r="I337">
        <v>20467</v>
      </c>
    </row>
    <row r="338" spans="1:9">
      <c r="A338" t="s">
        <v>805</v>
      </c>
      <c r="B338" t="s">
        <v>331</v>
      </c>
      <c r="C338" t="s">
        <v>75</v>
      </c>
      <c r="D338" t="s">
        <v>433</v>
      </c>
      <c r="E338">
        <v>575</v>
      </c>
      <c r="F338">
        <v>25.5</v>
      </c>
      <c r="G338">
        <v>13.8</v>
      </c>
      <c r="H338">
        <v>10.199999999999999</v>
      </c>
      <c r="I338">
        <v>35958</v>
      </c>
    </row>
    <row r="339" spans="1:9">
      <c r="A339" t="s">
        <v>805</v>
      </c>
      <c r="B339" t="s">
        <v>331</v>
      </c>
      <c r="C339" t="s">
        <v>75</v>
      </c>
      <c r="D339" t="s">
        <v>433</v>
      </c>
      <c r="E339">
        <v>577</v>
      </c>
      <c r="F339">
        <v>25</v>
      </c>
      <c r="G339">
        <v>13.2</v>
      </c>
      <c r="H339">
        <v>9</v>
      </c>
      <c r="I339">
        <v>56154</v>
      </c>
    </row>
    <row r="340" spans="1:9">
      <c r="A340" t="s">
        <v>805</v>
      </c>
      <c r="B340" t="s">
        <v>331</v>
      </c>
      <c r="C340" t="s">
        <v>75</v>
      </c>
      <c r="D340" t="s">
        <v>799</v>
      </c>
      <c r="E340">
        <v>615</v>
      </c>
      <c r="F340">
        <v>1319.5</v>
      </c>
      <c r="G340">
        <v>562.65</v>
      </c>
      <c r="H340">
        <v>625</v>
      </c>
      <c r="I340">
        <v>10986</v>
      </c>
    </row>
    <row r="341" spans="1:9">
      <c r="A341" t="s">
        <v>805</v>
      </c>
      <c r="B341" t="s">
        <v>331</v>
      </c>
      <c r="C341" t="s">
        <v>802</v>
      </c>
      <c r="D341" t="s">
        <v>451</v>
      </c>
      <c r="E341">
        <v>11</v>
      </c>
      <c r="F341">
        <v>56</v>
      </c>
      <c r="G341">
        <v>36.75</v>
      </c>
      <c r="H341">
        <v>15.3</v>
      </c>
      <c r="I341">
        <v>20341</v>
      </c>
    </row>
    <row r="342" spans="1:9">
      <c r="A342" t="s">
        <v>805</v>
      </c>
      <c r="B342" t="s">
        <v>331</v>
      </c>
      <c r="C342" t="s">
        <v>802</v>
      </c>
      <c r="D342" t="s">
        <v>451</v>
      </c>
      <c r="E342">
        <v>12</v>
      </c>
      <c r="F342">
        <v>53</v>
      </c>
      <c r="G342">
        <v>31.9</v>
      </c>
      <c r="H342">
        <v>18.100000000000001</v>
      </c>
      <c r="I342">
        <v>70742</v>
      </c>
    </row>
    <row r="343" spans="1:9">
      <c r="A343" t="s">
        <v>805</v>
      </c>
      <c r="B343" t="s">
        <v>331</v>
      </c>
      <c r="C343" t="s">
        <v>802</v>
      </c>
      <c r="D343" t="s">
        <v>451</v>
      </c>
      <c r="E343">
        <v>13</v>
      </c>
      <c r="F343">
        <v>41.5</v>
      </c>
      <c r="G343">
        <v>21.85</v>
      </c>
      <c r="H343">
        <v>19</v>
      </c>
      <c r="I343">
        <v>19244</v>
      </c>
    </row>
    <row r="344" spans="1:9">
      <c r="A344" t="s">
        <v>805</v>
      </c>
      <c r="B344" t="s">
        <v>331</v>
      </c>
      <c r="C344" t="s">
        <v>802</v>
      </c>
      <c r="D344" t="s">
        <v>451</v>
      </c>
      <c r="E344">
        <v>14</v>
      </c>
      <c r="F344">
        <v>51</v>
      </c>
      <c r="G344">
        <v>25.8</v>
      </c>
      <c r="H344">
        <v>25.2</v>
      </c>
      <c r="I344">
        <v>7086</v>
      </c>
    </row>
    <row r="345" spans="1:9">
      <c r="A345" t="s">
        <v>805</v>
      </c>
      <c r="B345" t="s">
        <v>331</v>
      </c>
      <c r="C345" t="s">
        <v>802</v>
      </c>
      <c r="D345" t="s">
        <v>451</v>
      </c>
      <c r="E345">
        <v>22</v>
      </c>
      <c r="F345">
        <v>38</v>
      </c>
      <c r="G345">
        <v>21</v>
      </c>
      <c r="H345">
        <v>15</v>
      </c>
      <c r="I345">
        <v>76635</v>
      </c>
    </row>
    <row r="346" spans="1:9">
      <c r="A346" t="s">
        <v>805</v>
      </c>
      <c r="B346" t="s">
        <v>331</v>
      </c>
      <c r="C346" t="s">
        <v>802</v>
      </c>
      <c r="D346" t="s">
        <v>451</v>
      </c>
      <c r="E346">
        <v>71</v>
      </c>
      <c r="F346">
        <v>50.5</v>
      </c>
      <c r="G346">
        <v>23.9</v>
      </c>
      <c r="H346">
        <v>26.1</v>
      </c>
      <c r="I346">
        <v>3467</v>
      </c>
    </row>
    <row r="347" spans="1:9">
      <c r="A347" t="s">
        <v>805</v>
      </c>
      <c r="B347" t="s">
        <v>331</v>
      </c>
      <c r="C347" t="s">
        <v>802</v>
      </c>
      <c r="D347" t="s">
        <v>455</v>
      </c>
      <c r="E347">
        <v>111</v>
      </c>
      <c r="F347">
        <v>55</v>
      </c>
      <c r="G347">
        <v>23.3</v>
      </c>
      <c r="H347">
        <v>24.95</v>
      </c>
      <c r="I347">
        <v>5979</v>
      </c>
    </row>
    <row r="348" spans="1:9">
      <c r="A348" t="s">
        <v>805</v>
      </c>
      <c r="B348" t="s">
        <v>331</v>
      </c>
      <c r="C348" t="s">
        <v>802</v>
      </c>
      <c r="D348" t="s">
        <v>455</v>
      </c>
      <c r="E348">
        <v>114</v>
      </c>
      <c r="F348">
        <v>95</v>
      </c>
      <c r="G348">
        <v>57</v>
      </c>
      <c r="H348">
        <v>28.7</v>
      </c>
      <c r="I348">
        <v>73211</v>
      </c>
    </row>
    <row r="349" spans="1:9">
      <c r="A349" t="s">
        <v>805</v>
      </c>
      <c r="B349" t="s">
        <v>331</v>
      </c>
      <c r="C349" t="s">
        <v>802</v>
      </c>
      <c r="D349" t="s">
        <v>455</v>
      </c>
      <c r="E349">
        <v>121</v>
      </c>
      <c r="F349">
        <v>29</v>
      </c>
      <c r="G349">
        <v>20.3</v>
      </c>
      <c r="H349">
        <v>4</v>
      </c>
      <c r="I349">
        <v>33140</v>
      </c>
    </row>
    <row r="350" spans="1:9">
      <c r="A350" t="s">
        <v>805</v>
      </c>
      <c r="B350" t="s">
        <v>331</v>
      </c>
      <c r="C350" t="s">
        <v>802</v>
      </c>
      <c r="D350" t="s">
        <v>455</v>
      </c>
      <c r="E350">
        <v>161</v>
      </c>
      <c r="F350">
        <v>40</v>
      </c>
      <c r="G350">
        <v>22.8</v>
      </c>
      <c r="H350">
        <v>13.5</v>
      </c>
      <c r="I350">
        <v>8038</v>
      </c>
    </row>
    <row r="351" spans="1:9">
      <c r="A351" t="s">
        <v>805</v>
      </c>
      <c r="B351" t="s">
        <v>331</v>
      </c>
      <c r="C351" t="s">
        <v>802</v>
      </c>
      <c r="D351" t="s">
        <v>441</v>
      </c>
      <c r="E351">
        <v>311</v>
      </c>
      <c r="F351">
        <v>150</v>
      </c>
      <c r="G351">
        <v>62.4</v>
      </c>
      <c r="H351">
        <v>80.2</v>
      </c>
      <c r="I351">
        <v>14249</v>
      </c>
    </row>
    <row r="352" spans="1:9">
      <c r="A352" t="s">
        <v>805</v>
      </c>
      <c r="B352" t="s">
        <v>331</v>
      </c>
      <c r="C352" t="s">
        <v>802</v>
      </c>
      <c r="D352" t="s">
        <v>433</v>
      </c>
      <c r="E352">
        <v>521</v>
      </c>
      <c r="F352">
        <v>137</v>
      </c>
      <c r="G352">
        <v>58.2</v>
      </c>
      <c r="H352">
        <v>69</v>
      </c>
      <c r="I352">
        <v>10403</v>
      </c>
    </row>
    <row r="353" spans="1:9">
      <c r="A353" t="s">
        <v>805</v>
      </c>
      <c r="B353" t="s">
        <v>331</v>
      </c>
      <c r="C353" t="s">
        <v>802</v>
      </c>
      <c r="D353" t="s">
        <v>433</v>
      </c>
      <c r="E353">
        <v>522</v>
      </c>
      <c r="F353">
        <v>159.5</v>
      </c>
      <c r="G353">
        <v>70.8</v>
      </c>
      <c r="H353">
        <v>83</v>
      </c>
      <c r="I353">
        <v>7068</v>
      </c>
    </row>
    <row r="354" spans="1:9">
      <c r="A354" t="s">
        <v>805</v>
      </c>
      <c r="B354" t="s">
        <v>331</v>
      </c>
      <c r="C354" t="s">
        <v>802</v>
      </c>
      <c r="D354" t="s">
        <v>433</v>
      </c>
      <c r="E354">
        <v>523</v>
      </c>
      <c r="F354">
        <v>180</v>
      </c>
      <c r="G354">
        <v>81.599999999999994</v>
      </c>
      <c r="H354">
        <v>85</v>
      </c>
      <c r="I354">
        <v>4103</v>
      </c>
    </row>
    <row r="355" spans="1:9">
      <c r="A355" t="s">
        <v>805</v>
      </c>
      <c r="B355" t="s">
        <v>331</v>
      </c>
      <c r="C355" t="s">
        <v>802</v>
      </c>
      <c r="D355" t="s">
        <v>433</v>
      </c>
      <c r="E355">
        <v>531</v>
      </c>
      <c r="F355">
        <v>139</v>
      </c>
      <c r="G355">
        <v>65</v>
      </c>
      <c r="H355">
        <v>61.75</v>
      </c>
      <c r="I355">
        <v>22220</v>
      </c>
    </row>
    <row r="356" spans="1:9">
      <c r="A356" t="s">
        <v>805</v>
      </c>
      <c r="B356" t="s">
        <v>331</v>
      </c>
      <c r="C356" t="s">
        <v>802</v>
      </c>
      <c r="D356" t="s">
        <v>433</v>
      </c>
      <c r="E356">
        <v>532</v>
      </c>
      <c r="F356">
        <v>172</v>
      </c>
      <c r="G356">
        <v>79.2</v>
      </c>
      <c r="H356">
        <v>83.25</v>
      </c>
      <c r="I356">
        <v>21805</v>
      </c>
    </row>
    <row r="357" spans="1:9">
      <c r="A357" t="s">
        <v>805</v>
      </c>
      <c r="B357" t="s">
        <v>331</v>
      </c>
      <c r="C357" t="s">
        <v>802</v>
      </c>
      <c r="D357" t="s">
        <v>433</v>
      </c>
      <c r="E357">
        <v>533</v>
      </c>
      <c r="F357">
        <v>195</v>
      </c>
      <c r="G357">
        <v>95</v>
      </c>
      <c r="H357">
        <v>90.2</v>
      </c>
      <c r="I357">
        <v>10386</v>
      </c>
    </row>
    <row r="358" spans="1:9">
      <c r="A358" t="s">
        <v>805</v>
      </c>
      <c r="B358" t="s">
        <v>331</v>
      </c>
      <c r="C358" t="s">
        <v>802</v>
      </c>
      <c r="D358" t="s">
        <v>433</v>
      </c>
      <c r="E358">
        <v>534</v>
      </c>
      <c r="F358">
        <v>220</v>
      </c>
      <c r="G358">
        <v>102.6</v>
      </c>
      <c r="H358">
        <v>110.35</v>
      </c>
      <c r="I358">
        <v>4442</v>
      </c>
    </row>
    <row r="359" spans="1:9">
      <c r="A359" t="s">
        <v>805</v>
      </c>
      <c r="B359" t="s">
        <v>331</v>
      </c>
      <c r="C359" t="s">
        <v>802</v>
      </c>
      <c r="D359" t="s">
        <v>433</v>
      </c>
      <c r="E359">
        <v>575</v>
      </c>
      <c r="F359">
        <v>28</v>
      </c>
      <c r="G359">
        <v>13.8</v>
      </c>
      <c r="H359">
        <v>11.55</v>
      </c>
      <c r="I359">
        <v>3770</v>
      </c>
    </row>
    <row r="360" spans="1:9">
      <c r="A360" t="s">
        <v>805</v>
      </c>
      <c r="B360" t="s">
        <v>331</v>
      </c>
      <c r="C360" t="s">
        <v>802</v>
      </c>
      <c r="D360" t="s">
        <v>433</v>
      </c>
      <c r="E360">
        <v>577</v>
      </c>
      <c r="F360">
        <v>29</v>
      </c>
      <c r="G360">
        <v>15.3</v>
      </c>
      <c r="H360">
        <v>11</v>
      </c>
      <c r="I360">
        <v>8883</v>
      </c>
    </row>
    <row r="361" spans="1:9">
      <c r="A361" t="s">
        <v>805</v>
      </c>
      <c r="B361" t="s">
        <v>331</v>
      </c>
      <c r="C361" t="s">
        <v>802</v>
      </c>
      <c r="D361" t="s">
        <v>799</v>
      </c>
      <c r="E361">
        <v>615</v>
      </c>
      <c r="F361">
        <v>1441.5</v>
      </c>
      <c r="G361">
        <v>555.35</v>
      </c>
      <c r="H361">
        <v>846.55</v>
      </c>
      <c r="I361">
        <v>2605</v>
      </c>
    </row>
    <row r="362" spans="1:9">
      <c r="A362" t="s">
        <v>805</v>
      </c>
      <c r="B362" t="s">
        <v>331</v>
      </c>
      <c r="C362" t="s">
        <v>71</v>
      </c>
      <c r="D362" t="s">
        <v>451</v>
      </c>
      <c r="E362">
        <v>11</v>
      </c>
      <c r="F362">
        <v>59</v>
      </c>
      <c r="G362">
        <v>38.299999999999997</v>
      </c>
      <c r="H362">
        <v>19.25</v>
      </c>
      <c r="I362">
        <v>18632</v>
      </c>
    </row>
    <row r="363" spans="1:9">
      <c r="A363" t="s">
        <v>805</v>
      </c>
      <c r="B363" t="s">
        <v>331</v>
      </c>
      <c r="C363" t="s">
        <v>71</v>
      </c>
      <c r="D363" t="s">
        <v>451</v>
      </c>
      <c r="E363">
        <v>12</v>
      </c>
      <c r="F363">
        <v>60</v>
      </c>
      <c r="G363">
        <v>33.1</v>
      </c>
      <c r="H363">
        <v>26.3</v>
      </c>
      <c r="I363">
        <v>72237</v>
      </c>
    </row>
    <row r="364" spans="1:9">
      <c r="A364" t="s">
        <v>805</v>
      </c>
      <c r="B364" t="s">
        <v>331</v>
      </c>
      <c r="C364" t="s">
        <v>71</v>
      </c>
      <c r="D364" t="s">
        <v>451</v>
      </c>
      <c r="E364">
        <v>13</v>
      </c>
      <c r="F364">
        <v>49.5</v>
      </c>
      <c r="G364">
        <v>22.5</v>
      </c>
      <c r="H364">
        <v>21.7</v>
      </c>
      <c r="I364">
        <v>12643</v>
      </c>
    </row>
    <row r="365" spans="1:9">
      <c r="A365" t="s">
        <v>805</v>
      </c>
      <c r="B365" t="s">
        <v>331</v>
      </c>
      <c r="C365" t="s">
        <v>71</v>
      </c>
      <c r="D365" t="s">
        <v>451</v>
      </c>
      <c r="E365">
        <v>14</v>
      </c>
      <c r="F365">
        <v>66</v>
      </c>
      <c r="G365">
        <v>27.2</v>
      </c>
      <c r="H365">
        <v>35</v>
      </c>
      <c r="I365">
        <v>6037</v>
      </c>
    </row>
    <row r="366" spans="1:9">
      <c r="A366" t="s">
        <v>805</v>
      </c>
      <c r="B366" t="s">
        <v>331</v>
      </c>
      <c r="C366" t="s">
        <v>71</v>
      </c>
      <c r="D366" t="s">
        <v>451</v>
      </c>
      <c r="E366">
        <v>22</v>
      </c>
      <c r="F366">
        <v>40</v>
      </c>
      <c r="G366">
        <v>19.899999999999999</v>
      </c>
      <c r="H366">
        <v>18</v>
      </c>
      <c r="I366">
        <v>78932</v>
      </c>
    </row>
    <row r="367" spans="1:9">
      <c r="A367" t="s">
        <v>805</v>
      </c>
      <c r="B367" t="s">
        <v>331</v>
      </c>
      <c r="C367" t="s">
        <v>71</v>
      </c>
      <c r="D367" t="s">
        <v>451</v>
      </c>
      <c r="E367">
        <v>71</v>
      </c>
      <c r="F367">
        <v>58</v>
      </c>
      <c r="G367">
        <v>24.6</v>
      </c>
      <c r="H367">
        <v>29.05</v>
      </c>
      <c r="I367">
        <v>5055</v>
      </c>
    </row>
    <row r="368" spans="1:9">
      <c r="A368" t="s">
        <v>805</v>
      </c>
      <c r="B368" t="s">
        <v>331</v>
      </c>
      <c r="C368" t="s">
        <v>71</v>
      </c>
      <c r="D368" t="s">
        <v>455</v>
      </c>
      <c r="E368">
        <v>111</v>
      </c>
      <c r="F368">
        <v>55</v>
      </c>
      <c r="G368">
        <v>32</v>
      </c>
      <c r="H368">
        <v>25</v>
      </c>
      <c r="I368">
        <v>5021</v>
      </c>
    </row>
    <row r="369" spans="1:9">
      <c r="A369" t="s">
        <v>805</v>
      </c>
      <c r="B369" t="s">
        <v>331</v>
      </c>
      <c r="C369" t="s">
        <v>71</v>
      </c>
      <c r="D369" t="s">
        <v>455</v>
      </c>
      <c r="E369">
        <v>114</v>
      </c>
      <c r="F369">
        <v>100</v>
      </c>
      <c r="G369">
        <v>57</v>
      </c>
      <c r="H369">
        <v>45.5</v>
      </c>
      <c r="I369">
        <v>78573</v>
      </c>
    </row>
    <row r="370" spans="1:9">
      <c r="A370" t="s">
        <v>805</v>
      </c>
      <c r="B370" t="s">
        <v>331</v>
      </c>
      <c r="C370" t="s">
        <v>71</v>
      </c>
      <c r="D370" t="s">
        <v>455</v>
      </c>
      <c r="E370">
        <v>121</v>
      </c>
      <c r="F370">
        <v>30</v>
      </c>
      <c r="G370">
        <v>22</v>
      </c>
      <c r="H370">
        <v>8</v>
      </c>
      <c r="I370">
        <v>41845</v>
      </c>
    </row>
    <row r="371" spans="1:9">
      <c r="A371" t="s">
        <v>805</v>
      </c>
      <c r="B371" t="s">
        <v>331</v>
      </c>
      <c r="C371" t="s">
        <v>71</v>
      </c>
      <c r="D371" t="s">
        <v>455</v>
      </c>
      <c r="E371">
        <v>161</v>
      </c>
      <c r="F371">
        <v>50</v>
      </c>
      <c r="G371">
        <v>22.8</v>
      </c>
      <c r="H371">
        <v>23.2</v>
      </c>
      <c r="I371">
        <v>6008</v>
      </c>
    </row>
    <row r="372" spans="1:9">
      <c r="A372" t="s">
        <v>805</v>
      </c>
      <c r="B372" t="s">
        <v>331</v>
      </c>
      <c r="C372" t="s">
        <v>71</v>
      </c>
      <c r="D372" t="s">
        <v>441</v>
      </c>
      <c r="E372">
        <v>311</v>
      </c>
      <c r="F372">
        <v>180</v>
      </c>
      <c r="G372">
        <v>61.6</v>
      </c>
      <c r="H372">
        <v>104.33333333</v>
      </c>
      <c r="I372">
        <v>7712</v>
      </c>
    </row>
    <row r="373" spans="1:9">
      <c r="A373" t="s">
        <v>805</v>
      </c>
      <c r="B373" t="s">
        <v>331</v>
      </c>
      <c r="C373" t="s">
        <v>71</v>
      </c>
      <c r="D373" t="s">
        <v>433</v>
      </c>
      <c r="E373">
        <v>521</v>
      </c>
      <c r="F373">
        <v>140</v>
      </c>
      <c r="G373">
        <v>56</v>
      </c>
      <c r="H373">
        <v>75</v>
      </c>
      <c r="I373">
        <v>6176</v>
      </c>
    </row>
    <row r="374" spans="1:9">
      <c r="A374" t="s">
        <v>805</v>
      </c>
      <c r="B374" t="s">
        <v>331</v>
      </c>
      <c r="C374" t="s">
        <v>71</v>
      </c>
      <c r="D374" t="s">
        <v>433</v>
      </c>
      <c r="E374">
        <v>522</v>
      </c>
      <c r="F374">
        <v>170</v>
      </c>
      <c r="G374">
        <v>65</v>
      </c>
      <c r="H374">
        <v>102.2</v>
      </c>
      <c r="I374">
        <v>4028</v>
      </c>
    </row>
    <row r="375" spans="1:9">
      <c r="A375" t="s">
        <v>805</v>
      </c>
      <c r="B375" t="s">
        <v>331</v>
      </c>
      <c r="C375" t="s">
        <v>71</v>
      </c>
      <c r="D375" t="s">
        <v>433</v>
      </c>
      <c r="E375">
        <v>523</v>
      </c>
      <c r="F375">
        <v>195</v>
      </c>
      <c r="G375">
        <v>80</v>
      </c>
      <c r="H375">
        <v>109</v>
      </c>
      <c r="I375">
        <v>2660</v>
      </c>
    </row>
    <row r="376" spans="1:9">
      <c r="A376" t="s">
        <v>805</v>
      </c>
      <c r="B376" t="s">
        <v>331</v>
      </c>
      <c r="C376" t="s">
        <v>71</v>
      </c>
      <c r="D376" t="s">
        <v>433</v>
      </c>
      <c r="E376">
        <v>531</v>
      </c>
      <c r="F376">
        <v>150</v>
      </c>
      <c r="G376">
        <v>61.6</v>
      </c>
      <c r="H376">
        <v>77.2</v>
      </c>
      <c r="I376">
        <v>17956</v>
      </c>
    </row>
    <row r="377" spans="1:9">
      <c r="A377" t="s">
        <v>805</v>
      </c>
      <c r="B377" t="s">
        <v>331</v>
      </c>
      <c r="C377" t="s">
        <v>71</v>
      </c>
      <c r="D377" t="s">
        <v>433</v>
      </c>
      <c r="E377">
        <v>532</v>
      </c>
      <c r="F377">
        <v>190</v>
      </c>
      <c r="G377">
        <v>78.400000000000006</v>
      </c>
      <c r="H377">
        <v>108</v>
      </c>
      <c r="I377">
        <v>17546</v>
      </c>
    </row>
    <row r="378" spans="1:9">
      <c r="A378" t="s">
        <v>805</v>
      </c>
      <c r="B378" t="s">
        <v>331</v>
      </c>
      <c r="C378" t="s">
        <v>71</v>
      </c>
      <c r="D378" t="s">
        <v>433</v>
      </c>
      <c r="E378">
        <v>533</v>
      </c>
      <c r="F378">
        <v>220</v>
      </c>
      <c r="G378">
        <v>92.4</v>
      </c>
      <c r="H378">
        <v>125.2</v>
      </c>
      <c r="I378">
        <v>7602</v>
      </c>
    </row>
    <row r="379" spans="1:9">
      <c r="A379" t="s">
        <v>805</v>
      </c>
      <c r="B379" t="s">
        <v>331</v>
      </c>
      <c r="C379" t="s">
        <v>71</v>
      </c>
      <c r="D379" t="s">
        <v>433</v>
      </c>
      <c r="E379">
        <v>534</v>
      </c>
      <c r="F379">
        <v>250</v>
      </c>
      <c r="G379">
        <v>102.6</v>
      </c>
      <c r="H379">
        <v>149.5</v>
      </c>
      <c r="I379">
        <v>2924</v>
      </c>
    </row>
    <row r="380" spans="1:9">
      <c r="A380" t="s">
        <v>805</v>
      </c>
      <c r="B380" t="s">
        <v>331</v>
      </c>
      <c r="C380" t="s">
        <v>71</v>
      </c>
      <c r="D380" t="s">
        <v>433</v>
      </c>
      <c r="E380">
        <v>575</v>
      </c>
      <c r="F380">
        <v>30</v>
      </c>
      <c r="G380">
        <v>12.35</v>
      </c>
      <c r="H380">
        <v>17.05</v>
      </c>
      <c r="I380">
        <v>1461</v>
      </c>
    </row>
    <row r="381" spans="1:9">
      <c r="A381" t="s">
        <v>805</v>
      </c>
      <c r="B381" t="s">
        <v>331</v>
      </c>
      <c r="C381" t="s">
        <v>71</v>
      </c>
      <c r="D381" t="s">
        <v>433</v>
      </c>
      <c r="E381">
        <v>577</v>
      </c>
      <c r="F381">
        <v>30</v>
      </c>
      <c r="G381">
        <v>15</v>
      </c>
      <c r="H381">
        <v>12</v>
      </c>
      <c r="I381">
        <v>5347</v>
      </c>
    </row>
    <row r="382" spans="1:9">
      <c r="A382" t="s">
        <v>805</v>
      </c>
      <c r="B382" t="s">
        <v>331</v>
      </c>
      <c r="C382" t="s">
        <v>71</v>
      </c>
      <c r="D382" t="s">
        <v>799</v>
      </c>
      <c r="E382">
        <v>615</v>
      </c>
      <c r="F382">
        <v>1500</v>
      </c>
      <c r="G382">
        <v>560</v>
      </c>
      <c r="H382">
        <v>950</v>
      </c>
      <c r="I382">
        <v>2365</v>
      </c>
    </row>
    <row r="383" spans="1:9">
      <c r="A383" t="s">
        <v>805</v>
      </c>
      <c r="B383" t="s">
        <v>331</v>
      </c>
      <c r="C383" t="s">
        <v>73</v>
      </c>
      <c r="D383" t="s">
        <v>451</v>
      </c>
      <c r="E383">
        <v>11</v>
      </c>
      <c r="F383">
        <v>65</v>
      </c>
      <c r="G383">
        <v>35</v>
      </c>
      <c r="H383">
        <v>20</v>
      </c>
      <c r="I383">
        <v>8090</v>
      </c>
    </row>
    <row r="384" spans="1:9">
      <c r="A384" t="s">
        <v>805</v>
      </c>
      <c r="B384" t="s">
        <v>331</v>
      </c>
      <c r="C384" t="s">
        <v>73</v>
      </c>
      <c r="D384" t="s">
        <v>451</v>
      </c>
      <c r="E384">
        <v>12</v>
      </c>
      <c r="F384">
        <v>55</v>
      </c>
      <c r="G384">
        <v>32.299999999999997</v>
      </c>
      <c r="H384">
        <v>16.7</v>
      </c>
      <c r="I384">
        <v>14792</v>
      </c>
    </row>
    <row r="385" spans="1:9">
      <c r="A385" t="s">
        <v>805</v>
      </c>
      <c r="B385" t="s">
        <v>331</v>
      </c>
      <c r="C385" t="s">
        <v>73</v>
      </c>
      <c r="D385" t="s">
        <v>451</v>
      </c>
      <c r="E385">
        <v>13</v>
      </c>
      <c r="F385">
        <v>52</v>
      </c>
      <c r="G385">
        <v>21.6</v>
      </c>
      <c r="H385">
        <v>28.7</v>
      </c>
      <c r="I385">
        <v>6903</v>
      </c>
    </row>
    <row r="386" spans="1:9">
      <c r="A386" t="s">
        <v>805</v>
      </c>
      <c r="B386" t="s">
        <v>331</v>
      </c>
      <c r="C386" t="s">
        <v>73</v>
      </c>
      <c r="D386" t="s">
        <v>451</v>
      </c>
      <c r="E386">
        <v>14</v>
      </c>
      <c r="F386">
        <v>61.05</v>
      </c>
      <c r="G386">
        <v>27.6</v>
      </c>
      <c r="H386">
        <v>33.299999999999997</v>
      </c>
      <c r="I386">
        <v>2359</v>
      </c>
    </row>
    <row r="387" spans="1:9">
      <c r="A387" t="s">
        <v>805</v>
      </c>
      <c r="B387" t="s">
        <v>331</v>
      </c>
      <c r="C387" t="s">
        <v>73</v>
      </c>
      <c r="D387" t="s">
        <v>451</v>
      </c>
      <c r="E387">
        <v>22</v>
      </c>
      <c r="F387">
        <v>43</v>
      </c>
      <c r="G387">
        <v>19.3</v>
      </c>
      <c r="H387">
        <v>19.3</v>
      </c>
      <c r="I387">
        <v>25338</v>
      </c>
    </row>
    <row r="388" spans="1:9">
      <c r="A388" t="s">
        <v>805</v>
      </c>
      <c r="B388" t="s">
        <v>331</v>
      </c>
      <c r="C388" t="s">
        <v>73</v>
      </c>
      <c r="D388" t="s">
        <v>451</v>
      </c>
      <c r="E388">
        <v>71</v>
      </c>
      <c r="F388">
        <v>53.8</v>
      </c>
      <c r="G388">
        <v>24.2</v>
      </c>
      <c r="H388">
        <v>22.4</v>
      </c>
      <c r="I388">
        <v>921</v>
      </c>
    </row>
    <row r="389" spans="1:9">
      <c r="A389" t="s">
        <v>805</v>
      </c>
      <c r="B389" t="s">
        <v>331</v>
      </c>
      <c r="C389" t="s">
        <v>73</v>
      </c>
      <c r="D389" t="s">
        <v>455</v>
      </c>
      <c r="E389">
        <v>111</v>
      </c>
      <c r="F389">
        <v>65</v>
      </c>
      <c r="G389">
        <v>28</v>
      </c>
      <c r="H389">
        <v>31.95</v>
      </c>
      <c r="I389">
        <v>943</v>
      </c>
    </row>
    <row r="390" spans="1:9">
      <c r="A390" t="s">
        <v>805</v>
      </c>
      <c r="B390" t="s">
        <v>331</v>
      </c>
      <c r="C390" t="s">
        <v>73</v>
      </c>
      <c r="D390" t="s">
        <v>455</v>
      </c>
      <c r="E390">
        <v>114</v>
      </c>
      <c r="F390">
        <v>105</v>
      </c>
      <c r="G390">
        <v>59.8</v>
      </c>
      <c r="H390">
        <v>42</v>
      </c>
      <c r="I390">
        <v>20388</v>
      </c>
    </row>
    <row r="391" spans="1:9">
      <c r="A391" t="s">
        <v>805</v>
      </c>
      <c r="B391" t="s">
        <v>331</v>
      </c>
      <c r="C391" t="s">
        <v>73</v>
      </c>
      <c r="D391" t="s">
        <v>455</v>
      </c>
      <c r="E391">
        <v>121</v>
      </c>
      <c r="F391">
        <v>26</v>
      </c>
      <c r="G391">
        <v>19.8</v>
      </c>
      <c r="H391">
        <v>3.9</v>
      </c>
      <c r="I391">
        <v>9270</v>
      </c>
    </row>
    <row r="392" spans="1:9">
      <c r="A392" t="s">
        <v>805</v>
      </c>
      <c r="B392" t="s">
        <v>331</v>
      </c>
      <c r="C392" t="s">
        <v>73</v>
      </c>
      <c r="D392" t="s">
        <v>455</v>
      </c>
      <c r="E392">
        <v>161</v>
      </c>
      <c r="F392">
        <v>65</v>
      </c>
      <c r="G392">
        <v>24.9</v>
      </c>
      <c r="H392">
        <v>33.1</v>
      </c>
      <c r="I392">
        <v>1257</v>
      </c>
    </row>
    <row r="393" spans="1:9">
      <c r="A393" t="s">
        <v>805</v>
      </c>
      <c r="B393" t="s">
        <v>331</v>
      </c>
      <c r="C393" t="s">
        <v>73</v>
      </c>
      <c r="D393" t="s">
        <v>441</v>
      </c>
      <c r="E393">
        <v>311</v>
      </c>
      <c r="F393">
        <v>157</v>
      </c>
      <c r="G393">
        <v>56.45</v>
      </c>
      <c r="H393">
        <v>90</v>
      </c>
      <c r="I393">
        <v>4480</v>
      </c>
    </row>
    <row r="394" spans="1:9">
      <c r="A394" t="s">
        <v>805</v>
      </c>
      <c r="B394" t="s">
        <v>331</v>
      </c>
      <c r="C394" t="s">
        <v>73</v>
      </c>
      <c r="D394" t="s">
        <v>433</v>
      </c>
      <c r="E394">
        <v>521</v>
      </c>
      <c r="F394">
        <v>135</v>
      </c>
      <c r="G394">
        <v>45.8</v>
      </c>
      <c r="H394">
        <v>66</v>
      </c>
      <c r="I394">
        <v>2606</v>
      </c>
    </row>
    <row r="395" spans="1:9">
      <c r="A395" t="s">
        <v>805</v>
      </c>
      <c r="B395" t="s">
        <v>331</v>
      </c>
      <c r="C395" t="s">
        <v>73</v>
      </c>
      <c r="D395" t="s">
        <v>433</v>
      </c>
      <c r="E395">
        <v>522</v>
      </c>
      <c r="F395">
        <v>165</v>
      </c>
      <c r="G395">
        <v>55.4</v>
      </c>
      <c r="H395">
        <v>90</v>
      </c>
      <c r="I395">
        <v>1969</v>
      </c>
    </row>
    <row r="396" spans="1:9">
      <c r="A396" t="s">
        <v>805</v>
      </c>
      <c r="B396" t="s">
        <v>331</v>
      </c>
      <c r="C396" t="s">
        <v>73</v>
      </c>
      <c r="D396" t="s">
        <v>433</v>
      </c>
      <c r="E396">
        <v>523</v>
      </c>
      <c r="F396">
        <v>209</v>
      </c>
      <c r="G396">
        <v>64.900000000000006</v>
      </c>
      <c r="H396">
        <v>116.95</v>
      </c>
      <c r="I396">
        <v>1172</v>
      </c>
    </row>
    <row r="397" spans="1:9">
      <c r="A397" t="s">
        <v>805</v>
      </c>
      <c r="B397" t="s">
        <v>331</v>
      </c>
      <c r="C397" t="s">
        <v>73</v>
      </c>
      <c r="D397" t="s">
        <v>433</v>
      </c>
      <c r="E397">
        <v>531</v>
      </c>
      <c r="F397">
        <v>144</v>
      </c>
      <c r="G397">
        <v>58.4</v>
      </c>
      <c r="H397">
        <v>67</v>
      </c>
      <c r="I397">
        <v>6792</v>
      </c>
    </row>
    <row r="398" spans="1:9">
      <c r="A398" t="s">
        <v>805</v>
      </c>
      <c r="B398" t="s">
        <v>331</v>
      </c>
      <c r="C398" t="s">
        <v>73</v>
      </c>
      <c r="D398" t="s">
        <v>433</v>
      </c>
      <c r="E398">
        <v>532</v>
      </c>
      <c r="F398">
        <v>180</v>
      </c>
      <c r="G398">
        <v>77.7</v>
      </c>
      <c r="H398">
        <v>95.4</v>
      </c>
      <c r="I398">
        <v>6183</v>
      </c>
    </row>
    <row r="399" spans="1:9">
      <c r="A399" t="s">
        <v>805</v>
      </c>
      <c r="B399" t="s">
        <v>331</v>
      </c>
      <c r="C399" t="s">
        <v>73</v>
      </c>
      <c r="D399" t="s">
        <v>433</v>
      </c>
      <c r="E399">
        <v>533</v>
      </c>
      <c r="F399">
        <v>230</v>
      </c>
      <c r="G399">
        <v>91.85</v>
      </c>
      <c r="H399">
        <v>126</v>
      </c>
      <c r="I399">
        <v>3178</v>
      </c>
    </row>
    <row r="400" spans="1:9">
      <c r="A400" t="s">
        <v>805</v>
      </c>
      <c r="B400" t="s">
        <v>331</v>
      </c>
      <c r="C400" t="s">
        <v>73</v>
      </c>
      <c r="D400" t="s">
        <v>433</v>
      </c>
      <c r="E400">
        <v>534</v>
      </c>
      <c r="F400">
        <v>267</v>
      </c>
      <c r="G400">
        <v>102.6</v>
      </c>
      <c r="H400">
        <v>157</v>
      </c>
      <c r="I400">
        <v>1467</v>
      </c>
    </row>
    <row r="401" spans="1:9">
      <c r="A401" t="s">
        <v>805</v>
      </c>
      <c r="B401" t="s">
        <v>331</v>
      </c>
      <c r="C401" t="s">
        <v>73</v>
      </c>
      <c r="D401" t="s">
        <v>433</v>
      </c>
      <c r="E401">
        <v>575</v>
      </c>
      <c r="F401">
        <v>30</v>
      </c>
      <c r="G401">
        <v>13.65</v>
      </c>
      <c r="H401">
        <v>15.05</v>
      </c>
      <c r="I401">
        <v>866</v>
      </c>
    </row>
    <row r="402" spans="1:9">
      <c r="A402" t="s">
        <v>805</v>
      </c>
      <c r="B402" t="s">
        <v>331</v>
      </c>
      <c r="C402" t="s">
        <v>73</v>
      </c>
      <c r="D402" t="s">
        <v>433</v>
      </c>
      <c r="E402">
        <v>577</v>
      </c>
      <c r="F402">
        <v>30</v>
      </c>
      <c r="G402">
        <v>13.2</v>
      </c>
      <c r="H402">
        <v>16</v>
      </c>
      <c r="I402">
        <v>2921</v>
      </c>
    </row>
    <row r="403" spans="1:9">
      <c r="A403" t="s">
        <v>805</v>
      </c>
      <c r="B403" t="s">
        <v>331</v>
      </c>
      <c r="C403" t="s">
        <v>73</v>
      </c>
      <c r="D403" t="s">
        <v>799</v>
      </c>
      <c r="E403">
        <v>615</v>
      </c>
      <c r="F403">
        <v>1450</v>
      </c>
      <c r="G403">
        <v>510</v>
      </c>
      <c r="H403">
        <v>839.2</v>
      </c>
      <c r="I403">
        <v>549</v>
      </c>
    </row>
    <row r="404" spans="1:9">
      <c r="A404" t="s">
        <v>805</v>
      </c>
      <c r="B404" t="s">
        <v>331</v>
      </c>
      <c r="C404" t="s">
        <v>800</v>
      </c>
      <c r="D404" t="s">
        <v>451</v>
      </c>
      <c r="E404">
        <v>11</v>
      </c>
      <c r="F404">
        <v>55</v>
      </c>
      <c r="G404">
        <v>35</v>
      </c>
      <c r="H404">
        <v>17</v>
      </c>
      <c r="I404">
        <v>538</v>
      </c>
    </row>
    <row r="405" spans="1:9">
      <c r="A405" t="s">
        <v>805</v>
      </c>
      <c r="B405" t="s">
        <v>331</v>
      </c>
      <c r="C405" t="s">
        <v>800</v>
      </c>
      <c r="D405" t="s">
        <v>451</v>
      </c>
      <c r="E405">
        <v>12</v>
      </c>
      <c r="F405">
        <v>50</v>
      </c>
      <c r="G405">
        <v>31.5</v>
      </c>
      <c r="H405">
        <v>17</v>
      </c>
      <c r="I405">
        <v>1111</v>
      </c>
    </row>
    <row r="406" spans="1:9">
      <c r="A406" t="s">
        <v>805</v>
      </c>
      <c r="B406" t="s">
        <v>331</v>
      </c>
      <c r="C406" t="s">
        <v>800</v>
      </c>
      <c r="D406" t="s">
        <v>451</v>
      </c>
      <c r="E406">
        <v>13</v>
      </c>
      <c r="F406">
        <v>44</v>
      </c>
      <c r="G406">
        <v>27</v>
      </c>
      <c r="H406">
        <v>14.4</v>
      </c>
      <c r="I406">
        <v>321</v>
      </c>
    </row>
    <row r="407" spans="1:9">
      <c r="A407" t="s">
        <v>805</v>
      </c>
      <c r="B407" t="s">
        <v>331</v>
      </c>
      <c r="C407" t="s">
        <v>800</v>
      </c>
      <c r="D407" t="s">
        <v>451</v>
      </c>
      <c r="E407">
        <v>14</v>
      </c>
      <c r="F407">
        <v>53</v>
      </c>
      <c r="G407">
        <v>27.05</v>
      </c>
      <c r="H407">
        <v>21.4</v>
      </c>
      <c r="I407">
        <v>140</v>
      </c>
    </row>
    <row r="408" spans="1:9">
      <c r="A408" t="s">
        <v>805</v>
      </c>
      <c r="B408" t="s">
        <v>331</v>
      </c>
      <c r="C408" t="s">
        <v>800</v>
      </c>
      <c r="D408" t="s">
        <v>451</v>
      </c>
      <c r="E408">
        <v>22</v>
      </c>
      <c r="F408">
        <v>40</v>
      </c>
      <c r="G408">
        <v>22</v>
      </c>
      <c r="H408">
        <v>15.6</v>
      </c>
      <c r="I408">
        <v>1460</v>
      </c>
    </row>
    <row r="409" spans="1:9">
      <c r="A409" t="s">
        <v>805</v>
      </c>
      <c r="B409" t="s">
        <v>331</v>
      </c>
      <c r="C409" t="s">
        <v>800</v>
      </c>
      <c r="D409" t="s">
        <v>451</v>
      </c>
      <c r="E409">
        <v>71</v>
      </c>
      <c r="F409">
        <v>60</v>
      </c>
      <c r="G409">
        <v>26.45</v>
      </c>
      <c r="H409">
        <v>32.832500000000003</v>
      </c>
      <c r="I409">
        <v>60</v>
      </c>
    </row>
    <row r="410" spans="1:9">
      <c r="A410" t="s">
        <v>805</v>
      </c>
      <c r="B410" t="s">
        <v>331</v>
      </c>
      <c r="C410" t="s">
        <v>800</v>
      </c>
      <c r="D410" t="s">
        <v>455</v>
      </c>
      <c r="E410">
        <v>111</v>
      </c>
      <c r="F410">
        <v>50</v>
      </c>
      <c r="G410">
        <v>30</v>
      </c>
      <c r="H410">
        <v>18.8</v>
      </c>
      <c r="I410">
        <v>120</v>
      </c>
    </row>
    <row r="411" spans="1:9">
      <c r="A411" t="s">
        <v>805</v>
      </c>
      <c r="B411" t="s">
        <v>331</v>
      </c>
      <c r="C411" t="s">
        <v>800</v>
      </c>
      <c r="D411" t="s">
        <v>455</v>
      </c>
      <c r="E411">
        <v>114</v>
      </c>
      <c r="F411">
        <v>99</v>
      </c>
      <c r="G411">
        <v>60</v>
      </c>
      <c r="H411">
        <v>37.200000000000003</v>
      </c>
      <c r="I411">
        <v>1387</v>
      </c>
    </row>
    <row r="412" spans="1:9">
      <c r="A412" t="s">
        <v>805</v>
      </c>
      <c r="B412" t="s">
        <v>331</v>
      </c>
      <c r="C412" t="s">
        <v>800</v>
      </c>
      <c r="D412" t="s">
        <v>455</v>
      </c>
      <c r="E412">
        <v>121</v>
      </c>
      <c r="F412">
        <v>30</v>
      </c>
      <c r="G412">
        <v>21</v>
      </c>
      <c r="H412">
        <v>8</v>
      </c>
      <c r="I412">
        <v>866</v>
      </c>
    </row>
    <row r="413" spans="1:9">
      <c r="A413" t="s">
        <v>805</v>
      </c>
      <c r="B413" t="s">
        <v>331</v>
      </c>
      <c r="C413" t="s">
        <v>800</v>
      </c>
      <c r="D413" t="s">
        <v>455</v>
      </c>
      <c r="E413">
        <v>161</v>
      </c>
      <c r="F413">
        <v>48</v>
      </c>
      <c r="G413">
        <v>20</v>
      </c>
      <c r="H413">
        <v>22</v>
      </c>
      <c r="I413">
        <v>137</v>
      </c>
    </row>
    <row r="414" spans="1:9">
      <c r="A414" t="s">
        <v>805</v>
      </c>
      <c r="B414" t="s">
        <v>331</v>
      </c>
      <c r="C414" t="s">
        <v>800</v>
      </c>
      <c r="D414" t="s">
        <v>441</v>
      </c>
      <c r="E414">
        <v>311</v>
      </c>
      <c r="F414">
        <v>150</v>
      </c>
      <c r="G414">
        <v>62.4</v>
      </c>
      <c r="H414">
        <v>80</v>
      </c>
      <c r="I414">
        <v>175</v>
      </c>
    </row>
    <row r="415" spans="1:9">
      <c r="A415" t="s">
        <v>805</v>
      </c>
      <c r="B415" t="s">
        <v>331</v>
      </c>
      <c r="C415" t="s">
        <v>800</v>
      </c>
      <c r="D415" t="s">
        <v>433</v>
      </c>
      <c r="E415">
        <v>521</v>
      </c>
      <c r="F415">
        <v>131</v>
      </c>
      <c r="G415">
        <v>59</v>
      </c>
      <c r="H415">
        <v>60</v>
      </c>
      <c r="I415">
        <v>155</v>
      </c>
    </row>
    <row r="416" spans="1:9">
      <c r="A416" t="s">
        <v>805</v>
      </c>
      <c r="B416" t="s">
        <v>331</v>
      </c>
      <c r="C416" t="s">
        <v>800</v>
      </c>
      <c r="D416" t="s">
        <v>433</v>
      </c>
      <c r="E416">
        <v>522</v>
      </c>
      <c r="F416">
        <v>149</v>
      </c>
      <c r="G416">
        <v>70.8</v>
      </c>
      <c r="H416">
        <v>74.2</v>
      </c>
      <c r="I416">
        <v>105</v>
      </c>
    </row>
    <row r="417" spans="1:9">
      <c r="A417" t="s">
        <v>805</v>
      </c>
      <c r="B417" t="s">
        <v>331</v>
      </c>
      <c r="C417" t="s">
        <v>800</v>
      </c>
      <c r="D417" t="s">
        <v>433</v>
      </c>
      <c r="E417">
        <v>523</v>
      </c>
      <c r="F417">
        <v>175</v>
      </c>
      <c r="G417">
        <v>81.599999999999994</v>
      </c>
      <c r="H417">
        <v>88</v>
      </c>
      <c r="I417">
        <v>75</v>
      </c>
    </row>
    <row r="418" spans="1:9">
      <c r="A418" t="s">
        <v>805</v>
      </c>
      <c r="B418" t="s">
        <v>331</v>
      </c>
      <c r="C418" t="s">
        <v>800</v>
      </c>
      <c r="D418" t="s">
        <v>433</v>
      </c>
      <c r="E418">
        <v>531</v>
      </c>
      <c r="F418">
        <v>131</v>
      </c>
      <c r="G418">
        <v>61.55</v>
      </c>
      <c r="H418">
        <v>63</v>
      </c>
      <c r="I418">
        <v>332</v>
      </c>
    </row>
    <row r="419" spans="1:9">
      <c r="A419" t="s">
        <v>805</v>
      </c>
      <c r="B419" t="s">
        <v>331</v>
      </c>
      <c r="C419" t="s">
        <v>800</v>
      </c>
      <c r="D419" t="s">
        <v>433</v>
      </c>
      <c r="E419">
        <v>532</v>
      </c>
      <c r="F419">
        <v>166.5</v>
      </c>
      <c r="G419">
        <v>79.2</v>
      </c>
      <c r="H419">
        <v>81.099999999999994</v>
      </c>
      <c r="I419">
        <v>337</v>
      </c>
    </row>
    <row r="420" spans="1:9">
      <c r="A420" t="s">
        <v>805</v>
      </c>
      <c r="B420" t="s">
        <v>331</v>
      </c>
      <c r="C420" t="s">
        <v>800</v>
      </c>
      <c r="D420" t="s">
        <v>433</v>
      </c>
      <c r="E420">
        <v>533</v>
      </c>
      <c r="F420">
        <v>195</v>
      </c>
      <c r="G420">
        <v>96</v>
      </c>
      <c r="H420">
        <v>102.2</v>
      </c>
      <c r="I420">
        <v>174</v>
      </c>
    </row>
    <row r="421" spans="1:9">
      <c r="A421" t="s">
        <v>805</v>
      </c>
      <c r="B421" t="s">
        <v>331</v>
      </c>
      <c r="C421" t="s">
        <v>800</v>
      </c>
      <c r="D421" t="s">
        <v>433</v>
      </c>
      <c r="E421">
        <v>534</v>
      </c>
      <c r="F421">
        <v>218</v>
      </c>
      <c r="G421">
        <v>101</v>
      </c>
      <c r="H421">
        <v>123.65</v>
      </c>
      <c r="I421">
        <v>68</v>
      </c>
    </row>
    <row r="422" spans="1:9">
      <c r="A422" t="s">
        <v>805</v>
      </c>
      <c r="B422" t="s">
        <v>331</v>
      </c>
      <c r="C422" t="s">
        <v>800</v>
      </c>
      <c r="D422" t="s">
        <v>433</v>
      </c>
      <c r="E422">
        <v>575</v>
      </c>
      <c r="F422">
        <v>30</v>
      </c>
      <c r="G422">
        <v>13.725</v>
      </c>
      <c r="H422">
        <v>17</v>
      </c>
      <c r="I422">
        <v>66</v>
      </c>
    </row>
    <row r="423" spans="1:9">
      <c r="A423" t="s">
        <v>805</v>
      </c>
      <c r="B423" t="s">
        <v>331</v>
      </c>
      <c r="C423" t="s">
        <v>800</v>
      </c>
      <c r="D423" t="s">
        <v>433</v>
      </c>
      <c r="E423">
        <v>577</v>
      </c>
      <c r="F423">
        <v>30.6</v>
      </c>
      <c r="G423">
        <v>17.5</v>
      </c>
      <c r="H423">
        <v>11.4</v>
      </c>
      <c r="I423">
        <v>113</v>
      </c>
    </row>
    <row r="424" spans="1:9">
      <c r="A424" t="s">
        <v>805</v>
      </c>
      <c r="B424" t="s">
        <v>331</v>
      </c>
      <c r="C424" t="s">
        <v>800</v>
      </c>
      <c r="D424" t="s">
        <v>799</v>
      </c>
      <c r="E424">
        <v>615</v>
      </c>
      <c r="F424">
        <v>1392.5</v>
      </c>
      <c r="G424">
        <v>600</v>
      </c>
      <c r="H424">
        <v>742.22500000000002</v>
      </c>
      <c r="I424">
        <v>58</v>
      </c>
    </row>
    <row r="425" spans="1:9">
      <c r="A425" t="s">
        <v>805</v>
      </c>
      <c r="B425" t="s">
        <v>572</v>
      </c>
      <c r="C425" t="s">
        <v>70</v>
      </c>
      <c r="D425" t="s">
        <v>451</v>
      </c>
      <c r="E425">
        <v>11</v>
      </c>
      <c r="F425">
        <v>54</v>
      </c>
      <c r="G425">
        <v>38.299999999999997</v>
      </c>
      <c r="H425">
        <v>15</v>
      </c>
      <c r="I425">
        <v>1291471</v>
      </c>
    </row>
    <row r="426" spans="1:9">
      <c r="A426" t="s">
        <v>805</v>
      </c>
      <c r="B426" t="s">
        <v>572</v>
      </c>
      <c r="C426" t="s">
        <v>70</v>
      </c>
      <c r="D426" t="s">
        <v>451</v>
      </c>
      <c r="E426">
        <v>12</v>
      </c>
      <c r="F426">
        <v>50</v>
      </c>
      <c r="G426">
        <v>33.5</v>
      </c>
      <c r="H426">
        <v>15</v>
      </c>
      <c r="I426">
        <v>4217264</v>
      </c>
    </row>
    <row r="427" spans="1:9">
      <c r="A427" t="s">
        <v>805</v>
      </c>
      <c r="B427" t="s">
        <v>572</v>
      </c>
      <c r="C427" t="s">
        <v>70</v>
      </c>
      <c r="D427" t="s">
        <v>451</v>
      </c>
      <c r="E427">
        <v>13</v>
      </c>
      <c r="F427">
        <v>45</v>
      </c>
      <c r="G427">
        <v>26.4</v>
      </c>
      <c r="H427">
        <v>17.399999999999999</v>
      </c>
      <c r="I427">
        <v>964606</v>
      </c>
    </row>
    <row r="428" spans="1:9">
      <c r="A428" t="s">
        <v>805</v>
      </c>
      <c r="B428" t="s">
        <v>572</v>
      </c>
      <c r="C428" t="s">
        <v>70</v>
      </c>
      <c r="D428" t="s">
        <v>451</v>
      </c>
      <c r="E428">
        <v>14</v>
      </c>
      <c r="F428">
        <v>56</v>
      </c>
      <c r="G428">
        <v>30</v>
      </c>
      <c r="H428">
        <v>23.2</v>
      </c>
      <c r="I428">
        <v>286422</v>
      </c>
    </row>
    <row r="429" spans="1:9">
      <c r="A429" t="s">
        <v>805</v>
      </c>
      <c r="B429" t="s">
        <v>572</v>
      </c>
      <c r="C429" t="s">
        <v>70</v>
      </c>
      <c r="D429" t="s">
        <v>451</v>
      </c>
      <c r="E429">
        <v>22</v>
      </c>
      <c r="F429">
        <v>40</v>
      </c>
      <c r="G429">
        <v>23</v>
      </c>
      <c r="H429">
        <v>15.7</v>
      </c>
      <c r="I429">
        <v>4324884</v>
      </c>
    </row>
    <row r="430" spans="1:9">
      <c r="A430" t="s">
        <v>805</v>
      </c>
      <c r="B430" t="s">
        <v>572</v>
      </c>
      <c r="C430" t="s">
        <v>70</v>
      </c>
      <c r="D430" t="s">
        <v>451</v>
      </c>
      <c r="E430">
        <v>71</v>
      </c>
      <c r="F430">
        <v>52</v>
      </c>
      <c r="G430">
        <v>27.7</v>
      </c>
      <c r="H430">
        <v>22.4</v>
      </c>
      <c r="I430">
        <v>216006</v>
      </c>
    </row>
    <row r="431" spans="1:9">
      <c r="A431" t="s">
        <v>805</v>
      </c>
      <c r="B431" t="s">
        <v>572</v>
      </c>
      <c r="C431" t="s">
        <v>70</v>
      </c>
      <c r="D431" t="s">
        <v>455</v>
      </c>
      <c r="E431">
        <v>111</v>
      </c>
      <c r="F431">
        <v>54</v>
      </c>
      <c r="G431">
        <v>34</v>
      </c>
      <c r="H431">
        <v>15.75</v>
      </c>
      <c r="I431">
        <v>325333</v>
      </c>
    </row>
    <row r="432" spans="1:9">
      <c r="A432" t="s">
        <v>805</v>
      </c>
      <c r="B432" t="s">
        <v>572</v>
      </c>
      <c r="C432" t="s">
        <v>70</v>
      </c>
      <c r="D432" t="s">
        <v>455</v>
      </c>
      <c r="E432">
        <v>114</v>
      </c>
      <c r="F432">
        <v>96.5</v>
      </c>
      <c r="G432">
        <v>63</v>
      </c>
      <c r="H432">
        <v>29.55</v>
      </c>
      <c r="I432">
        <v>4780216</v>
      </c>
    </row>
    <row r="433" spans="1:9">
      <c r="A433" t="s">
        <v>805</v>
      </c>
      <c r="B433" t="s">
        <v>572</v>
      </c>
      <c r="C433" t="s">
        <v>70</v>
      </c>
      <c r="D433" t="s">
        <v>455</v>
      </c>
      <c r="E433">
        <v>121</v>
      </c>
      <c r="F433">
        <v>30</v>
      </c>
      <c r="G433">
        <v>24.4</v>
      </c>
      <c r="H433">
        <v>6</v>
      </c>
      <c r="I433">
        <v>3177116</v>
      </c>
    </row>
    <row r="434" spans="1:9">
      <c r="A434" t="s">
        <v>805</v>
      </c>
      <c r="B434" t="s">
        <v>572</v>
      </c>
      <c r="C434" t="s">
        <v>70</v>
      </c>
      <c r="D434" t="s">
        <v>455</v>
      </c>
      <c r="E434">
        <v>161</v>
      </c>
      <c r="F434">
        <v>46</v>
      </c>
      <c r="G434">
        <v>26.7</v>
      </c>
      <c r="H434">
        <v>19.2</v>
      </c>
      <c r="I434">
        <v>427003</v>
      </c>
    </row>
    <row r="435" spans="1:9">
      <c r="A435" t="s">
        <v>805</v>
      </c>
      <c r="B435" t="s">
        <v>572</v>
      </c>
      <c r="C435" t="s">
        <v>70</v>
      </c>
      <c r="D435" t="s">
        <v>441</v>
      </c>
      <c r="E435">
        <v>311</v>
      </c>
      <c r="F435">
        <v>145</v>
      </c>
      <c r="G435">
        <v>70</v>
      </c>
      <c r="H435">
        <v>68</v>
      </c>
      <c r="I435">
        <v>551242</v>
      </c>
    </row>
    <row r="436" spans="1:9">
      <c r="A436" t="s">
        <v>805</v>
      </c>
      <c r="B436" t="s">
        <v>572</v>
      </c>
      <c r="C436" t="s">
        <v>70</v>
      </c>
      <c r="D436" t="s">
        <v>433</v>
      </c>
      <c r="E436">
        <v>521</v>
      </c>
      <c r="F436">
        <v>125</v>
      </c>
      <c r="G436">
        <v>62</v>
      </c>
      <c r="H436">
        <v>55</v>
      </c>
      <c r="I436">
        <v>438063</v>
      </c>
    </row>
    <row r="437" spans="1:9">
      <c r="A437" t="s">
        <v>805</v>
      </c>
      <c r="B437" t="s">
        <v>572</v>
      </c>
      <c r="C437" t="s">
        <v>70</v>
      </c>
      <c r="D437" t="s">
        <v>433</v>
      </c>
      <c r="E437">
        <v>522</v>
      </c>
      <c r="F437">
        <v>150</v>
      </c>
      <c r="G437">
        <v>74.7</v>
      </c>
      <c r="H437">
        <v>68</v>
      </c>
      <c r="I437">
        <v>336013</v>
      </c>
    </row>
    <row r="438" spans="1:9">
      <c r="A438" t="s">
        <v>805</v>
      </c>
      <c r="B438" t="s">
        <v>572</v>
      </c>
      <c r="C438" t="s">
        <v>70</v>
      </c>
      <c r="D438" t="s">
        <v>433</v>
      </c>
      <c r="E438">
        <v>523</v>
      </c>
      <c r="F438">
        <v>175</v>
      </c>
      <c r="G438">
        <v>85</v>
      </c>
      <c r="H438">
        <v>78.599999999999994</v>
      </c>
      <c r="I438">
        <v>232504</v>
      </c>
    </row>
    <row r="439" spans="1:9">
      <c r="A439" t="s">
        <v>805</v>
      </c>
      <c r="B439" t="s">
        <v>572</v>
      </c>
      <c r="C439" t="s">
        <v>70</v>
      </c>
      <c r="D439" t="s">
        <v>433</v>
      </c>
      <c r="E439">
        <v>531</v>
      </c>
      <c r="F439">
        <v>135</v>
      </c>
      <c r="G439">
        <v>69</v>
      </c>
      <c r="H439">
        <v>55.6</v>
      </c>
      <c r="I439">
        <v>1215745</v>
      </c>
    </row>
    <row r="440" spans="1:9">
      <c r="A440" t="s">
        <v>805</v>
      </c>
      <c r="B440" t="s">
        <v>572</v>
      </c>
      <c r="C440" t="s">
        <v>70</v>
      </c>
      <c r="D440" t="s">
        <v>433</v>
      </c>
      <c r="E440">
        <v>532</v>
      </c>
      <c r="F440">
        <v>166.5</v>
      </c>
      <c r="G440">
        <v>85</v>
      </c>
      <c r="H440">
        <v>73.5</v>
      </c>
      <c r="I440">
        <v>1156437</v>
      </c>
    </row>
    <row r="441" spans="1:9">
      <c r="A441" t="s">
        <v>805</v>
      </c>
      <c r="B441" t="s">
        <v>572</v>
      </c>
      <c r="C441" t="s">
        <v>70</v>
      </c>
      <c r="D441" t="s">
        <v>433</v>
      </c>
      <c r="E441">
        <v>533</v>
      </c>
      <c r="F441">
        <v>194</v>
      </c>
      <c r="G441">
        <v>96</v>
      </c>
      <c r="H441">
        <v>87</v>
      </c>
      <c r="I441">
        <v>552880</v>
      </c>
    </row>
    <row r="442" spans="1:9">
      <c r="A442" t="s">
        <v>805</v>
      </c>
      <c r="B442" t="s">
        <v>572</v>
      </c>
      <c r="C442" t="s">
        <v>70</v>
      </c>
      <c r="D442" t="s">
        <v>433</v>
      </c>
      <c r="E442">
        <v>534</v>
      </c>
      <c r="F442">
        <v>220</v>
      </c>
      <c r="G442">
        <v>106.3</v>
      </c>
      <c r="H442">
        <v>97.6</v>
      </c>
      <c r="I442">
        <v>243389</v>
      </c>
    </row>
    <row r="443" spans="1:9">
      <c r="A443" t="s">
        <v>805</v>
      </c>
      <c r="B443" t="s">
        <v>572</v>
      </c>
      <c r="C443" t="s">
        <v>70</v>
      </c>
      <c r="D443" t="s">
        <v>433</v>
      </c>
      <c r="E443">
        <v>575</v>
      </c>
      <c r="F443">
        <v>30</v>
      </c>
      <c r="G443">
        <v>15</v>
      </c>
      <c r="H443">
        <v>13.25</v>
      </c>
      <c r="I443">
        <v>169088</v>
      </c>
    </row>
    <row r="444" spans="1:9">
      <c r="A444" t="s">
        <v>805</v>
      </c>
      <c r="B444" t="s">
        <v>572</v>
      </c>
      <c r="C444" t="s">
        <v>70</v>
      </c>
      <c r="D444" t="s">
        <v>433</v>
      </c>
      <c r="E444">
        <v>577</v>
      </c>
      <c r="F444">
        <v>30</v>
      </c>
      <c r="G444">
        <v>15.6</v>
      </c>
      <c r="H444">
        <v>12.8</v>
      </c>
      <c r="I444">
        <v>437448</v>
      </c>
    </row>
    <row r="445" spans="1:9">
      <c r="A445" t="s">
        <v>805</v>
      </c>
      <c r="B445" t="s">
        <v>572</v>
      </c>
      <c r="C445" t="s">
        <v>70</v>
      </c>
      <c r="D445" t="s">
        <v>799</v>
      </c>
      <c r="E445">
        <v>615</v>
      </c>
      <c r="F445">
        <v>1380</v>
      </c>
      <c r="G445">
        <v>620</v>
      </c>
      <c r="H445">
        <v>765</v>
      </c>
      <c r="I445">
        <v>159497</v>
      </c>
    </row>
    <row r="446" spans="1:9">
      <c r="A446" t="s">
        <v>805</v>
      </c>
      <c r="B446" t="s">
        <v>572</v>
      </c>
      <c r="C446" t="s">
        <v>72</v>
      </c>
      <c r="D446" t="s">
        <v>451</v>
      </c>
      <c r="E446">
        <v>11</v>
      </c>
      <c r="F446">
        <v>52</v>
      </c>
      <c r="G446">
        <v>38.299999999999997</v>
      </c>
      <c r="H446">
        <v>14.55</v>
      </c>
      <c r="I446">
        <v>443877</v>
      </c>
    </row>
    <row r="447" spans="1:9">
      <c r="A447" t="s">
        <v>805</v>
      </c>
      <c r="B447" t="s">
        <v>572</v>
      </c>
      <c r="C447" t="s">
        <v>72</v>
      </c>
      <c r="D447" t="s">
        <v>451</v>
      </c>
      <c r="E447">
        <v>12</v>
      </c>
      <c r="F447">
        <v>50</v>
      </c>
      <c r="G447">
        <v>33.700000000000003</v>
      </c>
      <c r="H447">
        <v>15</v>
      </c>
      <c r="I447">
        <v>1412704</v>
      </c>
    </row>
    <row r="448" spans="1:9">
      <c r="A448" t="s">
        <v>805</v>
      </c>
      <c r="B448" t="s">
        <v>572</v>
      </c>
      <c r="C448" t="s">
        <v>72</v>
      </c>
      <c r="D448" t="s">
        <v>451</v>
      </c>
      <c r="E448">
        <v>13</v>
      </c>
      <c r="F448">
        <v>45</v>
      </c>
      <c r="G448">
        <v>26.4</v>
      </c>
      <c r="H448">
        <v>16.45</v>
      </c>
      <c r="I448">
        <v>313211</v>
      </c>
    </row>
    <row r="449" spans="1:9">
      <c r="A449" t="s">
        <v>805</v>
      </c>
      <c r="B449" t="s">
        <v>572</v>
      </c>
      <c r="C449" t="s">
        <v>72</v>
      </c>
      <c r="D449" t="s">
        <v>451</v>
      </c>
      <c r="E449">
        <v>14</v>
      </c>
      <c r="F449">
        <v>55</v>
      </c>
      <c r="G449">
        <v>32.200000000000003</v>
      </c>
      <c r="H449">
        <v>22.8</v>
      </c>
      <c r="I449">
        <v>73634</v>
      </c>
    </row>
    <row r="450" spans="1:9">
      <c r="A450" t="s">
        <v>805</v>
      </c>
      <c r="B450" t="s">
        <v>572</v>
      </c>
      <c r="C450" t="s">
        <v>72</v>
      </c>
      <c r="D450" t="s">
        <v>451</v>
      </c>
      <c r="E450">
        <v>22</v>
      </c>
      <c r="F450">
        <v>39</v>
      </c>
      <c r="G450">
        <v>22.6</v>
      </c>
      <c r="H450">
        <v>14.5</v>
      </c>
      <c r="I450">
        <v>1445992</v>
      </c>
    </row>
    <row r="451" spans="1:9">
      <c r="A451" t="s">
        <v>805</v>
      </c>
      <c r="B451" t="s">
        <v>572</v>
      </c>
      <c r="C451" t="s">
        <v>72</v>
      </c>
      <c r="D451" t="s">
        <v>451</v>
      </c>
      <c r="E451">
        <v>71</v>
      </c>
      <c r="F451">
        <v>55</v>
      </c>
      <c r="G451">
        <v>28.5</v>
      </c>
      <c r="H451">
        <v>22.4</v>
      </c>
      <c r="I451">
        <v>74522</v>
      </c>
    </row>
    <row r="452" spans="1:9">
      <c r="A452" t="s">
        <v>805</v>
      </c>
      <c r="B452" t="s">
        <v>572</v>
      </c>
      <c r="C452" t="s">
        <v>72</v>
      </c>
      <c r="D452" t="s">
        <v>455</v>
      </c>
      <c r="E452">
        <v>111</v>
      </c>
      <c r="F452">
        <v>55</v>
      </c>
      <c r="G452">
        <v>33</v>
      </c>
      <c r="H452">
        <v>17</v>
      </c>
      <c r="I452">
        <v>114689</v>
      </c>
    </row>
    <row r="453" spans="1:9">
      <c r="A453" t="s">
        <v>805</v>
      </c>
      <c r="B453" t="s">
        <v>572</v>
      </c>
      <c r="C453" t="s">
        <v>72</v>
      </c>
      <c r="D453" t="s">
        <v>455</v>
      </c>
      <c r="E453">
        <v>114</v>
      </c>
      <c r="F453">
        <v>95</v>
      </c>
      <c r="G453">
        <v>60</v>
      </c>
      <c r="H453">
        <v>30</v>
      </c>
      <c r="I453">
        <v>1643247</v>
      </c>
    </row>
    <row r="454" spans="1:9">
      <c r="A454" t="s">
        <v>805</v>
      </c>
      <c r="B454" t="s">
        <v>572</v>
      </c>
      <c r="C454" t="s">
        <v>72</v>
      </c>
      <c r="D454" t="s">
        <v>455</v>
      </c>
      <c r="E454">
        <v>121</v>
      </c>
      <c r="F454">
        <v>30</v>
      </c>
      <c r="G454">
        <v>24.5</v>
      </c>
      <c r="H454">
        <v>6</v>
      </c>
      <c r="I454">
        <v>1310525</v>
      </c>
    </row>
    <row r="455" spans="1:9">
      <c r="A455" t="s">
        <v>805</v>
      </c>
      <c r="B455" t="s">
        <v>572</v>
      </c>
      <c r="C455" t="s">
        <v>72</v>
      </c>
      <c r="D455" t="s">
        <v>455</v>
      </c>
      <c r="E455">
        <v>161</v>
      </c>
      <c r="F455">
        <v>45</v>
      </c>
      <c r="G455">
        <v>27.65</v>
      </c>
      <c r="H455">
        <v>19</v>
      </c>
      <c r="I455">
        <v>131240</v>
      </c>
    </row>
    <row r="456" spans="1:9">
      <c r="A456" t="s">
        <v>805</v>
      </c>
      <c r="B456" t="s">
        <v>572</v>
      </c>
      <c r="C456" t="s">
        <v>72</v>
      </c>
      <c r="D456" t="s">
        <v>441</v>
      </c>
      <c r="E456">
        <v>311</v>
      </c>
      <c r="F456">
        <v>149</v>
      </c>
      <c r="G456">
        <v>70</v>
      </c>
      <c r="H456">
        <v>74</v>
      </c>
      <c r="I456">
        <v>172702</v>
      </c>
    </row>
    <row r="457" spans="1:9">
      <c r="A457" t="s">
        <v>805</v>
      </c>
      <c r="B457" t="s">
        <v>572</v>
      </c>
      <c r="C457" t="s">
        <v>72</v>
      </c>
      <c r="D457" t="s">
        <v>433</v>
      </c>
      <c r="E457">
        <v>521</v>
      </c>
      <c r="F457">
        <v>130</v>
      </c>
      <c r="G457">
        <v>63</v>
      </c>
      <c r="H457">
        <v>59</v>
      </c>
      <c r="I457">
        <v>141888</v>
      </c>
    </row>
    <row r="458" spans="1:9">
      <c r="A458" t="s">
        <v>805</v>
      </c>
      <c r="B458" t="s">
        <v>572</v>
      </c>
      <c r="C458" t="s">
        <v>72</v>
      </c>
      <c r="D458" t="s">
        <v>433</v>
      </c>
      <c r="E458">
        <v>522</v>
      </c>
      <c r="F458">
        <v>154</v>
      </c>
      <c r="G458">
        <v>74.5</v>
      </c>
      <c r="H458">
        <v>78</v>
      </c>
      <c r="I458">
        <v>98495</v>
      </c>
    </row>
    <row r="459" spans="1:9">
      <c r="A459" t="s">
        <v>805</v>
      </c>
      <c r="B459" t="s">
        <v>572</v>
      </c>
      <c r="C459" t="s">
        <v>72</v>
      </c>
      <c r="D459" t="s">
        <v>433</v>
      </c>
      <c r="E459">
        <v>523</v>
      </c>
      <c r="F459">
        <v>180</v>
      </c>
      <c r="G459">
        <v>83.2</v>
      </c>
      <c r="H459">
        <v>90</v>
      </c>
      <c r="I459">
        <v>74145</v>
      </c>
    </row>
    <row r="460" spans="1:9">
      <c r="A460" t="s">
        <v>805</v>
      </c>
      <c r="B460" t="s">
        <v>572</v>
      </c>
      <c r="C460" t="s">
        <v>72</v>
      </c>
      <c r="D460" t="s">
        <v>433</v>
      </c>
      <c r="E460">
        <v>531</v>
      </c>
      <c r="F460">
        <v>135</v>
      </c>
      <c r="G460">
        <v>69</v>
      </c>
      <c r="H460">
        <v>56</v>
      </c>
      <c r="I460">
        <v>400094</v>
      </c>
    </row>
    <row r="461" spans="1:9">
      <c r="A461" t="s">
        <v>805</v>
      </c>
      <c r="B461" t="s">
        <v>572</v>
      </c>
      <c r="C461" t="s">
        <v>72</v>
      </c>
      <c r="D461" t="s">
        <v>433</v>
      </c>
      <c r="E461">
        <v>532</v>
      </c>
      <c r="F461">
        <v>172</v>
      </c>
      <c r="G461">
        <v>81.599999999999994</v>
      </c>
      <c r="H461">
        <v>81</v>
      </c>
      <c r="I461">
        <v>355954</v>
      </c>
    </row>
    <row r="462" spans="1:9">
      <c r="A462" t="s">
        <v>805</v>
      </c>
      <c r="B462" t="s">
        <v>572</v>
      </c>
      <c r="C462" t="s">
        <v>72</v>
      </c>
      <c r="D462" t="s">
        <v>433</v>
      </c>
      <c r="E462">
        <v>533</v>
      </c>
      <c r="F462">
        <v>197</v>
      </c>
      <c r="G462">
        <v>96</v>
      </c>
      <c r="H462">
        <v>95</v>
      </c>
      <c r="I462">
        <v>175463</v>
      </c>
    </row>
    <row r="463" spans="1:9">
      <c r="A463" t="s">
        <v>805</v>
      </c>
      <c r="B463" t="s">
        <v>572</v>
      </c>
      <c r="C463" t="s">
        <v>72</v>
      </c>
      <c r="D463" t="s">
        <v>433</v>
      </c>
      <c r="E463">
        <v>534</v>
      </c>
      <c r="F463">
        <v>220</v>
      </c>
      <c r="G463">
        <v>105.95</v>
      </c>
      <c r="H463">
        <v>110</v>
      </c>
      <c r="I463">
        <v>72823</v>
      </c>
    </row>
    <row r="464" spans="1:9">
      <c r="A464" t="s">
        <v>805</v>
      </c>
      <c r="B464" t="s">
        <v>572</v>
      </c>
      <c r="C464" t="s">
        <v>72</v>
      </c>
      <c r="D464" t="s">
        <v>433</v>
      </c>
      <c r="E464">
        <v>575</v>
      </c>
      <c r="F464">
        <v>30</v>
      </c>
      <c r="G464">
        <v>13.8</v>
      </c>
      <c r="H464">
        <v>15.2</v>
      </c>
      <c r="I464">
        <v>48896</v>
      </c>
    </row>
    <row r="465" spans="1:9">
      <c r="A465" t="s">
        <v>805</v>
      </c>
      <c r="B465" t="s">
        <v>572</v>
      </c>
      <c r="C465" t="s">
        <v>72</v>
      </c>
      <c r="D465" t="s">
        <v>433</v>
      </c>
      <c r="E465">
        <v>577</v>
      </c>
      <c r="F465">
        <v>30</v>
      </c>
      <c r="G465">
        <v>16</v>
      </c>
      <c r="H465">
        <v>14</v>
      </c>
      <c r="I465">
        <v>113344</v>
      </c>
    </row>
    <row r="466" spans="1:9">
      <c r="A466" t="s">
        <v>805</v>
      </c>
      <c r="B466" t="s">
        <v>572</v>
      </c>
      <c r="C466" t="s">
        <v>72</v>
      </c>
      <c r="D466" t="s">
        <v>799</v>
      </c>
      <c r="E466">
        <v>615</v>
      </c>
      <c r="F466">
        <v>1350</v>
      </c>
      <c r="G466">
        <v>588</v>
      </c>
      <c r="H466">
        <v>776.5</v>
      </c>
      <c r="I466">
        <v>54841</v>
      </c>
    </row>
    <row r="467" spans="1:9">
      <c r="A467" t="s">
        <v>805</v>
      </c>
      <c r="B467" t="s">
        <v>572</v>
      </c>
      <c r="C467" t="s">
        <v>804</v>
      </c>
      <c r="D467" t="s">
        <v>451</v>
      </c>
      <c r="E467">
        <v>11</v>
      </c>
      <c r="F467">
        <v>55</v>
      </c>
      <c r="G467">
        <v>38.700000000000003</v>
      </c>
      <c r="H467">
        <v>14.8</v>
      </c>
      <c r="I467">
        <v>265883</v>
      </c>
    </row>
    <row r="468" spans="1:9">
      <c r="A468" t="s">
        <v>805</v>
      </c>
      <c r="B468" t="s">
        <v>572</v>
      </c>
      <c r="C468" t="s">
        <v>804</v>
      </c>
      <c r="D468" t="s">
        <v>451</v>
      </c>
      <c r="E468">
        <v>12</v>
      </c>
      <c r="F468">
        <v>49.5</v>
      </c>
      <c r="G468">
        <v>33</v>
      </c>
      <c r="H468">
        <v>15</v>
      </c>
      <c r="I468">
        <v>1020877</v>
      </c>
    </row>
    <row r="469" spans="1:9">
      <c r="A469" t="s">
        <v>805</v>
      </c>
      <c r="B469" t="s">
        <v>572</v>
      </c>
      <c r="C469" t="s">
        <v>804</v>
      </c>
      <c r="D469" t="s">
        <v>451</v>
      </c>
      <c r="E469">
        <v>13</v>
      </c>
      <c r="F469">
        <v>45</v>
      </c>
      <c r="G469">
        <v>26</v>
      </c>
      <c r="H469">
        <v>17.55</v>
      </c>
      <c r="I469">
        <v>191011</v>
      </c>
    </row>
    <row r="470" spans="1:9">
      <c r="A470" t="s">
        <v>805</v>
      </c>
      <c r="B470" t="s">
        <v>572</v>
      </c>
      <c r="C470" t="s">
        <v>804</v>
      </c>
      <c r="D470" t="s">
        <v>451</v>
      </c>
      <c r="E470">
        <v>14</v>
      </c>
      <c r="F470">
        <v>55</v>
      </c>
      <c r="G470">
        <v>29</v>
      </c>
      <c r="H470">
        <v>24.2</v>
      </c>
      <c r="I470">
        <v>59957</v>
      </c>
    </row>
    <row r="471" spans="1:9">
      <c r="A471" t="s">
        <v>805</v>
      </c>
      <c r="B471" t="s">
        <v>572</v>
      </c>
      <c r="C471" t="s">
        <v>804</v>
      </c>
      <c r="D471" t="s">
        <v>451</v>
      </c>
      <c r="E471">
        <v>22</v>
      </c>
      <c r="F471">
        <v>40</v>
      </c>
      <c r="G471">
        <v>22</v>
      </c>
      <c r="H471">
        <v>16.600000000000001</v>
      </c>
      <c r="I471">
        <v>786846</v>
      </c>
    </row>
    <row r="472" spans="1:9">
      <c r="A472" t="s">
        <v>805</v>
      </c>
      <c r="B472" t="s">
        <v>572</v>
      </c>
      <c r="C472" t="s">
        <v>804</v>
      </c>
      <c r="D472" t="s">
        <v>451</v>
      </c>
      <c r="E472">
        <v>71</v>
      </c>
      <c r="F472">
        <v>50</v>
      </c>
      <c r="G472">
        <v>26.4</v>
      </c>
      <c r="H472">
        <v>22.4</v>
      </c>
      <c r="I472">
        <v>39870</v>
      </c>
    </row>
    <row r="473" spans="1:9">
      <c r="A473" t="s">
        <v>805</v>
      </c>
      <c r="B473" t="s">
        <v>572</v>
      </c>
      <c r="C473" t="s">
        <v>804</v>
      </c>
      <c r="D473" t="s">
        <v>455</v>
      </c>
      <c r="E473">
        <v>111</v>
      </c>
      <c r="F473">
        <v>50</v>
      </c>
      <c r="G473">
        <v>33</v>
      </c>
      <c r="H473">
        <v>14</v>
      </c>
      <c r="I473">
        <v>75899</v>
      </c>
    </row>
    <row r="474" spans="1:9">
      <c r="A474" t="s">
        <v>805</v>
      </c>
      <c r="B474" t="s">
        <v>572</v>
      </c>
      <c r="C474" t="s">
        <v>804</v>
      </c>
      <c r="D474" t="s">
        <v>455</v>
      </c>
      <c r="E474">
        <v>114</v>
      </c>
      <c r="F474">
        <v>97</v>
      </c>
      <c r="G474">
        <v>61.7</v>
      </c>
      <c r="H474">
        <v>32</v>
      </c>
      <c r="I474">
        <v>1036847</v>
      </c>
    </row>
    <row r="475" spans="1:9">
      <c r="A475" t="s">
        <v>805</v>
      </c>
      <c r="B475" t="s">
        <v>572</v>
      </c>
      <c r="C475" t="s">
        <v>804</v>
      </c>
      <c r="D475" t="s">
        <v>455</v>
      </c>
      <c r="E475">
        <v>121</v>
      </c>
      <c r="F475">
        <v>25</v>
      </c>
      <c r="G475">
        <v>25</v>
      </c>
      <c r="H475">
        <v>0</v>
      </c>
      <c r="I475">
        <v>523894</v>
      </c>
    </row>
    <row r="476" spans="1:9">
      <c r="A476" t="s">
        <v>805</v>
      </c>
      <c r="B476" t="s">
        <v>572</v>
      </c>
      <c r="C476" t="s">
        <v>804</v>
      </c>
      <c r="D476" t="s">
        <v>455</v>
      </c>
      <c r="E476">
        <v>161</v>
      </c>
      <c r="F476">
        <v>45.5</v>
      </c>
      <c r="G476">
        <v>26.7</v>
      </c>
      <c r="H476">
        <v>19.2</v>
      </c>
      <c r="I476">
        <v>136849</v>
      </c>
    </row>
    <row r="477" spans="1:9">
      <c r="A477" t="s">
        <v>805</v>
      </c>
      <c r="B477" t="s">
        <v>572</v>
      </c>
      <c r="C477" t="s">
        <v>804</v>
      </c>
      <c r="D477" t="s">
        <v>441</v>
      </c>
      <c r="E477">
        <v>311</v>
      </c>
      <c r="F477">
        <v>135</v>
      </c>
      <c r="G477">
        <v>65</v>
      </c>
      <c r="H477">
        <v>65.5</v>
      </c>
      <c r="I477">
        <v>115153</v>
      </c>
    </row>
    <row r="478" spans="1:9">
      <c r="A478" t="s">
        <v>805</v>
      </c>
      <c r="B478" t="s">
        <v>572</v>
      </c>
      <c r="C478" t="s">
        <v>804</v>
      </c>
      <c r="D478" t="s">
        <v>433</v>
      </c>
      <c r="E478">
        <v>521</v>
      </c>
      <c r="F478">
        <v>122.9</v>
      </c>
      <c r="G478">
        <v>58.2</v>
      </c>
      <c r="H478">
        <v>64</v>
      </c>
      <c r="I478">
        <v>88071</v>
      </c>
    </row>
    <row r="479" spans="1:9">
      <c r="A479" t="s">
        <v>805</v>
      </c>
      <c r="B479" t="s">
        <v>572</v>
      </c>
      <c r="C479" t="s">
        <v>804</v>
      </c>
      <c r="D479" t="s">
        <v>433</v>
      </c>
      <c r="E479">
        <v>522</v>
      </c>
      <c r="F479">
        <v>150</v>
      </c>
      <c r="G479">
        <v>70.8</v>
      </c>
      <c r="H479">
        <v>76</v>
      </c>
      <c r="I479">
        <v>70243</v>
      </c>
    </row>
    <row r="480" spans="1:9">
      <c r="A480" t="s">
        <v>805</v>
      </c>
      <c r="B480" t="s">
        <v>572</v>
      </c>
      <c r="C480" t="s">
        <v>804</v>
      </c>
      <c r="D480" t="s">
        <v>433</v>
      </c>
      <c r="E480">
        <v>523</v>
      </c>
      <c r="F480">
        <v>160</v>
      </c>
      <c r="G480">
        <v>81.599999999999994</v>
      </c>
      <c r="H480">
        <v>80</v>
      </c>
      <c r="I480">
        <v>49540</v>
      </c>
    </row>
    <row r="481" spans="1:9">
      <c r="A481" t="s">
        <v>805</v>
      </c>
      <c r="B481" t="s">
        <v>572</v>
      </c>
      <c r="C481" t="s">
        <v>804</v>
      </c>
      <c r="D481" t="s">
        <v>433</v>
      </c>
      <c r="E481">
        <v>531</v>
      </c>
      <c r="F481">
        <v>124</v>
      </c>
      <c r="G481">
        <v>63.25</v>
      </c>
      <c r="H481">
        <v>57.9</v>
      </c>
      <c r="I481">
        <v>255108</v>
      </c>
    </row>
    <row r="482" spans="1:9">
      <c r="A482" t="s">
        <v>805</v>
      </c>
      <c r="B482" t="s">
        <v>572</v>
      </c>
      <c r="C482" t="s">
        <v>804</v>
      </c>
      <c r="D482" t="s">
        <v>433</v>
      </c>
      <c r="E482">
        <v>532</v>
      </c>
      <c r="F482">
        <v>157</v>
      </c>
      <c r="G482">
        <v>79.2</v>
      </c>
      <c r="H482">
        <v>75.8</v>
      </c>
      <c r="I482">
        <v>253511</v>
      </c>
    </row>
    <row r="483" spans="1:9">
      <c r="A483" t="s">
        <v>805</v>
      </c>
      <c r="B483" t="s">
        <v>572</v>
      </c>
      <c r="C483" t="s">
        <v>804</v>
      </c>
      <c r="D483" t="s">
        <v>433</v>
      </c>
      <c r="E483">
        <v>533</v>
      </c>
      <c r="F483">
        <v>184.5</v>
      </c>
      <c r="G483">
        <v>96</v>
      </c>
      <c r="H483">
        <v>90</v>
      </c>
      <c r="I483">
        <v>119797</v>
      </c>
    </row>
    <row r="484" spans="1:9">
      <c r="A484" t="s">
        <v>805</v>
      </c>
      <c r="B484" t="s">
        <v>572</v>
      </c>
      <c r="C484" t="s">
        <v>804</v>
      </c>
      <c r="D484" t="s">
        <v>433</v>
      </c>
      <c r="E484">
        <v>534</v>
      </c>
      <c r="F484">
        <v>200</v>
      </c>
      <c r="G484">
        <v>102.6</v>
      </c>
      <c r="H484">
        <v>103.3</v>
      </c>
      <c r="I484">
        <v>55186</v>
      </c>
    </row>
    <row r="485" spans="1:9">
      <c r="A485" t="s">
        <v>805</v>
      </c>
      <c r="B485" t="s">
        <v>572</v>
      </c>
      <c r="C485" t="s">
        <v>804</v>
      </c>
      <c r="D485" t="s">
        <v>433</v>
      </c>
      <c r="E485">
        <v>575</v>
      </c>
      <c r="F485">
        <v>30</v>
      </c>
      <c r="G485">
        <v>14.3</v>
      </c>
      <c r="H485">
        <v>14.4</v>
      </c>
      <c r="I485">
        <v>37616</v>
      </c>
    </row>
    <row r="486" spans="1:9">
      <c r="A486" t="s">
        <v>805</v>
      </c>
      <c r="B486" t="s">
        <v>572</v>
      </c>
      <c r="C486" t="s">
        <v>804</v>
      </c>
      <c r="D486" t="s">
        <v>433</v>
      </c>
      <c r="E486">
        <v>577</v>
      </c>
      <c r="F486">
        <v>26</v>
      </c>
      <c r="G486">
        <v>15</v>
      </c>
      <c r="H486">
        <v>11.4</v>
      </c>
      <c r="I486">
        <v>113803</v>
      </c>
    </row>
    <row r="487" spans="1:9">
      <c r="A487" t="s">
        <v>805</v>
      </c>
      <c r="B487" t="s">
        <v>572</v>
      </c>
      <c r="C487" t="s">
        <v>804</v>
      </c>
      <c r="D487" t="s">
        <v>799</v>
      </c>
      <c r="E487">
        <v>615</v>
      </c>
      <c r="F487">
        <v>1407</v>
      </c>
      <c r="G487">
        <v>550</v>
      </c>
      <c r="H487">
        <v>882.5</v>
      </c>
      <c r="I487">
        <v>27826</v>
      </c>
    </row>
    <row r="488" spans="1:9">
      <c r="A488" t="s">
        <v>805</v>
      </c>
      <c r="B488" t="s">
        <v>572</v>
      </c>
      <c r="C488" t="s">
        <v>803</v>
      </c>
      <c r="D488" t="s">
        <v>451</v>
      </c>
      <c r="E488">
        <v>11</v>
      </c>
      <c r="F488">
        <v>53</v>
      </c>
      <c r="G488">
        <v>38.799999999999997</v>
      </c>
      <c r="H488">
        <v>13.4</v>
      </c>
      <c r="I488">
        <v>268548</v>
      </c>
    </row>
    <row r="489" spans="1:9">
      <c r="A489" t="s">
        <v>805</v>
      </c>
      <c r="B489" t="s">
        <v>572</v>
      </c>
      <c r="C489" t="s">
        <v>803</v>
      </c>
      <c r="D489" t="s">
        <v>451</v>
      </c>
      <c r="E489">
        <v>12</v>
      </c>
      <c r="F489">
        <v>47</v>
      </c>
      <c r="G489">
        <v>35</v>
      </c>
      <c r="H489">
        <v>13</v>
      </c>
      <c r="I489">
        <v>832382</v>
      </c>
    </row>
    <row r="490" spans="1:9">
      <c r="A490" t="s">
        <v>805</v>
      </c>
      <c r="B490" t="s">
        <v>572</v>
      </c>
      <c r="C490" t="s">
        <v>803</v>
      </c>
      <c r="D490" t="s">
        <v>451</v>
      </c>
      <c r="E490">
        <v>13</v>
      </c>
      <c r="F490">
        <v>40</v>
      </c>
      <c r="G490">
        <v>26</v>
      </c>
      <c r="H490">
        <v>15.4</v>
      </c>
      <c r="I490">
        <v>194793</v>
      </c>
    </row>
    <row r="491" spans="1:9">
      <c r="A491" t="s">
        <v>805</v>
      </c>
      <c r="B491" t="s">
        <v>572</v>
      </c>
      <c r="C491" t="s">
        <v>803</v>
      </c>
      <c r="D491" t="s">
        <v>451</v>
      </c>
      <c r="E491">
        <v>14</v>
      </c>
      <c r="F491">
        <v>55</v>
      </c>
      <c r="G491">
        <v>28.9</v>
      </c>
      <c r="H491">
        <v>22</v>
      </c>
      <c r="I491">
        <v>60478</v>
      </c>
    </row>
    <row r="492" spans="1:9">
      <c r="A492" t="s">
        <v>805</v>
      </c>
      <c r="B492" t="s">
        <v>572</v>
      </c>
      <c r="C492" t="s">
        <v>803</v>
      </c>
      <c r="D492" t="s">
        <v>451</v>
      </c>
      <c r="E492">
        <v>22</v>
      </c>
      <c r="F492">
        <v>39</v>
      </c>
      <c r="G492">
        <v>22.75</v>
      </c>
      <c r="H492">
        <v>14</v>
      </c>
      <c r="I492">
        <v>900720</v>
      </c>
    </row>
    <row r="493" spans="1:9">
      <c r="A493" t="s">
        <v>805</v>
      </c>
      <c r="B493" t="s">
        <v>572</v>
      </c>
      <c r="C493" t="s">
        <v>803</v>
      </c>
      <c r="D493" t="s">
        <v>451</v>
      </c>
      <c r="E493">
        <v>71</v>
      </c>
      <c r="F493">
        <v>50</v>
      </c>
      <c r="G493">
        <v>28.3</v>
      </c>
      <c r="H493">
        <v>19.75</v>
      </c>
      <c r="I493">
        <v>42837</v>
      </c>
    </row>
    <row r="494" spans="1:9">
      <c r="A494" t="s">
        <v>805</v>
      </c>
      <c r="B494" t="s">
        <v>572</v>
      </c>
      <c r="C494" t="s">
        <v>803</v>
      </c>
      <c r="D494" t="s">
        <v>455</v>
      </c>
      <c r="E494">
        <v>111</v>
      </c>
      <c r="F494">
        <v>50</v>
      </c>
      <c r="G494">
        <v>37.200000000000003</v>
      </c>
      <c r="H494">
        <v>12.9</v>
      </c>
      <c r="I494">
        <v>80867</v>
      </c>
    </row>
    <row r="495" spans="1:9">
      <c r="A495" t="s">
        <v>805</v>
      </c>
      <c r="B495" t="s">
        <v>572</v>
      </c>
      <c r="C495" t="s">
        <v>803</v>
      </c>
      <c r="D495" t="s">
        <v>455</v>
      </c>
      <c r="E495">
        <v>114</v>
      </c>
      <c r="F495">
        <v>93</v>
      </c>
      <c r="G495">
        <v>66.8</v>
      </c>
      <c r="H495">
        <v>25.7</v>
      </c>
      <c r="I495">
        <v>963086</v>
      </c>
    </row>
    <row r="496" spans="1:9">
      <c r="A496" t="s">
        <v>805</v>
      </c>
      <c r="B496" t="s">
        <v>572</v>
      </c>
      <c r="C496" t="s">
        <v>803</v>
      </c>
      <c r="D496" t="s">
        <v>455</v>
      </c>
      <c r="E496">
        <v>121</v>
      </c>
      <c r="F496">
        <v>30</v>
      </c>
      <c r="G496">
        <v>24</v>
      </c>
      <c r="H496">
        <v>3.05</v>
      </c>
      <c r="I496">
        <v>727027</v>
      </c>
    </row>
    <row r="497" spans="1:9">
      <c r="A497" t="s">
        <v>805</v>
      </c>
      <c r="B497" t="s">
        <v>572</v>
      </c>
      <c r="C497" t="s">
        <v>803</v>
      </c>
      <c r="D497" t="s">
        <v>455</v>
      </c>
      <c r="E497">
        <v>161</v>
      </c>
      <c r="F497">
        <v>46</v>
      </c>
      <c r="G497">
        <v>27</v>
      </c>
      <c r="H497">
        <v>21.2</v>
      </c>
      <c r="I497">
        <v>70371</v>
      </c>
    </row>
    <row r="498" spans="1:9">
      <c r="A498" t="s">
        <v>805</v>
      </c>
      <c r="B498" t="s">
        <v>572</v>
      </c>
      <c r="C498" t="s">
        <v>803</v>
      </c>
      <c r="D498" t="s">
        <v>441</v>
      </c>
      <c r="E498">
        <v>311</v>
      </c>
      <c r="F498">
        <v>140</v>
      </c>
      <c r="G498">
        <v>73.599999999999994</v>
      </c>
      <c r="H498">
        <v>69</v>
      </c>
      <c r="I498">
        <v>109603</v>
      </c>
    </row>
    <row r="499" spans="1:9">
      <c r="A499" t="s">
        <v>805</v>
      </c>
      <c r="B499" t="s">
        <v>572</v>
      </c>
      <c r="C499" t="s">
        <v>803</v>
      </c>
      <c r="D499" t="s">
        <v>433</v>
      </c>
      <c r="E499">
        <v>521</v>
      </c>
      <c r="F499">
        <v>122.5</v>
      </c>
      <c r="G499">
        <v>60</v>
      </c>
      <c r="H499">
        <v>51.8</v>
      </c>
      <c r="I499">
        <v>89349</v>
      </c>
    </row>
    <row r="500" spans="1:9">
      <c r="A500" t="s">
        <v>805</v>
      </c>
      <c r="B500" t="s">
        <v>572</v>
      </c>
      <c r="C500" t="s">
        <v>803</v>
      </c>
      <c r="D500" t="s">
        <v>433</v>
      </c>
      <c r="E500">
        <v>522</v>
      </c>
      <c r="F500">
        <v>145</v>
      </c>
      <c r="G500">
        <v>74.5</v>
      </c>
      <c r="H500">
        <v>63.2</v>
      </c>
      <c r="I500">
        <v>77084</v>
      </c>
    </row>
    <row r="501" spans="1:9">
      <c r="A501" t="s">
        <v>805</v>
      </c>
      <c r="B501" t="s">
        <v>572</v>
      </c>
      <c r="C501" t="s">
        <v>803</v>
      </c>
      <c r="D501" t="s">
        <v>433</v>
      </c>
      <c r="E501">
        <v>523</v>
      </c>
      <c r="F501">
        <v>172</v>
      </c>
      <c r="G501">
        <v>85</v>
      </c>
      <c r="H501">
        <v>73.150000000000006</v>
      </c>
      <c r="I501">
        <v>49035</v>
      </c>
    </row>
    <row r="502" spans="1:9">
      <c r="A502" t="s">
        <v>805</v>
      </c>
      <c r="B502" t="s">
        <v>572</v>
      </c>
      <c r="C502" t="s">
        <v>803</v>
      </c>
      <c r="D502" t="s">
        <v>433</v>
      </c>
      <c r="E502">
        <v>531</v>
      </c>
      <c r="F502">
        <v>135.5</v>
      </c>
      <c r="G502">
        <v>71.400000000000006</v>
      </c>
      <c r="H502">
        <v>51</v>
      </c>
      <c r="I502">
        <v>256575</v>
      </c>
    </row>
    <row r="503" spans="1:9">
      <c r="A503" t="s">
        <v>805</v>
      </c>
      <c r="B503" t="s">
        <v>572</v>
      </c>
      <c r="C503" t="s">
        <v>803</v>
      </c>
      <c r="D503" t="s">
        <v>433</v>
      </c>
      <c r="E503">
        <v>532</v>
      </c>
      <c r="F503">
        <v>160</v>
      </c>
      <c r="G503">
        <v>83.4</v>
      </c>
      <c r="H503">
        <v>67.2</v>
      </c>
      <c r="I503">
        <v>270124</v>
      </c>
    </row>
    <row r="504" spans="1:9">
      <c r="A504" t="s">
        <v>805</v>
      </c>
      <c r="B504" t="s">
        <v>572</v>
      </c>
      <c r="C504" t="s">
        <v>803</v>
      </c>
      <c r="D504" t="s">
        <v>433</v>
      </c>
      <c r="E504">
        <v>533</v>
      </c>
      <c r="F504">
        <v>185</v>
      </c>
      <c r="G504">
        <v>96</v>
      </c>
      <c r="H504">
        <v>83</v>
      </c>
      <c r="I504">
        <v>124940</v>
      </c>
    </row>
    <row r="505" spans="1:9">
      <c r="A505" t="s">
        <v>805</v>
      </c>
      <c r="B505" t="s">
        <v>572</v>
      </c>
      <c r="C505" t="s">
        <v>803</v>
      </c>
      <c r="D505" t="s">
        <v>433</v>
      </c>
      <c r="E505">
        <v>534</v>
      </c>
      <c r="F505">
        <v>222</v>
      </c>
      <c r="G505">
        <v>106.4</v>
      </c>
      <c r="H505">
        <v>88.7</v>
      </c>
      <c r="I505">
        <v>53914</v>
      </c>
    </row>
    <row r="506" spans="1:9">
      <c r="A506" t="s">
        <v>805</v>
      </c>
      <c r="B506" t="s">
        <v>572</v>
      </c>
      <c r="C506" t="s">
        <v>803</v>
      </c>
      <c r="D506" t="s">
        <v>433</v>
      </c>
      <c r="E506">
        <v>575</v>
      </c>
      <c r="F506">
        <v>30</v>
      </c>
      <c r="G506">
        <v>15</v>
      </c>
      <c r="H506">
        <v>12.2</v>
      </c>
      <c r="I506">
        <v>19795</v>
      </c>
    </row>
    <row r="507" spans="1:9">
      <c r="A507" t="s">
        <v>805</v>
      </c>
      <c r="B507" t="s">
        <v>572</v>
      </c>
      <c r="C507" t="s">
        <v>803</v>
      </c>
      <c r="D507" t="s">
        <v>433</v>
      </c>
      <c r="E507">
        <v>577</v>
      </c>
      <c r="F507">
        <v>30</v>
      </c>
      <c r="G507">
        <v>15.6</v>
      </c>
      <c r="H507">
        <v>14.4</v>
      </c>
      <c r="I507">
        <v>89507</v>
      </c>
    </row>
    <row r="508" spans="1:9">
      <c r="A508" t="s">
        <v>805</v>
      </c>
      <c r="B508" t="s">
        <v>572</v>
      </c>
      <c r="C508" t="s">
        <v>803</v>
      </c>
      <c r="D508" t="s">
        <v>799</v>
      </c>
      <c r="E508">
        <v>615</v>
      </c>
      <c r="F508">
        <v>1400</v>
      </c>
      <c r="G508">
        <v>635</v>
      </c>
      <c r="H508">
        <v>795</v>
      </c>
      <c r="I508">
        <v>29311</v>
      </c>
    </row>
    <row r="509" spans="1:9">
      <c r="A509" t="s">
        <v>805</v>
      </c>
      <c r="B509" t="s">
        <v>572</v>
      </c>
      <c r="C509" t="s">
        <v>78</v>
      </c>
      <c r="D509" t="s">
        <v>451</v>
      </c>
      <c r="E509">
        <v>11</v>
      </c>
      <c r="F509">
        <v>55</v>
      </c>
      <c r="G509">
        <v>36</v>
      </c>
      <c r="H509">
        <v>20.399999999999999</v>
      </c>
      <c r="I509">
        <v>174163</v>
      </c>
    </row>
    <row r="510" spans="1:9">
      <c r="A510" t="s">
        <v>805</v>
      </c>
      <c r="B510" t="s">
        <v>572</v>
      </c>
      <c r="C510" t="s">
        <v>78</v>
      </c>
      <c r="D510" t="s">
        <v>451</v>
      </c>
      <c r="E510">
        <v>12</v>
      </c>
      <c r="F510">
        <v>51</v>
      </c>
      <c r="G510">
        <v>31.2</v>
      </c>
      <c r="H510">
        <v>18.8</v>
      </c>
      <c r="I510">
        <v>410647</v>
      </c>
    </row>
    <row r="511" spans="1:9">
      <c r="A511" t="s">
        <v>805</v>
      </c>
      <c r="B511" t="s">
        <v>572</v>
      </c>
      <c r="C511" t="s">
        <v>78</v>
      </c>
      <c r="D511" t="s">
        <v>451</v>
      </c>
      <c r="E511">
        <v>13</v>
      </c>
      <c r="F511">
        <v>46</v>
      </c>
      <c r="G511">
        <v>26.6</v>
      </c>
      <c r="H511">
        <v>18</v>
      </c>
      <c r="I511">
        <v>114053</v>
      </c>
    </row>
    <row r="512" spans="1:9">
      <c r="A512" t="s">
        <v>805</v>
      </c>
      <c r="B512" t="s">
        <v>572</v>
      </c>
      <c r="C512" t="s">
        <v>78</v>
      </c>
      <c r="D512" t="s">
        <v>451</v>
      </c>
      <c r="E512">
        <v>14</v>
      </c>
      <c r="F512">
        <v>59</v>
      </c>
      <c r="G512">
        <v>32.4</v>
      </c>
      <c r="H512">
        <v>23.2</v>
      </c>
      <c r="I512">
        <v>60974</v>
      </c>
    </row>
    <row r="513" spans="1:9">
      <c r="A513" t="s">
        <v>805</v>
      </c>
      <c r="B513" t="s">
        <v>572</v>
      </c>
      <c r="C513" t="s">
        <v>78</v>
      </c>
      <c r="D513" t="s">
        <v>451</v>
      </c>
      <c r="E513">
        <v>22</v>
      </c>
      <c r="F513">
        <v>42</v>
      </c>
      <c r="G513">
        <v>24.5</v>
      </c>
      <c r="H513">
        <v>16.8</v>
      </c>
      <c r="I513">
        <v>628968</v>
      </c>
    </row>
    <row r="514" spans="1:9">
      <c r="A514" t="s">
        <v>805</v>
      </c>
      <c r="B514" t="s">
        <v>572</v>
      </c>
      <c r="C514" t="s">
        <v>78</v>
      </c>
      <c r="D514" t="s">
        <v>451</v>
      </c>
      <c r="E514">
        <v>71</v>
      </c>
      <c r="F514">
        <v>55</v>
      </c>
      <c r="G514">
        <v>28.9</v>
      </c>
      <c r="H514">
        <v>22</v>
      </c>
      <c r="I514">
        <v>33361</v>
      </c>
    </row>
    <row r="515" spans="1:9">
      <c r="A515" t="s">
        <v>805</v>
      </c>
      <c r="B515" t="s">
        <v>572</v>
      </c>
      <c r="C515" t="s">
        <v>78</v>
      </c>
      <c r="D515" t="s">
        <v>455</v>
      </c>
      <c r="E515">
        <v>111</v>
      </c>
      <c r="F515">
        <v>60</v>
      </c>
      <c r="G515">
        <v>33.5</v>
      </c>
      <c r="H515">
        <v>22</v>
      </c>
      <c r="I515">
        <v>19288</v>
      </c>
    </row>
    <row r="516" spans="1:9">
      <c r="A516" t="s">
        <v>805</v>
      </c>
      <c r="B516" t="s">
        <v>572</v>
      </c>
      <c r="C516" t="s">
        <v>78</v>
      </c>
      <c r="D516" t="s">
        <v>455</v>
      </c>
      <c r="E516">
        <v>114</v>
      </c>
      <c r="F516">
        <v>102</v>
      </c>
      <c r="G516">
        <v>87.2</v>
      </c>
      <c r="H516">
        <v>15</v>
      </c>
      <c r="I516">
        <v>567959</v>
      </c>
    </row>
    <row r="517" spans="1:9">
      <c r="A517" t="s">
        <v>805</v>
      </c>
      <c r="B517" t="s">
        <v>572</v>
      </c>
      <c r="C517" t="s">
        <v>78</v>
      </c>
      <c r="D517" t="s">
        <v>455</v>
      </c>
      <c r="E517">
        <v>121</v>
      </c>
      <c r="F517">
        <v>30</v>
      </c>
      <c r="G517">
        <v>21.6</v>
      </c>
      <c r="H517">
        <v>9</v>
      </c>
      <c r="I517">
        <v>273092</v>
      </c>
    </row>
    <row r="518" spans="1:9">
      <c r="A518" t="s">
        <v>805</v>
      </c>
      <c r="B518" t="s">
        <v>572</v>
      </c>
      <c r="C518" t="s">
        <v>78</v>
      </c>
      <c r="D518" t="s">
        <v>455</v>
      </c>
      <c r="E518">
        <v>161</v>
      </c>
      <c r="F518">
        <v>54</v>
      </c>
      <c r="G518">
        <v>27.6</v>
      </c>
      <c r="H518">
        <v>21.7</v>
      </c>
      <c r="I518">
        <v>36014</v>
      </c>
    </row>
    <row r="519" spans="1:9">
      <c r="A519" t="s">
        <v>805</v>
      </c>
      <c r="B519" t="s">
        <v>572</v>
      </c>
      <c r="C519" t="s">
        <v>78</v>
      </c>
      <c r="D519" t="s">
        <v>441</v>
      </c>
      <c r="E519">
        <v>311</v>
      </c>
      <c r="F519">
        <v>146</v>
      </c>
      <c r="G519">
        <v>80</v>
      </c>
      <c r="H519">
        <v>59.35</v>
      </c>
      <c r="I519">
        <v>78202</v>
      </c>
    </row>
    <row r="520" spans="1:9">
      <c r="A520" t="s">
        <v>805</v>
      </c>
      <c r="B520" t="s">
        <v>572</v>
      </c>
      <c r="C520" t="s">
        <v>78</v>
      </c>
      <c r="D520" t="s">
        <v>433</v>
      </c>
      <c r="E520">
        <v>521</v>
      </c>
      <c r="F520">
        <v>128</v>
      </c>
      <c r="G520">
        <v>69.599999999999994</v>
      </c>
      <c r="H520">
        <v>50</v>
      </c>
      <c r="I520">
        <v>59190</v>
      </c>
    </row>
    <row r="521" spans="1:9">
      <c r="A521" t="s">
        <v>805</v>
      </c>
      <c r="B521" t="s">
        <v>572</v>
      </c>
      <c r="C521" t="s">
        <v>78</v>
      </c>
      <c r="D521" t="s">
        <v>433</v>
      </c>
      <c r="E521">
        <v>522</v>
      </c>
      <c r="F521">
        <v>153</v>
      </c>
      <c r="G521">
        <v>85.2</v>
      </c>
      <c r="H521">
        <v>60.8</v>
      </c>
      <c r="I521">
        <v>44145</v>
      </c>
    </row>
    <row r="522" spans="1:9">
      <c r="A522" t="s">
        <v>805</v>
      </c>
      <c r="B522" t="s">
        <v>572</v>
      </c>
      <c r="C522" t="s">
        <v>78</v>
      </c>
      <c r="D522" t="s">
        <v>433</v>
      </c>
      <c r="E522">
        <v>523</v>
      </c>
      <c r="F522">
        <v>176</v>
      </c>
      <c r="G522">
        <v>97</v>
      </c>
      <c r="H522">
        <v>70.400000000000006</v>
      </c>
      <c r="I522">
        <v>29353</v>
      </c>
    </row>
    <row r="523" spans="1:9">
      <c r="A523" t="s">
        <v>805</v>
      </c>
      <c r="B523" t="s">
        <v>572</v>
      </c>
      <c r="C523" t="s">
        <v>78</v>
      </c>
      <c r="D523" t="s">
        <v>433</v>
      </c>
      <c r="E523">
        <v>531</v>
      </c>
      <c r="F523">
        <v>138</v>
      </c>
      <c r="G523">
        <v>79.2</v>
      </c>
      <c r="H523">
        <v>55.2</v>
      </c>
      <c r="I523">
        <v>146267</v>
      </c>
    </row>
    <row r="524" spans="1:9">
      <c r="A524" t="s">
        <v>805</v>
      </c>
      <c r="B524" t="s">
        <v>572</v>
      </c>
      <c r="C524" t="s">
        <v>78</v>
      </c>
      <c r="D524" t="s">
        <v>433</v>
      </c>
      <c r="E524">
        <v>532</v>
      </c>
      <c r="F524">
        <v>173</v>
      </c>
      <c r="G524">
        <v>97</v>
      </c>
      <c r="H524">
        <v>70.8</v>
      </c>
      <c r="I524">
        <v>133944</v>
      </c>
    </row>
    <row r="525" spans="1:9">
      <c r="A525" t="s">
        <v>805</v>
      </c>
      <c r="B525" t="s">
        <v>572</v>
      </c>
      <c r="C525" t="s">
        <v>78</v>
      </c>
      <c r="D525" t="s">
        <v>433</v>
      </c>
      <c r="E525">
        <v>533</v>
      </c>
      <c r="F525">
        <v>205</v>
      </c>
      <c r="G525">
        <v>112.35</v>
      </c>
      <c r="H525">
        <v>82.4</v>
      </c>
      <c r="I525">
        <v>63464</v>
      </c>
    </row>
    <row r="526" spans="1:9">
      <c r="A526" t="s">
        <v>805</v>
      </c>
      <c r="B526" t="s">
        <v>572</v>
      </c>
      <c r="C526" t="s">
        <v>78</v>
      </c>
      <c r="D526" t="s">
        <v>433</v>
      </c>
      <c r="E526">
        <v>534</v>
      </c>
      <c r="F526">
        <v>226</v>
      </c>
      <c r="G526">
        <v>126</v>
      </c>
      <c r="H526">
        <v>91.35</v>
      </c>
      <c r="I526">
        <v>28757</v>
      </c>
    </row>
    <row r="527" spans="1:9">
      <c r="A527" t="s">
        <v>805</v>
      </c>
      <c r="B527" t="s">
        <v>572</v>
      </c>
      <c r="C527" t="s">
        <v>78</v>
      </c>
      <c r="D527" t="s">
        <v>433</v>
      </c>
      <c r="E527">
        <v>575</v>
      </c>
      <c r="F527">
        <v>32</v>
      </c>
      <c r="G527">
        <v>15.85</v>
      </c>
      <c r="H527">
        <v>13.2</v>
      </c>
      <c r="I527">
        <v>22741</v>
      </c>
    </row>
    <row r="528" spans="1:9">
      <c r="A528" t="s">
        <v>805</v>
      </c>
      <c r="B528" t="s">
        <v>572</v>
      </c>
      <c r="C528" t="s">
        <v>78</v>
      </c>
      <c r="D528" t="s">
        <v>433</v>
      </c>
      <c r="E528">
        <v>577</v>
      </c>
      <c r="F528">
        <v>38</v>
      </c>
      <c r="G528">
        <v>19.8</v>
      </c>
      <c r="H528">
        <v>15</v>
      </c>
      <c r="I528">
        <v>42980</v>
      </c>
    </row>
    <row r="529" spans="1:9">
      <c r="A529" t="s">
        <v>805</v>
      </c>
      <c r="B529" t="s">
        <v>572</v>
      </c>
      <c r="C529" t="s">
        <v>78</v>
      </c>
      <c r="D529" t="s">
        <v>799</v>
      </c>
      <c r="E529">
        <v>615</v>
      </c>
      <c r="F529">
        <v>1348</v>
      </c>
      <c r="G529">
        <v>720</v>
      </c>
      <c r="H529">
        <v>559</v>
      </c>
      <c r="I529">
        <v>32147</v>
      </c>
    </row>
    <row r="530" spans="1:9">
      <c r="A530" t="s">
        <v>805</v>
      </c>
      <c r="B530" t="s">
        <v>572</v>
      </c>
      <c r="C530" t="s">
        <v>75</v>
      </c>
      <c r="D530" t="s">
        <v>451</v>
      </c>
      <c r="E530">
        <v>11</v>
      </c>
      <c r="F530">
        <v>52</v>
      </c>
      <c r="G530">
        <v>35</v>
      </c>
      <c r="H530">
        <v>17.600000000000001</v>
      </c>
      <c r="I530">
        <v>87492</v>
      </c>
    </row>
    <row r="531" spans="1:9">
      <c r="A531" t="s">
        <v>805</v>
      </c>
      <c r="B531" t="s">
        <v>572</v>
      </c>
      <c r="C531" t="s">
        <v>75</v>
      </c>
      <c r="D531" t="s">
        <v>451</v>
      </c>
      <c r="E531">
        <v>12</v>
      </c>
      <c r="F531">
        <v>48</v>
      </c>
      <c r="G531">
        <v>30.15</v>
      </c>
      <c r="H531">
        <v>18.3</v>
      </c>
      <c r="I531">
        <v>373997</v>
      </c>
    </row>
    <row r="532" spans="1:9">
      <c r="A532" t="s">
        <v>805</v>
      </c>
      <c r="B532" t="s">
        <v>572</v>
      </c>
      <c r="C532" t="s">
        <v>75</v>
      </c>
      <c r="D532" t="s">
        <v>451</v>
      </c>
      <c r="E532">
        <v>13</v>
      </c>
      <c r="F532">
        <v>45</v>
      </c>
      <c r="G532">
        <v>26.4</v>
      </c>
      <c r="H532">
        <v>17.600000000000001</v>
      </c>
      <c r="I532">
        <v>109969</v>
      </c>
    </row>
    <row r="533" spans="1:9">
      <c r="A533" t="s">
        <v>805</v>
      </c>
      <c r="B533" t="s">
        <v>572</v>
      </c>
      <c r="C533" t="s">
        <v>75</v>
      </c>
      <c r="D533" t="s">
        <v>451</v>
      </c>
      <c r="E533">
        <v>14</v>
      </c>
      <c r="F533">
        <v>54.3</v>
      </c>
      <c r="G533">
        <v>30</v>
      </c>
      <c r="H533">
        <v>20.2</v>
      </c>
      <c r="I533">
        <v>15518</v>
      </c>
    </row>
    <row r="534" spans="1:9">
      <c r="A534" t="s">
        <v>805</v>
      </c>
      <c r="B534" t="s">
        <v>572</v>
      </c>
      <c r="C534" t="s">
        <v>75</v>
      </c>
      <c r="D534" t="s">
        <v>451</v>
      </c>
      <c r="E534">
        <v>22</v>
      </c>
      <c r="F534">
        <v>40</v>
      </c>
      <c r="G534">
        <v>23.7</v>
      </c>
      <c r="H534">
        <v>15.8</v>
      </c>
      <c r="I534">
        <v>371034</v>
      </c>
    </row>
    <row r="535" spans="1:9">
      <c r="A535" t="s">
        <v>805</v>
      </c>
      <c r="B535" t="s">
        <v>572</v>
      </c>
      <c r="C535" t="s">
        <v>75</v>
      </c>
      <c r="D535" t="s">
        <v>451</v>
      </c>
      <c r="E535">
        <v>71</v>
      </c>
      <c r="F535">
        <v>50.5</v>
      </c>
      <c r="G535">
        <v>25.9</v>
      </c>
      <c r="H535">
        <v>24.25</v>
      </c>
      <c r="I535">
        <v>15102</v>
      </c>
    </row>
    <row r="536" spans="1:9">
      <c r="A536" t="s">
        <v>805</v>
      </c>
      <c r="B536" t="s">
        <v>572</v>
      </c>
      <c r="C536" t="s">
        <v>75</v>
      </c>
      <c r="D536" t="s">
        <v>455</v>
      </c>
      <c r="E536">
        <v>111</v>
      </c>
      <c r="F536">
        <v>55</v>
      </c>
      <c r="G536">
        <v>37.799999999999997</v>
      </c>
      <c r="H536">
        <v>17</v>
      </c>
      <c r="I536">
        <v>21398</v>
      </c>
    </row>
    <row r="537" spans="1:9">
      <c r="A537" t="s">
        <v>805</v>
      </c>
      <c r="B537" t="s">
        <v>572</v>
      </c>
      <c r="C537" t="s">
        <v>75</v>
      </c>
      <c r="D537" t="s">
        <v>455</v>
      </c>
      <c r="E537">
        <v>114</v>
      </c>
      <c r="F537">
        <v>96.5</v>
      </c>
      <c r="G537">
        <v>62.55</v>
      </c>
      <c r="H537">
        <v>38.6</v>
      </c>
      <c r="I537">
        <v>383751</v>
      </c>
    </row>
    <row r="538" spans="1:9">
      <c r="A538" t="s">
        <v>805</v>
      </c>
      <c r="B538" t="s">
        <v>572</v>
      </c>
      <c r="C538" t="s">
        <v>75</v>
      </c>
      <c r="D538" t="s">
        <v>455</v>
      </c>
      <c r="E538">
        <v>121</v>
      </c>
      <c r="F538">
        <v>30</v>
      </c>
      <c r="G538">
        <v>20</v>
      </c>
      <c r="H538">
        <v>9.4499999999999993</v>
      </c>
      <c r="I538">
        <v>247238</v>
      </c>
    </row>
    <row r="539" spans="1:9">
      <c r="A539" t="s">
        <v>805</v>
      </c>
      <c r="B539" t="s">
        <v>572</v>
      </c>
      <c r="C539" t="s">
        <v>75</v>
      </c>
      <c r="D539" t="s">
        <v>455</v>
      </c>
      <c r="E539">
        <v>161</v>
      </c>
      <c r="F539">
        <v>40</v>
      </c>
      <c r="G539">
        <v>23.1</v>
      </c>
      <c r="H539">
        <v>16.600000000000001</v>
      </c>
      <c r="I539">
        <v>34139</v>
      </c>
    </row>
    <row r="540" spans="1:9">
      <c r="A540" t="s">
        <v>805</v>
      </c>
      <c r="B540" t="s">
        <v>572</v>
      </c>
      <c r="C540" t="s">
        <v>75</v>
      </c>
      <c r="D540" t="s">
        <v>441</v>
      </c>
      <c r="E540">
        <v>311</v>
      </c>
      <c r="F540">
        <v>125</v>
      </c>
      <c r="G540">
        <v>67.8</v>
      </c>
      <c r="H540">
        <v>55.8</v>
      </c>
      <c r="I540">
        <v>47554</v>
      </c>
    </row>
    <row r="541" spans="1:9">
      <c r="A541" t="s">
        <v>805</v>
      </c>
      <c r="B541" t="s">
        <v>572</v>
      </c>
      <c r="C541" t="s">
        <v>75</v>
      </c>
      <c r="D541" t="s">
        <v>433</v>
      </c>
      <c r="E541">
        <v>521</v>
      </c>
      <c r="F541">
        <v>112</v>
      </c>
      <c r="G541">
        <v>65.099999999999994</v>
      </c>
      <c r="H541">
        <v>46.8</v>
      </c>
      <c r="I541">
        <v>39695</v>
      </c>
    </row>
    <row r="542" spans="1:9">
      <c r="A542" t="s">
        <v>805</v>
      </c>
      <c r="B542" t="s">
        <v>572</v>
      </c>
      <c r="C542" t="s">
        <v>75</v>
      </c>
      <c r="D542" t="s">
        <v>433</v>
      </c>
      <c r="E542">
        <v>522</v>
      </c>
      <c r="F542">
        <v>136</v>
      </c>
      <c r="G542">
        <v>79.2</v>
      </c>
      <c r="H542">
        <v>56.3</v>
      </c>
      <c r="I542">
        <v>31952</v>
      </c>
    </row>
    <row r="543" spans="1:9">
      <c r="A543" t="s">
        <v>805</v>
      </c>
      <c r="B543" t="s">
        <v>572</v>
      </c>
      <c r="C543" t="s">
        <v>75</v>
      </c>
      <c r="D543" t="s">
        <v>433</v>
      </c>
      <c r="E543">
        <v>523</v>
      </c>
      <c r="F543">
        <v>150</v>
      </c>
      <c r="G543">
        <v>86.7</v>
      </c>
      <c r="H543">
        <v>63.4</v>
      </c>
      <c r="I543">
        <v>21325</v>
      </c>
    </row>
    <row r="544" spans="1:9">
      <c r="A544" t="s">
        <v>805</v>
      </c>
      <c r="B544" t="s">
        <v>572</v>
      </c>
      <c r="C544" t="s">
        <v>75</v>
      </c>
      <c r="D544" t="s">
        <v>433</v>
      </c>
      <c r="E544">
        <v>531</v>
      </c>
      <c r="F544">
        <v>123</v>
      </c>
      <c r="G544">
        <v>71.7</v>
      </c>
      <c r="H544">
        <v>47.8</v>
      </c>
      <c r="I544">
        <v>107088</v>
      </c>
    </row>
    <row r="545" spans="1:9">
      <c r="A545" t="s">
        <v>805</v>
      </c>
      <c r="B545" t="s">
        <v>572</v>
      </c>
      <c r="C545" t="s">
        <v>75</v>
      </c>
      <c r="D545" t="s">
        <v>433</v>
      </c>
      <c r="E545">
        <v>532</v>
      </c>
      <c r="F545">
        <v>156</v>
      </c>
      <c r="G545">
        <v>90.9</v>
      </c>
      <c r="H545">
        <v>60.8</v>
      </c>
      <c r="I545">
        <v>94285</v>
      </c>
    </row>
    <row r="546" spans="1:9">
      <c r="A546" t="s">
        <v>805</v>
      </c>
      <c r="B546" t="s">
        <v>572</v>
      </c>
      <c r="C546" t="s">
        <v>75</v>
      </c>
      <c r="D546" t="s">
        <v>433</v>
      </c>
      <c r="E546">
        <v>533</v>
      </c>
      <c r="F546">
        <v>190</v>
      </c>
      <c r="G546">
        <v>109.5</v>
      </c>
      <c r="H546">
        <v>76</v>
      </c>
      <c r="I546">
        <v>46254</v>
      </c>
    </row>
    <row r="547" spans="1:9">
      <c r="A547" t="s">
        <v>805</v>
      </c>
      <c r="B547" t="s">
        <v>572</v>
      </c>
      <c r="C547" t="s">
        <v>75</v>
      </c>
      <c r="D547" t="s">
        <v>433</v>
      </c>
      <c r="E547">
        <v>534</v>
      </c>
      <c r="F547">
        <v>198.5</v>
      </c>
      <c r="G547">
        <v>115.5</v>
      </c>
      <c r="H547">
        <v>82.4</v>
      </c>
      <c r="I547">
        <v>22850</v>
      </c>
    </row>
    <row r="548" spans="1:9">
      <c r="A548" t="s">
        <v>805</v>
      </c>
      <c r="B548" t="s">
        <v>572</v>
      </c>
      <c r="C548" t="s">
        <v>75</v>
      </c>
      <c r="D548" t="s">
        <v>433</v>
      </c>
      <c r="E548">
        <v>575</v>
      </c>
      <c r="F548">
        <v>26.5</v>
      </c>
      <c r="G548">
        <v>15.6</v>
      </c>
      <c r="H548">
        <v>10.6</v>
      </c>
      <c r="I548">
        <v>33754</v>
      </c>
    </row>
    <row r="549" spans="1:9">
      <c r="A549" t="s">
        <v>805</v>
      </c>
      <c r="B549" t="s">
        <v>572</v>
      </c>
      <c r="C549" t="s">
        <v>75</v>
      </c>
      <c r="D549" t="s">
        <v>433</v>
      </c>
      <c r="E549">
        <v>577</v>
      </c>
      <c r="F549">
        <v>25</v>
      </c>
      <c r="G549">
        <v>13.8</v>
      </c>
      <c r="H549">
        <v>9.1999999999999993</v>
      </c>
      <c r="I549">
        <v>58559</v>
      </c>
    </row>
    <row r="550" spans="1:9">
      <c r="A550" t="s">
        <v>805</v>
      </c>
      <c r="B550" t="s">
        <v>572</v>
      </c>
      <c r="C550" t="s">
        <v>75</v>
      </c>
      <c r="D550" t="s">
        <v>799</v>
      </c>
      <c r="E550">
        <v>615</v>
      </c>
      <c r="F550">
        <v>1362</v>
      </c>
      <c r="G550">
        <v>619</v>
      </c>
      <c r="H550">
        <v>731.15</v>
      </c>
      <c r="I550">
        <v>10133</v>
      </c>
    </row>
    <row r="551" spans="1:9">
      <c r="A551" t="s">
        <v>805</v>
      </c>
      <c r="B551" t="s">
        <v>572</v>
      </c>
      <c r="C551" t="s">
        <v>802</v>
      </c>
      <c r="D551" t="s">
        <v>451</v>
      </c>
      <c r="E551">
        <v>11</v>
      </c>
      <c r="F551">
        <v>56</v>
      </c>
      <c r="G551">
        <v>40</v>
      </c>
      <c r="H551">
        <v>15</v>
      </c>
      <c r="I551">
        <v>21117</v>
      </c>
    </row>
    <row r="552" spans="1:9">
      <c r="A552" t="s">
        <v>805</v>
      </c>
      <c r="B552" t="s">
        <v>572</v>
      </c>
      <c r="C552" t="s">
        <v>802</v>
      </c>
      <c r="D552" t="s">
        <v>451</v>
      </c>
      <c r="E552">
        <v>12</v>
      </c>
      <c r="F552">
        <v>53</v>
      </c>
      <c r="G552">
        <v>35</v>
      </c>
      <c r="H552">
        <v>19</v>
      </c>
      <c r="I552">
        <v>71303</v>
      </c>
    </row>
    <row r="553" spans="1:9">
      <c r="A553" t="s">
        <v>805</v>
      </c>
      <c r="B553" t="s">
        <v>572</v>
      </c>
      <c r="C553" t="s">
        <v>802</v>
      </c>
      <c r="D553" t="s">
        <v>451</v>
      </c>
      <c r="E553">
        <v>13</v>
      </c>
      <c r="F553">
        <v>43</v>
      </c>
      <c r="G553">
        <v>26</v>
      </c>
      <c r="H553">
        <v>18.149999999999999</v>
      </c>
      <c r="I553">
        <v>19765</v>
      </c>
    </row>
    <row r="554" spans="1:9">
      <c r="A554" t="s">
        <v>805</v>
      </c>
      <c r="B554" t="s">
        <v>572</v>
      </c>
      <c r="C554" t="s">
        <v>802</v>
      </c>
      <c r="D554" t="s">
        <v>451</v>
      </c>
      <c r="E554">
        <v>14</v>
      </c>
      <c r="F554">
        <v>55</v>
      </c>
      <c r="G554">
        <v>28</v>
      </c>
      <c r="H554">
        <v>27.4</v>
      </c>
      <c r="I554">
        <v>6913</v>
      </c>
    </row>
    <row r="555" spans="1:9">
      <c r="A555" t="s">
        <v>805</v>
      </c>
      <c r="B555" t="s">
        <v>572</v>
      </c>
      <c r="C555" t="s">
        <v>802</v>
      </c>
      <c r="D555" t="s">
        <v>451</v>
      </c>
      <c r="E555">
        <v>22</v>
      </c>
      <c r="F555">
        <v>40</v>
      </c>
      <c r="G555">
        <v>23.333333332999999</v>
      </c>
      <c r="H555">
        <v>15</v>
      </c>
      <c r="I555">
        <v>78295</v>
      </c>
    </row>
    <row r="556" spans="1:9">
      <c r="A556" t="s">
        <v>805</v>
      </c>
      <c r="B556" t="s">
        <v>572</v>
      </c>
      <c r="C556" t="s">
        <v>802</v>
      </c>
      <c r="D556" t="s">
        <v>451</v>
      </c>
      <c r="E556">
        <v>71</v>
      </c>
      <c r="F556">
        <v>55</v>
      </c>
      <c r="G556">
        <v>27.3</v>
      </c>
      <c r="H556">
        <v>27.75</v>
      </c>
      <c r="I556">
        <v>3626</v>
      </c>
    </row>
    <row r="557" spans="1:9">
      <c r="A557" t="s">
        <v>805</v>
      </c>
      <c r="B557" t="s">
        <v>572</v>
      </c>
      <c r="C557" t="s">
        <v>802</v>
      </c>
      <c r="D557" t="s">
        <v>455</v>
      </c>
      <c r="E557">
        <v>111</v>
      </c>
      <c r="F557">
        <v>55</v>
      </c>
      <c r="G557">
        <v>33</v>
      </c>
      <c r="H557">
        <v>21</v>
      </c>
      <c r="I557">
        <v>6202</v>
      </c>
    </row>
    <row r="558" spans="1:9">
      <c r="A558" t="s">
        <v>805</v>
      </c>
      <c r="B558" t="s">
        <v>572</v>
      </c>
      <c r="C558" t="s">
        <v>802</v>
      </c>
      <c r="D558" t="s">
        <v>455</v>
      </c>
      <c r="E558">
        <v>114</v>
      </c>
      <c r="F558">
        <v>95</v>
      </c>
      <c r="G558">
        <v>65</v>
      </c>
      <c r="H558">
        <v>30</v>
      </c>
      <c r="I558">
        <v>74897</v>
      </c>
    </row>
    <row r="559" spans="1:9">
      <c r="A559" t="s">
        <v>805</v>
      </c>
      <c r="B559" t="s">
        <v>572</v>
      </c>
      <c r="C559" t="s">
        <v>802</v>
      </c>
      <c r="D559" t="s">
        <v>455</v>
      </c>
      <c r="E559">
        <v>121</v>
      </c>
      <c r="F559">
        <v>29</v>
      </c>
      <c r="G559">
        <v>23.2</v>
      </c>
      <c r="H559">
        <v>5.05</v>
      </c>
      <c r="I559">
        <v>34670</v>
      </c>
    </row>
    <row r="560" spans="1:9">
      <c r="A560" t="s">
        <v>805</v>
      </c>
      <c r="B560" t="s">
        <v>572</v>
      </c>
      <c r="C560" t="s">
        <v>802</v>
      </c>
      <c r="D560" t="s">
        <v>455</v>
      </c>
      <c r="E560">
        <v>161</v>
      </c>
      <c r="F560">
        <v>40</v>
      </c>
      <c r="G560">
        <v>29.6</v>
      </c>
      <c r="H560">
        <v>13.45</v>
      </c>
      <c r="I560">
        <v>8782</v>
      </c>
    </row>
    <row r="561" spans="1:9">
      <c r="A561" t="s">
        <v>805</v>
      </c>
      <c r="B561" t="s">
        <v>572</v>
      </c>
      <c r="C561" t="s">
        <v>802</v>
      </c>
      <c r="D561" t="s">
        <v>441</v>
      </c>
      <c r="E561">
        <v>311</v>
      </c>
      <c r="F561">
        <v>162.5</v>
      </c>
      <c r="G561">
        <v>75.650000000000006</v>
      </c>
      <c r="H561">
        <v>87</v>
      </c>
      <c r="I561">
        <v>14425</v>
      </c>
    </row>
    <row r="562" spans="1:9">
      <c r="A562" t="s">
        <v>805</v>
      </c>
      <c r="B562" t="s">
        <v>572</v>
      </c>
      <c r="C562" t="s">
        <v>802</v>
      </c>
      <c r="D562" t="s">
        <v>433</v>
      </c>
      <c r="E562">
        <v>521</v>
      </c>
      <c r="F562">
        <v>141</v>
      </c>
      <c r="G562">
        <v>64.5</v>
      </c>
      <c r="H562">
        <v>71.8</v>
      </c>
      <c r="I562">
        <v>10682</v>
      </c>
    </row>
    <row r="563" spans="1:9">
      <c r="A563" t="s">
        <v>805</v>
      </c>
      <c r="B563" t="s">
        <v>572</v>
      </c>
      <c r="C563" t="s">
        <v>802</v>
      </c>
      <c r="D563" t="s">
        <v>433</v>
      </c>
      <c r="E563">
        <v>522</v>
      </c>
      <c r="F563">
        <v>165</v>
      </c>
      <c r="G563">
        <v>78</v>
      </c>
      <c r="H563">
        <v>85</v>
      </c>
      <c r="I563">
        <v>7575</v>
      </c>
    </row>
    <row r="564" spans="1:9">
      <c r="A564" t="s">
        <v>805</v>
      </c>
      <c r="B564" t="s">
        <v>572</v>
      </c>
      <c r="C564" t="s">
        <v>802</v>
      </c>
      <c r="D564" t="s">
        <v>433</v>
      </c>
      <c r="E564">
        <v>523</v>
      </c>
      <c r="F564">
        <v>190</v>
      </c>
      <c r="G564">
        <v>93</v>
      </c>
      <c r="H564">
        <v>93</v>
      </c>
      <c r="I564">
        <v>4622</v>
      </c>
    </row>
    <row r="565" spans="1:9">
      <c r="A565" t="s">
        <v>805</v>
      </c>
      <c r="B565" t="s">
        <v>572</v>
      </c>
      <c r="C565" t="s">
        <v>802</v>
      </c>
      <c r="D565" t="s">
        <v>433</v>
      </c>
      <c r="E565">
        <v>531</v>
      </c>
      <c r="F565">
        <v>147</v>
      </c>
      <c r="G565">
        <v>74.5</v>
      </c>
      <c r="H565">
        <v>65.599999999999994</v>
      </c>
      <c r="I565">
        <v>23134</v>
      </c>
    </row>
    <row r="566" spans="1:9">
      <c r="A566" t="s">
        <v>805</v>
      </c>
      <c r="B566" t="s">
        <v>572</v>
      </c>
      <c r="C566" t="s">
        <v>802</v>
      </c>
      <c r="D566" t="s">
        <v>433</v>
      </c>
      <c r="E566">
        <v>532</v>
      </c>
      <c r="F566">
        <v>177.5</v>
      </c>
      <c r="G566">
        <v>86.2</v>
      </c>
      <c r="H566">
        <v>87.3</v>
      </c>
      <c r="I566">
        <v>22447</v>
      </c>
    </row>
    <row r="567" spans="1:9">
      <c r="A567" t="s">
        <v>805</v>
      </c>
      <c r="B567" t="s">
        <v>572</v>
      </c>
      <c r="C567" t="s">
        <v>802</v>
      </c>
      <c r="D567" t="s">
        <v>433</v>
      </c>
      <c r="E567">
        <v>533</v>
      </c>
      <c r="F567">
        <v>201.5</v>
      </c>
      <c r="G567">
        <v>97</v>
      </c>
      <c r="H567">
        <v>97</v>
      </c>
      <c r="I567">
        <v>10766</v>
      </c>
    </row>
    <row r="568" spans="1:9">
      <c r="A568" t="s">
        <v>805</v>
      </c>
      <c r="B568" t="s">
        <v>572</v>
      </c>
      <c r="C568" t="s">
        <v>802</v>
      </c>
      <c r="D568" t="s">
        <v>433</v>
      </c>
      <c r="E568">
        <v>534</v>
      </c>
      <c r="F568">
        <v>229</v>
      </c>
      <c r="G568">
        <v>108</v>
      </c>
      <c r="H568">
        <v>121</v>
      </c>
      <c r="I568">
        <v>4757</v>
      </c>
    </row>
    <row r="569" spans="1:9">
      <c r="A569" t="s">
        <v>805</v>
      </c>
      <c r="B569" t="s">
        <v>572</v>
      </c>
      <c r="C569" t="s">
        <v>802</v>
      </c>
      <c r="D569" t="s">
        <v>433</v>
      </c>
      <c r="E569">
        <v>575</v>
      </c>
      <c r="F569">
        <v>30</v>
      </c>
      <c r="G569">
        <v>13.8</v>
      </c>
      <c r="H569">
        <v>13.4</v>
      </c>
      <c r="I569">
        <v>3837</v>
      </c>
    </row>
    <row r="570" spans="1:9">
      <c r="A570" t="s">
        <v>805</v>
      </c>
      <c r="B570" t="s">
        <v>572</v>
      </c>
      <c r="C570" t="s">
        <v>802</v>
      </c>
      <c r="D570" t="s">
        <v>433</v>
      </c>
      <c r="E570">
        <v>577</v>
      </c>
      <c r="F570">
        <v>30</v>
      </c>
      <c r="G570">
        <v>17.5</v>
      </c>
      <c r="H570">
        <v>11.2</v>
      </c>
      <c r="I570">
        <v>10213</v>
      </c>
    </row>
    <row r="571" spans="1:9">
      <c r="A571" t="s">
        <v>805</v>
      </c>
      <c r="B571" t="s">
        <v>572</v>
      </c>
      <c r="C571" t="s">
        <v>802</v>
      </c>
      <c r="D571" t="s">
        <v>799</v>
      </c>
      <c r="E571">
        <v>615</v>
      </c>
      <c r="F571">
        <v>1450</v>
      </c>
      <c r="G571">
        <v>625</v>
      </c>
      <c r="H571">
        <v>831.5</v>
      </c>
      <c r="I571">
        <v>2546</v>
      </c>
    </row>
    <row r="572" spans="1:9">
      <c r="A572" t="s">
        <v>805</v>
      </c>
      <c r="B572" t="s">
        <v>572</v>
      </c>
      <c r="C572" t="s">
        <v>71</v>
      </c>
      <c r="D572" t="s">
        <v>451</v>
      </c>
      <c r="E572">
        <v>11</v>
      </c>
      <c r="F572">
        <v>60</v>
      </c>
      <c r="G572">
        <v>40</v>
      </c>
      <c r="H572">
        <v>21</v>
      </c>
      <c r="I572">
        <v>20511</v>
      </c>
    </row>
    <row r="573" spans="1:9">
      <c r="A573" t="s">
        <v>805</v>
      </c>
      <c r="B573" t="s">
        <v>572</v>
      </c>
      <c r="C573" t="s">
        <v>71</v>
      </c>
      <c r="D573" t="s">
        <v>451</v>
      </c>
      <c r="E573">
        <v>12</v>
      </c>
      <c r="F573">
        <v>60</v>
      </c>
      <c r="G573">
        <v>35</v>
      </c>
      <c r="H573">
        <v>27</v>
      </c>
      <c r="I573">
        <v>76876</v>
      </c>
    </row>
    <row r="574" spans="1:9">
      <c r="A574" t="s">
        <v>805</v>
      </c>
      <c r="B574" t="s">
        <v>572</v>
      </c>
      <c r="C574" t="s">
        <v>71</v>
      </c>
      <c r="D574" t="s">
        <v>451</v>
      </c>
      <c r="E574">
        <v>13</v>
      </c>
      <c r="F574">
        <v>50</v>
      </c>
      <c r="G574">
        <v>26</v>
      </c>
      <c r="H574">
        <v>21.4</v>
      </c>
      <c r="I574">
        <v>13473</v>
      </c>
    </row>
    <row r="575" spans="1:9">
      <c r="A575" t="s">
        <v>805</v>
      </c>
      <c r="B575" t="s">
        <v>572</v>
      </c>
      <c r="C575" t="s">
        <v>71</v>
      </c>
      <c r="D575" t="s">
        <v>451</v>
      </c>
      <c r="E575">
        <v>14</v>
      </c>
      <c r="F575">
        <v>69.5</v>
      </c>
      <c r="G575">
        <v>31.05</v>
      </c>
      <c r="H575">
        <v>35</v>
      </c>
      <c r="I575">
        <v>6176</v>
      </c>
    </row>
    <row r="576" spans="1:9">
      <c r="A576" t="s">
        <v>805</v>
      </c>
      <c r="B576" t="s">
        <v>572</v>
      </c>
      <c r="C576" t="s">
        <v>71</v>
      </c>
      <c r="D576" t="s">
        <v>451</v>
      </c>
      <c r="E576">
        <v>22</v>
      </c>
      <c r="F576">
        <v>43</v>
      </c>
      <c r="G576">
        <v>21</v>
      </c>
      <c r="H576">
        <v>19.95</v>
      </c>
      <c r="I576">
        <v>82917</v>
      </c>
    </row>
    <row r="577" spans="1:9">
      <c r="A577" t="s">
        <v>805</v>
      </c>
      <c r="B577" t="s">
        <v>572</v>
      </c>
      <c r="C577" t="s">
        <v>71</v>
      </c>
      <c r="D577" t="s">
        <v>451</v>
      </c>
      <c r="E577">
        <v>71</v>
      </c>
      <c r="F577">
        <v>60</v>
      </c>
      <c r="G577">
        <v>27.7</v>
      </c>
      <c r="H577">
        <v>28.05</v>
      </c>
      <c r="I577">
        <v>5094</v>
      </c>
    </row>
    <row r="578" spans="1:9">
      <c r="A578" t="s">
        <v>805</v>
      </c>
      <c r="B578" t="s">
        <v>572</v>
      </c>
      <c r="C578" t="s">
        <v>71</v>
      </c>
      <c r="D578" t="s">
        <v>455</v>
      </c>
      <c r="E578">
        <v>111</v>
      </c>
      <c r="F578">
        <v>60</v>
      </c>
      <c r="G578">
        <v>33</v>
      </c>
      <c r="H578">
        <v>28</v>
      </c>
      <c r="I578">
        <v>5577</v>
      </c>
    </row>
    <row r="579" spans="1:9">
      <c r="A579" t="s">
        <v>805</v>
      </c>
      <c r="B579" t="s">
        <v>572</v>
      </c>
      <c r="C579" t="s">
        <v>71</v>
      </c>
      <c r="D579" t="s">
        <v>455</v>
      </c>
      <c r="E579">
        <v>114</v>
      </c>
      <c r="F579">
        <v>110</v>
      </c>
      <c r="G579">
        <v>60.2</v>
      </c>
      <c r="H579">
        <v>47</v>
      </c>
      <c r="I579">
        <v>85344</v>
      </c>
    </row>
    <row r="580" spans="1:9">
      <c r="A580" t="s">
        <v>805</v>
      </c>
      <c r="B580" t="s">
        <v>572</v>
      </c>
      <c r="C580" t="s">
        <v>71</v>
      </c>
      <c r="D580" t="s">
        <v>455</v>
      </c>
      <c r="E580">
        <v>121</v>
      </c>
      <c r="F580">
        <v>33.5</v>
      </c>
      <c r="G580">
        <v>22</v>
      </c>
      <c r="H580">
        <v>9</v>
      </c>
      <c r="I580">
        <v>49057</v>
      </c>
    </row>
    <row r="581" spans="1:9">
      <c r="A581" t="s">
        <v>805</v>
      </c>
      <c r="B581" t="s">
        <v>572</v>
      </c>
      <c r="C581" t="s">
        <v>71</v>
      </c>
      <c r="D581" t="s">
        <v>455</v>
      </c>
      <c r="E581">
        <v>161</v>
      </c>
      <c r="F581">
        <v>50</v>
      </c>
      <c r="G581">
        <v>25.85</v>
      </c>
      <c r="H581">
        <v>24.2</v>
      </c>
      <c r="I581">
        <v>7605</v>
      </c>
    </row>
    <row r="582" spans="1:9">
      <c r="A582" t="s">
        <v>805</v>
      </c>
      <c r="B582" t="s">
        <v>572</v>
      </c>
      <c r="C582" t="s">
        <v>71</v>
      </c>
      <c r="D582" t="s">
        <v>441</v>
      </c>
      <c r="E582">
        <v>311</v>
      </c>
      <c r="F582">
        <v>185</v>
      </c>
      <c r="G582">
        <v>65</v>
      </c>
      <c r="H582">
        <v>110</v>
      </c>
      <c r="I582">
        <v>8227</v>
      </c>
    </row>
    <row r="583" spans="1:9">
      <c r="A583" t="s">
        <v>805</v>
      </c>
      <c r="B583" t="s">
        <v>572</v>
      </c>
      <c r="C583" t="s">
        <v>71</v>
      </c>
      <c r="D583" t="s">
        <v>433</v>
      </c>
      <c r="E583">
        <v>521</v>
      </c>
      <c r="F583">
        <v>150</v>
      </c>
      <c r="G583">
        <v>59</v>
      </c>
      <c r="H583">
        <v>81</v>
      </c>
      <c r="I583">
        <v>6273</v>
      </c>
    </row>
    <row r="584" spans="1:9">
      <c r="A584" t="s">
        <v>805</v>
      </c>
      <c r="B584" t="s">
        <v>572</v>
      </c>
      <c r="C584" t="s">
        <v>71</v>
      </c>
      <c r="D584" t="s">
        <v>433</v>
      </c>
      <c r="E584">
        <v>522</v>
      </c>
      <c r="F584">
        <v>179</v>
      </c>
      <c r="G584">
        <v>74.099999999999994</v>
      </c>
      <c r="H584">
        <v>102.5</v>
      </c>
      <c r="I584">
        <v>4380</v>
      </c>
    </row>
    <row r="585" spans="1:9">
      <c r="A585" t="s">
        <v>805</v>
      </c>
      <c r="B585" t="s">
        <v>572</v>
      </c>
      <c r="C585" t="s">
        <v>71</v>
      </c>
      <c r="D585" t="s">
        <v>433</v>
      </c>
      <c r="E585">
        <v>523</v>
      </c>
      <c r="F585">
        <v>200</v>
      </c>
      <c r="G585">
        <v>81.599999999999994</v>
      </c>
      <c r="H585">
        <v>112</v>
      </c>
      <c r="I585">
        <v>3091</v>
      </c>
    </row>
    <row r="586" spans="1:9">
      <c r="A586" t="s">
        <v>805</v>
      </c>
      <c r="B586" t="s">
        <v>572</v>
      </c>
      <c r="C586" t="s">
        <v>71</v>
      </c>
      <c r="D586" t="s">
        <v>433</v>
      </c>
      <c r="E586">
        <v>531</v>
      </c>
      <c r="F586">
        <v>155</v>
      </c>
      <c r="G586">
        <v>66.5</v>
      </c>
      <c r="H586">
        <v>82</v>
      </c>
      <c r="I586">
        <v>19175</v>
      </c>
    </row>
    <row r="587" spans="1:9">
      <c r="A587" t="s">
        <v>805</v>
      </c>
      <c r="B587" t="s">
        <v>572</v>
      </c>
      <c r="C587" t="s">
        <v>71</v>
      </c>
      <c r="D587" t="s">
        <v>433</v>
      </c>
      <c r="E587">
        <v>532</v>
      </c>
      <c r="F587">
        <v>200</v>
      </c>
      <c r="G587">
        <v>81.599999999999994</v>
      </c>
      <c r="H587">
        <v>111.6</v>
      </c>
      <c r="I587">
        <v>18505</v>
      </c>
    </row>
    <row r="588" spans="1:9">
      <c r="A588" t="s">
        <v>805</v>
      </c>
      <c r="B588" t="s">
        <v>572</v>
      </c>
      <c r="C588" t="s">
        <v>71</v>
      </c>
      <c r="D588" t="s">
        <v>433</v>
      </c>
      <c r="E588">
        <v>533</v>
      </c>
      <c r="F588">
        <v>230</v>
      </c>
      <c r="G588">
        <v>96</v>
      </c>
      <c r="H588">
        <v>130</v>
      </c>
      <c r="I588">
        <v>8375</v>
      </c>
    </row>
    <row r="589" spans="1:9">
      <c r="A589" t="s">
        <v>805</v>
      </c>
      <c r="B589" t="s">
        <v>572</v>
      </c>
      <c r="C589" t="s">
        <v>71</v>
      </c>
      <c r="D589" t="s">
        <v>433</v>
      </c>
      <c r="E589">
        <v>534</v>
      </c>
      <c r="F589">
        <v>250</v>
      </c>
      <c r="G589">
        <v>105.2</v>
      </c>
      <c r="H589">
        <v>145</v>
      </c>
      <c r="I589">
        <v>3471</v>
      </c>
    </row>
    <row r="590" spans="1:9">
      <c r="A590" t="s">
        <v>805</v>
      </c>
      <c r="B590" t="s">
        <v>572</v>
      </c>
      <c r="C590" t="s">
        <v>71</v>
      </c>
      <c r="D590" t="s">
        <v>433</v>
      </c>
      <c r="E590">
        <v>575</v>
      </c>
      <c r="F590">
        <v>30</v>
      </c>
      <c r="G590">
        <v>13.8</v>
      </c>
      <c r="H590">
        <v>16.100000000000001</v>
      </c>
      <c r="I590">
        <v>1364</v>
      </c>
    </row>
    <row r="591" spans="1:9">
      <c r="A591" t="s">
        <v>805</v>
      </c>
      <c r="B591" t="s">
        <v>572</v>
      </c>
      <c r="C591" t="s">
        <v>71</v>
      </c>
      <c r="D591" t="s">
        <v>433</v>
      </c>
      <c r="E591">
        <v>577</v>
      </c>
      <c r="F591">
        <v>30</v>
      </c>
      <c r="G591">
        <v>15.5</v>
      </c>
      <c r="H591">
        <v>14.5</v>
      </c>
      <c r="I591">
        <v>5852</v>
      </c>
    </row>
    <row r="592" spans="1:9">
      <c r="A592" t="s">
        <v>805</v>
      </c>
      <c r="B592" t="s">
        <v>572</v>
      </c>
      <c r="C592" t="s">
        <v>71</v>
      </c>
      <c r="D592" t="s">
        <v>799</v>
      </c>
      <c r="E592">
        <v>615</v>
      </c>
      <c r="F592">
        <v>1550</v>
      </c>
      <c r="G592">
        <v>570</v>
      </c>
      <c r="H592">
        <v>1000</v>
      </c>
      <c r="I592">
        <v>2081</v>
      </c>
    </row>
    <row r="593" spans="1:9">
      <c r="A593" t="s">
        <v>805</v>
      </c>
      <c r="B593" t="s">
        <v>572</v>
      </c>
      <c r="C593" t="s">
        <v>73</v>
      </c>
      <c r="D593" t="s">
        <v>451</v>
      </c>
      <c r="E593">
        <v>11</v>
      </c>
      <c r="F593">
        <v>68</v>
      </c>
      <c r="G593">
        <v>45.4</v>
      </c>
      <c r="H593">
        <v>19.5</v>
      </c>
      <c r="I593">
        <v>8955</v>
      </c>
    </row>
    <row r="594" spans="1:9">
      <c r="A594" t="s">
        <v>805</v>
      </c>
      <c r="B594" t="s">
        <v>572</v>
      </c>
      <c r="C594" t="s">
        <v>73</v>
      </c>
      <c r="D594" t="s">
        <v>451</v>
      </c>
      <c r="E594">
        <v>12</v>
      </c>
      <c r="F594">
        <v>57</v>
      </c>
      <c r="G594">
        <v>40.299999999999997</v>
      </c>
      <c r="H594">
        <v>18.100000000000001</v>
      </c>
      <c r="I594">
        <v>15443</v>
      </c>
    </row>
    <row r="595" spans="1:9">
      <c r="A595" t="s">
        <v>805</v>
      </c>
      <c r="B595" t="s">
        <v>572</v>
      </c>
      <c r="C595" t="s">
        <v>73</v>
      </c>
      <c r="D595" t="s">
        <v>451</v>
      </c>
      <c r="E595">
        <v>13</v>
      </c>
      <c r="F595">
        <v>55</v>
      </c>
      <c r="G595">
        <v>26.4</v>
      </c>
      <c r="H595">
        <v>30.55</v>
      </c>
      <c r="I595">
        <v>7589</v>
      </c>
    </row>
    <row r="596" spans="1:9">
      <c r="A596" t="s">
        <v>805</v>
      </c>
      <c r="B596" t="s">
        <v>572</v>
      </c>
      <c r="C596" t="s">
        <v>73</v>
      </c>
      <c r="D596" t="s">
        <v>451</v>
      </c>
      <c r="E596">
        <v>14</v>
      </c>
      <c r="F596">
        <v>70</v>
      </c>
      <c r="G596">
        <v>32.799999999999997</v>
      </c>
      <c r="H596">
        <v>34.5</v>
      </c>
      <c r="I596">
        <v>2423</v>
      </c>
    </row>
    <row r="597" spans="1:9">
      <c r="A597" t="s">
        <v>805</v>
      </c>
      <c r="B597" t="s">
        <v>572</v>
      </c>
      <c r="C597" t="s">
        <v>73</v>
      </c>
      <c r="D597" t="s">
        <v>451</v>
      </c>
      <c r="E597">
        <v>22</v>
      </c>
      <c r="F597">
        <v>44.5</v>
      </c>
      <c r="G597">
        <v>24.8</v>
      </c>
      <c r="H597">
        <v>19.100000000000001</v>
      </c>
      <c r="I597">
        <v>26292</v>
      </c>
    </row>
    <row r="598" spans="1:9">
      <c r="A598" t="s">
        <v>805</v>
      </c>
      <c r="B598" t="s">
        <v>572</v>
      </c>
      <c r="C598" t="s">
        <v>73</v>
      </c>
      <c r="D598" t="s">
        <v>451</v>
      </c>
      <c r="E598">
        <v>71</v>
      </c>
      <c r="F598">
        <v>59.5</v>
      </c>
      <c r="G598">
        <v>31</v>
      </c>
      <c r="H598">
        <v>22.4</v>
      </c>
      <c r="I598">
        <v>1094</v>
      </c>
    </row>
    <row r="599" spans="1:9">
      <c r="A599" t="s">
        <v>805</v>
      </c>
      <c r="B599" t="s">
        <v>572</v>
      </c>
      <c r="C599" t="s">
        <v>73</v>
      </c>
      <c r="D599" t="s">
        <v>455</v>
      </c>
      <c r="E599">
        <v>111</v>
      </c>
      <c r="F599">
        <v>68</v>
      </c>
      <c r="G599">
        <v>36.799999999999997</v>
      </c>
      <c r="H599">
        <v>35</v>
      </c>
      <c r="I599">
        <v>1117</v>
      </c>
    </row>
    <row r="600" spans="1:9">
      <c r="A600" t="s">
        <v>805</v>
      </c>
      <c r="B600" t="s">
        <v>572</v>
      </c>
      <c r="C600" t="s">
        <v>73</v>
      </c>
      <c r="D600" t="s">
        <v>455</v>
      </c>
      <c r="E600">
        <v>114</v>
      </c>
      <c r="F600">
        <v>108</v>
      </c>
      <c r="G600">
        <v>68.95</v>
      </c>
      <c r="H600">
        <v>43.5</v>
      </c>
      <c r="I600">
        <v>21950</v>
      </c>
    </row>
    <row r="601" spans="1:9">
      <c r="A601" t="s">
        <v>805</v>
      </c>
      <c r="B601" t="s">
        <v>572</v>
      </c>
      <c r="C601" t="s">
        <v>73</v>
      </c>
      <c r="D601" t="s">
        <v>455</v>
      </c>
      <c r="E601">
        <v>121</v>
      </c>
      <c r="F601">
        <v>27</v>
      </c>
      <c r="G601">
        <v>22.75</v>
      </c>
      <c r="H601">
        <v>5</v>
      </c>
      <c r="I601">
        <v>9737</v>
      </c>
    </row>
    <row r="602" spans="1:9">
      <c r="A602" t="s">
        <v>805</v>
      </c>
      <c r="B602" t="s">
        <v>572</v>
      </c>
      <c r="C602" t="s">
        <v>73</v>
      </c>
      <c r="D602" t="s">
        <v>455</v>
      </c>
      <c r="E602">
        <v>161</v>
      </c>
      <c r="F602">
        <v>66.5</v>
      </c>
      <c r="G602">
        <v>33.299999999999997</v>
      </c>
      <c r="H602">
        <v>21.45</v>
      </c>
      <c r="I602">
        <v>1584</v>
      </c>
    </row>
    <row r="603" spans="1:9">
      <c r="A603" t="s">
        <v>805</v>
      </c>
      <c r="B603" t="s">
        <v>572</v>
      </c>
      <c r="C603" t="s">
        <v>73</v>
      </c>
      <c r="D603" t="s">
        <v>441</v>
      </c>
      <c r="E603">
        <v>311</v>
      </c>
      <c r="F603">
        <v>170</v>
      </c>
      <c r="G603">
        <v>66.599999999999994</v>
      </c>
      <c r="H603">
        <v>95</v>
      </c>
      <c r="I603">
        <v>4847</v>
      </c>
    </row>
    <row r="604" spans="1:9">
      <c r="A604" t="s">
        <v>805</v>
      </c>
      <c r="B604" t="s">
        <v>572</v>
      </c>
      <c r="C604" t="s">
        <v>73</v>
      </c>
      <c r="D604" t="s">
        <v>433</v>
      </c>
      <c r="E604">
        <v>521</v>
      </c>
      <c r="F604">
        <v>140</v>
      </c>
      <c r="G604">
        <v>62</v>
      </c>
      <c r="H604">
        <v>70.400000000000006</v>
      </c>
      <c r="I604">
        <v>2591</v>
      </c>
    </row>
    <row r="605" spans="1:9">
      <c r="A605" t="s">
        <v>805</v>
      </c>
      <c r="B605" t="s">
        <v>572</v>
      </c>
      <c r="C605" t="s">
        <v>73</v>
      </c>
      <c r="D605" t="s">
        <v>433</v>
      </c>
      <c r="E605">
        <v>522</v>
      </c>
      <c r="F605">
        <v>175</v>
      </c>
      <c r="G605">
        <v>76</v>
      </c>
      <c r="H605">
        <v>90.45</v>
      </c>
      <c r="I605">
        <v>1906</v>
      </c>
    </row>
    <row r="606" spans="1:9">
      <c r="A606" t="s">
        <v>805</v>
      </c>
      <c r="B606" t="s">
        <v>572</v>
      </c>
      <c r="C606" t="s">
        <v>73</v>
      </c>
      <c r="D606" t="s">
        <v>433</v>
      </c>
      <c r="E606">
        <v>523</v>
      </c>
      <c r="F606">
        <v>210</v>
      </c>
      <c r="G606">
        <v>85.2</v>
      </c>
      <c r="H606">
        <v>116.5</v>
      </c>
      <c r="I606">
        <v>1235</v>
      </c>
    </row>
    <row r="607" spans="1:9">
      <c r="A607" t="s">
        <v>805</v>
      </c>
      <c r="B607" t="s">
        <v>572</v>
      </c>
      <c r="C607" t="s">
        <v>73</v>
      </c>
      <c r="D607" t="s">
        <v>433</v>
      </c>
      <c r="E607">
        <v>531</v>
      </c>
      <c r="F607">
        <v>156.5</v>
      </c>
      <c r="G607">
        <v>75.599999999999994</v>
      </c>
      <c r="H607">
        <v>72</v>
      </c>
      <c r="I607">
        <v>7374</v>
      </c>
    </row>
    <row r="608" spans="1:9">
      <c r="A608" t="s">
        <v>805</v>
      </c>
      <c r="B608" t="s">
        <v>572</v>
      </c>
      <c r="C608" t="s">
        <v>73</v>
      </c>
      <c r="D608" t="s">
        <v>433</v>
      </c>
      <c r="E608">
        <v>532</v>
      </c>
      <c r="F608">
        <v>185</v>
      </c>
      <c r="G608">
        <v>86.5</v>
      </c>
      <c r="H608">
        <v>95</v>
      </c>
      <c r="I608">
        <v>6849</v>
      </c>
    </row>
    <row r="609" spans="1:9">
      <c r="A609" t="s">
        <v>805</v>
      </c>
      <c r="B609" t="s">
        <v>572</v>
      </c>
      <c r="C609" t="s">
        <v>73</v>
      </c>
      <c r="D609" t="s">
        <v>433</v>
      </c>
      <c r="E609">
        <v>533</v>
      </c>
      <c r="F609">
        <v>240</v>
      </c>
      <c r="G609">
        <v>99</v>
      </c>
      <c r="H609">
        <v>129.9</v>
      </c>
      <c r="I609">
        <v>3402</v>
      </c>
    </row>
    <row r="610" spans="1:9">
      <c r="A610" t="s">
        <v>805</v>
      </c>
      <c r="B610" t="s">
        <v>572</v>
      </c>
      <c r="C610" t="s">
        <v>73</v>
      </c>
      <c r="D610" t="s">
        <v>433</v>
      </c>
      <c r="E610">
        <v>534</v>
      </c>
      <c r="F610">
        <v>280</v>
      </c>
      <c r="G610">
        <v>115.95</v>
      </c>
      <c r="H610">
        <v>158.4</v>
      </c>
      <c r="I610">
        <v>1452</v>
      </c>
    </row>
    <row r="611" spans="1:9">
      <c r="A611" t="s">
        <v>805</v>
      </c>
      <c r="B611" t="s">
        <v>572</v>
      </c>
      <c r="C611" t="s">
        <v>73</v>
      </c>
      <c r="D611" t="s">
        <v>433</v>
      </c>
      <c r="E611">
        <v>575</v>
      </c>
      <c r="F611">
        <v>32</v>
      </c>
      <c r="G611">
        <v>15</v>
      </c>
      <c r="H611">
        <v>16</v>
      </c>
      <c r="I611">
        <v>895</v>
      </c>
    </row>
    <row r="612" spans="1:9">
      <c r="A612" t="s">
        <v>805</v>
      </c>
      <c r="B612" t="s">
        <v>572</v>
      </c>
      <c r="C612" t="s">
        <v>73</v>
      </c>
      <c r="D612" t="s">
        <v>433</v>
      </c>
      <c r="E612">
        <v>577</v>
      </c>
      <c r="F612">
        <v>32</v>
      </c>
      <c r="G612">
        <v>15</v>
      </c>
      <c r="H612">
        <v>14.2</v>
      </c>
      <c r="I612">
        <v>2851</v>
      </c>
    </row>
    <row r="613" spans="1:9">
      <c r="A613" t="s">
        <v>805</v>
      </c>
      <c r="B613" t="s">
        <v>572</v>
      </c>
      <c r="C613" t="s">
        <v>73</v>
      </c>
      <c r="D613" t="s">
        <v>799</v>
      </c>
      <c r="E613">
        <v>615</v>
      </c>
      <c r="F613">
        <v>1526</v>
      </c>
      <c r="G613">
        <v>620</v>
      </c>
      <c r="H613">
        <v>890</v>
      </c>
      <c r="I613">
        <v>496</v>
      </c>
    </row>
    <row r="614" spans="1:9">
      <c r="A614" t="s">
        <v>805</v>
      </c>
      <c r="B614" t="s">
        <v>572</v>
      </c>
      <c r="C614" t="s">
        <v>800</v>
      </c>
      <c r="D614" t="s">
        <v>451</v>
      </c>
      <c r="E614">
        <v>11</v>
      </c>
      <c r="F614">
        <v>57</v>
      </c>
      <c r="G614">
        <v>35</v>
      </c>
      <c r="H614">
        <v>20</v>
      </c>
      <c r="I614">
        <v>925</v>
      </c>
    </row>
    <row r="615" spans="1:9">
      <c r="A615" t="s">
        <v>805</v>
      </c>
      <c r="B615" t="s">
        <v>572</v>
      </c>
      <c r="C615" t="s">
        <v>800</v>
      </c>
      <c r="D615" t="s">
        <v>451</v>
      </c>
      <c r="E615">
        <v>12</v>
      </c>
      <c r="F615">
        <v>50</v>
      </c>
      <c r="G615">
        <v>24.8</v>
      </c>
      <c r="H615">
        <v>22.95</v>
      </c>
      <c r="I615">
        <v>3035</v>
      </c>
    </row>
    <row r="616" spans="1:9">
      <c r="A616" t="s">
        <v>805</v>
      </c>
      <c r="B616" t="s">
        <v>572</v>
      </c>
      <c r="C616" t="s">
        <v>800</v>
      </c>
      <c r="D616" t="s">
        <v>451</v>
      </c>
      <c r="E616">
        <v>13</v>
      </c>
      <c r="F616">
        <v>45</v>
      </c>
      <c r="G616">
        <v>26</v>
      </c>
      <c r="H616">
        <v>17.600000000000001</v>
      </c>
      <c r="I616">
        <v>742</v>
      </c>
    </row>
    <row r="617" spans="1:9">
      <c r="A617" t="s">
        <v>805</v>
      </c>
      <c r="B617" t="s">
        <v>572</v>
      </c>
      <c r="C617" t="s">
        <v>800</v>
      </c>
      <c r="D617" t="s">
        <v>451</v>
      </c>
      <c r="E617">
        <v>14</v>
      </c>
      <c r="F617">
        <v>60</v>
      </c>
      <c r="G617">
        <v>27.2</v>
      </c>
      <c r="H617">
        <v>29.3</v>
      </c>
      <c r="I617">
        <v>349</v>
      </c>
    </row>
    <row r="618" spans="1:9">
      <c r="A618" t="s">
        <v>805</v>
      </c>
      <c r="B618" t="s">
        <v>572</v>
      </c>
      <c r="C618" t="s">
        <v>800</v>
      </c>
      <c r="D618" t="s">
        <v>451</v>
      </c>
      <c r="E618">
        <v>22</v>
      </c>
      <c r="F618">
        <v>40</v>
      </c>
      <c r="G618">
        <v>19.55</v>
      </c>
      <c r="H618">
        <v>17.55</v>
      </c>
      <c r="I618">
        <v>3820</v>
      </c>
    </row>
    <row r="619" spans="1:9">
      <c r="A619" t="s">
        <v>805</v>
      </c>
      <c r="B619" t="s">
        <v>572</v>
      </c>
      <c r="C619" t="s">
        <v>800</v>
      </c>
      <c r="D619" t="s">
        <v>451</v>
      </c>
      <c r="E619">
        <v>71</v>
      </c>
      <c r="F619">
        <v>50</v>
      </c>
      <c r="G619">
        <v>24.087499999999999</v>
      </c>
      <c r="H619">
        <v>22.85</v>
      </c>
      <c r="I619">
        <v>500</v>
      </c>
    </row>
    <row r="620" spans="1:9">
      <c r="A620" t="s">
        <v>805</v>
      </c>
      <c r="B620" t="s">
        <v>572</v>
      </c>
      <c r="C620" t="s">
        <v>800</v>
      </c>
      <c r="D620" t="s">
        <v>455</v>
      </c>
      <c r="E620">
        <v>111</v>
      </c>
      <c r="F620">
        <v>55</v>
      </c>
      <c r="G620">
        <v>24.75</v>
      </c>
      <c r="H620">
        <v>22.5</v>
      </c>
      <c r="I620">
        <v>296</v>
      </c>
    </row>
    <row r="621" spans="1:9">
      <c r="A621" t="s">
        <v>805</v>
      </c>
      <c r="B621" t="s">
        <v>572</v>
      </c>
      <c r="C621" t="s">
        <v>800</v>
      </c>
      <c r="D621" t="s">
        <v>455</v>
      </c>
      <c r="E621">
        <v>114</v>
      </c>
      <c r="F621">
        <v>100</v>
      </c>
      <c r="G621">
        <v>55</v>
      </c>
      <c r="H621">
        <v>41.25</v>
      </c>
      <c r="I621">
        <v>3135</v>
      </c>
    </row>
    <row r="622" spans="1:9">
      <c r="A622" t="s">
        <v>805</v>
      </c>
      <c r="B622" t="s">
        <v>572</v>
      </c>
      <c r="C622" t="s">
        <v>800</v>
      </c>
      <c r="D622" t="s">
        <v>455</v>
      </c>
      <c r="E622">
        <v>121</v>
      </c>
      <c r="F622">
        <v>30</v>
      </c>
      <c r="G622">
        <v>20</v>
      </c>
      <c r="H622">
        <v>8.75</v>
      </c>
      <c r="I622">
        <v>1876</v>
      </c>
    </row>
    <row r="623" spans="1:9">
      <c r="A623" t="s">
        <v>805</v>
      </c>
      <c r="B623" t="s">
        <v>572</v>
      </c>
      <c r="C623" t="s">
        <v>800</v>
      </c>
      <c r="D623" t="s">
        <v>455</v>
      </c>
      <c r="E623">
        <v>161</v>
      </c>
      <c r="F623">
        <v>55</v>
      </c>
      <c r="G623">
        <v>19.2</v>
      </c>
      <c r="H623">
        <v>34.799999999999997</v>
      </c>
      <c r="I623">
        <v>419</v>
      </c>
    </row>
    <row r="624" spans="1:9">
      <c r="A624" t="s">
        <v>805</v>
      </c>
      <c r="B624" t="s">
        <v>572</v>
      </c>
      <c r="C624" t="s">
        <v>800</v>
      </c>
      <c r="D624" t="s">
        <v>441</v>
      </c>
      <c r="E624">
        <v>311</v>
      </c>
      <c r="F624">
        <v>150</v>
      </c>
      <c r="G624">
        <v>61.6</v>
      </c>
      <c r="H624">
        <v>83</v>
      </c>
      <c r="I624">
        <v>529</v>
      </c>
    </row>
    <row r="625" spans="1:9">
      <c r="A625" t="s">
        <v>805</v>
      </c>
      <c r="B625" t="s">
        <v>572</v>
      </c>
      <c r="C625" t="s">
        <v>800</v>
      </c>
      <c r="D625" t="s">
        <v>433</v>
      </c>
      <c r="E625">
        <v>521</v>
      </c>
      <c r="F625">
        <v>130</v>
      </c>
      <c r="G625">
        <v>53.7</v>
      </c>
      <c r="H625">
        <v>70.25</v>
      </c>
      <c r="I625">
        <v>324</v>
      </c>
    </row>
    <row r="626" spans="1:9">
      <c r="A626" t="s">
        <v>805</v>
      </c>
      <c r="B626" t="s">
        <v>572</v>
      </c>
      <c r="C626" t="s">
        <v>800</v>
      </c>
      <c r="D626" t="s">
        <v>433</v>
      </c>
      <c r="E626">
        <v>522</v>
      </c>
      <c r="F626">
        <v>159.5</v>
      </c>
      <c r="G626">
        <v>64</v>
      </c>
      <c r="H626">
        <v>85</v>
      </c>
      <c r="I626">
        <v>233</v>
      </c>
    </row>
    <row r="627" spans="1:9">
      <c r="A627" t="s">
        <v>805</v>
      </c>
      <c r="B627" t="s">
        <v>572</v>
      </c>
      <c r="C627" t="s">
        <v>800</v>
      </c>
      <c r="D627" t="s">
        <v>433</v>
      </c>
      <c r="E627">
        <v>523</v>
      </c>
      <c r="F627">
        <v>186.5</v>
      </c>
      <c r="G627">
        <v>72.8</v>
      </c>
      <c r="H627">
        <v>107.2</v>
      </c>
      <c r="I627">
        <v>158</v>
      </c>
    </row>
    <row r="628" spans="1:9">
      <c r="A628" t="s">
        <v>805</v>
      </c>
      <c r="B628" t="s">
        <v>572</v>
      </c>
      <c r="C628" t="s">
        <v>800</v>
      </c>
      <c r="D628" t="s">
        <v>433</v>
      </c>
      <c r="E628">
        <v>531</v>
      </c>
      <c r="F628">
        <v>139.5</v>
      </c>
      <c r="G628">
        <v>58.8</v>
      </c>
      <c r="H628">
        <v>71.099999999999994</v>
      </c>
      <c r="I628">
        <v>930</v>
      </c>
    </row>
    <row r="629" spans="1:9">
      <c r="A629" t="s">
        <v>805</v>
      </c>
      <c r="B629" t="s">
        <v>572</v>
      </c>
      <c r="C629" t="s">
        <v>800</v>
      </c>
      <c r="D629" t="s">
        <v>433</v>
      </c>
      <c r="E629">
        <v>532</v>
      </c>
      <c r="F629">
        <v>175</v>
      </c>
      <c r="G629">
        <v>79.2</v>
      </c>
      <c r="H629">
        <v>89</v>
      </c>
      <c r="I629">
        <v>818</v>
      </c>
    </row>
    <row r="630" spans="1:9">
      <c r="A630" t="s">
        <v>805</v>
      </c>
      <c r="B630" t="s">
        <v>572</v>
      </c>
      <c r="C630" t="s">
        <v>800</v>
      </c>
      <c r="D630" t="s">
        <v>433</v>
      </c>
      <c r="E630">
        <v>533</v>
      </c>
      <c r="F630">
        <v>197</v>
      </c>
      <c r="G630">
        <v>92.4</v>
      </c>
      <c r="H630">
        <v>98</v>
      </c>
      <c r="I630">
        <v>419</v>
      </c>
    </row>
    <row r="631" spans="1:9">
      <c r="A631" t="s">
        <v>805</v>
      </c>
      <c r="B631" t="s">
        <v>572</v>
      </c>
      <c r="C631" t="s">
        <v>800</v>
      </c>
      <c r="D631" t="s">
        <v>433</v>
      </c>
      <c r="E631">
        <v>534</v>
      </c>
      <c r="F631">
        <v>227.5</v>
      </c>
      <c r="G631">
        <v>95.2</v>
      </c>
      <c r="H631">
        <v>123</v>
      </c>
      <c r="I631">
        <v>179</v>
      </c>
    </row>
    <row r="632" spans="1:9">
      <c r="A632" t="s">
        <v>805</v>
      </c>
      <c r="B632" t="s">
        <v>572</v>
      </c>
      <c r="C632" t="s">
        <v>800</v>
      </c>
      <c r="D632" t="s">
        <v>433</v>
      </c>
      <c r="E632">
        <v>575</v>
      </c>
      <c r="F632">
        <v>30</v>
      </c>
      <c r="G632">
        <v>12.35</v>
      </c>
      <c r="H632">
        <v>16.5</v>
      </c>
      <c r="I632">
        <v>190</v>
      </c>
    </row>
    <row r="633" spans="1:9">
      <c r="A633" t="s">
        <v>805</v>
      </c>
      <c r="B633" t="s">
        <v>572</v>
      </c>
      <c r="C633" t="s">
        <v>800</v>
      </c>
      <c r="D633" t="s">
        <v>433</v>
      </c>
      <c r="E633">
        <v>577</v>
      </c>
      <c r="F633">
        <v>30.5</v>
      </c>
      <c r="G633">
        <v>14.6</v>
      </c>
      <c r="H633">
        <v>15.4</v>
      </c>
      <c r="I633">
        <v>339</v>
      </c>
    </row>
    <row r="634" spans="1:9">
      <c r="A634" t="s">
        <v>805</v>
      </c>
      <c r="B634" t="s">
        <v>572</v>
      </c>
      <c r="C634" t="s">
        <v>800</v>
      </c>
      <c r="D634" t="s">
        <v>799</v>
      </c>
      <c r="E634">
        <v>615</v>
      </c>
      <c r="F634">
        <v>1500</v>
      </c>
      <c r="G634">
        <v>625</v>
      </c>
      <c r="H634">
        <v>952.75</v>
      </c>
      <c r="I634">
        <v>116</v>
      </c>
    </row>
    <row r="635" spans="1:9">
      <c r="A635" t="s">
        <v>805</v>
      </c>
      <c r="B635" t="s">
        <v>485</v>
      </c>
      <c r="C635" t="s">
        <v>70</v>
      </c>
      <c r="D635" t="s">
        <v>451</v>
      </c>
      <c r="E635">
        <v>11</v>
      </c>
      <c r="F635">
        <v>55</v>
      </c>
      <c r="G635">
        <v>38.5</v>
      </c>
      <c r="H635">
        <v>15.6</v>
      </c>
      <c r="I635">
        <v>1280069</v>
      </c>
    </row>
    <row r="636" spans="1:9">
      <c r="A636" t="s">
        <v>805</v>
      </c>
      <c r="B636" t="s">
        <v>485</v>
      </c>
      <c r="C636" t="s">
        <v>70</v>
      </c>
      <c r="D636" t="s">
        <v>451</v>
      </c>
      <c r="E636">
        <v>12</v>
      </c>
      <c r="F636">
        <v>50</v>
      </c>
      <c r="G636">
        <v>33.700000000000003</v>
      </c>
      <c r="H636">
        <v>15.1</v>
      </c>
      <c r="I636">
        <v>4373506</v>
      </c>
    </row>
    <row r="637" spans="1:9">
      <c r="A637" t="s">
        <v>805</v>
      </c>
      <c r="B637" t="s">
        <v>485</v>
      </c>
      <c r="C637" t="s">
        <v>70</v>
      </c>
      <c r="D637" t="s">
        <v>451</v>
      </c>
      <c r="E637">
        <v>13</v>
      </c>
      <c r="F637">
        <v>45</v>
      </c>
      <c r="G637">
        <v>27.2</v>
      </c>
      <c r="H637">
        <v>17.399999999999999</v>
      </c>
      <c r="I637">
        <v>1020873</v>
      </c>
    </row>
    <row r="638" spans="1:9">
      <c r="A638" t="s">
        <v>805</v>
      </c>
      <c r="B638" t="s">
        <v>485</v>
      </c>
      <c r="C638" t="s">
        <v>70</v>
      </c>
      <c r="D638" t="s">
        <v>451</v>
      </c>
      <c r="E638">
        <v>14</v>
      </c>
      <c r="F638">
        <v>58</v>
      </c>
      <c r="G638">
        <v>32</v>
      </c>
      <c r="H638">
        <v>24</v>
      </c>
      <c r="I638">
        <v>279228</v>
      </c>
    </row>
    <row r="639" spans="1:9">
      <c r="A639" t="s">
        <v>805</v>
      </c>
      <c r="B639" t="s">
        <v>485</v>
      </c>
      <c r="C639" t="s">
        <v>70</v>
      </c>
      <c r="D639" t="s">
        <v>451</v>
      </c>
      <c r="E639">
        <v>22</v>
      </c>
      <c r="F639">
        <v>40</v>
      </c>
      <c r="G639">
        <v>24</v>
      </c>
      <c r="H639">
        <v>15.9</v>
      </c>
      <c r="I639">
        <v>4525977</v>
      </c>
    </row>
    <row r="640" spans="1:9">
      <c r="A640" t="s">
        <v>805</v>
      </c>
      <c r="B640" t="s">
        <v>485</v>
      </c>
      <c r="C640" t="s">
        <v>70</v>
      </c>
      <c r="D640" t="s">
        <v>451</v>
      </c>
      <c r="E640">
        <v>71</v>
      </c>
      <c r="F640">
        <v>53.5</v>
      </c>
      <c r="G640">
        <v>29.75</v>
      </c>
      <c r="H640">
        <v>22.4</v>
      </c>
      <c r="I640">
        <v>220197</v>
      </c>
    </row>
    <row r="641" spans="1:9">
      <c r="A641" t="s">
        <v>805</v>
      </c>
      <c r="B641" t="s">
        <v>485</v>
      </c>
      <c r="C641" t="s">
        <v>70</v>
      </c>
      <c r="D641" t="s">
        <v>455</v>
      </c>
      <c r="E641">
        <v>111</v>
      </c>
      <c r="F641">
        <v>55</v>
      </c>
      <c r="G641">
        <v>36</v>
      </c>
      <c r="H641">
        <v>15</v>
      </c>
      <c r="I641">
        <v>317673</v>
      </c>
    </row>
    <row r="642" spans="1:9">
      <c r="A642" t="s">
        <v>805</v>
      </c>
      <c r="B642" t="s">
        <v>485</v>
      </c>
      <c r="C642" t="s">
        <v>70</v>
      </c>
      <c r="D642" t="s">
        <v>455</v>
      </c>
      <c r="E642">
        <v>114</v>
      </c>
      <c r="F642">
        <v>98.5</v>
      </c>
      <c r="G642">
        <v>65</v>
      </c>
      <c r="H642">
        <v>29.55</v>
      </c>
      <c r="I642">
        <v>4976440</v>
      </c>
    </row>
    <row r="643" spans="1:9">
      <c r="A643" t="s">
        <v>805</v>
      </c>
      <c r="B643" t="s">
        <v>485</v>
      </c>
      <c r="C643" t="s">
        <v>70</v>
      </c>
      <c r="D643" t="s">
        <v>455</v>
      </c>
      <c r="E643">
        <v>121</v>
      </c>
      <c r="F643">
        <v>30.5</v>
      </c>
      <c r="G643">
        <v>24.4</v>
      </c>
      <c r="H643">
        <v>6.1</v>
      </c>
      <c r="I643">
        <v>3368036</v>
      </c>
    </row>
    <row r="644" spans="1:9">
      <c r="A644" t="s">
        <v>805</v>
      </c>
      <c r="B644" t="s">
        <v>485</v>
      </c>
      <c r="C644" t="s">
        <v>70</v>
      </c>
      <c r="D644" t="s">
        <v>455</v>
      </c>
      <c r="E644">
        <v>161</v>
      </c>
      <c r="F644">
        <v>46.85</v>
      </c>
      <c r="G644">
        <v>28.35</v>
      </c>
      <c r="H644">
        <v>19.2</v>
      </c>
      <c r="I644">
        <v>459424</v>
      </c>
    </row>
    <row r="645" spans="1:9">
      <c r="A645" t="s">
        <v>805</v>
      </c>
      <c r="B645" t="s">
        <v>485</v>
      </c>
      <c r="C645" t="s">
        <v>70</v>
      </c>
      <c r="D645" t="s">
        <v>441</v>
      </c>
      <c r="E645">
        <v>311</v>
      </c>
      <c r="F645">
        <v>149.5</v>
      </c>
      <c r="G645">
        <v>75.650000000000006</v>
      </c>
      <c r="H645">
        <v>70</v>
      </c>
      <c r="I645">
        <v>549978</v>
      </c>
    </row>
    <row r="646" spans="1:9">
      <c r="A646" t="s">
        <v>805</v>
      </c>
      <c r="B646" t="s">
        <v>485</v>
      </c>
      <c r="C646" t="s">
        <v>70</v>
      </c>
      <c r="D646" t="s">
        <v>433</v>
      </c>
      <c r="E646">
        <v>521</v>
      </c>
      <c r="F646">
        <v>129</v>
      </c>
      <c r="G646">
        <v>64.5</v>
      </c>
      <c r="H646">
        <v>56</v>
      </c>
      <c r="I646">
        <v>438700</v>
      </c>
    </row>
    <row r="647" spans="1:9">
      <c r="A647" t="s">
        <v>805</v>
      </c>
      <c r="B647" t="s">
        <v>485</v>
      </c>
      <c r="C647" t="s">
        <v>70</v>
      </c>
      <c r="D647" t="s">
        <v>433</v>
      </c>
      <c r="E647">
        <v>522</v>
      </c>
      <c r="F647">
        <v>155</v>
      </c>
      <c r="G647">
        <v>77.599999999999994</v>
      </c>
      <c r="H647">
        <v>68.8</v>
      </c>
      <c r="I647">
        <v>338924</v>
      </c>
    </row>
    <row r="648" spans="1:9">
      <c r="A648" t="s">
        <v>805</v>
      </c>
      <c r="B648" t="s">
        <v>485</v>
      </c>
      <c r="C648" t="s">
        <v>70</v>
      </c>
      <c r="D648" t="s">
        <v>433</v>
      </c>
      <c r="E648">
        <v>523</v>
      </c>
      <c r="F648">
        <v>179</v>
      </c>
      <c r="G648">
        <v>88.5</v>
      </c>
      <c r="H648">
        <v>78.099999999999994</v>
      </c>
      <c r="I648">
        <v>237962</v>
      </c>
    </row>
    <row r="649" spans="1:9">
      <c r="A649" t="s">
        <v>805</v>
      </c>
      <c r="B649" t="s">
        <v>485</v>
      </c>
      <c r="C649" t="s">
        <v>70</v>
      </c>
      <c r="D649" t="s">
        <v>433</v>
      </c>
      <c r="E649">
        <v>531</v>
      </c>
      <c r="F649">
        <v>139.5</v>
      </c>
      <c r="G649">
        <v>71.400000000000006</v>
      </c>
      <c r="H649">
        <v>56</v>
      </c>
      <c r="I649">
        <v>1220996</v>
      </c>
    </row>
    <row r="650" spans="1:9">
      <c r="A650" t="s">
        <v>805</v>
      </c>
      <c r="B650" t="s">
        <v>485</v>
      </c>
      <c r="C650" t="s">
        <v>70</v>
      </c>
      <c r="D650" t="s">
        <v>433</v>
      </c>
      <c r="E650">
        <v>532</v>
      </c>
      <c r="F650">
        <v>170</v>
      </c>
      <c r="G650">
        <v>89.1</v>
      </c>
      <c r="H650">
        <v>75.099999999999994</v>
      </c>
      <c r="I650">
        <v>1173899</v>
      </c>
    </row>
    <row r="651" spans="1:9">
      <c r="A651" t="s">
        <v>805</v>
      </c>
      <c r="B651" t="s">
        <v>485</v>
      </c>
      <c r="C651" t="s">
        <v>70</v>
      </c>
      <c r="D651" t="s">
        <v>433</v>
      </c>
      <c r="E651">
        <v>533</v>
      </c>
      <c r="F651">
        <v>198</v>
      </c>
      <c r="G651">
        <v>103.5</v>
      </c>
      <c r="H651">
        <v>86.5</v>
      </c>
      <c r="I651">
        <v>569834</v>
      </c>
    </row>
    <row r="652" spans="1:9">
      <c r="A652" t="s">
        <v>805</v>
      </c>
      <c r="B652" t="s">
        <v>485</v>
      </c>
      <c r="C652" t="s">
        <v>70</v>
      </c>
      <c r="D652" t="s">
        <v>433</v>
      </c>
      <c r="E652">
        <v>534</v>
      </c>
      <c r="F652">
        <v>227.5</v>
      </c>
      <c r="G652">
        <v>110.4</v>
      </c>
      <c r="H652">
        <v>96.8</v>
      </c>
      <c r="I652">
        <v>252711</v>
      </c>
    </row>
    <row r="653" spans="1:9">
      <c r="A653" t="s">
        <v>805</v>
      </c>
      <c r="B653" t="s">
        <v>485</v>
      </c>
      <c r="C653" t="s">
        <v>70</v>
      </c>
      <c r="D653" t="s">
        <v>433</v>
      </c>
      <c r="E653">
        <v>575</v>
      </c>
      <c r="F653">
        <v>30</v>
      </c>
      <c r="G653">
        <v>15</v>
      </c>
      <c r="H653">
        <v>13.8</v>
      </c>
      <c r="I653">
        <v>159120</v>
      </c>
    </row>
    <row r="654" spans="1:9">
      <c r="A654" t="s">
        <v>805</v>
      </c>
      <c r="B654" t="s">
        <v>485</v>
      </c>
      <c r="C654" t="s">
        <v>70</v>
      </c>
      <c r="D654" t="s">
        <v>433</v>
      </c>
      <c r="E654">
        <v>577</v>
      </c>
      <c r="F654">
        <v>30.3</v>
      </c>
      <c r="G654">
        <v>16.2</v>
      </c>
      <c r="H654">
        <v>13</v>
      </c>
      <c r="I654">
        <v>438704</v>
      </c>
    </row>
    <row r="655" spans="1:9">
      <c r="A655" t="s">
        <v>805</v>
      </c>
      <c r="B655" t="s">
        <v>485</v>
      </c>
      <c r="C655" t="s">
        <v>70</v>
      </c>
      <c r="D655" t="s">
        <v>799</v>
      </c>
      <c r="E655">
        <v>615</v>
      </c>
      <c r="F655">
        <v>1400</v>
      </c>
      <c r="G655">
        <v>635</v>
      </c>
      <c r="H655">
        <v>753.8</v>
      </c>
      <c r="I655">
        <v>145967</v>
      </c>
    </row>
    <row r="656" spans="1:9">
      <c r="A656" t="s">
        <v>805</v>
      </c>
      <c r="B656" t="s">
        <v>485</v>
      </c>
      <c r="C656" t="s">
        <v>72</v>
      </c>
      <c r="D656" t="s">
        <v>451</v>
      </c>
      <c r="E656">
        <v>11</v>
      </c>
      <c r="F656">
        <v>52</v>
      </c>
      <c r="G656">
        <v>38.299999999999997</v>
      </c>
      <c r="H656">
        <v>15.1</v>
      </c>
      <c r="I656">
        <v>429547</v>
      </c>
    </row>
    <row r="657" spans="1:9">
      <c r="A657" t="s">
        <v>805</v>
      </c>
      <c r="B657" t="s">
        <v>485</v>
      </c>
      <c r="C657" t="s">
        <v>72</v>
      </c>
      <c r="D657" t="s">
        <v>451</v>
      </c>
      <c r="E657">
        <v>12</v>
      </c>
      <c r="F657">
        <v>50</v>
      </c>
      <c r="G657">
        <v>33.700000000000003</v>
      </c>
      <c r="H657">
        <v>15</v>
      </c>
      <c r="I657">
        <v>1420578</v>
      </c>
    </row>
    <row r="658" spans="1:9">
      <c r="A658" t="s">
        <v>805</v>
      </c>
      <c r="B658" t="s">
        <v>485</v>
      </c>
      <c r="C658" t="s">
        <v>72</v>
      </c>
      <c r="D658" t="s">
        <v>451</v>
      </c>
      <c r="E658">
        <v>13</v>
      </c>
      <c r="F658">
        <v>45</v>
      </c>
      <c r="G658">
        <v>27</v>
      </c>
      <c r="H658">
        <v>17.3</v>
      </c>
      <c r="I658">
        <v>322396</v>
      </c>
    </row>
    <row r="659" spans="1:9">
      <c r="A659" t="s">
        <v>805</v>
      </c>
      <c r="B659" t="s">
        <v>485</v>
      </c>
      <c r="C659" t="s">
        <v>72</v>
      </c>
      <c r="D659" t="s">
        <v>451</v>
      </c>
      <c r="E659">
        <v>14</v>
      </c>
      <c r="F659">
        <v>57</v>
      </c>
      <c r="G659">
        <v>32.5</v>
      </c>
      <c r="H659">
        <v>24</v>
      </c>
      <c r="I659">
        <v>70013</v>
      </c>
    </row>
    <row r="660" spans="1:9">
      <c r="A660" t="s">
        <v>805</v>
      </c>
      <c r="B660" t="s">
        <v>485</v>
      </c>
      <c r="C660" t="s">
        <v>72</v>
      </c>
      <c r="D660" t="s">
        <v>451</v>
      </c>
      <c r="E660">
        <v>22</v>
      </c>
      <c r="F660">
        <v>40</v>
      </c>
      <c r="G660">
        <v>22.8</v>
      </c>
      <c r="H660">
        <v>15</v>
      </c>
      <c r="I660">
        <v>1471776</v>
      </c>
    </row>
    <row r="661" spans="1:9">
      <c r="A661" t="s">
        <v>805</v>
      </c>
      <c r="B661" t="s">
        <v>485</v>
      </c>
      <c r="C661" t="s">
        <v>72</v>
      </c>
      <c r="D661" t="s">
        <v>451</v>
      </c>
      <c r="E661">
        <v>71</v>
      </c>
      <c r="F661">
        <v>55</v>
      </c>
      <c r="G661">
        <v>30</v>
      </c>
      <c r="H661">
        <v>22.9</v>
      </c>
      <c r="I661">
        <v>73565</v>
      </c>
    </row>
    <row r="662" spans="1:9">
      <c r="A662" t="s">
        <v>805</v>
      </c>
      <c r="B662" t="s">
        <v>485</v>
      </c>
      <c r="C662" t="s">
        <v>72</v>
      </c>
      <c r="D662" t="s">
        <v>455</v>
      </c>
      <c r="E662">
        <v>111</v>
      </c>
      <c r="F662">
        <v>55</v>
      </c>
      <c r="G662">
        <v>36</v>
      </c>
      <c r="H662">
        <v>17</v>
      </c>
      <c r="I662">
        <v>107169</v>
      </c>
    </row>
    <row r="663" spans="1:9">
      <c r="A663" t="s">
        <v>805</v>
      </c>
      <c r="B663" t="s">
        <v>485</v>
      </c>
      <c r="C663" t="s">
        <v>72</v>
      </c>
      <c r="D663" t="s">
        <v>455</v>
      </c>
      <c r="E663">
        <v>114</v>
      </c>
      <c r="F663">
        <v>98</v>
      </c>
      <c r="G663">
        <v>60.9</v>
      </c>
      <c r="H663">
        <v>32</v>
      </c>
      <c r="I663">
        <v>1664371</v>
      </c>
    </row>
    <row r="664" spans="1:9">
      <c r="A664" t="s">
        <v>805</v>
      </c>
      <c r="B664" t="s">
        <v>485</v>
      </c>
      <c r="C664" t="s">
        <v>72</v>
      </c>
      <c r="D664" t="s">
        <v>455</v>
      </c>
      <c r="E664">
        <v>121</v>
      </c>
      <c r="F664">
        <v>30.5</v>
      </c>
      <c r="G664">
        <v>24.8</v>
      </c>
      <c r="H664">
        <v>7.2</v>
      </c>
      <c r="I664">
        <v>1336751</v>
      </c>
    </row>
    <row r="665" spans="1:9">
      <c r="A665" t="s">
        <v>805</v>
      </c>
      <c r="B665" t="s">
        <v>485</v>
      </c>
      <c r="C665" t="s">
        <v>72</v>
      </c>
      <c r="D665" t="s">
        <v>455</v>
      </c>
      <c r="E665">
        <v>161</v>
      </c>
      <c r="F665">
        <v>45</v>
      </c>
      <c r="G665">
        <v>28</v>
      </c>
      <c r="H665">
        <v>19.2</v>
      </c>
      <c r="I665">
        <v>136527</v>
      </c>
    </row>
    <row r="666" spans="1:9">
      <c r="A666" t="s">
        <v>805</v>
      </c>
      <c r="B666" t="s">
        <v>485</v>
      </c>
      <c r="C666" t="s">
        <v>72</v>
      </c>
      <c r="D666" t="s">
        <v>441</v>
      </c>
      <c r="E666">
        <v>311</v>
      </c>
      <c r="F666">
        <v>150</v>
      </c>
      <c r="G666">
        <v>77.7</v>
      </c>
      <c r="H666">
        <v>72.75</v>
      </c>
      <c r="I666">
        <v>168814</v>
      </c>
    </row>
    <row r="667" spans="1:9">
      <c r="A667" t="s">
        <v>805</v>
      </c>
      <c r="B667" t="s">
        <v>485</v>
      </c>
      <c r="C667" t="s">
        <v>72</v>
      </c>
      <c r="D667" t="s">
        <v>433</v>
      </c>
      <c r="E667">
        <v>521</v>
      </c>
      <c r="F667">
        <v>135</v>
      </c>
      <c r="G667">
        <v>64.5</v>
      </c>
      <c r="H667">
        <v>61.5</v>
      </c>
      <c r="I667">
        <v>138404</v>
      </c>
    </row>
    <row r="668" spans="1:9">
      <c r="A668" t="s">
        <v>805</v>
      </c>
      <c r="B668" t="s">
        <v>485</v>
      </c>
      <c r="C668" t="s">
        <v>72</v>
      </c>
      <c r="D668" t="s">
        <v>433</v>
      </c>
      <c r="E668">
        <v>522</v>
      </c>
      <c r="F668">
        <v>159</v>
      </c>
      <c r="G668">
        <v>77.599999999999994</v>
      </c>
      <c r="H668">
        <v>81.2</v>
      </c>
      <c r="I668">
        <v>98257</v>
      </c>
    </row>
    <row r="669" spans="1:9">
      <c r="A669" t="s">
        <v>805</v>
      </c>
      <c r="B669" t="s">
        <v>485</v>
      </c>
      <c r="C669" t="s">
        <v>72</v>
      </c>
      <c r="D669" t="s">
        <v>433</v>
      </c>
      <c r="E669">
        <v>523</v>
      </c>
      <c r="F669">
        <v>186</v>
      </c>
      <c r="G669">
        <v>86.3</v>
      </c>
      <c r="H669">
        <v>93</v>
      </c>
      <c r="I669">
        <v>74966</v>
      </c>
    </row>
    <row r="670" spans="1:9">
      <c r="A670" t="s">
        <v>805</v>
      </c>
      <c r="B670" t="s">
        <v>485</v>
      </c>
      <c r="C670" t="s">
        <v>72</v>
      </c>
      <c r="D670" t="s">
        <v>433</v>
      </c>
      <c r="E670">
        <v>531</v>
      </c>
      <c r="F670">
        <v>139.5</v>
      </c>
      <c r="G670">
        <v>70</v>
      </c>
      <c r="H670">
        <v>58.45</v>
      </c>
      <c r="I670">
        <v>393068</v>
      </c>
    </row>
    <row r="671" spans="1:9">
      <c r="A671" t="s">
        <v>805</v>
      </c>
      <c r="B671" t="s">
        <v>485</v>
      </c>
      <c r="C671" t="s">
        <v>72</v>
      </c>
      <c r="D671" t="s">
        <v>433</v>
      </c>
      <c r="E671">
        <v>532</v>
      </c>
      <c r="F671">
        <v>177.5</v>
      </c>
      <c r="G671">
        <v>86.2</v>
      </c>
      <c r="H671">
        <v>83</v>
      </c>
      <c r="I671">
        <v>351434</v>
      </c>
    </row>
    <row r="672" spans="1:9">
      <c r="A672" t="s">
        <v>805</v>
      </c>
      <c r="B672" t="s">
        <v>485</v>
      </c>
      <c r="C672" t="s">
        <v>72</v>
      </c>
      <c r="D672" t="s">
        <v>433</v>
      </c>
      <c r="E672">
        <v>533</v>
      </c>
      <c r="F672">
        <v>201</v>
      </c>
      <c r="G672">
        <v>97</v>
      </c>
      <c r="H672">
        <v>95</v>
      </c>
      <c r="I672">
        <v>177378</v>
      </c>
    </row>
    <row r="673" spans="1:9">
      <c r="A673" t="s">
        <v>805</v>
      </c>
      <c r="B673" t="s">
        <v>485</v>
      </c>
      <c r="C673" t="s">
        <v>72</v>
      </c>
      <c r="D673" t="s">
        <v>433</v>
      </c>
      <c r="E673">
        <v>534</v>
      </c>
      <c r="F673">
        <v>230</v>
      </c>
      <c r="G673">
        <v>108.8</v>
      </c>
      <c r="H673">
        <v>110</v>
      </c>
      <c r="I673">
        <v>73865</v>
      </c>
    </row>
    <row r="674" spans="1:9">
      <c r="A674" t="s">
        <v>805</v>
      </c>
      <c r="B674" t="s">
        <v>485</v>
      </c>
      <c r="C674" t="s">
        <v>72</v>
      </c>
      <c r="D674" t="s">
        <v>433</v>
      </c>
      <c r="E674">
        <v>575</v>
      </c>
      <c r="F674">
        <v>30</v>
      </c>
      <c r="G674">
        <v>14.1</v>
      </c>
      <c r="H674">
        <v>15.8</v>
      </c>
      <c r="I674">
        <v>45802</v>
      </c>
    </row>
    <row r="675" spans="1:9">
      <c r="A675" t="s">
        <v>805</v>
      </c>
      <c r="B675" t="s">
        <v>485</v>
      </c>
      <c r="C675" t="s">
        <v>72</v>
      </c>
      <c r="D675" t="s">
        <v>433</v>
      </c>
      <c r="E675">
        <v>577</v>
      </c>
      <c r="F675">
        <v>30.5</v>
      </c>
      <c r="G675">
        <v>17.05</v>
      </c>
      <c r="H675">
        <v>14</v>
      </c>
      <c r="I675">
        <v>110810</v>
      </c>
    </row>
    <row r="676" spans="1:9">
      <c r="A676" t="s">
        <v>805</v>
      </c>
      <c r="B676" t="s">
        <v>485</v>
      </c>
      <c r="C676" t="s">
        <v>72</v>
      </c>
      <c r="D676" t="s">
        <v>799</v>
      </c>
      <c r="E676">
        <v>615</v>
      </c>
      <c r="F676">
        <v>1380</v>
      </c>
      <c r="G676">
        <v>600</v>
      </c>
      <c r="H676">
        <v>773</v>
      </c>
      <c r="I676">
        <v>50467</v>
      </c>
    </row>
    <row r="677" spans="1:9">
      <c r="A677" t="s">
        <v>805</v>
      </c>
      <c r="B677" t="s">
        <v>485</v>
      </c>
      <c r="C677" t="s">
        <v>804</v>
      </c>
      <c r="D677" t="s">
        <v>451</v>
      </c>
      <c r="E677">
        <v>11</v>
      </c>
      <c r="F677">
        <v>55</v>
      </c>
      <c r="G677">
        <v>38.700000000000003</v>
      </c>
      <c r="H677">
        <v>15.6</v>
      </c>
      <c r="I677">
        <v>253731</v>
      </c>
    </row>
    <row r="678" spans="1:9">
      <c r="A678" t="s">
        <v>805</v>
      </c>
      <c r="B678" t="s">
        <v>485</v>
      </c>
      <c r="C678" t="s">
        <v>804</v>
      </c>
      <c r="D678" t="s">
        <v>451</v>
      </c>
      <c r="E678">
        <v>12</v>
      </c>
      <c r="F678">
        <v>50</v>
      </c>
      <c r="G678">
        <v>33.75</v>
      </c>
      <c r="H678">
        <v>15.5</v>
      </c>
      <c r="I678">
        <v>1047703</v>
      </c>
    </row>
    <row r="679" spans="1:9">
      <c r="A679" t="s">
        <v>805</v>
      </c>
      <c r="B679" t="s">
        <v>485</v>
      </c>
      <c r="C679" t="s">
        <v>804</v>
      </c>
      <c r="D679" t="s">
        <v>451</v>
      </c>
      <c r="E679">
        <v>13</v>
      </c>
      <c r="F679">
        <v>45</v>
      </c>
      <c r="G679">
        <v>26</v>
      </c>
      <c r="H679">
        <v>17.8</v>
      </c>
      <c r="I679">
        <v>199466</v>
      </c>
    </row>
    <row r="680" spans="1:9">
      <c r="A680" t="s">
        <v>805</v>
      </c>
      <c r="B680" t="s">
        <v>485</v>
      </c>
      <c r="C680" t="s">
        <v>804</v>
      </c>
      <c r="D680" t="s">
        <v>451</v>
      </c>
      <c r="E680">
        <v>14</v>
      </c>
      <c r="F680">
        <v>57</v>
      </c>
      <c r="G680">
        <v>29.4</v>
      </c>
      <c r="H680">
        <v>24.5</v>
      </c>
      <c r="I680">
        <v>58375</v>
      </c>
    </row>
    <row r="681" spans="1:9">
      <c r="A681" t="s">
        <v>805</v>
      </c>
      <c r="B681" t="s">
        <v>485</v>
      </c>
      <c r="C681" t="s">
        <v>804</v>
      </c>
      <c r="D681" t="s">
        <v>451</v>
      </c>
      <c r="E681">
        <v>22</v>
      </c>
      <c r="F681">
        <v>41</v>
      </c>
      <c r="G681">
        <v>22</v>
      </c>
      <c r="H681">
        <v>16.600000000000001</v>
      </c>
      <c r="I681">
        <v>801732</v>
      </c>
    </row>
    <row r="682" spans="1:9">
      <c r="A682" t="s">
        <v>805</v>
      </c>
      <c r="B682" t="s">
        <v>485</v>
      </c>
      <c r="C682" t="s">
        <v>804</v>
      </c>
      <c r="D682" t="s">
        <v>451</v>
      </c>
      <c r="E682">
        <v>71</v>
      </c>
      <c r="F682">
        <v>50</v>
      </c>
      <c r="G682">
        <v>28.3</v>
      </c>
      <c r="H682">
        <v>22</v>
      </c>
      <c r="I682">
        <v>39423</v>
      </c>
    </row>
    <row r="683" spans="1:9">
      <c r="A683" t="s">
        <v>805</v>
      </c>
      <c r="B683" t="s">
        <v>485</v>
      </c>
      <c r="C683" t="s">
        <v>804</v>
      </c>
      <c r="D683" t="s">
        <v>455</v>
      </c>
      <c r="E683">
        <v>111</v>
      </c>
      <c r="F683">
        <v>51.5</v>
      </c>
      <c r="G683">
        <v>35</v>
      </c>
      <c r="H683">
        <v>14.5</v>
      </c>
      <c r="I683">
        <v>73854</v>
      </c>
    </row>
    <row r="684" spans="1:9">
      <c r="A684" t="s">
        <v>805</v>
      </c>
      <c r="B684" t="s">
        <v>485</v>
      </c>
      <c r="C684" t="s">
        <v>804</v>
      </c>
      <c r="D684" t="s">
        <v>455</v>
      </c>
      <c r="E684">
        <v>114</v>
      </c>
      <c r="F684">
        <v>97</v>
      </c>
      <c r="G684">
        <v>63</v>
      </c>
      <c r="H684">
        <v>31.8</v>
      </c>
      <c r="I684">
        <v>1069786</v>
      </c>
    </row>
    <row r="685" spans="1:9">
      <c r="A685" t="s">
        <v>805</v>
      </c>
      <c r="B685" t="s">
        <v>485</v>
      </c>
      <c r="C685" t="s">
        <v>804</v>
      </c>
      <c r="D685" t="s">
        <v>455</v>
      </c>
      <c r="E685">
        <v>121</v>
      </c>
      <c r="F685">
        <v>25.8</v>
      </c>
      <c r="G685">
        <v>25</v>
      </c>
      <c r="H685">
        <v>0.2</v>
      </c>
      <c r="I685">
        <v>558738</v>
      </c>
    </row>
    <row r="686" spans="1:9">
      <c r="A686" t="s">
        <v>805</v>
      </c>
      <c r="B686" t="s">
        <v>485</v>
      </c>
      <c r="C686" t="s">
        <v>804</v>
      </c>
      <c r="D686" t="s">
        <v>455</v>
      </c>
      <c r="E686">
        <v>161</v>
      </c>
      <c r="F686">
        <v>45.5</v>
      </c>
      <c r="G686">
        <v>28</v>
      </c>
      <c r="H686">
        <v>19.2</v>
      </c>
      <c r="I686">
        <v>139621</v>
      </c>
    </row>
    <row r="687" spans="1:9">
      <c r="A687" t="s">
        <v>805</v>
      </c>
      <c r="B687" t="s">
        <v>485</v>
      </c>
      <c r="C687" t="s">
        <v>804</v>
      </c>
      <c r="D687" t="s">
        <v>441</v>
      </c>
      <c r="E687">
        <v>311</v>
      </c>
      <c r="F687">
        <v>140</v>
      </c>
      <c r="G687">
        <v>70.2</v>
      </c>
      <c r="H687">
        <v>65.66</v>
      </c>
      <c r="I687">
        <v>112489</v>
      </c>
    </row>
    <row r="688" spans="1:9">
      <c r="A688" t="s">
        <v>805</v>
      </c>
      <c r="B688" t="s">
        <v>485</v>
      </c>
      <c r="C688" t="s">
        <v>804</v>
      </c>
      <c r="D688" t="s">
        <v>433</v>
      </c>
      <c r="E688">
        <v>521</v>
      </c>
      <c r="F688">
        <v>125</v>
      </c>
      <c r="G688">
        <v>60</v>
      </c>
      <c r="H688">
        <v>63.5</v>
      </c>
      <c r="I688">
        <v>86454</v>
      </c>
    </row>
    <row r="689" spans="1:9">
      <c r="A689" t="s">
        <v>805</v>
      </c>
      <c r="B689" t="s">
        <v>485</v>
      </c>
      <c r="C689" t="s">
        <v>804</v>
      </c>
      <c r="D689" t="s">
        <v>433</v>
      </c>
      <c r="E689">
        <v>522</v>
      </c>
      <c r="F689">
        <v>150</v>
      </c>
      <c r="G689">
        <v>70.8</v>
      </c>
      <c r="H689">
        <v>77.400000000000006</v>
      </c>
      <c r="I689">
        <v>69857</v>
      </c>
    </row>
    <row r="690" spans="1:9">
      <c r="A690" t="s">
        <v>805</v>
      </c>
      <c r="B690" t="s">
        <v>485</v>
      </c>
      <c r="C690" t="s">
        <v>804</v>
      </c>
      <c r="D690" t="s">
        <v>433</v>
      </c>
      <c r="E690">
        <v>523</v>
      </c>
      <c r="F690">
        <v>165</v>
      </c>
      <c r="G690">
        <v>86.9</v>
      </c>
      <c r="H690">
        <v>80.5</v>
      </c>
      <c r="I690">
        <v>50090</v>
      </c>
    </row>
    <row r="691" spans="1:9">
      <c r="A691" t="s">
        <v>805</v>
      </c>
      <c r="B691" t="s">
        <v>485</v>
      </c>
      <c r="C691" t="s">
        <v>804</v>
      </c>
      <c r="D691" t="s">
        <v>433</v>
      </c>
      <c r="E691">
        <v>531</v>
      </c>
      <c r="F691">
        <v>125.4</v>
      </c>
      <c r="G691">
        <v>69.099999999999994</v>
      </c>
      <c r="H691">
        <v>60.6</v>
      </c>
      <c r="I691">
        <v>251168</v>
      </c>
    </row>
    <row r="692" spans="1:9">
      <c r="A692" t="s">
        <v>805</v>
      </c>
      <c r="B692" t="s">
        <v>485</v>
      </c>
      <c r="C692" t="s">
        <v>804</v>
      </c>
      <c r="D692" t="s">
        <v>433</v>
      </c>
      <c r="E692">
        <v>532</v>
      </c>
      <c r="F692">
        <v>160</v>
      </c>
      <c r="G692">
        <v>84</v>
      </c>
      <c r="H692">
        <v>76.3</v>
      </c>
      <c r="I692">
        <v>250888</v>
      </c>
    </row>
    <row r="693" spans="1:9">
      <c r="A693" t="s">
        <v>805</v>
      </c>
      <c r="B693" t="s">
        <v>485</v>
      </c>
      <c r="C693" t="s">
        <v>804</v>
      </c>
      <c r="D693" t="s">
        <v>433</v>
      </c>
      <c r="E693">
        <v>533</v>
      </c>
      <c r="F693">
        <v>187</v>
      </c>
      <c r="G693">
        <v>96</v>
      </c>
      <c r="H693">
        <v>89.25</v>
      </c>
      <c r="I693">
        <v>121777</v>
      </c>
    </row>
    <row r="694" spans="1:9">
      <c r="A694" t="s">
        <v>805</v>
      </c>
      <c r="B694" t="s">
        <v>485</v>
      </c>
      <c r="C694" t="s">
        <v>804</v>
      </c>
      <c r="D694" t="s">
        <v>433</v>
      </c>
      <c r="E694">
        <v>534</v>
      </c>
      <c r="F694">
        <v>205</v>
      </c>
      <c r="G694">
        <v>102.6</v>
      </c>
      <c r="H694">
        <v>100.45</v>
      </c>
      <c r="I694">
        <v>56235</v>
      </c>
    </row>
    <row r="695" spans="1:9">
      <c r="A695" t="s">
        <v>805</v>
      </c>
      <c r="B695" t="s">
        <v>485</v>
      </c>
      <c r="C695" t="s">
        <v>804</v>
      </c>
      <c r="D695" t="s">
        <v>433</v>
      </c>
      <c r="E695">
        <v>575</v>
      </c>
      <c r="F695">
        <v>30</v>
      </c>
      <c r="G695">
        <v>15</v>
      </c>
      <c r="H695">
        <v>14.2</v>
      </c>
      <c r="I695">
        <v>34385</v>
      </c>
    </row>
    <row r="696" spans="1:9">
      <c r="A696" t="s">
        <v>805</v>
      </c>
      <c r="B696" t="s">
        <v>485</v>
      </c>
      <c r="C696" t="s">
        <v>804</v>
      </c>
      <c r="D696" t="s">
        <v>433</v>
      </c>
      <c r="E696">
        <v>577</v>
      </c>
      <c r="F696">
        <v>26.5</v>
      </c>
      <c r="G696">
        <v>15.3</v>
      </c>
      <c r="H696">
        <v>12.4</v>
      </c>
      <c r="I696">
        <v>109873</v>
      </c>
    </row>
    <row r="697" spans="1:9">
      <c r="A697" t="s">
        <v>805</v>
      </c>
      <c r="B697" t="s">
        <v>485</v>
      </c>
      <c r="C697" t="s">
        <v>804</v>
      </c>
      <c r="D697" t="s">
        <v>799</v>
      </c>
      <c r="E697">
        <v>615</v>
      </c>
      <c r="F697">
        <v>1452.5</v>
      </c>
      <c r="G697">
        <v>576</v>
      </c>
      <c r="H697">
        <v>881</v>
      </c>
      <c r="I697">
        <v>24250</v>
      </c>
    </row>
    <row r="698" spans="1:9">
      <c r="A698" t="s">
        <v>805</v>
      </c>
      <c r="B698" t="s">
        <v>485</v>
      </c>
      <c r="C698" t="s">
        <v>803</v>
      </c>
      <c r="D698" t="s">
        <v>451</v>
      </c>
      <c r="E698">
        <v>11</v>
      </c>
      <c r="F698">
        <v>53</v>
      </c>
      <c r="G698">
        <v>40</v>
      </c>
      <c r="H698">
        <v>15</v>
      </c>
      <c r="I698">
        <v>255189</v>
      </c>
    </row>
    <row r="699" spans="1:9">
      <c r="A699" t="s">
        <v>805</v>
      </c>
      <c r="B699" t="s">
        <v>485</v>
      </c>
      <c r="C699" t="s">
        <v>803</v>
      </c>
      <c r="D699" t="s">
        <v>451</v>
      </c>
      <c r="E699">
        <v>12</v>
      </c>
      <c r="F699">
        <v>48</v>
      </c>
      <c r="G699">
        <v>36</v>
      </c>
      <c r="H699">
        <v>13</v>
      </c>
      <c r="I699">
        <v>844609</v>
      </c>
    </row>
    <row r="700" spans="1:9">
      <c r="A700" t="s">
        <v>805</v>
      </c>
      <c r="B700" t="s">
        <v>485</v>
      </c>
      <c r="C700" t="s">
        <v>803</v>
      </c>
      <c r="D700" t="s">
        <v>451</v>
      </c>
      <c r="E700">
        <v>13</v>
      </c>
      <c r="F700">
        <v>40.5</v>
      </c>
      <c r="G700">
        <v>27.65</v>
      </c>
      <c r="H700">
        <v>15</v>
      </c>
      <c r="I700">
        <v>203531</v>
      </c>
    </row>
    <row r="701" spans="1:9">
      <c r="A701" t="s">
        <v>805</v>
      </c>
      <c r="B701" t="s">
        <v>485</v>
      </c>
      <c r="C701" t="s">
        <v>803</v>
      </c>
      <c r="D701" t="s">
        <v>451</v>
      </c>
      <c r="E701">
        <v>14</v>
      </c>
      <c r="F701">
        <v>57</v>
      </c>
      <c r="G701">
        <v>29.5</v>
      </c>
      <c r="H701">
        <v>24.2</v>
      </c>
      <c r="I701">
        <v>57008</v>
      </c>
    </row>
    <row r="702" spans="1:9">
      <c r="A702" t="s">
        <v>805</v>
      </c>
      <c r="B702" t="s">
        <v>485</v>
      </c>
      <c r="C702" t="s">
        <v>803</v>
      </c>
      <c r="D702" t="s">
        <v>451</v>
      </c>
      <c r="E702">
        <v>22</v>
      </c>
      <c r="F702">
        <v>40</v>
      </c>
      <c r="G702">
        <v>24</v>
      </c>
      <c r="H702">
        <v>14</v>
      </c>
      <c r="I702">
        <v>923236</v>
      </c>
    </row>
    <row r="703" spans="1:9">
      <c r="A703" t="s">
        <v>805</v>
      </c>
      <c r="B703" t="s">
        <v>485</v>
      </c>
      <c r="C703" t="s">
        <v>803</v>
      </c>
      <c r="D703" t="s">
        <v>451</v>
      </c>
      <c r="E703">
        <v>71</v>
      </c>
      <c r="F703">
        <v>50</v>
      </c>
      <c r="G703">
        <v>31</v>
      </c>
      <c r="H703">
        <v>18.7</v>
      </c>
      <c r="I703">
        <v>42572</v>
      </c>
    </row>
    <row r="704" spans="1:9">
      <c r="A704" t="s">
        <v>805</v>
      </c>
      <c r="B704" t="s">
        <v>485</v>
      </c>
      <c r="C704" t="s">
        <v>803</v>
      </c>
      <c r="D704" t="s">
        <v>455</v>
      </c>
      <c r="E704">
        <v>111</v>
      </c>
      <c r="F704">
        <v>50</v>
      </c>
      <c r="G704">
        <v>38</v>
      </c>
      <c r="H704">
        <v>12.4</v>
      </c>
      <c r="I704">
        <v>76679</v>
      </c>
    </row>
    <row r="705" spans="1:9">
      <c r="A705" t="s">
        <v>805</v>
      </c>
      <c r="B705" t="s">
        <v>485</v>
      </c>
      <c r="C705" t="s">
        <v>803</v>
      </c>
      <c r="D705" t="s">
        <v>455</v>
      </c>
      <c r="E705">
        <v>114</v>
      </c>
      <c r="F705">
        <v>95</v>
      </c>
      <c r="G705">
        <v>69.5</v>
      </c>
      <c r="H705">
        <v>26.15</v>
      </c>
      <c r="I705">
        <v>978803</v>
      </c>
    </row>
    <row r="706" spans="1:9">
      <c r="A706" t="s">
        <v>805</v>
      </c>
      <c r="B706" t="s">
        <v>485</v>
      </c>
      <c r="C706" t="s">
        <v>803</v>
      </c>
      <c r="D706" t="s">
        <v>455</v>
      </c>
      <c r="E706">
        <v>121</v>
      </c>
      <c r="F706">
        <v>30</v>
      </c>
      <c r="G706">
        <v>24.4</v>
      </c>
      <c r="H706">
        <v>3.75</v>
      </c>
      <c r="I706">
        <v>748628</v>
      </c>
    </row>
    <row r="707" spans="1:9">
      <c r="A707" t="s">
        <v>805</v>
      </c>
      <c r="B707" t="s">
        <v>485</v>
      </c>
      <c r="C707" t="s">
        <v>803</v>
      </c>
      <c r="D707" t="s">
        <v>455</v>
      </c>
      <c r="E707">
        <v>161</v>
      </c>
      <c r="F707">
        <v>47</v>
      </c>
      <c r="G707">
        <v>29.5</v>
      </c>
      <c r="H707">
        <v>20.8</v>
      </c>
      <c r="I707">
        <v>74277</v>
      </c>
    </row>
    <row r="708" spans="1:9">
      <c r="A708" t="s">
        <v>805</v>
      </c>
      <c r="B708" t="s">
        <v>485</v>
      </c>
      <c r="C708" t="s">
        <v>803</v>
      </c>
      <c r="D708" t="s">
        <v>441</v>
      </c>
      <c r="E708">
        <v>311</v>
      </c>
      <c r="F708">
        <v>143</v>
      </c>
      <c r="G708">
        <v>80</v>
      </c>
      <c r="H708">
        <v>75.8</v>
      </c>
      <c r="I708">
        <v>106609</v>
      </c>
    </row>
    <row r="709" spans="1:9">
      <c r="A709" t="s">
        <v>805</v>
      </c>
      <c r="B709" t="s">
        <v>485</v>
      </c>
      <c r="C709" t="s">
        <v>803</v>
      </c>
      <c r="D709" t="s">
        <v>433</v>
      </c>
      <c r="E709">
        <v>521</v>
      </c>
      <c r="F709">
        <v>126</v>
      </c>
      <c r="G709">
        <v>63.3</v>
      </c>
      <c r="H709">
        <v>53.8</v>
      </c>
      <c r="I709">
        <v>88120</v>
      </c>
    </row>
    <row r="710" spans="1:9">
      <c r="A710" t="s">
        <v>805</v>
      </c>
      <c r="B710" t="s">
        <v>485</v>
      </c>
      <c r="C710" t="s">
        <v>803</v>
      </c>
      <c r="D710" t="s">
        <v>433</v>
      </c>
      <c r="E710">
        <v>522</v>
      </c>
      <c r="F710">
        <v>146</v>
      </c>
      <c r="G710">
        <v>77.2</v>
      </c>
      <c r="H710">
        <v>63.2</v>
      </c>
      <c r="I710">
        <v>75357</v>
      </c>
    </row>
    <row r="711" spans="1:9">
      <c r="A711" t="s">
        <v>805</v>
      </c>
      <c r="B711" t="s">
        <v>485</v>
      </c>
      <c r="C711" t="s">
        <v>803</v>
      </c>
      <c r="D711" t="s">
        <v>433</v>
      </c>
      <c r="E711">
        <v>523</v>
      </c>
      <c r="F711">
        <v>177.5</v>
      </c>
      <c r="G711">
        <v>89.2</v>
      </c>
      <c r="H711">
        <v>73.400000000000006</v>
      </c>
      <c r="I711">
        <v>48578</v>
      </c>
    </row>
    <row r="712" spans="1:9">
      <c r="A712" t="s">
        <v>805</v>
      </c>
      <c r="B712" t="s">
        <v>485</v>
      </c>
      <c r="C712" t="s">
        <v>803</v>
      </c>
      <c r="D712" t="s">
        <v>433</v>
      </c>
      <c r="E712">
        <v>531</v>
      </c>
      <c r="F712">
        <v>139.5</v>
      </c>
      <c r="G712">
        <v>71.400000000000006</v>
      </c>
      <c r="H712">
        <v>55</v>
      </c>
      <c r="I712">
        <v>248498</v>
      </c>
    </row>
    <row r="713" spans="1:9">
      <c r="A713" t="s">
        <v>805</v>
      </c>
      <c r="B713" t="s">
        <v>485</v>
      </c>
      <c r="C713" t="s">
        <v>803</v>
      </c>
      <c r="D713" t="s">
        <v>433</v>
      </c>
      <c r="E713">
        <v>532</v>
      </c>
      <c r="F713">
        <v>164.5</v>
      </c>
      <c r="G713">
        <v>90</v>
      </c>
      <c r="H713">
        <v>70.8</v>
      </c>
      <c r="I713">
        <v>266004</v>
      </c>
    </row>
    <row r="714" spans="1:9">
      <c r="A714" t="s">
        <v>805</v>
      </c>
      <c r="B714" t="s">
        <v>485</v>
      </c>
      <c r="C714" t="s">
        <v>803</v>
      </c>
      <c r="D714" t="s">
        <v>433</v>
      </c>
      <c r="E714">
        <v>533</v>
      </c>
      <c r="F714">
        <v>190</v>
      </c>
      <c r="G714">
        <v>105</v>
      </c>
      <c r="H714">
        <v>84</v>
      </c>
      <c r="I714">
        <v>124819</v>
      </c>
    </row>
    <row r="715" spans="1:9">
      <c r="A715" t="s">
        <v>805</v>
      </c>
      <c r="B715" t="s">
        <v>485</v>
      </c>
      <c r="C715" t="s">
        <v>803</v>
      </c>
      <c r="D715" t="s">
        <v>433</v>
      </c>
      <c r="E715">
        <v>534</v>
      </c>
      <c r="F715">
        <v>229</v>
      </c>
      <c r="G715">
        <v>113</v>
      </c>
      <c r="H715">
        <v>91.6</v>
      </c>
      <c r="I715">
        <v>54304</v>
      </c>
    </row>
    <row r="716" spans="1:9">
      <c r="A716" t="s">
        <v>805</v>
      </c>
      <c r="B716" t="s">
        <v>485</v>
      </c>
      <c r="C716" t="s">
        <v>803</v>
      </c>
      <c r="D716" t="s">
        <v>433</v>
      </c>
      <c r="E716">
        <v>575</v>
      </c>
      <c r="F716">
        <v>30</v>
      </c>
      <c r="G716">
        <v>15.6</v>
      </c>
      <c r="H716">
        <v>13.2</v>
      </c>
      <c r="I716">
        <v>18515</v>
      </c>
    </row>
    <row r="717" spans="1:9">
      <c r="A717" t="s">
        <v>805</v>
      </c>
      <c r="B717" t="s">
        <v>485</v>
      </c>
      <c r="C717" t="s">
        <v>803</v>
      </c>
      <c r="D717" t="s">
        <v>433</v>
      </c>
      <c r="E717">
        <v>577</v>
      </c>
      <c r="F717">
        <v>30.5</v>
      </c>
      <c r="G717">
        <v>17.05</v>
      </c>
      <c r="H717">
        <v>13.95</v>
      </c>
      <c r="I717">
        <v>88720</v>
      </c>
    </row>
    <row r="718" spans="1:9">
      <c r="A718" t="s">
        <v>805</v>
      </c>
      <c r="B718" t="s">
        <v>485</v>
      </c>
      <c r="C718" t="s">
        <v>803</v>
      </c>
      <c r="D718" t="s">
        <v>799</v>
      </c>
      <c r="E718">
        <v>615</v>
      </c>
      <c r="F718">
        <v>1404</v>
      </c>
      <c r="G718">
        <v>635</v>
      </c>
      <c r="H718">
        <v>765.8</v>
      </c>
      <c r="I718">
        <v>26759</v>
      </c>
    </row>
    <row r="719" spans="1:9">
      <c r="A719" t="s">
        <v>805</v>
      </c>
      <c r="B719" t="s">
        <v>485</v>
      </c>
      <c r="C719" t="s">
        <v>78</v>
      </c>
      <c r="D719" t="s">
        <v>451</v>
      </c>
      <c r="E719">
        <v>11</v>
      </c>
      <c r="F719">
        <v>56</v>
      </c>
      <c r="G719">
        <v>39</v>
      </c>
      <c r="H719">
        <v>17.399999999999999</v>
      </c>
      <c r="I719">
        <v>178992</v>
      </c>
    </row>
    <row r="720" spans="1:9">
      <c r="A720" t="s">
        <v>805</v>
      </c>
      <c r="B720" t="s">
        <v>485</v>
      </c>
      <c r="C720" t="s">
        <v>78</v>
      </c>
      <c r="D720" t="s">
        <v>451</v>
      </c>
      <c r="E720">
        <v>12</v>
      </c>
      <c r="F720">
        <v>52</v>
      </c>
      <c r="G720">
        <v>32.9</v>
      </c>
      <c r="H720">
        <v>18.399999999999999</v>
      </c>
      <c r="I720">
        <v>417321</v>
      </c>
    </row>
    <row r="721" spans="1:9">
      <c r="A721" t="s">
        <v>805</v>
      </c>
      <c r="B721" t="s">
        <v>485</v>
      </c>
      <c r="C721" t="s">
        <v>78</v>
      </c>
      <c r="D721" t="s">
        <v>451</v>
      </c>
      <c r="E721">
        <v>13</v>
      </c>
      <c r="F721">
        <v>47</v>
      </c>
      <c r="G721">
        <v>28</v>
      </c>
      <c r="H721">
        <v>18</v>
      </c>
      <c r="I721">
        <v>118093</v>
      </c>
    </row>
    <row r="722" spans="1:9">
      <c r="A722" t="s">
        <v>805</v>
      </c>
      <c r="B722" t="s">
        <v>485</v>
      </c>
      <c r="C722" t="s">
        <v>78</v>
      </c>
      <c r="D722" t="s">
        <v>451</v>
      </c>
      <c r="E722">
        <v>14</v>
      </c>
      <c r="F722">
        <v>60</v>
      </c>
      <c r="G722">
        <v>34.200000000000003</v>
      </c>
      <c r="H722">
        <v>22.8</v>
      </c>
      <c r="I722">
        <v>59097</v>
      </c>
    </row>
    <row r="723" spans="1:9">
      <c r="A723" t="s">
        <v>805</v>
      </c>
      <c r="B723" t="s">
        <v>485</v>
      </c>
      <c r="C723" t="s">
        <v>78</v>
      </c>
      <c r="D723" t="s">
        <v>451</v>
      </c>
      <c r="E723">
        <v>22</v>
      </c>
      <c r="F723">
        <v>43</v>
      </c>
      <c r="G723">
        <v>25.2</v>
      </c>
      <c r="H723">
        <v>17.2</v>
      </c>
      <c r="I723">
        <v>637547</v>
      </c>
    </row>
    <row r="724" spans="1:9">
      <c r="A724" t="s">
        <v>805</v>
      </c>
      <c r="B724" t="s">
        <v>485</v>
      </c>
      <c r="C724" t="s">
        <v>78</v>
      </c>
      <c r="D724" t="s">
        <v>451</v>
      </c>
      <c r="E724">
        <v>71</v>
      </c>
      <c r="F724">
        <v>57</v>
      </c>
      <c r="G724">
        <v>30.1</v>
      </c>
      <c r="H724">
        <v>23</v>
      </c>
      <c r="I724">
        <v>34975</v>
      </c>
    </row>
    <row r="725" spans="1:9">
      <c r="A725" t="s">
        <v>805</v>
      </c>
      <c r="B725" t="s">
        <v>485</v>
      </c>
      <c r="C725" t="s">
        <v>78</v>
      </c>
      <c r="D725" t="s">
        <v>455</v>
      </c>
      <c r="E725">
        <v>111</v>
      </c>
      <c r="F725">
        <v>60</v>
      </c>
      <c r="G725">
        <v>37.5</v>
      </c>
      <c r="H725">
        <v>17.7</v>
      </c>
      <c r="I725">
        <v>19905</v>
      </c>
    </row>
    <row r="726" spans="1:9">
      <c r="A726" t="s">
        <v>805</v>
      </c>
      <c r="B726" t="s">
        <v>485</v>
      </c>
      <c r="C726" t="s">
        <v>78</v>
      </c>
      <c r="D726" t="s">
        <v>455</v>
      </c>
      <c r="E726">
        <v>114</v>
      </c>
      <c r="F726">
        <v>105</v>
      </c>
      <c r="G726">
        <v>89</v>
      </c>
      <c r="H726">
        <v>11.5</v>
      </c>
      <c r="I726">
        <v>576781</v>
      </c>
    </row>
    <row r="727" spans="1:9">
      <c r="A727" t="s">
        <v>805</v>
      </c>
      <c r="B727" t="s">
        <v>485</v>
      </c>
      <c r="C727" t="s">
        <v>78</v>
      </c>
      <c r="D727" t="s">
        <v>455</v>
      </c>
      <c r="E727">
        <v>121</v>
      </c>
      <c r="F727">
        <v>32</v>
      </c>
      <c r="G727">
        <v>22.8</v>
      </c>
      <c r="H727">
        <v>8</v>
      </c>
      <c r="I727">
        <v>289711</v>
      </c>
    </row>
    <row r="728" spans="1:9">
      <c r="A728" t="s">
        <v>805</v>
      </c>
      <c r="B728" t="s">
        <v>485</v>
      </c>
      <c r="C728" t="s">
        <v>78</v>
      </c>
      <c r="D728" t="s">
        <v>455</v>
      </c>
      <c r="E728">
        <v>161</v>
      </c>
      <c r="F728">
        <v>55</v>
      </c>
      <c r="G728">
        <v>32.200000000000003</v>
      </c>
      <c r="H728">
        <v>19.399999999999999</v>
      </c>
      <c r="I728">
        <v>42549</v>
      </c>
    </row>
    <row r="729" spans="1:9">
      <c r="A729" t="s">
        <v>805</v>
      </c>
      <c r="B729" t="s">
        <v>485</v>
      </c>
      <c r="C729" t="s">
        <v>78</v>
      </c>
      <c r="D729" t="s">
        <v>441</v>
      </c>
      <c r="E729">
        <v>311</v>
      </c>
      <c r="F729">
        <v>149</v>
      </c>
      <c r="G729">
        <v>86.15</v>
      </c>
      <c r="H729">
        <v>59.6</v>
      </c>
      <c r="I729">
        <v>76990</v>
      </c>
    </row>
    <row r="730" spans="1:9">
      <c r="A730" t="s">
        <v>805</v>
      </c>
      <c r="B730" t="s">
        <v>485</v>
      </c>
      <c r="C730" t="s">
        <v>78</v>
      </c>
      <c r="D730" t="s">
        <v>433</v>
      </c>
      <c r="E730">
        <v>521</v>
      </c>
      <c r="F730">
        <v>130</v>
      </c>
      <c r="G730">
        <v>74</v>
      </c>
      <c r="H730">
        <v>51.2</v>
      </c>
      <c r="I730">
        <v>56581</v>
      </c>
    </row>
    <row r="731" spans="1:9">
      <c r="A731" t="s">
        <v>805</v>
      </c>
      <c r="B731" t="s">
        <v>485</v>
      </c>
      <c r="C731" t="s">
        <v>78</v>
      </c>
      <c r="D731" t="s">
        <v>433</v>
      </c>
      <c r="E731">
        <v>522</v>
      </c>
      <c r="F731">
        <v>155</v>
      </c>
      <c r="G731">
        <v>89.8</v>
      </c>
      <c r="H731">
        <v>62</v>
      </c>
      <c r="I731">
        <v>42315</v>
      </c>
    </row>
    <row r="732" spans="1:9">
      <c r="A732" t="s">
        <v>805</v>
      </c>
      <c r="B732" t="s">
        <v>485</v>
      </c>
      <c r="C732" t="s">
        <v>78</v>
      </c>
      <c r="D732" t="s">
        <v>433</v>
      </c>
      <c r="E732">
        <v>523</v>
      </c>
      <c r="F732">
        <v>180</v>
      </c>
      <c r="G732">
        <v>104.4</v>
      </c>
      <c r="H732">
        <v>71.05</v>
      </c>
      <c r="I732">
        <v>28883</v>
      </c>
    </row>
    <row r="733" spans="1:9">
      <c r="A733" t="s">
        <v>805</v>
      </c>
      <c r="B733" t="s">
        <v>485</v>
      </c>
      <c r="C733" t="s">
        <v>78</v>
      </c>
      <c r="D733" t="s">
        <v>433</v>
      </c>
      <c r="E733">
        <v>531</v>
      </c>
      <c r="F733">
        <v>140</v>
      </c>
      <c r="G733">
        <v>81.2</v>
      </c>
      <c r="H733">
        <v>56</v>
      </c>
      <c r="I733">
        <v>144016</v>
      </c>
    </row>
    <row r="734" spans="1:9">
      <c r="A734" t="s">
        <v>805</v>
      </c>
      <c r="B734" t="s">
        <v>485</v>
      </c>
      <c r="C734" t="s">
        <v>78</v>
      </c>
      <c r="D734" t="s">
        <v>433</v>
      </c>
      <c r="E734">
        <v>532</v>
      </c>
      <c r="F734">
        <v>178</v>
      </c>
      <c r="G734">
        <v>102.5</v>
      </c>
      <c r="H734">
        <v>70.400000000000006</v>
      </c>
      <c r="I734">
        <v>135908</v>
      </c>
    </row>
    <row r="735" spans="1:9">
      <c r="A735" t="s">
        <v>805</v>
      </c>
      <c r="B735" t="s">
        <v>485</v>
      </c>
      <c r="C735" t="s">
        <v>78</v>
      </c>
      <c r="D735" t="s">
        <v>433</v>
      </c>
      <c r="E735">
        <v>533</v>
      </c>
      <c r="F735">
        <v>210.37</v>
      </c>
      <c r="G735">
        <v>120</v>
      </c>
      <c r="H735">
        <v>84</v>
      </c>
      <c r="I735">
        <v>63435</v>
      </c>
    </row>
    <row r="736" spans="1:9">
      <c r="A736" t="s">
        <v>805</v>
      </c>
      <c r="B736" t="s">
        <v>485</v>
      </c>
      <c r="C736" t="s">
        <v>78</v>
      </c>
      <c r="D736" t="s">
        <v>433</v>
      </c>
      <c r="E736">
        <v>534</v>
      </c>
      <c r="F736">
        <v>231</v>
      </c>
      <c r="G736">
        <v>131.4</v>
      </c>
      <c r="H736">
        <v>92.4</v>
      </c>
      <c r="I736">
        <v>29320</v>
      </c>
    </row>
    <row r="737" spans="1:9">
      <c r="A737" t="s">
        <v>805</v>
      </c>
      <c r="B737" t="s">
        <v>485</v>
      </c>
      <c r="C737" t="s">
        <v>78</v>
      </c>
      <c r="D737" t="s">
        <v>433</v>
      </c>
      <c r="E737">
        <v>575</v>
      </c>
      <c r="F737">
        <v>33</v>
      </c>
      <c r="G737">
        <v>17.600000000000001</v>
      </c>
      <c r="H737">
        <v>13.2</v>
      </c>
      <c r="I737">
        <v>19905</v>
      </c>
    </row>
    <row r="738" spans="1:9">
      <c r="A738" t="s">
        <v>805</v>
      </c>
      <c r="B738" t="s">
        <v>485</v>
      </c>
      <c r="C738" t="s">
        <v>78</v>
      </c>
      <c r="D738" t="s">
        <v>433</v>
      </c>
      <c r="E738">
        <v>577</v>
      </c>
      <c r="F738">
        <v>39</v>
      </c>
      <c r="G738">
        <v>20.8</v>
      </c>
      <c r="H738">
        <v>15.2</v>
      </c>
      <c r="I738">
        <v>41645</v>
      </c>
    </row>
    <row r="739" spans="1:9">
      <c r="A739" t="s">
        <v>805</v>
      </c>
      <c r="B739" t="s">
        <v>485</v>
      </c>
      <c r="C739" t="s">
        <v>78</v>
      </c>
      <c r="D739" t="s">
        <v>799</v>
      </c>
      <c r="E739">
        <v>615</v>
      </c>
      <c r="F739">
        <v>1373</v>
      </c>
      <c r="G739">
        <v>781.8</v>
      </c>
      <c r="H739">
        <v>559.6</v>
      </c>
      <c r="I739">
        <v>28310</v>
      </c>
    </row>
    <row r="740" spans="1:9">
      <c r="A740" t="s">
        <v>805</v>
      </c>
      <c r="B740" t="s">
        <v>485</v>
      </c>
      <c r="C740" t="s">
        <v>75</v>
      </c>
      <c r="D740" t="s">
        <v>451</v>
      </c>
      <c r="E740">
        <v>11</v>
      </c>
      <c r="F740">
        <v>52</v>
      </c>
      <c r="G740">
        <v>36</v>
      </c>
      <c r="H740">
        <v>17.5</v>
      </c>
      <c r="I740">
        <v>82125</v>
      </c>
    </row>
    <row r="741" spans="1:9">
      <c r="A741" t="s">
        <v>805</v>
      </c>
      <c r="B741" t="s">
        <v>485</v>
      </c>
      <c r="C741" t="s">
        <v>75</v>
      </c>
      <c r="D741" t="s">
        <v>451</v>
      </c>
      <c r="E741">
        <v>12</v>
      </c>
      <c r="F741">
        <v>49</v>
      </c>
      <c r="G741">
        <v>31.7</v>
      </c>
      <c r="H741">
        <v>18</v>
      </c>
      <c r="I741">
        <v>380286</v>
      </c>
    </row>
    <row r="742" spans="1:9">
      <c r="A742" t="s">
        <v>805</v>
      </c>
      <c r="B742" t="s">
        <v>485</v>
      </c>
      <c r="C742" t="s">
        <v>75</v>
      </c>
      <c r="D742" t="s">
        <v>451</v>
      </c>
      <c r="E742">
        <v>13</v>
      </c>
      <c r="F742">
        <v>46</v>
      </c>
      <c r="G742">
        <v>27.2</v>
      </c>
      <c r="H742">
        <v>18</v>
      </c>
      <c r="I742">
        <v>109033</v>
      </c>
    </row>
    <row r="743" spans="1:9">
      <c r="A743" t="s">
        <v>805</v>
      </c>
      <c r="B743" t="s">
        <v>485</v>
      </c>
      <c r="C743" t="s">
        <v>75</v>
      </c>
      <c r="D743" t="s">
        <v>451</v>
      </c>
      <c r="E743">
        <v>14</v>
      </c>
      <c r="F743">
        <v>55</v>
      </c>
      <c r="G743">
        <v>31</v>
      </c>
      <c r="H743">
        <v>22.2</v>
      </c>
      <c r="I743">
        <v>14835</v>
      </c>
    </row>
    <row r="744" spans="1:9">
      <c r="A744" t="s">
        <v>805</v>
      </c>
      <c r="B744" t="s">
        <v>485</v>
      </c>
      <c r="C744" t="s">
        <v>75</v>
      </c>
      <c r="D744" t="s">
        <v>451</v>
      </c>
      <c r="E744">
        <v>22</v>
      </c>
      <c r="F744">
        <v>40.5</v>
      </c>
      <c r="G744">
        <v>24.3</v>
      </c>
      <c r="H744">
        <v>16.2</v>
      </c>
      <c r="I744">
        <v>372475</v>
      </c>
    </row>
    <row r="745" spans="1:9">
      <c r="A745" t="s">
        <v>805</v>
      </c>
      <c r="B745" t="s">
        <v>485</v>
      </c>
      <c r="C745" t="s">
        <v>75</v>
      </c>
      <c r="D745" t="s">
        <v>451</v>
      </c>
      <c r="E745">
        <v>71</v>
      </c>
      <c r="F745">
        <v>53</v>
      </c>
      <c r="G745">
        <v>27.1</v>
      </c>
      <c r="H745">
        <v>24.9</v>
      </c>
      <c r="I745">
        <v>14675</v>
      </c>
    </row>
    <row r="746" spans="1:9">
      <c r="A746" t="s">
        <v>805</v>
      </c>
      <c r="B746" t="s">
        <v>485</v>
      </c>
      <c r="C746" t="s">
        <v>75</v>
      </c>
      <c r="D746" t="s">
        <v>455</v>
      </c>
      <c r="E746">
        <v>111</v>
      </c>
      <c r="F746">
        <v>56</v>
      </c>
      <c r="G746">
        <v>39.6</v>
      </c>
      <c r="H746">
        <v>14</v>
      </c>
      <c r="I746">
        <v>20726</v>
      </c>
    </row>
    <row r="747" spans="1:9">
      <c r="A747" t="s">
        <v>805</v>
      </c>
      <c r="B747" t="s">
        <v>485</v>
      </c>
      <c r="C747" t="s">
        <v>75</v>
      </c>
      <c r="D747" t="s">
        <v>455</v>
      </c>
      <c r="E747">
        <v>114</v>
      </c>
      <c r="F747">
        <v>99</v>
      </c>
      <c r="G747">
        <v>63</v>
      </c>
      <c r="H747">
        <v>38</v>
      </c>
      <c r="I747">
        <v>389299</v>
      </c>
    </row>
    <row r="748" spans="1:9">
      <c r="A748" t="s">
        <v>805</v>
      </c>
      <c r="B748" t="s">
        <v>485</v>
      </c>
      <c r="C748" t="s">
        <v>75</v>
      </c>
      <c r="D748" t="s">
        <v>455</v>
      </c>
      <c r="E748">
        <v>121</v>
      </c>
      <c r="F748">
        <v>30.5</v>
      </c>
      <c r="G748">
        <v>21</v>
      </c>
      <c r="H748">
        <v>9.15</v>
      </c>
      <c r="I748">
        <v>260199</v>
      </c>
    </row>
    <row r="749" spans="1:9">
      <c r="A749" t="s">
        <v>805</v>
      </c>
      <c r="B749" t="s">
        <v>485</v>
      </c>
      <c r="C749" t="s">
        <v>75</v>
      </c>
      <c r="D749" t="s">
        <v>455</v>
      </c>
      <c r="E749">
        <v>161</v>
      </c>
      <c r="F749">
        <v>42</v>
      </c>
      <c r="G749">
        <v>25.1</v>
      </c>
      <c r="H749">
        <v>14.4</v>
      </c>
      <c r="I749">
        <v>35303</v>
      </c>
    </row>
    <row r="750" spans="1:9">
      <c r="A750" t="s">
        <v>805</v>
      </c>
      <c r="B750" t="s">
        <v>485</v>
      </c>
      <c r="C750" t="s">
        <v>75</v>
      </c>
      <c r="D750" t="s">
        <v>441</v>
      </c>
      <c r="E750">
        <v>311</v>
      </c>
      <c r="F750">
        <v>123</v>
      </c>
      <c r="G750">
        <v>69.900000000000006</v>
      </c>
      <c r="H750">
        <v>57.6</v>
      </c>
      <c r="I750">
        <v>45473</v>
      </c>
    </row>
    <row r="751" spans="1:9">
      <c r="A751" t="s">
        <v>805</v>
      </c>
      <c r="B751" t="s">
        <v>485</v>
      </c>
      <c r="C751" t="s">
        <v>75</v>
      </c>
      <c r="D751" t="s">
        <v>433</v>
      </c>
      <c r="E751">
        <v>521</v>
      </c>
      <c r="F751">
        <v>115</v>
      </c>
      <c r="G751">
        <v>67.2</v>
      </c>
      <c r="H751">
        <v>47.3</v>
      </c>
      <c r="I751">
        <v>38901</v>
      </c>
    </row>
    <row r="752" spans="1:9">
      <c r="A752" t="s">
        <v>805</v>
      </c>
      <c r="B752" t="s">
        <v>485</v>
      </c>
      <c r="C752" t="s">
        <v>75</v>
      </c>
      <c r="D752" t="s">
        <v>433</v>
      </c>
      <c r="E752">
        <v>522</v>
      </c>
      <c r="F752">
        <v>139.5</v>
      </c>
      <c r="G752">
        <v>81.599999999999994</v>
      </c>
      <c r="H752">
        <v>57.4</v>
      </c>
      <c r="I752">
        <v>31086</v>
      </c>
    </row>
    <row r="753" spans="1:9">
      <c r="A753" t="s">
        <v>805</v>
      </c>
      <c r="B753" t="s">
        <v>485</v>
      </c>
      <c r="C753" t="s">
        <v>75</v>
      </c>
      <c r="D753" t="s">
        <v>433</v>
      </c>
      <c r="E753">
        <v>523</v>
      </c>
      <c r="F753">
        <v>153</v>
      </c>
      <c r="G753">
        <v>89.4</v>
      </c>
      <c r="H753">
        <v>67.05</v>
      </c>
      <c r="I753">
        <v>20644</v>
      </c>
    </row>
    <row r="754" spans="1:9">
      <c r="A754" t="s">
        <v>805</v>
      </c>
      <c r="B754" t="s">
        <v>485</v>
      </c>
      <c r="C754" t="s">
        <v>75</v>
      </c>
      <c r="D754" t="s">
        <v>433</v>
      </c>
      <c r="E754">
        <v>531</v>
      </c>
      <c r="F754">
        <v>126</v>
      </c>
      <c r="G754">
        <v>73.8</v>
      </c>
      <c r="H754">
        <v>49.2</v>
      </c>
      <c r="I754">
        <v>103765</v>
      </c>
    </row>
    <row r="755" spans="1:9">
      <c r="A755" t="s">
        <v>805</v>
      </c>
      <c r="B755" t="s">
        <v>485</v>
      </c>
      <c r="C755" t="s">
        <v>75</v>
      </c>
      <c r="D755" t="s">
        <v>433</v>
      </c>
      <c r="E755">
        <v>532</v>
      </c>
      <c r="F755">
        <v>160</v>
      </c>
      <c r="G755">
        <v>93.6</v>
      </c>
      <c r="H755">
        <v>64</v>
      </c>
      <c r="I755">
        <v>91212</v>
      </c>
    </row>
    <row r="756" spans="1:9">
      <c r="A756" t="s">
        <v>805</v>
      </c>
      <c r="B756" t="s">
        <v>485</v>
      </c>
      <c r="C756" t="s">
        <v>75</v>
      </c>
      <c r="D756" t="s">
        <v>433</v>
      </c>
      <c r="E756">
        <v>533</v>
      </c>
      <c r="F756">
        <v>195</v>
      </c>
      <c r="G756">
        <v>114</v>
      </c>
      <c r="H756">
        <v>78.75</v>
      </c>
      <c r="I756">
        <v>45123</v>
      </c>
    </row>
    <row r="757" spans="1:9">
      <c r="A757" t="s">
        <v>805</v>
      </c>
      <c r="B757" t="s">
        <v>485</v>
      </c>
      <c r="C757" t="s">
        <v>75</v>
      </c>
      <c r="D757" t="s">
        <v>433</v>
      </c>
      <c r="E757">
        <v>534</v>
      </c>
      <c r="F757">
        <v>203.5</v>
      </c>
      <c r="G757">
        <v>119.1</v>
      </c>
      <c r="H757">
        <v>83.25</v>
      </c>
      <c r="I757">
        <v>22894</v>
      </c>
    </row>
    <row r="758" spans="1:9">
      <c r="A758" t="s">
        <v>805</v>
      </c>
      <c r="B758" t="s">
        <v>485</v>
      </c>
      <c r="C758" t="s">
        <v>75</v>
      </c>
      <c r="D758" t="s">
        <v>433</v>
      </c>
      <c r="E758">
        <v>575</v>
      </c>
      <c r="F758">
        <v>27</v>
      </c>
      <c r="G758">
        <v>15.9</v>
      </c>
      <c r="H758">
        <v>10.8</v>
      </c>
      <c r="I758">
        <v>30410</v>
      </c>
    </row>
    <row r="759" spans="1:9">
      <c r="A759" t="s">
        <v>805</v>
      </c>
      <c r="B759" t="s">
        <v>485</v>
      </c>
      <c r="C759" t="s">
        <v>75</v>
      </c>
      <c r="D759" t="s">
        <v>433</v>
      </c>
      <c r="E759">
        <v>577</v>
      </c>
      <c r="F759">
        <v>28</v>
      </c>
      <c r="G759">
        <v>14.75</v>
      </c>
      <c r="H759">
        <v>9.4</v>
      </c>
      <c r="I759">
        <v>56595</v>
      </c>
    </row>
    <row r="760" spans="1:9">
      <c r="A760" t="s">
        <v>805</v>
      </c>
      <c r="B760" t="s">
        <v>485</v>
      </c>
      <c r="C760" t="s">
        <v>75</v>
      </c>
      <c r="D760" t="s">
        <v>799</v>
      </c>
      <c r="E760">
        <v>615</v>
      </c>
      <c r="F760">
        <v>1399</v>
      </c>
      <c r="G760">
        <v>650</v>
      </c>
      <c r="H760">
        <v>743.2</v>
      </c>
      <c r="I760">
        <v>8412</v>
      </c>
    </row>
    <row r="761" spans="1:9">
      <c r="A761" t="s">
        <v>805</v>
      </c>
      <c r="B761" t="s">
        <v>485</v>
      </c>
      <c r="C761" t="s">
        <v>802</v>
      </c>
      <c r="D761" t="s">
        <v>451</v>
      </c>
      <c r="E761">
        <v>11</v>
      </c>
      <c r="F761">
        <v>56</v>
      </c>
      <c r="G761">
        <v>42</v>
      </c>
      <c r="H761">
        <v>10.199999999999999</v>
      </c>
      <c r="I761">
        <v>21054</v>
      </c>
    </row>
    <row r="762" spans="1:9">
      <c r="A762" t="s">
        <v>805</v>
      </c>
      <c r="B762" t="s">
        <v>485</v>
      </c>
      <c r="C762" t="s">
        <v>802</v>
      </c>
      <c r="D762" t="s">
        <v>451</v>
      </c>
      <c r="E762">
        <v>12</v>
      </c>
      <c r="F762">
        <v>55</v>
      </c>
      <c r="G762">
        <v>37.6</v>
      </c>
      <c r="H762">
        <v>14.4</v>
      </c>
      <c r="I762">
        <v>73081</v>
      </c>
    </row>
    <row r="763" spans="1:9">
      <c r="A763" t="s">
        <v>805</v>
      </c>
      <c r="B763" t="s">
        <v>485</v>
      </c>
      <c r="C763" t="s">
        <v>802</v>
      </c>
      <c r="D763" t="s">
        <v>451</v>
      </c>
      <c r="E763">
        <v>13</v>
      </c>
      <c r="F763">
        <v>45</v>
      </c>
      <c r="G763">
        <v>29.4</v>
      </c>
      <c r="H763">
        <v>14.55</v>
      </c>
      <c r="I763">
        <v>20923</v>
      </c>
    </row>
    <row r="764" spans="1:9">
      <c r="A764" t="s">
        <v>805</v>
      </c>
      <c r="B764" t="s">
        <v>485</v>
      </c>
      <c r="C764" t="s">
        <v>802</v>
      </c>
      <c r="D764" t="s">
        <v>451</v>
      </c>
      <c r="E764">
        <v>14</v>
      </c>
      <c r="F764">
        <v>56</v>
      </c>
      <c r="G764">
        <v>32</v>
      </c>
      <c r="H764">
        <v>22.7</v>
      </c>
      <c r="I764">
        <v>6457</v>
      </c>
    </row>
    <row r="765" spans="1:9">
      <c r="A765" t="s">
        <v>805</v>
      </c>
      <c r="B765" t="s">
        <v>485</v>
      </c>
      <c r="C765" t="s">
        <v>802</v>
      </c>
      <c r="D765" t="s">
        <v>451</v>
      </c>
      <c r="E765">
        <v>22</v>
      </c>
      <c r="F765">
        <v>40</v>
      </c>
      <c r="G765">
        <v>25</v>
      </c>
      <c r="H765">
        <v>14.9</v>
      </c>
      <c r="I765">
        <v>84834</v>
      </c>
    </row>
    <row r="766" spans="1:9">
      <c r="A766" t="s">
        <v>805</v>
      </c>
      <c r="B766" t="s">
        <v>485</v>
      </c>
      <c r="C766" t="s">
        <v>802</v>
      </c>
      <c r="D766" t="s">
        <v>451</v>
      </c>
      <c r="E766">
        <v>71</v>
      </c>
      <c r="F766">
        <v>58.5</v>
      </c>
      <c r="G766">
        <v>28</v>
      </c>
      <c r="H766">
        <v>26.1</v>
      </c>
      <c r="I766">
        <v>3658</v>
      </c>
    </row>
    <row r="767" spans="1:9">
      <c r="A767" t="s">
        <v>805</v>
      </c>
      <c r="B767" t="s">
        <v>485</v>
      </c>
      <c r="C767" t="s">
        <v>802</v>
      </c>
      <c r="D767" t="s">
        <v>455</v>
      </c>
      <c r="E767">
        <v>111</v>
      </c>
      <c r="F767">
        <v>57</v>
      </c>
      <c r="G767">
        <v>37.200000000000003</v>
      </c>
      <c r="H767">
        <v>15</v>
      </c>
      <c r="I767">
        <v>6151</v>
      </c>
    </row>
    <row r="768" spans="1:9">
      <c r="A768" t="s">
        <v>805</v>
      </c>
      <c r="B768" t="s">
        <v>485</v>
      </c>
      <c r="C768" t="s">
        <v>802</v>
      </c>
      <c r="D768" t="s">
        <v>455</v>
      </c>
      <c r="E768">
        <v>114</v>
      </c>
      <c r="F768">
        <v>97.5</v>
      </c>
      <c r="G768">
        <v>70</v>
      </c>
      <c r="H768">
        <v>19.5</v>
      </c>
      <c r="I768">
        <v>77542</v>
      </c>
    </row>
    <row r="769" spans="1:9">
      <c r="A769" t="s">
        <v>805</v>
      </c>
      <c r="B769" t="s">
        <v>485</v>
      </c>
      <c r="C769" t="s">
        <v>802</v>
      </c>
      <c r="D769" t="s">
        <v>455</v>
      </c>
      <c r="E769">
        <v>121</v>
      </c>
      <c r="F769">
        <v>29.5</v>
      </c>
      <c r="G769">
        <v>24</v>
      </c>
      <c r="H769">
        <v>4.8</v>
      </c>
      <c r="I769">
        <v>37234</v>
      </c>
    </row>
    <row r="770" spans="1:9">
      <c r="A770" t="s">
        <v>805</v>
      </c>
      <c r="B770" t="s">
        <v>485</v>
      </c>
      <c r="C770" t="s">
        <v>802</v>
      </c>
      <c r="D770" t="s">
        <v>455</v>
      </c>
      <c r="E770">
        <v>161</v>
      </c>
      <c r="F770">
        <v>40</v>
      </c>
      <c r="G770">
        <v>32.200000000000003</v>
      </c>
      <c r="H770">
        <v>11.4</v>
      </c>
      <c r="I770">
        <v>8847</v>
      </c>
    </row>
    <row r="771" spans="1:9">
      <c r="A771" t="s">
        <v>805</v>
      </c>
      <c r="B771" t="s">
        <v>485</v>
      </c>
      <c r="C771" t="s">
        <v>802</v>
      </c>
      <c r="D771" t="s">
        <v>441</v>
      </c>
      <c r="E771">
        <v>311</v>
      </c>
      <c r="F771">
        <v>165</v>
      </c>
      <c r="G771">
        <v>86.15</v>
      </c>
      <c r="H771">
        <v>87.6</v>
      </c>
      <c r="I771">
        <v>13339</v>
      </c>
    </row>
    <row r="772" spans="1:9">
      <c r="A772" t="s">
        <v>805</v>
      </c>
      <c r="B772" t="s">
        <v>485</v>
      </c>
      <c r="C772" t="s">
        <v>802</v>
      </c>
      <c r="D772" t="s">
        <v>433</v>
      </c>
      <c r="E772">
        <v>521</v>
      </c>
      <c r="F772">
        <v>141</v>
      </c>
      <c r="G772">
        <v>72.900000000000006</v>
      </c>
      <c r="H772">
        <v>71.8</v>
      </c>
      <c r="I772">
        <v>10308</v>
      </c>
    </row>
    <row r="773" spans="1:9">
      <c r="A773" t="s">
        <v>805</v>
      </c>
      <c r="B773" t="s">
        <v>485</v>
      </c>
      <c r="C773" t="s">
        <v>802</v>
      </c>
      <c r="D773" t="s">
        <v>433</v>
      </c>
      <c r="E773">
        <v>522</v>
      </c>
      <c r="F773">
        <v>169</v>
      </c>
      <c r="G773">
        <v>86.9</v>
      </c>
      <c r="H773">
        <v>85</v>
      </c>
      <c r="I773">
        <v>7324</v>
      </c>
    </row>
    <row r="774" spans="1:9">
      <c r="A774" t="s">
        <v>805</v>
      </c>
      <c r="B774" t="s">
        <v>485</v>
      </c>
      <c r="C774" t="s">
        <v>802</v>
      </c>
      <c r="D774" t="s">
        <v>433</v>
      </c>
      <c r="E774">
        <v>523</v>
      </c>
      <c r="F774">
        <v>190</v>
      </c>
      <c r="G774">
        <v>98.4</v>
      </c>
      <c r="H774">
        <v>91.4</v>
      </c>
      <c r="I774">
        <v>4674</v>
      </c>
    </row>
    <row r="775" spans="1:9">
      <c r="A775" t="s">
        <v>805</v>
      </c>
      <c r="B775" t="s">
        <v>485</v>
      </c>
      <c r="C775" t="s">
        <v>802</v>
      </c>
      <c r="D775" t="s">
        <v>433</v>
      </c>
      <c r="E775">
        <v>531</v>
      </c>
      <c r="F775">
        <v>150</v>
      </c>
      <c r="G775">
        <v>74.8</v>
      </c>
      <c r="H775">
        <v>66</v>
      </c>
      <c r="I775">
        <v>22342</v>
      </c>
    </row>
    <row r="776" spans="1:9">
      <c r="A776" t="s">
        <v>805</v>
      </c>
      <c r="B776" t="s">
        <v>485</v>
      </c>
      <c r="C776" t="s">
        <v>802</v>
      </c>
      <c r="D776" t="s">
        <v>433</v>
      </c>
      <c r="E776">
        <v>532</v>
      </c>
      <c r="F776">
        <v>181</v>
      </c>
      <c r="G776">
        <v>94.9</v>
      </c>
      <c r="H776">
        <v>88</v>
      </c>
      <c r="I776">
        <v>22366</v>
      </c>
    </row>
    <row r="777" spans="1:9">
      <c r="A777" t="s">
        <v>805</v>
      </c>
      <c r="B777" t="s">
        <v>485</v>
      </c>
      <c r="C777" t="s">
        <v>802</v>
      </c>
      <c r="D777" t="s">
        <v>433</v>
      </c>
      <c r="E777">
        <v>533</v>
      </c>
      <c r="F777">
        <v>205</v>
      </c>
      <c r="G777">
        <v>107.6</v>
      </c>
      <c r="H777">
        <v>98</v>
      </c>
      <c r="I777">
        <v>10870</v>
      </c>
    </row>
    <row r="778" spans="1:9">
      <c r="A778" t="s">
        <v>805</v>
      </c>
      <c r="B778" t="s">
        <v>485</v>
      </c>
      <c r="C778" t="s">
        <v>802</v>
      </c>
      <c r="D778" t="s">
        <v>433</v>
      </c>
      <c r="E778">
        <v>534</v>
      </c>
      <c r="F778">
        <v>230</v>
      </c>
      <c r="G778">
        <v>117.9</v>
      </c>
      <c r="H778">
        <v>115</v>
      </c>
      <c r="I778">
        <v>4858</v>
      </c>
    </row>
    <row r="779" spans="1:9">
      <c r="A779" t="s">
        <v>805</v>
      </c>
      <c r="B779" t="s">
        <v>485</v>
      </c>
      <c r="C779" t="s">
        <v>802</v>
      </c>
      <c r="D779" t="s">
        <v>433</v>
      </c>
      <c r="E779">
        <v>575</v>
      </c>
      <c r="F779">
        <v>30</v>
      </c>
      <c r="G779">
        <v>15.75</v>
      </c>
      <c r="H779">
        <v>14.2</v>
      </c>
      <c r="I779">
        <v>3492</v>
      </c>
    </row>
    <row r="780" spans="1:9">
      <c r="A780" t="s">
        <v>805</v>
      </c>
      <c r="B780" t="s">
        <v>485</v>
      </c>
      <c r="C780" t="s">
        <v>802</v>
      </c>
      <c r="D780" t="s">
        <v>433</v>
      </c>
      <c r="E780">
        <v>577</v>
      </c>
      <c r="F780">
        <v>30.5</v>
      </c>
      <c r="G780">
        <v>18</v>
      </c>
      <c r="H780">
        <v>12</v>
      </c>
      <c r="I780">
        <v>10628</v>
      </c>
    </row>
    <row r="781" spans="1:9">
      <c r="A781" t="s">
        <v>805</v>
      </c>
      <c r="B781" t="s">
        <v>485</v>
      </c>
      <c r="C781" t="s">
        <v>802</v>
      </c>
      <c r="D781" t="s">
        <v>799</v>
      </c>
      <c r="E781">
        <v>615</v>
      </c>
      <c r="F781">
        <v>1450</v>
      </c>
      <c r="G781">
        <v>680</v>
      </c>
      <c r="H781">
        <v>820</v>
      </c>
      <c r="I781">
        <v>2265</v>
      </c>
    </row>
    <row r="782" spans="1:9">
      <c r="A782" t="s">
        <v>805</v>
      </c>
      <c r="B782" t="s">
        <v>485</v>
      </c>
      <c r="C782" t="s">
        <v>71</v>
      </c>
      <c r="D782" t="s">
        <v>451</v>
      </c>
      <c r="E782">
        <v>11</v>
      </c>
      <c r="F782">
        <v>61</v>
      </c>
      <c r="G782">
        <v>41</v>
      </c>
      <c r="H782">
        <v>22</v>
      </c>
      <c r="I782">
        <v>20421</v>
      </c>
    </row>
    <row r="783" spans="1:9">
      <c r="A783" t="s">
        <v>805</v>
      </c>
      <c r="B783" t="s">
        <v>485</v>
      </c>
      <c r="C783" t="s">
        <v>71</v>
      </c>
      <c r="D783" t="s">
        <v>451</v>
      </c>
      <c r="E783">
        <v>12</v>
      </c>
      <c r="F783">
        <v>62</v>
      </c>
      <c r="G783">
        <v>36</v>
      </c>
      <c r="H783">
        <v>27.3</v>
      </c>
      <c r="I783">
        <v>77303</v>
      </c>
    </row>
    <row r="784" spans="1:9">
      <c r="A784" t="s">
        <v>805</v>
      </c>
      <c r="B784" t="s">
        <v>485</v>
      </c>
      <c r="C784" t="s">
        <v>71</v>
      </c>
      <c r="D784" t="s">
        <v>451</v>
      </c>
      <c r="E784">
        <v>13</v>
      </c>
      <c r="F784">
        <v>50</v>
      </c>
      <c r="G784">
        <v>27</v>
      </c>
      <c r="H784">
        <v>23.3</v>
      </c>
      <c r="I784">
        <v>14658</v>
      </c>
    </row>
    <row r="785" spans="1:9">
      <c r="A785" t="s">
        <v>805</v>
      </c>
      <c r="B785" t="s">
        <v>485</v>
      </c>
      <c r="C785" t="s">
        <v>71</v>
      </c>
      <c r="D785" t="s">
        <v>451</v>
      </c>
      <c r="E785">
        <v>14</v>
      </c>
      <c r="F785">
        <v>70</v>
      </c>
      <c r="G785">
        <v>33.799999999999997</v>
      </c>
      <c r="H785">
        <v>35</v>
      </c>
      <c r="I785">
        <v>5691</v>
      </c>
    </row>
    <row r="786" spans="1:9">
      <c r="A786" t="s">
        <v>805</v>
      </c>
      <c r="B786" t="s">
        <v>485</v>
      </c>
      <c r="C786" t="s">
        <v>71</v>
      </c>
      <c r="D786" t="s">
        <v>451</v>
      </c>
      <c r="E786">
        <v>22</v>
      </c>
      <c r="F786">
        <v>44</v>
      </c>
      <c r="G786">
        <v>22</v>
      </c>
      <c r="H786">
        <v>19.2</v>
      </c>
      <c r="I786">
        <v>85278</v>
      </c>
    </row>
    <row r="787" spans="1:9">
      <c r="A787" t="s">
        <v>805</v>
      </c>
      <c r="B787" t="s">
        <v>485</v>
      </c>
      <c r="C787" t="s">
        <v>71</v>
      </c>
      <c r="D787" t="s">
        <v>451</v>
      </c>
      <c r="E787">
        <v>71</v>
      </c>
      <c r="F787">
        <v>62.5</v>
      </c>
      <c r="G787">
        <v>30</v>
      </c>
      <c r="H787">
        <v>28</v>
      </c>
      <c r="I787">
        <v>4886</v>
      </c>
    </row>
    <row r="788" spans="1:9">
      <c r="A788" t="s">
        <v>805</v>
      </c>
      <c r="B788" t="s">
        <v>485</v>
      </c>
      <c r="C788" t="s">
        <v>71</v>
      </c>
      <c r="D788" t="s">
        <v>455</v>
      </c>
      <c r="E788">
        <v>111</v>
      </c>
      <c r="F788">
        <v>60</v>
      </c>
      <c r="G788">
        <v>36</v>
      </c>
      <c r="H788">
        <v>27</v>
      </c>
      <c r="I788">
        <v>4933</v>
      </c>
    </row>
    <row r="789" spans="1:9">
      <c r="A789" t="s">
        <v>805</v>
      </c>
      <c r="B789" t="s">
        <v>485</v>
      </c>
      <c r="C789" t="s">
        <v>71</v>
      </c>
      <c r="D789" t="s">
        <v>455</v>
      </c>
      <c r="E789">
        <v>114</v>
      </c>
      <c r="F789">
        <v>112.5</v>
      </c>
      <c r="G789">
        <v>63</v>
      </c>
      <c r="H789">
        <v>49.7</v>
      </c>
      <c r="I789">
        <v>87155</v>
      </c>
    </row>
    <row r="790" spans="1:9">
      <c r="A790" t="s">
        <v>805</v>
      </c>
      <c r="B790" t="s">
        <v>485</v>
      </c>
      <c r="C790" t="s">
        <v>71</v>
      </c>
      <c r="D790" t="s">
        <v>455</v>
      </c>
      <c r="E790">
        <v>121</v>
      </c>
      <c r="F790">
        <v>34.5</v>
      </c>
      <c r="G790">
        <v>22</v>
      </c>
      <c r="H790">
        <v>9</v>
      </c>
      <c r="I790">
        <v>51270</v>
      </c>
    </row>
    <row r="791" spans="1:9">
      <c r="A791" t="s">
        <v>805</v>
      </c>
      <c r="B791" t="s">
        <v>485</v>
      </c>
      <c r="C791" t="s">
        <v>71</v>
      </c>
      <c r="D791" t="s">
        <v>455</v>
      </c>
      <c r="E791">
        <v>161</v>
      </c>
      <c r="F791">
        <v>50</v>
      </c>
      <c r="G791">
        <v>30</v>
      </c>
      <c r="H791">
        <v>24.5</v>
      </c>
      <c r="I791">
        <v>8276</v>
      </c>
    </row>
    <row r="792" spans="1:9">
      <c r="A792" t="s">
        <v>805</v>
      </c>
      <c r="B792" t="s">
        <v>485</v>
      </c>
      <c r="C792" t="s">
        <v>71</v>
      </c>
      <c r="D792" t="s">
        <v>441</v>
      </c>
      <c r="E792">
        <v>311</v>
      </c>
      <c r="F792">
        <v>190</v>
      </c>
      <c r="G792">
        <v>74</v>
      </c>
      <c r="H792">
        <v>110</v>
      </c>
      <c r="I792">
        <v>8055</v>
      </c>
    </row>
    <row r="793" spans="1:9">
      <c r="A793" t="s">
        <v>805</v>
      </c>
      <c r="B793" t="s">
        <v>485</v>
      </c>
      <c r="C793" t="s">
        <v>71</v>
      </c>
      <c r="D793" t="s">
        <v>433</v>
      </c>
      <c r="E793">
        <v>521</v>
      </c>
      <c r="F793">
        <v>151.1</v>
      </c>
      <c r="G793">
        <v>63.4</v>
      </c>
      <c r="H793">
        <v>81.95</v>
      </c>
      <c r="I793">
        <v>6149</v>
      </c>
    </row>
    <row r="794" spans="1:9">
      <c r="A794" t="s">
        <v>805</v>
      </c>
      <c r="B794" t="s">
        <v>485</v>
      </c>
      <c r="C794" t="s">
        <v>71</v>
      </c>
      <c r="D794" t="s">
        <v>433</v>
      </c>
      <c r="E794">
        <v>522</v>
      </c>
      <c r="F794">
        <v>181.5</v>
      </c>
      <c r="G794">
        <v>77.5</v>
      </c>
      <c r="H794">
        <v>104</v>
      </c>
      <c r="I794">
        <v>4133</v>
      </c>
    </row>
    <row r="795" spans="1:9">
      <c r="A795" t="s">
        <v>805</v>
      </c>
      <c r="B795" t="s">
        <v>485</v>
      </c>
      <c r="C795" t="s">
        <v>71</v>
      </c>
      <c r="D795" t="s">
        <v>433</v>
      </c>
      <c r="E795">
        <v>523</v>
      </c>
      <c r="F795">
        <v>200</v>
      </c>
      <c r="G795">
        <v>86.3</v>
      </c>
      <c r="H795">
        <v>105</v>
      </c>
      <c r="I795">
        <v>3007</v>
      </c>
    </row>
    <row r="796" spans="1:9">
      <c r="A796" t="s">
        <v>805</v>
      </c>
      <c r="B796" t="s">
        <v>485</v>
      </c>
      <c r="C796" t="s">
        <v>71</v>
      </c>
      <c r="D796" t="s">
        <v>433</v>
      </c>
      <c r="E796">
        <v>531</v>
      </c>
      <c r="F796">
        <v>160</v>
      </c>
      <c r="G796">
        <v>69.5</v>
      </c>
      <c r="H796">
        <v>80</v>
      </c>
      <c r="I796">
        <v>19556</v>
      </c>
    </row>
    <row r="797" spans="1:9">
      <c r="A797" t="s">
        <v>805</v>
      </c>
      <c r="B797" t="s">
        <v>485</v>
      </c>
      <c r="C797" t="s">
        <v>71</v>
      </c>
      <c r="D797" t="s">
        <v>433</v>
      </c>
      <c r="E797">
        <v>532</v>
      </c>
      <c r="F797">
        <v>202.5</v>
      </c>
      <c r="G797">
        <v>86.2</v>
      </c>
      <c r="H797">
        <v>110</v>
      </c>
      <c r="I797">
        <v>19259</v>
      </c>
    </row>
    <row r="798" spans="1:9">
      <c r="A798" t="s">
        <v>805</v>
      </c>
      <c r="B798" t="s">
        <v>485</v>
      </c>
      <c r="C798" t="s">
        <v>71</v>
      </c>
      <c r="D798" t="s">
        <v>433</v>
      </c>
      <c r="E798">
        <v>533</v>
      </c>
      <c r="F798">
        <v>232.5</v>
      </c>
      <c r="G798">
        <v>100.7</v>
      </c>
      <c r="H798">
        <v>125</v>
      </c>
      <c r="I798">
        <v>8825</v>
      </c>
    </row>
    <row r="799" spans="1:9">
      <c r="A799" t="s">
        <v>805</v>
      </c>
      <c r="B799" t="s">
        <v>485</v>
      </c>
      <c r="C799" t="s">
        <v>71</v>
      </c>
      <c r="D799" t="s">
        <v>433</v>
      </c>
      <c r="E799">
        <v>534</v>
      </c>
      <c r="F799">
        <v>255</v>
      </c>
      <c r="G799">
        <v>108.8</v>
      </c>
      <c r="H799">
        <v>137.5</v>
      </c>
      <c r="I799">
        <v>3560</v>
      </c>
    </row>
    <row r="800" spans="1:9">
      <c r="A800" t="s">
        <v>805</v>
      </c>
      <c r="B800" t="s">
        <v>485</v>
      </c>
      <c r="C800" t="s">
        <v>71</v>
      </c>
      <c r="D800" t="s">
        <v>433</v>
      </c>
      <c r="E800">
        <v>575</v>
      </c>
      <c r="F800">
        <v>32</v>
      </c>
      <c r="G800">
        <v>15</v>
      </c>
      <c r="H800">
        <v>16</v>
      </c>
      <c r="I800">
        <v>1313</v>
      </c>
    </row>
    <row r="801" spans="1:9">
      <c r="A801" t="s">
        <v>805</v>
      </c>
      <c r="B801" t="s">
        <v>485</v>
      </c>
      <c r="C801" t="s">
        <v>71</v>
      </c>
      <c r="D801" t="s">
        <v>433</v>
      </c>
      <c r="E801">
        <v>577</v>
      </c>
      <c r="F801">
        <v>32</v>
      </c>
      <c r="G801">
        <v>17.05</v>
      </c>
      <c r="H801">
        <v>15</v>
      </c>
      <c r="I801">
        <v>5249</v>
      </c>
    </row>
    <row r="802" spans="1:9">
      <c r="A802" t="s">
        <v>805</v>
      </c>
      <c r="B802" t="s">
        <v>485</v>
      </c>
      <c r="C802" t="s">
        <v>71</v>
      </c>
      <c r="D802" t="s">
        <v>799</v>
      </c>
      <c r="E802">
        <v>615</v>
      </c>
      <c r="F802">
        <v>1558</v>
      </c>
      <c r="G802">
        <v>588</v>
      </c>
      <c r="H802">
        <v>999</v>
      </c>
      <c r="I802">
        <v>1939</v>
      </c>
    </row>
    <row r="803" spans="1:9">
      <c r="A803" t="s">
        <v>805</v>
      </c>
      <c r="B803" t="s">
        <v>485</v>
      </c>
      <c r="C803" t="s">
        <v>73</v>
      </c>
      <c r="D803" t="s">
        <v>451</v>
      </c>
      <c r="E803">
        <v>11</v>
      </c>
      <c r="F803">
        <v>74</v>
      </c>
      <c r="G803">
        <v>46.2</v>
      </c>
      <c r="H803">
        <v>18.75</v>
      </c>
      <c r="I803">
        <v>9462</v>
      </c>
    </row>
    <row r="804" spans="1:9">
      <c r="A804" t="s">
        <v>805</v>
      </c>
      <c r="B804" t="s">
        <v>485</v>
      </c>
      <c r="C804" t="s">
        <v>73</v>
      </c>
      <c r="D804" t="s">
        <v>451</v>
      </c>
      <c r="E804">
        <v>12</v>
      </c>
      <c r="F804">
        <v>60</v>
      </c>
      <c r="G804">
        <v>41.9</v>
      </c>
      <c r="H804">
        <v>15.1</v>
      </c>
      <c r="I804">
        <v>15755</v>
      </c>
    </row>
    <row r="805" spans="1:9">
      <c r="A805" t="s">
        <v>805</v>
      </c>
      <c r="B805" t="s">
        <v>485</v>
      </c>
      <c r="C805" t="s">
        <v>73</v>
      </c>
      <c r="D805" t="s">
        <v>451</v>
      </c>
      <c r="E805">
        <v>13</v>
      </c>
      <c r="F805">
        <v>55</v>
      </c>
      <c r="G805">
        <v>29.25</v>
      </c>
      <c r="H805">
        <v>26.8</v>
      </c>
      <c r="I805">
        <v>7105</v>
      </c>
    </row>
    <row r="806" spans="1:9">
      <c r="A806" t="s">
        <v>805</v>
      </c>
      <c r="B806" t="s">
        <v>485</v>
      </c>
      <c r="C806" t="s">
        <v>73</v>
      </c>
      <c r="D806" t="s">
        <v>451</v>
      </c>
      <c r="E806">
        <v>14</v>
      </c>
      <c r="F806">
        <v>65</v>
      </c>
      <c r="G806">
        <v>34</v>
      </c>
      <c r="H806">
        <v>33.1</v>
      </c>
      <c r="I806">
        <v>2597</v>
      </c>
    </row>
    <row r="807" spans="1:9">
      <c r="A807" t="s">
        <v>805</v>
      </c>
      <c r="B807" t="s">
        <v>485</v>
      </c>
      <c r="C807" t="s">
        <v>73</v>
      </c>
      <c r="D807" t="s">
        <v>451</v>
      </c>
      <c r="E807">
        <v>22</v>
      </c>
      <c r="F807">
        <v>45.5</v>
      </c>
      <c r="G807">
        <v>25.4</v>
      </c>
      <c r="H807">
        <v>18.600000000000001</v>
      </c>
      <c r="I807">
        <v>28098</v>
      </c>
    </row>
    <row r="808" spans="1:9">
      <c r="A808" t="s">
        <v>805</v>
      </c>
      <c r="B808" t="s">
        <v>485</v>
      </c>
      <c r="C808" t="s">
        <v>73</v>
      </c>
      <c r="D808" t="s">
        <v>451</v>
      </c>
      <c r="E808">
        <v>71</v>
      </c>
      <c r="F808">
        <v>61</v>
      </c>
      <c r="G808">
        <v>32.799999999999997</v>
      </c>
      <c r="H808">
        <v>23.5</v>
      </c>
      <c r="I808">
        <v>1231</v>
      </c>
    </row>
    <row r="809" spans="1:9">
      <c r="A809" t="s">
        <v>805</v>
      </c>
      <c r="B809" t="s">
        <v>485</v>
      </c>
      <c r="C809" t="s">
        <v>73</v>
      </c>
      <c r="D809" t="s">
        <v>455</v>
      </c>
      <c r="E809">
        <v>111</v>
      </c>
      <c r="F809">
        <v>64</v>
      </c>
      <c r="G809">
        <v>38.450000000000003</v>
      </c>
      <c r="H809">
        <v>25.2</v>
      </c>
      <c r="I809">
        <v>1152</v>
      </c>
    </row>
    <row r="810" spans="1:9">
      <c r="A810" t="s">
        <v>805</v>
      </c>
      <c r="B810" t="s">
        <v>485</v>
      </c>
      <c r="C810" t="s">
        <v>73</v>
      </c>
      <c r="D810" t="s">
        <v>455</v>
      </c>
      <c r="E810">
        <v>114</v>
      </c>
      <c r="F810">
        <v>108</v>
      </c>
      <c r="G810">
        <v>75.599999999999994</v>
      </c>
      <c r="H810">
        <v>35.5</v>
      </c>
      <c r="I810">
        <v>22881</v>
      </c>
    </row>
    <row r="811" spans="1:9">
      <c r="A811" t="s">
        <v>805</v>
      </c>
      <c r="B811" t="s">
        <v>485</v>
      </c>
      <c r="C811" t="s">
        <v>73</v>
      </c>
      <c r="D811" t="s">
        <v>455</v>
      </c>
      <c r="E811">
        <v>121</v>
      </c>
      <c r="F811">
        <v>29.5</v>
      </c>
      <c r="G811">
        <v>22.8</v>
      </c>
      <c r="H811">
        <v>5</v>
      </c>
      <c r="I811">
        <v>10284</v>
      </c>
    </row>
    <row r="812" spans="1:9">
      <c r="A812" t="s">
        <v>805</v>
      </c>
      <c r="B812" t="s">
        <v>485</v>
      </c>
      <c r="C812" t="s">
        <v>73</v>
      </c>
      <c r="D812" t="s">
        <v>455</v>
      </c>
      <c r="E812">
        <v>161</v>
      </c>
      <c r="F812">
        <v>67</v>
      </c>
      <c r="G812">
        <v>35</v>
      </c>
      <c r="H812">
        <v>29</v>
      </c>
      <c r="I812">
        <v>1698</v>
      </c>
    </row>
    <row r="813" spans="1:9">
      <c r="A813" t="s">
        <v>805</v>
      </c>
      <c r="B813" t="s">
        <v>485</v>
      </c>
      <c r="C813" t="s">
        <v>73</v>
      </c>
      <c r="D813" t="s">
        <v>441</v>
      </c>
      <c r="E813">
        <v>311</v>
      </c>
      <c r="F813">
        <v>165.97499999999999</v>
      </c>
      <c r="G813">
        <v>80.599999999999994</v>
      </c>
      <c r="H813">
        <v>86.4</v>
      </c>
      <c r="I813">
        <v>4948</v>
      </c>
    </row>
    <row r="814" spans="1:9">
      <c r="A814" t="s">
        <v>805</v>
      </c>
      <c r="B814" t="s">
        <v>485</v>
      </c>
      <c r="C814" t="s">
        <v>73</v>
      </c>
      <c r="D814" t="s">
        <v>433</v>
      </c>
      <c r="E814">
        <v>521</v>
      </c>
      <c r="F814">
        <v>145</v>
      </c>
      <c r="G814">
        <v>70</v>
      </c>
      <c r="H814">
        <v>68.224999999999994</v>
      </c>
      <c r="I814">
        <v>2730</v>
      </c>
    </row>
    <row r="815" spans="1:9">
      <c r="A815" t="s">
        <v>805</v>
      </c>
      <c r="B815" t="s">
        <v>485</v>
      </c>
      <c r="C815" t="s">
        <v>73</v>
      </c>
      <c r="D815" t="s">
        <v>433</v>
      </c>
      <c r="E815">
        <v>522</v>
      </c>
      <c r="F815">
        <v>175</v>
      </c>
      <c r="G815">
        <v>92</v>
      </c>
      <c r="H815">
        <v>88.6</v>
      </c>
      <c r="I815">
        <v>1971</v>
      </c>
    </row>
    <row r="816" spans="1:9">
      <c r="A816" t="s">
        <v>805</v>
      </c>
      <c r="B816" t="s">
        <v>485</v>
      </c>
      <c r="C816" t="s">
        <v>73</v>
      </c>
      <c r="D816" t="s">
        <v>433</v>
      </c>
      <c r="E816">
        <v>523</v>
      </c>
      <c r="F816">
        <v>200</v>
      </c>
      <c r="G816">
        <v>97</v>
      </c>
      <c r="H816">
        <v>112.4</v>
      </c>
      <c r="I816">
        <v>1135</v>
      </c>
    </row>
    <row r="817" spans="1:9">
      <c r="A817" t="s">
        <v>805</v>
      </c>
      <c r="B817" t="s">
        <v>485</v>
      </c>
      <c r="C817" t="s">
        <v>73</v>
      </c>
      <c r="D817" t="s">
        <v>433</v>
      </c>
      <c r="E817">
        <v>531</v>
      </c>
      <c r="F817">
        <v>150</v>
      </c>
      <c r="G817">
        <v>80</v>
      </c>
      <c r="H817">
        <v>69.5</v>
      </c>
      <c r="I817">
        <v>7478</v>
      </c>
    </row>
    <row r="818" spans="1:9">
      <c r="A818" t="s">
        <v>805</v>
      </c>
      <c r="B818" t="s">
        <v>485</v>
      </c>
      <c r="C818" t="s">
        <v>73</v>
      </c>
      <c r="D818" t="s">
        <v>433</v>
      </c>
      <c r="E818">
        <v>532</v>
      </c>
      <c r="F818">
        <v>190</v>
      </c>
      <c r="G818">
        <v>100</v>
      </c>
      <c r="H818">
        <v>89.8</v>
      </c>
      <c r="I818">
        <v>7177</v>
      </c>
    </row>
    <row r="819" spans="1:9">
      <c r="A819" t="s">
        <v>805</v>
      </c>
      <c r="B819" t="s">
        <v>485</v>
      </c>
      <c r="C819" t="s">
        <v>73</v>
      </c>
      <c r="D819" t="s">
        <v>433</v>
      </c>
      <c r="E819">
        <v>533</v>
      </c>
      <c r="F819">
        <v>230</v>
      </c>
      <c r="G819">
        <v>118.25</v>
      </c>
      <c r="H819">
        <v>116.4</v>
      </c>
      <c r="I819">
        <v>3478</v>
      </c>
    </row>
    <row r="820" spans="1:9">
      <c r="A820" t="s">
        <v>805</v>
      </c>
      <c r="B820" t="s">
        <v>485</v>
      </c>
      <c r="C820" t="s">
        <v>73</v>
      </c>
      <c r="D820" t="s">
        <v>433</v>
      </c>
      <c r="E820">
        <v>534</v>
      </c>
      <c r="F820">
        <v>270</v>
      </c>
      <c r="G820">
        <v>128</v>
      </c>
      <c r="H820">
        <v>148.9</v>
      </c>
      <c r="I820">
        <v>1493</v>
      </c>
    </row>
    <row r="821" spans="1:9">
      <c r="A821" t="s">
        <v>805</v>
      </c>
      <c r="B821" t="s">
        <v>485</v>
      </c>
      <c r="C821" t="s">
        <v>73</v>
      </c>
      <c r="D821" t="s">
        <v>433</v>
      </c>
      <c r="E821">
        <v>575</v>
      </c>
      <c r="F821">
        <v>33</v>
      </c>
      <c r="G821">
        <v>15</v>
      </c>
      <c r="H821">
        <v>17</v>
      </c>
      <c r="I821">
        <v>756</v>
      </c>
    </row>
    <row r="822" spans="1:9">
      <c r="A822" t="s">
        <v>805</v>
      </c>
      <c r="B822" t="s">
        <v>485</v>
      </c>
      <c r="C822" t="s">
        <v>73</v>
      </c>
      <c r="D822" t="s">
        <v>433</v>
      </c>
      <c r="E822">
        <v>577</v>
      </c>
      <c r="F822">
        <v>34</v>
      </c>
      <c r="G822">
        <v>17.05</v>
      </c>
      <c r="H822">
        <v>13</v>
      </c>
      <c r="I822">
        <v>2913</v>
      </c>
    </row>
    <row r="823" spans="1:9">
      <c r="A823" t="s">
        <v>805</v>
      </c>
      <c r="B823" t="s">
        <v>485</v>
      </c>
      <c r="C823" t="s">
        <v>73</v>
      </c>
      <c r="D823" t="s">
        <v>799</v>
      </c>
      <c r="E823">
        <v>615</v>
      </c>
      <c r="F823">
        <v>1559</v>
      </c>
      <c r="G823">
        <v>632.20000000000005</v>
      </c>
      <c r="H823">
        <v>924.2</v>
      </c>
      <c r="I823">
        <v>413</v>
      </c>
    </row>
    <row r="824" spans="1:9">
      <c r="A824" t="s">
        <v>805</v>
      </c>
      <c r="B824" t="s">
        <v>485</v>
      </c>
      <c r="C824" t="s">
        <v>800</v>
      </c>
      <c r="D824" t="s">
        <v>451</v>
      </c>
      <c r="E824">
        <v>11</v>
      </c>
      <c r="F824">
        <v>50</v>
      </c>
      <c r="G824">
        <v>34.799999999999997</v>
      </c>
      <c r="H824">
        <v>17.600000000000001</v>
      </c>
      <c r="I824">
        <v>29548</v>
      </c>
    </row>
    <row r="825" spans="1:9">
      <c r="A825" t="s">
        <v>805</v>
      </c>
      <c r="B825" t="s">
        <v>485</v>
      </c>
      <c r="C825" t="s">
        <v>800</v>
      </c>
      <c r="D825" t="s">
        <v>451</v>
      </c>
      <c r="E825">
        <v>12</v>
      </c>
      <c r="F825">
        <v>48</v>
      </c>
      <c r="G825">
        <v>28.8</v>
      </c>
      <c r="H825">
        <v>19.100000000000001</v>
      </c>
      <c r="I825">
        <v>96870</v>
      </c>
    </row>
    <row r="826" spans="1:9">
      <c r="A826" t="s">
        <v>805</v>
      </c>
      <c r="B826" t="s">
        <v>485</v>
      </c>
      <c r="C826" t="s">
        <v>800</v>
      </c>
      <c r="D826" t="s">
        <v>451</v>
      </c>
      <c r="E826">
        <v>13</v>
      </c>
      <c r="F826">
        <v>45</v>
      </c>
      <c r="G826">
        <v>27.2</v>
      </c>
      <c r="H826">
        <v>16.3</v>
      </c>
      <c r="I826">
        <v>25668</v>
      </c>
    </row>
    <row r="827" spans="1:9">
      <c r="A827" t="s">
        <v>805</v>
      </c>
      <c r="B827" t="s">
        <v>485</v>
      </c>
      <c r="C827" t="s">
        <v>800</v>
      </c>
      <c r="D827" t="s">
        <v>451</v>
      </c>
      <c r="E827">
        <v>14</v>
      </c>
      <c r="F827">
        <v>60</v>
      </c>
      <c r="G827">
        <v>28.7</v>
      </c>
      <c r="H827">
        <v>25</v>
      </c>
      <c r="I827">
        <v>5155</v>
      </c>
    </row>
    <row r="828" spans="1:9">
      <c r="A828" t="s">
        <v>805</v>
      </c>
      <c r="B828" t="s">
        <v>485</v>
      </c>
      <c r="C828" t="s">
        <v>800</v>
      </c>
      <c r="D828" t="s">
        <v>451</v>
      </c>
      <c r="E828">
        <v>22</v>
      </c>
      <c r="F828">
        <v>40</v>
      </c>
      <c r="G828">
        <v>24.3</v>
      </c>
      <c r="H828">
        <v>15.6</v>
      </c>
      <c r="I828">
        <v>121001</v>
      </c>
    </row>
    <row r="829" spans="1:9">
      <c r="A829" t="s">
        <v>805</v>
      </c>
      <c r="B829" t="s">
        <v>485</v>
      </c>
      <c r="C829" t="s">
        <v>800</v>
      </c>
      <c r="D829" t="s">
        <v>451</v>
      </c>
      <c r="E829">
        <v>71</v>
      </c>
      <c r="F829">
        <v>53.5</v>
      </c>
      <c r="G829">
        <v>27.5</v>
      </c>
      <c r="H829">
        <v>20.8</v>
      </c>
      <c r="I829">
        <v>5212</v>
      </c>
    </row>
    <row r="830" spans="1:9">
      <c r="A830" t="s">
        <v>805</v>
      </c>
      <c r="B830" t="s">
        <v>485</v>
      </c>
      <c r="C830" t="s">
        <v>800</v>
      </c>
      <c r="D830" t="s">
        <v>455</v>
      </c>
      <c r="E830">
        <v>111</v>
      </c>
      <c r="F830">
        <v>51.5</v>
      </c>
      <c r="G830">
        <v>31.5</v>
      </c>
      <c r="H830">
        <v>16.3</v>
      </c>
      <c r="I830">
        <v>7104</v>
      </c>
    </row>
    <row r="831" spans="1:9">
      <c r="A831" t="s">
        <v>805</v>
      </c>
      <c r="B831" t="s">
        <v>485</v>
      </c>
      <c r="C831" t="s">
        <v>800</v>
      </c>
      <c r="D831" t="s">
        <v>455</v>
      </c>
      <c r="E831">
        <v>114</v>
      </c>
      <c r="F831">
        <v>97</v>
      </c>
      <c r="G831">
        <v>58.2</v>
      </c>
      <c r="H831">
        <v>36.5</v>
      </c>
      <c r="I831">
        <v>109822</v>
      </c>
    </row>
    <row r="832" spans="1:9">
      <c r="A832" t="s">
        <v>805</v>
      </c>
      <c r="B832" t="s">
        <v>485</v>
      </c>
      <c r="C832" t="s">
        <v>800</v>
      </c>
      <c r="D832" t="s">
        <v>455</v>
      </c>
      <c r="E832">
        <v>121</v>
      </c>
      <c r="F832">
        <v>30.5</v>
      </c>
      <c r="G832">
        <v>21.35</v>
      </c>
      <c r="H832">
        <v>8.75</v>
      </c>
      <c r="I832">
        <v>75221</v>
      </c>
    </row>
    <row r="833" spans="1:9">
      <c r="A833" t="s">
        <v>805</v>
      </c>
      <c r="B833" t="s">
        <v>485</v>
      </c>
      <c r="C833" t="s">
        <v>800</v>
      </c>
      <c r="D833" t="s">
        <v>455</v>
      </c>
      <c r="E833">
        <v>161</v>
      </c>
      <c r="F833">
        <v>45.5</v>
      </c>
      <c r="G833">
        <v>27.3</v>
      </c>
      <c r="H833">
        <v>14.342857143</v>
      </c>
      <c r="I833">
        <v>12326</v>
      </c>
    </row>
    <row r="834" spans="1:9">
      <c r="A834" t="s">
        <v>805</v>
      </c>
      <c r="B834" t="s">
        <v>485</v>
      </c>
      <c r="C834" t="s">
        <v>800</v>
      </c>
      <c r="D834" t="s">
        <v>441</v>
      </c>
      <c r="E834">
        <v>311</v>
      </c>
      <c r="F834">
        <v>145.5</v>
      </c>
      <c r="G834">
        <v>69.900000000000006</v>
      </c>
      <c r="H834">
        <v>55.8</v>
      </c>
      <c r="I834">
        <v>13261</v>
      </c>
    </row>
    <row r="835" spans="1:9">
      <c r="A835" t="s">
        <v>805</v>
      </c>
      <c r="B835" t="s">
        <v>485</v>
      </c>
      <c r="C835" t="s">
        <v>800</v>
      </c>
      <c r="D835" t="s">
        <v>433</v>
      </c>
      <c r="E835">
        <v>521</v>
      </c>
      <c r="F835">
        <v>126</v>
      </c>
      <c r="G835">
        <v>63.2</v>
      </c>
      <c r="H835">
        <v>50.4</v>
      </c>
      <c r="I835">
        <v>11053</v>
      </c>
    </row>
    <row r="836" spans="1:9">
      <c r="A836" t="s">
        <v>805</v>
      </c>
      <c r="B836" t="s">
        <v>485</v>
      </c>
      <c r="C836" t="s">
        <v>800</v>
      </c>
      <c r="D836" t="s">
        <v>433</v>
      </c>
      <c r="E836">
        <v>522</v>
      </c>
      <c r="F836">
        <v>149.4</v>
      </c>
      <c r="G836">
        <v>81.599999999999994</v>
      </c>
      <c r="H836">
        <v>60</v>
      </c>
      <c r="I836">
        <v>8624</v>
      </c>
    </row>
    <row r="837" spans="1:9">
      <c r="A837" t="s">
        <v>805</v>
      </c>
      <c r="B837" t="s">
        <v>485</v>
      </c>
      <c r="C837" t="s">
        <v>800</v>
      </c>
      <c r="D837" t="s">
        <v>433</v>
      </c>
      <c r="E837">
        <v>523</v>
      </c>
      <c r="F837">
        <v>177.5</v>
      </c>
      <c r="G837">
        <v>89.4</v>
      </c>
      <c r="H837">
        <v>70</v>
      </c>
      <c r="I837">
        <v>5985</v>
      </c>
    </row>
    <row r="838" spans="1:9">
      <c r="A838" t="s">
        <v>805</v>
      </c>
      <c r="B838" t="s">
        <v>485</v>
      </c>
      <c r="C838" t="s">
        <v>800</v>
      </c>
      <c r="D838" t="s">
        <v>433</v>
      </c>
      <c r="E838">
        <v>531</v>
      </c>
      <c r="F838">
        <v>139.5</v>
      </c>
      <c r="G838">
        <v>73.8</v>
      </c>
      <c r="H838">
        <v>49.2</v>
      </c>
      <c r="I838">
        <v>31105</v>
      </c>
    </row>
    <row r="839" spans="1:9">
      <c r="A839" t="s">
        <v>805</v>
      </c>
      <c r="B839" t="s">
        <v>485</v>
      </c>
      <c r="C839" t="s">
        <v>800</v>
      </c>
      <c r="D839" t="s">
        <v>433</v>
      </c>
      <c r="E839">
        <v>532</v>
      </c>
      <c r="F839">
        <v>164.5</v>
      </c>
      <c r="G839">
        <v>93.6</v>
      </c>
      <c r="H839">
        <v>62.4</v>
      </c>
      <c r="I839">
        <v>29651</v>
      </c>
    </row>
    <row r="840" spans="1:9">
      <c r="A840" t="s">
        <v>805</v>
      </c>
      <c r="B840" t="s">
        <v>485</v>
      </c>
      <c r="C840" t="s">
        <v>800</v>
      </c>
      <c r="D840" t="s">
        <v>433</v>
      </c>
      <c r="E840">
        <v>533</v>
      </c>
      <c r="F840">
        <v>190</v>
      </c>
      <c r="G840">
        <v>108.9</v>
      </c>
      <c r="H840">
        <v>76</v>
      </c>
      <c r="I840">
        <v>14129</v>
      </c>
    </row>
    <row r="841" spans="1:9">
      <c r="A841" t="s">
        <v>805</v>
      </c>
      <c r="B841" t="s">
        <v>485</v>
      </c>
      <c r="C841" t="s">
        <v>800</v>
      </c>
      <c r="D841" t="s">
        <v>433</v>
      </c>
      <c r="E841">
        <v>534</v>
      </c>
      <c r="F841">
        <v>229</v>
      </c>
      <c r="G841">
        <v>116.4</v>
      </c>
      <c r="H841">
        <v>82.5</v>
      </c>
      <c r="I841">
        <v>6182</v>
      </c>
    </row>
    <row r="842" spans="1:9">
      <c r="A842" t="s">
        <v>805</v>
      </c>
      <c r="B842" t="s">
        <v>485</v>
      </c>
      <c r="C842" t="s">
        <v>800</v>
      </c>
      <c r="D842" t="s">
        <v>433</v>
      </c>
      <c r="E842">
        <v>575</v>
      </c>
      <c r="F842">
        <v>30</v>
      </c>
      <c r="G842">
        <v>15.9</v>
      </c>
      <c r="H842">
        <v>10.85</v>
      </c>
      <c r="I842">
        <v>4542</v>
      </c>
    </row>
    <row r="843" spans="1:9">
      <c r="A843" t="s">
        <v>805</v>
      </c>
      <c r="B843" t="s">
        <v>485</v>
      </c>
      <c r="C843" t="s">
        <v>800</v>
      </c>
      <c r="D843" t="s">
        <v>433</v>
      </c>
      <c r="E843">
        <v>577</v>
      </c>
      <c r="F843">
        <v>30</v>
      </c>
      <c r="G843">
        <v>15.2</v>
      </c>
      <c r="H843">
        <v>10.35</v>
      </c>
      <c r="I843">
        <v>12271</v>
      </c>
    </row>
    <row r="844" spans="1:9">
      <c r="A844" t="s">
        <v>805</v>
      </c>
      <c r="B844" t="s">
        <v>485</v>
      </c>
      <c r="C844" t="s">
        <v>800</v>
      </c>
      <c r="D844" t="s">
        <v>799</v>
      </c>
      <c r="E844">
        <v>615</v>
      </c>
      <c r="F844">
        <v>1400</v>
      </c>
      <c r="G844">
        <v>635</v>
      </c>
      <c r="H844">
        <v>775.4</v>
      </c>
      <c r="I844">
        <v>3152</v>
      </c>
    </row>
    <row r="845" spans="1:9">
      <c r="A845" t="s">
        <v>805</v>
      </c>
      <c r="B845" t="s">
        <v>327</v>
      </c>
      <c r="C845" t="s">
        <v>70</v>
      </c>
      <c r="D845" t="s">
        <v>451</v>
      </c>
      <c r="E845">
        <v>11</v>
      </c>
      <c r="F845">
        <v>56</v>
      </c>
      <c r="G845">
        <v>39</v>
      </c>
      <c r="H845">
        <v>15.6</v>
      </c>
      <c r="I845">
        <v>1332175</v>
      </c>
    </row>
    <row r="846" spans="1:9">
      <c r="A846" t="s">
        <v>805</v>
      </c>
      <c r="B846" t="s">
        <v>327</v>
      </c>
      <c r="C846" t="s">
        <v>70</v>
      </c>
      <c r="D846" t="s">
        <v>451</v>
      </c>
      <c r="E846">
        <v>12</v>
      </c>
      <c r="F846">
        <v>51</v>
      </c>
      <c r="G846">
        <v>34.299999999999997</v>
      </c>
      <c r="H846">
        <v>15.5</v>
      </c>
      <c r="I846">
        <v>4637357</v>
      </c>
    </row>
    <row r="847" spans="1:9">
      <c r="A847" t="s">
        <v>805</v>
      </c>
      <c r="B847" t="s">
        <v>327</v>
      </c>
      <c r="C847" t="s">
        <v>70</v>
      </c>
      <c r="D847" t="s">
        <v>451</v>
      </c>
      <c r="E847">
        <v>13</v>
      </c>
      <c r="F847">
        <v>46</v>
      </c>
      <c r="G847">
        <v>28</v>
      </c>
      <c r="H847">
        <v>17.45</v>
      </c>
      <c r="I847">
        <v>1108286</v>
      </c>
    </row>
    <row r="848" spans="1:9">
      <c r="A848" t="s">
        <v>805</v>
      </c>
      <c r="B848" t="s">
        <v>327</v>
      </c>
      <c r="C848" t="s">
        <v>70</v>
      </c>
      <c r="D848" t="s">
        <v>451</v>
      </c>
      <c r="E848">
        <v>14</v>
      </c>
      <c r="F848">
        <v>60</v>
      </c>
      <c r="G848">
        <v>33.799999999999997</v>
      </c>
      <c r="H848">
        <v>24.4</v>
      </c>
      <c r="I848">
        <v>283443</v>
      </c>
    </row>
    <row r="849" spans="1:9">
      <c r="A849" t="s">
        <v>805</v>
      </c>
      <c r="B849" t="s">
        <v>327</v>
      </c>
      <c r="C849" t="s">
        <v>70</v>
      </c>
      <c r="D849" t="s">
        <v>451</v>
      </c>
      <c r="E849">
        <v>22</v>
      </c>
      <c r="F849">
        <v>40.5</v>
      </c>
      <c r="G849">
        <v>24.9</v>
      </c>
      <c r="H849">
        <v>15.8</v>
      </c>
      <c r="I849">
        <v>4838045</v>
      </c>
    </row>
    <row r="850" spans="1:9">
      <c r="A850" t="s">
        <v>805</v>
      </c>
      <c r="B850" t="s">
        <v>327</v>
      </c>
      <c r="C850" t="s">
        <v>70</v>
      </c>
      <c r="D850" t="s">
        <v>451</v>
      </c>
      <c r="E850">
        <v>71</v>
      </c>
      <c r="F850">
        <v>55</v>
      </c>
      <c r="G850">
        <v>31.5</v>
      </c>
      <c r="H850">
        <v>22.5</v>
      </c>
      <c r="I850">
        <v>236472</v>
      </c>
    </row>
    <row r="851" spans="1:9">
      <c r="A851" t="s">
        <v>805</v>
      </c>
      <c r="B851" t="s">
        <v>327</v>
      </c>
      <c r="C851" t="s">
        <v>70</v>
      </c>
      <c r="D851" t="s">
        <v>455</v>
      </c>
      <c r="E851">
        <v>111</v>
      </c>
      <c r="F851">
        <v>55.5</v>
      </c>
      <c r="G851">
        <v>36.700000000000003</v>
      </c>
      <c r="H851">
        <v>14.7</v>
      </c>
      <c r="I851">
        <v>315589</v>
      </c>
    </row>
    <row r="852" spans="1:9">
      <c r="A852" t="s">
        <v>805</v>
      </c>
      <c r="B852" t="s">
        <v>327</v>
      </c>
      <c r="C852" t="s">
        <v>70</v>
      </c>
      <c r="D852" t="s">
        <v>455</v>
      </c>
      <c r="E852">
        <v>114</v>
      </c>
      <c r="F852">
        <v>100</v>
      </c>
      <c r="G852">
        <v>66.7</v>
      </c>
      <c r="H852">
        <v>30</v>
      </c>
      <c r="I852">
        <v>5344182</v>
      </c>
    </row>
    <row r="853" spans="1:9">
      <c r="A853" t="s">
        <v>805</v>
      </c>
      <c r="B853" t="s">
        <v>327</v>
      </c>
      <c r="C853" t="s">
        <v>70</v>
      </c>
      <c r="D853" t="s">
        <v>455</v>
      </c>
      <c r="E853">
        <v>121</v>
      </c>
      <c r="F853">
        <v>31</v>
      </c>
      <c r="G853">
        <v>25</v>
      </c>
      <c r="H853">
        <v>6.2</v>
      </c>
      <c r="I853">
        <v>3698752</v>
      </c>
    </row>
    <row r="854" spans="1:9">
      <c r="A854" t="s">
        <v>805</v>
      </c>
      <c r="B854" t="s">
        <v>327</v>
      </c>
      <c r="C854" t="s">
        <v>70</v>
      </c>
      <c r="D854" t="s">
        <v>455</v>
      </c>
      <c r="E854">
        <v>161</v>
      </c>
      <c r="F854">
        <v>48</v>
      </c>
      <c r="G854">
        <v>31.5</v>
      </c>
      <c r="H854">
        <v>18.2</v>
      </c>
      <c r="I854">
        <v>471261</v>
      </c>
    </row>
    <row r="855" spans="1:9">
      <c r="A855" t="s">
        <v>805</v>
      </c>
      <c r="B855" t="s">
        <v>327</v>
      </c>
      <c r="C855" t="s">
        <v>70</v>
      </c>
      <c r="D855" t="s">
        <v>441</v>
      </c>
      <c r="E855">
        <v>311</v>
      </c>
      <c r="F855">
        <v>151</v>
      </c>
      <c r="G855">
        <v>78</v>
      </c>
      <c r="H855">
        <v>70</v>
      </c>
      <c r="I855">
        <v>552628</v>
      </c>
    </row>
    <row r="856" spans="1:9">
      <c r="A856" t="s">
        <v>805</v>
      </c>
      <c r="B856" t="s">
        <v>327</v>
      </c>
      <c r="C856" t="s">
        <v>70</v>
      </c>
      <c r="D856" t="s">
        <v>433</v>
      </c>
      <c r="E856">
        <v>521</v>
      </c>
      <c r="F856">
        <v>131</v>
      </c>
      <c r="G856">
        <v>67</v>
      </c>
      <c r="H856">
        <v>56.5</v>
      </c>
      <c r="I856">
        <v>448883</v>
      </c>
    </row>
    <row r="857" spans="1:9">
      <c r="A857" t="s">
        <v>805</v>
      </c>
      <c r="B857" t="s">
        <v>327</v>
      </c>
      <c r="C857" t="s">
        <v>70</v>
      </c>
      <c r="D857" t="s">
        <v>433</v>
      </c>
      <c r="E857">
        <v>522</v>
      </c>
      <c r="F857">
        <v>159</v>
      </c>
      <c r="G857">
        <v>81</v>
      </c>
      <c r="H857">
        <v>69</v>
      </c>
      <c r="I857">
        <v>348799</v>
      </c>
    </row>
    <row r="858" spans="1:9">
      <c r="A858" t="s">
        <v>805</v>
      </c>
      <c r="B858" t="s">
        <v>327</v>
      </c>
      <c r="C858" t="s">
        <v>70</v>
      </c>
      <c r="D858" t="s">
        <v>433</v>
      </c>
      <c r="E858">
        <v>523</v>
      </c>
      <c r="F858">
        <v>182</v>
      </c>
      <c r="G858">
        <v>94</v>
      </c>
      <c r="H858">
        <v>80</v>
      </c>
      <c r="I858">
        <v>241229</v>
      </c>
    </row>
    <row r="859" spans="1:9">
      <c r="A859" t="s">
        <v>805</v>
      </c>
      <c r="B859" t="s">
        <v>327</v>
      </c>
      <c r="C859" t="s">
        <v>70</v>
      </c>
      <c r="D859" t="s">
        <v>433</v>
      </c>
      <c r="E859">
        <v>531</v>
      </c>
      <c r="F859">
        <v>143</v>
      </c>
      <c r="G859">
        <v>74</v>
      </c>
      <c r="H859">
        <v>57.6</v>
      </c>
      <c r="I859">
        <v>1231558</v>
      </c>
    </row>
    <row r="860" spans="1:9">
      <c r="A860" t="s">
        <v>805</v>
      </c>
      <c r="B860" t="s">
        <v>327</v>
      </c>
      <c r="C860" t="s">
        <v>70</v>
      </c>
      <c r="D860" t="s">
        <v>433</v>
      </c>
      <c r="E860">
        <v>532</v>
      </c>
      <c r="F860">
        <v>175</v>
      </c>
      <c r="G860">
        <v>92</v>
      </c>
      <c r="H860">
        <v>75.8</v>
      </c>
      <c r="I860">
        <v>1213862</v>
      </c>
    </row>
    <row r="861" spans="1:9">
      <c r="A861" t="s">
        <v>805</v>
      </c>
      <c r="B861" t="s">
        <v>327</v>
      </c>
      <c r="C861" t="s">
        <v>70</v>
      </c>
      <c r="D861" t="s">
        <v>433</v>
      </c>
      <c r="E861">
        <v>533</v>
      </c>
      <c r="F861">
        <v>203</v>
      </c>
      <c r="G861">
        <v>105</v>
      </c>
      <c r="H861">
        <v>89</v>
      </c>
      <c r="I861">
        <v>582007</v>
      </c>
    </row>
    <row r="862" spans="1:9">
      <c r="A862" t="s">
        <v>805</v>
      </c>
      <c r="B862" t="s">
        <v>327</v>
      </c>
      <c r="C862" t="s">
        <v>70</v>
      </c>
      <c r="D862" t="s">
        <v>433</v>
      </c>
      <c r="E862">
        <v>534</v>
      </c>
      <c r="F862">
        <v>235</v>
      </c>
      <c r="G862">
        <v>116</v>
      </c>
      <c r="H862">
        <v>99</v>
      </c>
      <c r="I862">
        <v>260990</v>
      </c>
    </row>
    <row r="863" spans="1:9">
      <c r="A863" t="s">
        <v>805</v>
      </c>
      <c r="B863" t="s">
        <v>327</v>
      </c>
      <c r="C863" t="s">
        <v>70</v>
      </c>
      <c r="D863" t="s">
        <v>433</v>
      </c>
      <c r="E863">
        <v>575</v>
      </c>
      <c r="F863">
        <v>31</v>
      </c>
      <c r="G863">
        <v>15.6</v>
      </c>
      <c r="H863">
        <v>14</v>
      </c>
      <c r="I863">
        <v>145770</v>
      </c>
    </row>
    <row r="864" spans="1:9">
      <c r="A864" t="s">
        <v>805</v>
      </c>
      <c r="B864" t="s">
        <v>327</v>
      </c>
      <c r="C864" t="s">
        <v>70</v>
      </c>
      <c r="D864" t="s">
        <v>433</v>
      </c>
      <c r="E864">
        <v>577</v>
      </c>
      <c r="F864">
        <v>31</v>
      </c>
      <c r="G864">
        <v>17.399999999999999</v>
      </c>
      <c r="H864">
        <v>13.2</v>
      </c>
      <c r="I864">
        <v>434751</v>
      </c>
    </row>
    <row r="865" spans="1:9">
      <c r="A865" t="s">
        <v>805</v>
      </c>
      <c r="B865" t="s">
        <v>327</v>
      </c>
      <c r="C865" t="s">
        <v>70</v>
      </c>
      <c r="D865" t="s">
        <v>799</v>
      </c>
      <c r="E865">
        <v>615</v>
      </c>
      <c r="F865">
        <v>1420</v>
      </c>
      <c r="G865">
        <v>647.15</v>
      </c>
      <c r="H865">
        <v>765</v>
      </c>
      <c r="I865">
        <v>134899</v>
      </c>
    </row>
    <row r="866" spans="1:9">
      <c r="A866" t="s">
        <v>805</v>
      </c>
      <c r="B866" t="s">
        <v>327</v>
      </c>
      <c r="C866" t="s">
        <v>72</v>
      </c>
      <c r="D866" t="s">
        <v>451</v>
      </c>
      <c r="E866">
        <v>11</v>
      </c>
      <c r="F866">
        <v>54</v>
      </c>
      <c r="G866">
        <v>38</v>
      </c>
      <c r="H866">
        <v>15.6</v>
      </c>
      <c r="I866">
        <v>458952</v>
      </c>
    </row>
    <row r="867" spans="1:9">
      <c r="A867" t="s">
        <v>805</v>
      </c>
      <c r="B867" t="s">
        <v>327</v>
      </c>
      <c r="C867" t="s">
        <v>72</v>
      </c>
      <c r="D867" t="s">
        <v>451</v>
      </c>
      <c r="E867">
        <v>12</v>
      </c>
      <c r="F867">
        <v>50</v>
      </c>
      <c r="G867">
        <v>33.700000000000003</v>
      </c>
      <c r="H867">
        <v>15.75</v>
      </c>
      <c r="I867">
        <v>1550078</v>
      </c>
    </row>
    <row r="868" spans="1:9">
      <c r="A868" t="s">
        <v>805</v>
      </c>
      <c r="B868" t="s">
        <v>327</v>
      </c>
      <c r="C868" t="s">
        <v>72</v>
      </c>
      <c r="D868" t="s">
        <v>451</v>
      </c>
      <c r="E868">
        <v>13</v>
      </c>
      <c r="F868">
        <v>46.5</v>
      </c>
      <c r="G868">
        <v>28</v>
      </c>
      <c r="H868">
        <v>17.5</v>
      </c>
      <c r="I868">
        <v>360928</v>
      </c>
    </row>
    <row r="869" spans="1:9">
      <c r="A869" t="s">
        <v>805</v>
      </c>
      <c r="B869" t="s">
        <v>327</v>
      </c>
      <c r="C869" t="s">
        <v>72</v>
      </c>
      <c r="D869" t="s">
        <v>451</v>
      </c>
      <c r="E869">
        <v>14</v>
      </c>
      <c r="F869">
        <v>60</v>
      </c>
      <c r="G869">
        <v>34.1</v>
      </c>
      <c r="H869">
        <v>24.6</v>
      </c>
      <c r="I869">
        <v>74854</v>
      </c>
    </row>
    <row r="870" spans="1:9">
      <c r="A870" t="s">
        <v>805</v>
      </c>
      <c r="B870" t="s">
        <v>327</v>
      </c>
      <c r="C870" t="s">
        <v>72</v>
      </c>
      <c r="D870" t="s">
        <v>451</v>
      </c>
      <c r="E870">
        <v>22</v>
      </c>
      <c r="F870">
        <v>40</v>
      </c>
      <c r="G870">
        <v>24</v>
      </c>
      <c r="H870">
        <v>15</v>
      </c>
      <c r="I870">
        <v>1621873</v>
      </c>
    </row>
    <row r="871" spans="1:9">
      <c r="A871" t="s">
        <v>805</v>
      </c>
      <c r="B871" t="s">
        <v>327</v>
      </c>
      <c r="C871" t="s">
        <v>72</v>
      </c>
      <c r="D871" t="s">
        <v>451</v>
      </c>
      <c r="E871">
        <v>71</v>
      </c>
      <c r="F871">
        <v>58.5</v>
      </c>
      <c r="G871">
        <v>33</v>
      </c>
      <c r="H871">
        <v>23</v>
      </c>
      <c r="I871">
        <v>80727</v>
      </c>
    </row>
    <row r="872" spans="1:9">
      <c r="A872" t="s">
        <v>805</v>
      </c>
      <c r="B872" t="s">
        <v>327</v>
      </c>
      <c r="C872" t="s">
        <v>72</v>
      </c>
      <c r="D872" t="s">
        <v>455</v>
      </c>
      <c r="E872">
        <v>111</v>
      </c>
      <c r="F872">
        <v>56</v>
      </c>
      <c r="G872">
        <v>36</v>
      </c>
      <c r="H872">
        <v>16.8</v>
      </c>
      <c r="I872">
        <v>109766</v>
      </c>
    </row>
    <row r="873" spans="1:9">
      <c r="A873" t="s">
        <v>805</v>
      </c>
      <c r="B873" t="s">
        <v>327</v>
      </c>
      <c r="C873" t="s">
        <v>72</v>
      </c>
      <c r="D873" t="s">
        <v>455</v>
      </c>
      <c r="E873">
        <v>114</v>
      </c>
      <c r="F873">
        <v>100</v>
      </c>
      <c r="G873">
        <v>63</v>
      </c>
      <c r="H873">
        <v>34</v>
      </c>
      <c r="I873">
        <v>1834796</v>
      </c>
    </row>
    <row r="874" spans="1:9">
      <c r="A874" t="s">
        <v>805</v>
      </c>
      <c r="B874" t="s">
        <v>327</v>
      </c>
      <c r="C874" t="s">
        <v>72</v>
      </c>
      <c r="D874" t="s">
        <v>455</v>
      </c>
      <c r="E874">
        <v>121</v>
      </c>
      <c r="F874">
        <v>31</v>
      </c>
      <c r="G874">
        <v>25</v>
      </c>
      <c r="H874">
        <v>7.5</v>
      </c>
      <c r="I874">
        <v>1497711</v>
      </c>
    </row>
    <row r="875" spans="1:9">
      <c r="A875" t="s">
        <v>805</v>
      </c>
      <c r="B875" t="s">
        <v>327</v>
      </c>
      <c r="C875" t="s">
        <v>72</v>
      </c>
      <c r="D875" t="s">
        <v>455</v>
      </c>
      <c r="E875">
        <v>161</v>
      </c>
      <c r="F875">
        <v>48</v>
      </c>
      <c r="G875">
        <v>30</v>
      </c>
      <c r="H875">
        <v>20</v>
      </c>
      <c r="I875">
        <v>141395</v>
      </c>
    </row>
    <row r="876" spans="1:9">
      <c r="A876" t="s">
        <v>805</v>
      </c>
      <c r="B876" t="s">
        <v>327</v>
      </c>
      <c r="C876" t="s">
        <v>72</v>
      </c>
      <c r="D876" t="s">
        <v>441</v>
      </c>
      <c r="E876">
        <v>311</v>
      </c>
      <c r="F876">
        <v>152</v>
      </c>
      <c r="G876">
        <v>78</v>
      </c>
      <c r="H876">
        <v>76.05</v>
      </c>
      <c r="I876">
        <v>174556</v>
      </c>
    </row>
    <row r="877" spans="1:9">
      <c r="A877" t="s">
        <v>805</v>
      </c>
      <c r="B877" t="s">
        <v>327</v>
      </c>
      <c r="C877" t="s">
        <v>72</v>
      </c>
      <c r="D877" t="s">
        <v>433</v>
      </c>
      <c r="E877">
        <v>521</v>
      </c>
      <c r="F877">
        <v>140</v>
      </c>
      <c r="G877">
        <v>67</v>
      </c>
      <c r="H877">
        <v>64</v>
      </c>
      <c r="I877">
        <v>145224</v>
      </c>
    </row>
    <row r="878" spans="1:9">
      <c r="A878" t="s">
        <v>805</v>
      </c>
      <c r="B878" t="s">
        <v>327</v>
      </c>
      <c r="C878" t="s">
        <v>72</v>
      </c>
      <c r="D878" t="s">
        <v>433</v>
      </c>
      <c r="E878">
        <v>522</v>
      </c>
      <c r="F878">
        <v>164</v>
      </c>
      <c r="G878">
        <v>78.8</v>
      </c>
      <c r="H878">
        <v>83</v>
      </c>
      <c r="I878">
        <v>104872</v>
      </c>
    </row>
    <row r="879" spans="1:9">
      <c r="A879" t="s">
        <v>805</v>
      </c>
      <c r="B879" t="s">
        <v>327</v>
      </c>
      <c r="C879" t="s">
        <v>72</v>
      </c>
      <c r="D879" t="s">
        <v>433</v>
      </c>
      <c r="E879">
        <v>523</v>
      </c>
      <c r="F879">
        <v>195</v>
      </c>
      <c r="G879">
        <v>89.6</v>
      </c>
      <c r="H879">
        <v>97</v>
      </c>
      <c r="I879">
        <v>75962</v>
      </c>
    </row>
    <row r="880" spans="1:9">
      <c r="A880" t="s">
        <v>805</v>
      </c>
      <c r="B880" t="s">
        <v>327</v>
      </c>
      <c r="C880" t="s">
        <v>72</v>
      </c>
      <c r="D880" t="s">
        <v>433</v>
      </c>
      <c r="E880">
        <v>531</v>
      </c>
      <c r="F880">
        <v>143</v>
      </c>
      <c r="G880">
        <v>71.3</v>
      </c>
      <c r="H880">
        <v>61</v>
      </c>
      <c r="I880">
        <v>403094</v>
      </c>
    </row>
    <row r="881" spans="1:9">
      <c r="A881" t="s">
        <v>805</v>
      </c>
      <c r="B881" t="s">
        <v>327</v>
      </c>
      <c r="C881" t="s">
        <v>72</v>
      </c>
      <c r="D881" t="s">
        <v>433</v>
      </c>
      <c r="E881">
        <v>532</v>
      </c>
      <c r="F881">
        <v>182</v>
      </c>
      <c r="G881">
        <v>87</v>
      </c>
      <c r="H881">
        <v>86.2</v>
      </c>
      <c r="I881">
        <v>368712</v>
      </c>
    </row>
    <row r="882" spans="1:9">
      <c r="A882" t="s">
        <v>805</v>
      </c>
      <c r="B882" t="s">
        <v>327</v>
      </c>
      <c r="C882" t="s">
        <v>72</v>
      </c>
      <c r="D882" t="s">
        <v>433</v>
      </c>
      <c r="E882">
        <v>533</v>
      </c>
      <c r="F882">
        <v>208.5</v>
      </c>
      <c r="G882">
        <v>100.7</v>
      </c>
      <c r="H882">
        <v>100</v>
      </c>
      <c r="I882">
        <v>179898</v>
      </c>
    </row>
    <row r="883" spans="1:9">
      <c r="A883" t="s">
        <v>805</v>
      </c>
      <c r="B883" t="s">
        <v>327</v>
      </c>
      <c r="C883" t="s">
        <v>72</v>
      </c>
      <c r="D883" t="s">
        <v>433</v>
      </c>
      <c r="E883">
        <v>534</v>
      </c>
      <c r="F883">
        <v>240</v>
      </c>
      <c r="G883">
        <v>110</v>
      </c>
      <c r="H883">
        <v>115</v>
      </c>
      <c r="I883">
        <v>76296</v>
      </c>
    </row>
    <row r="884" spans="1:9">
      <c r="A884" t="s">
        <v>805</v>
      </c>
      <c r="B884" t="s">
        <v>327</v>
      </c>
      <c r="C884" t="s">
        <v>72</v>
      </c>
      <c r="D884" t="s">
        <v>433</v>
      </c>
      <c r="E884">
        <v>575</v>
      </c>
      <c r="F884">
        <v>31.5</v>
      </c>
      <c r="G884">
        <v>15</v>
      </c>
      <c r="H884">
        <v>16</v>
      </c>
      <c r="I884">
        <v>43606</v>
      </c>
    </row>
    <row r="885" spans="1:9">
      <c r="A885" t="s">
        <v>805</v>
      </c>
      <c r="B885" t="s">
        <v>327</v>
      </c>
      <c r="C885" t="s">
        <v>72</v>
      </c>
      <c r="D885" t="s">
        <v>433</v>
      </c>
      <c r="E885">
        <v>577</v>
      </c>
      <c r="F885">
        <v>31</v>
      </c>
      <c r="G885">
        <v>17.399999999999999</v>
      </c>
      <c r="H885">
        <v>14</v>
      </c>
      <c r="I885">
        <v>112262</v>
      </c>
    </row>
    <row r="886" spans="1:9">
      <c r="A886" t="s">
        <v>805</v>
      </c>
      <c r="B886" t="s">
        <v>327</v>
      </c>
      <c r="C886" t="s">
        <v>72</v>
      </c>
      <c r="D886" t="s">
        <v>799</v>
      </c>
      <c r="E886">
        <v>615</v>
      </c>
      <c r="F886">
        <v>1400</v>
      </c>
      <c r="G886">
        <v>600</v>
      </c>
      <c r="H886">
        <v>800</v>
      </c>
      <c r="I886">
        <v>48025</v>
      </c>
    </row>
    <row r="887" spans="1:9">
      <c r="A887" t="s">
        <v>805</v>
      </c>
      <c r="B887" t="s">
        <v>327</v>
      </c>
      <c r="C887" t="s">
        <v>804</v>
      </c>
      <c r="D887" t="s">
        <v>451</v>
      </c>
      <c r="E887">
        <v>11</v>
      </c>
      <c r="F887">
        <v>58</v>
      </c>
      <c r="G887">
        <v>38.700000000000003</v>
      </c>
      <c r="H887">
        <v>15.6</v>
      </c>
      <c r="I887">
        <v>264086</v>
      </c>
    </row>
    <row r="888" spans="1:9">
      <c r="A888" t="s">
        <v>805</v>
      </c>
      <c r="B888" t="s">
        <v>327</v>
      </c>
      <c r="C888" t="s">
        <v>804</v>
      </c>
      <c r="D888" t="s">
        <v>451</v>
      </c>
      <c r="E888">
        <v>12</v>
      </c>
      <c r="F888">
        <v>52</v>
      </c>
      <c r="G888">
        <v>33.9</v>
      </c>
      <c r="H888">
        <v>16.100000000000001</v>
      </c>
      <c r="I888">
        <v>1107411</v>
      </c>
    </row>
    <row r="889" spans="1:9">
      <c r="A889" t="s">
        <v>805</v>
      </c>
      <c r="B889" t="s">
        <v>327</v>
      </c>
      <c r="C889" t="s">
        <v>804</v>
      </c>
      <c r="D889" t="s">
        <v>451</v>
      </c>
      <c r="E889">
        <v>13</v>
      </c>
      <c r="F889">
        <v>48</v>
      </c>
      <c r="G889">
        <v>27</v>
      </c>
      <c r="H889">
        <v>18</v>
      </c>
      <c r="I889">
        <v>221233</v>
      </c>
    </row>
    <row r="890" spans="1:9">
      <c r="A890" t="s">
        <v>805</v>
      </c>
      <c r="B890" t="s">
        <v>327</v>
      </c>
      <c r="C890" t="s">
        <v>804</v>
      </c>
      <c r="D890" t="s">
        <v>451</v>
      </c>
      <c r="E890">
        <v>14</v>
      </c>
      <c r="F890">
        <v>58.5</v>
      </c>
      <c r="G890">
        <v>30.6</v>
      </c>
      <c r="H890">
        <v>25</v>
      </c>
      <c r="I890">
        <v>58591</v>
      </c>
    </row>
    <row r="891" spans="1:9">
      <c r="A891" t="s">
        <v>805</v>
      </c>
      <c r="B891" t="s">
        <v>327</v>
      </c>
      <c r="C891" t="s">
        <v>804</v>
      </c>
      <c r="D891" t="s">
        <v>451</v>
      </c>
      <c r="E891">
        <v>22</v>
      </c>
      <c r="F891">
        <v>41.5</v>
      </c>
      <c r="G891">
        <v>23.4</v>
      </c>
      <c r="H891">
        <v>16.600000000000001</v>
      </c>
      <c r="I891">
        <v>872670</v>
      </c>
    </row>
    <row r="892" spans="1:9">
      <c r="A892" t="s">
        <v>805</v>
      </c>
      <c r="B892" t="s">
        <v>327</v>
      </c>
      <c r="C892" t="s">
        <v>804</v>
      </c>
      <c r="D892" t="s">
        <v>451</v>
      </c>
      <c r="E892">
        <v>71</v>
      </c>
      <c r="F892">
        <v>53</v>
      </c>
      <c r="G892">
        <v>28.9</v>
      </c>
      <c r="H892">
        <v>22.5</v>
      </c>
      <c r="I892">
        <v>41598</v>
      </c>
    </row>
    <row r="893" spans="1:9">
      <c r="A893" t="s">
        <v>805</v>
      </c>
      <c r="B893" t="s">
        <v>327</v>
      </c>
      <c r="C893" t="s">
        <v>804</v>
      </c>
      <c r="D893" t="s">
        <v>455</v>
      </c>
      <c r="E893">
        <v>111</v>
      </c>
      <c r="F893">
        <v>54</v>
      </c>
      <c r="G893">
        <v>36</v>
      </c>
      <c r="H893">
        <v>14.5</v>
      </c>
      <c r="I893">
        <v>73879</v>
      </c>
    </row>
    <row r="894" spans="1:9">
      <c r="A894" t="s">
        <v>805</v>
      </c>
      <c r="B894" t="s">
        <v>327</v>
      </c>
      <c r="C894" t="s">
        <v>804</v>
      </c>
      <c r="D894" t="s">
        <v>455</v>
      </c>
      <c r="E894">
        <v>114</v>
      </c>
      <c r="F894">
        <v>100</v>
      </c>
      <c r="G894">
        <v>64.400000000000006</v>
      </c>
      <c r="H894">
        <v>33.6</v>
      </c>
      <c r="I894">
        <v>1155396</v>
      </c>
    </row>
    <row r="895" spans="1:9">
      <c r="A895" t="s">
        <v>805</v>
      </c>
      <c r="B895" t="s">
        <v>327</v>
      </c>
      <c r="C895" t="s">
        <v>804</v>
      </c>
      <c r="D895" t="s">
        <v>455</v>
      </c>
      <c r="E895">
        <v>121</v>
      </c>
      <c r="F895">
        <v>30</v>
      </c>
      <c r="G895">
        <v>25</v>
      </c>
      <c r="H895">
        <v>3</v>
      </c>
      <c r="I895">
        <v>623179</v>
      </c>
    </row>
    <row r="896" spans="1:9">
      <c r="A896" t="s">
        <v>805</v>
      </c>
      <c r="B896" t="s">
        <v>327</v>
      </c>
      <c r="C896" t="s">
        <v>804</v>
      </c>
      <c r="D896" t="s">
        <v>455</v>
      </c>
      <c r="E896">
        <v>161</v>
      </c>
      <c r="F896">
        <v>46.85</v>
      </c>
      <c r="G896">
        <v>30.95</v>
      </c>
      <c r="H896">
        <v>18.8</v>
      </c>
      <c r="I896">
        <v>145008</v>
      </c>
    </row>
    <row r="897" spans="1:9">
      <c r="A897" t="s">
        <v>805</v>
      </c>
      <c r="B897" t="s">
        <v>327</v>
      </c>
      <c r="C897" t="s">
        <v>804</v>
      </c>
      <c r="D897" t="s">
        <v>441</v>
      </c>
      <c r="E897">
        <v>311</v>
      </c>
      <c r="F897">
        <v>150</v>
      </c>
      <c r="G897">
        <v>72</v>
      </c>
      <c r="H897">
        <v>70</v>
      </c>
      <c r="I897">
        <v>112110</v>
      </c>
    </row>
    <row r="898" spans="1:9">
      <c r="A898" t="s">
        <v>805</v>
      </c>
      <c r="B898" t="s">
        <v>327</v>
      </c>
      <c r="C898" t="s">
        <v>804</v>
      </c>
      <c r="D898" t="s">
        <v>433</v>
      </c>
      <c r="E898">
        <v>521</v>
      </c>
      <c r="F898">
        <v>130</v>
      </c>
      <c r="G898">
        <v>63.333333332999999</v>
      </c>
      <c r="H898">
        <v>64</v>
      </c>
      <c r="I898">
        <v>89057</v>
      </c>
    </row>
    <row r="899" spans="1:9">
      <c r="A899" t="s">
        <v>805</v>
      </c>
      <c r="B899" t="s">
        <v>327</v>
      </c>
      <c r="C899" t="s">
        <v>804</v>
      </c>
      <c r="D899" t="s">
        <v>433</v>
      </c>
      <c r="E899">
        <v>522</v>
      </c>
      <c r="F899">
        <v>155</v>
      </c>
      <c r="G899">
        <v>77.5</v>
      </c>
      <c r="H899">
        <v>75.599999999999994</v>
      </c>
      <c r="I899">
        <v>73486</v>
      </c>
    </row>
    <row r="900" spans="1:9">
      <c r="A900" t="s">
        <v>805</v>
      </c>
      <c r="B900" t="s">
        <v>327</v>
      </c>
      <c r="C900" t="s">
        <v>804</v>
      </c>
      <c r="D900" t="s">
        <v>433</v>
      </c>
      <c r="E900">
        <v>523</v>
      </c>
      <c r="F900">
        <v>170</v>
      </c>
      <c r="G900">
        <v>88.1</v>
      </c>
      <c r="H900">
        <v>82</v>
      </c>
      <c r="I900">
        <v>52284</v>
      </c>
    </row>
    <row r="901" spans="1:9">
      <c r="A901" t="s">
        <v>805</v>
      </c>
      <c r="B901" t="s">
        <v>327</v>
      </c>
      <c r="C901" t="s">
        <v>804</v>
      </c>
      <c r="D901" t="s">
        <v>433</v>
      </c>
      <c r="E901">
        <v>531</v>
      </c>
      <c r="F901">
        <v>130</v>
      </c>
      <c r="G901">
        <v>69.099999999999994</v>
      </c>
      <c r="H901">
        <v>60.6</v>
      </c>
      <c r="I901">
        <v>255344</v>
      </c>
    </row>
    <row r="902" spans="1:9">
      <c r="A902" t="s">
        <v>805</v>
      </c>
      <c r="B902" t="s">
        <v>327</v>
      </c>
      <c r="C902" t="s">
        <v>804</v>
      </c>
      <c r="D902" t="s">
        <v>433</v>
      </c>
      <c r="E902">
        <v>532</v>
      </c>
      <c r="F902">
        <v>165</v>
      </c>
      <c r="G902">
        <v>89.1</v>
      </c>
      <c r="H902">
        <v>78</v>
      </c>
      <c r="I902">
        <v>263927</v>
      </c>
    </row>
    <row r="903" spans="1:9">
      <c r="A903" t="s">
        <v>805</v>
      </c>
      <c r="B903" t="s">
        <v>327</v>
      </c>
      <c r="C903" t="s">
        <v>804</v>
      </c>
      <c r="D903" t="s">
        <v>433</v>
      </c>
      <c r="E903">
        <v>533</v>
      </c>
      <c r="F903">
        <v>190</v>
      </c>
      <c r="G903">
        <v>102</v>
      </c>
      <c r="H903">
        <v>90.2</v>
      </c>
      <c r="I903">
        <v>128241</v>
      </c>
    </row>
    <row r="904" spans="1:9">
      <c r="A904" t="s">
        <v>805</v>
      </c>
      <c r="B904" t="s">
        <v>327</v>
      </c>
      <c r="C904" t="s">
        <v>804</v>
      </c>
      <c r="D904" t="s">
        <v>433</v>
      </c>
      <c r="E904">
        <v>534</v>
      </c>
      <c r="F904">
        <v>212</v>
      </c>
      <c r="G904">
        <v>110</v>
      </c>
      <c r="H904">
        <v>103</v>
      </c>
      <c r="I904">
        <v>59973</v>
      </c>
    </row>
    <row r="905" spans="1:9">
      <c r="A905" t="s">
        <v>805</v>
      </c>
      <c r="B905" t="s">
        <v>327</v>
      </c>
      <c r="C905" t="s">
        <v>804</v>
      </c>
      <c r="D905" t="s">
        <v>433</v>
      </c>
      <c r="E905">
        <v>575</v>
      </c>
      <c r="F905">
        <v>31</v>
      </c>
      <c r="G905">
        <v>15</v>
      </c>
      <c r="H905">
        <v>14.6</v>
      </c>
      <c r="I905">
        <v>32890</v>
      </c>
    </row>
    <row r="906" spans="1:9">
      <c r="A906" t="s">
        <v>805</v>
      </c>
      <c r="B906" t="s">
        <v>327</v>
      </c>
      <c r="C906" t="s">
        <v>804</v>
      </c>
      <c r="D906" t="s">
        <v>433</v>
      </c>
      <c r="E906">
        <v>577</v>
      </c>
      <c r="F906">
        <v>27</v>
      </c>
      <c r="G906">
        <v>15.9</v>
      </c>
      <c r="H906">
        <v>12.5</v>
      </c>
      <c r="I906">
        <v>109836</v>
      </c>
    </row>
    <row r="907" spans="1:9">
      <c r="A907" t="s">
        <v>805</v>
      </c>
      <c r="B907" t="s">
        <v>327</v>
      </c>
      <c r="C907" t="s">
        <v>804</v>
      </c>
      <c r="D907" t="s">
        <v>799</v>
      </c>
      <c r="E907">
        <v>615</v>
      </c>
      <c r="F907">
        <v>1492</v>
      </c>
      <c r="G907">
        <v>580</v>
      </c>
      <c r="H907">
        <v>898.75</v>
      </c>
      <c r="I907">
        <v>22847</v>
      </c>
    </row>
    <row r="908" spans="1:9">
      <c r="A908" t="s">
        <v>805</v>
      </c>
      <c r="B908" t="s">
        <v>327</v>
      </c>
      <c r="C908" t="s">
        <v>803</v>
      </c>
      <c r="D908" t="s">
        <v>451</v>
      </c>
      <c r="E908">
        <v>11</v>
      </c>
      <c r="F908">
        <v>53.55</v>
      </c>
      <c r="G908">
        <v>40.799999999999997</v>
      </c>
      <c r="H908">
        <v>15.3</v>
      </c>
      <c r="I908">
        <v>263854</v>
      </c>
    </row>
    <row r="909" spans="1:9">
      <c r="A909" t="s">
        <v>805</v>
      </c>
      <c r="B909" t="s">
        <v>327</v>
      </c>
      <c r="C909" t="s">
        <v>803</v>
      </c>
      <c r="D909" t="s">
        <v>451</v>
      </c>
      <c r="E909">
        <v>12</v>
      </c>
      <c r="F909">
        <v>49</v>
      </c>
      <c r="G909">
        <v>37</v>
      </c>
      <c r="H909">
        <v>13</v>
      </c>
      <c r="I909">
        <v>908349</v>
      </c>
    </row>
    <row r="910" spans="1:9">
      <c r="A910" t="s">
        <v>805</v>
      </c>
      <c r="B910" t="s">
        <v>327</v>
      </c>
      <c r="C910" t="s">
        <v>803</v>
      </c>
      <c r="D910" t="s">
        <v>451</v>
      </c>
      <c r="E910">
        <v>13</v>
      </c>
      <c r="F910">
        <v>41</v>
      </c>
      <c r="G910">
        <v>28</v>
      </c>
      <c r="H910">
        <v>14.9</v>
      </c>
      <c r="I910">
        <v>221195</v>
      </c>
    </row>
    <row r="911" spans="1:9">
      <c r="A911" t="s">
        <v>805</v>
      </c>
      <c r="B911" t="s">
        <v>327</v>
      </c>
      <c r="C911" t="s">
        <v>803</v>
      </c>
      <c r="D911" t="s">
        <v>451</v>
      </c>
      <c r="E911">
        <v>14</v>
      </c>
      <c r="F911">
        <v>60</v>
      </c>
      <c r="G911">
        <v>31</v>
      </c>
      <c r="H911">
        <v>25</v>
      </c>
      <c r="I911">
        <v>54865</v>
      </c>
    </row>
    <row r="912" spans="1:9">
      <c r="A912" t="s">
        <v>805</v>
      </c>
      <c r="B912" t="s">
        <v>327</v>
      </c>
      <c r="C912" t="s">
        <v>803</v>
      </c>
      <c r="D912" t="s">
        <v>451</v>
      </c>
      <c r="E912">
        <v>22</v>
      </c>
      <c r="F912">
        <v>40</v>
      </c>
      <c r="G912">
        <v>25</v>
      </c>
      <c r="H912">
        <v>14</v>
      </c>
      <c r="I912">
        <v>985464</v>
      </c>
    </row>
    <row r="913" spans="1:9">
      <c r="A913" t="s">
        <v>805</v>
      </c>
      <c r="B913" t="s">
        <v>327</v>
      </c>
      <c r="C913" t="s">
        <v>803</v>
      </c>
      <c r="D913" t="s">
        <v>451</v>
      </c>
      <c r="E913">
        <v>71</v>
      </c>
      <c r="F913">
        <v>53</v>
      </c>
      <c r="G913">
        <v>33</v>
      </c>
      <c r="H913">
        <v>18.7</v>
      </c>
      <c r="I913">
        <v>45831</v>
      </c>
    </row>
    <row r="914" spans="1:9">
      <c r="A914" t="s">
        <v>805</v>
      </c>
      <c r="B914" t="s">
        <v>327</v>
      </c>
      <c r="C914" t="s">
        <v>803</v>
      </c>
      <c r="D914" t="s">
        <v>455</v>
      </c>
      <c r="E914">
        <v>111</v>
      </c>
      <c r="F914">
        <v>53</v>
      </c>
      <c r="G914">
        <v>39.200000000000003</v>
      </c>
      <c r="H914">
        <v>11.9</v>
      </c>
      <c r="I914">
        <v>75570</v>
      </c>
    </row>
    <row r="915" spans="1:9">
      <c r="A915" t="s">
        <v>805</v>
      </c>
      <c r="B915" t="s">
        <v>327</v>
      </c>
      <c r="C915" t="s">
        <v>803</v>
      </c>
      <c r="D915" t="s">
        <v>455</v>
      </c>
      <c r="E915">
        <v>114</v>
      </c>
      <c r="F915">
        <v>98</v>
      </c>
      <c r="G915">
        <v>70</v>
      </c>
      <c r="H915">
        <v>26.4</v>
      </c>
      <c r="I915">
        <v>1057867</v>
      </c>
    </row>
    <row r="916" spans="1:9">
      <c r="A916" t="s">
        <v>805</v>
      </c>
      <c r="B916" t="s">
        <v>327</v>
      </c>
      <c r="C916" t="s">
        <v>803</v>
      </c>
      <c r="D916" t="s">
        <v>455</v>
      </c>
      <c r="E916">
        <v>121</v>
      </c>
      <c r="F916">
        <v>31</v>
      </c>
      <c r="G916">
        <v>24.8</v>
      </c>
      <c r="H916">
        <v>4</v>
      </c>
      <c r="I916">
        <v>826288</v>
      </c>
    </row>
    <row r="917" spans="1:9">
      <c r="A917" t="s">
        <v>805</v>
      </c>
      <c r="B917" t="s">
        <v>327</v>
      </c>
      <c r="C917" t="s">
        <v>803</v>
      </c>
      <c r="D917" t="s">
        <v>455</v>
      </c>
      <c r="E917">
        <v>161</v>
      </c>
      <c r="F917">
        <v>47</v>
      </c>
      <c r="G917">
        <v>32</v>
      </c>
      <c r="H917">
        <v>19.600000000000001</v>
      </c>
      <c r="I917">
        <v>72179</v>
      </c>
    </row>
    <row r="918" spans="1:9">
      <c r="A918" t="s">
        <v>805</v>
      </c>
      <c r="B918" t="s">
        <v>327</v>
      </c>
      <c r="C918" t="s">
        <v>803</v>
      </c>
      <c r="D918" t="s">
        <v>441</v>
      </c>
      <c r="E918">
        <v>311</v>
      </c>
      <c r="F918">
        <v>148</v>
      </c>
      <c r="G918">
        <v>80.5</v>
      </c>
      <c r="H918">
        <v>75</v>
      </c>
      <c r="I918">
        <v>107239</v>
      </c>
    </row>
    <row r="919" spans="1:9">
      <c r="A919" t="s">
        <v>805</v>
      </c>
      <c r="B919" t="s">
        <v>327</v>
      </c>
      <c r="C919" t="s">
        <v>803</v>
      </c>
      <c r="D919" t="s">
        <v>433</v>
      </c>
      <c r="E919">
        <v>521</v>
      </c>
      <c r="F919">
        <v>129</v>
      </c>
      <c r="G919">
        <v>67</v>
      </c>
      <c r="H919">
        <v>53.9</v>
      </c>
      <c r="I919">
        <v>91334</v>
      </c>
    </row>
    <row r="920" spans="1:9">
      <c r="A920" t="s">
        <v>805</v>
      </c>
      <c r="B920" t="s">
        <v>327</v>
      </c>
      <c r="C920" t="s">
        <v>803</v>
      </c>
      <c r="D920" t="s">
        <v>433</v>
      </c>
      <c r="E920">
        <v>522</v>
      </c>
      <c r="F920">
        <v>152</v>
      </c>
      <c r="G920">
        <v>82.6</v>
      </c>
      <c r="H920">
        <v>63.75</v>
      </c>
      <c r="I920">
        <v>76300</v>
      </c>
    </row>
    <row r="921" spans="1:9">
      <c r="A921" t="s">
        <v>805</v>
      </c>
      <c r="B921" t="s">
        <v>327</v>
      </c>
      <c r="C921" t="s">
        <v>803</v>
      </c>
      <c r="D921" t="s">
        <v>433</v>
      </c>
      <c r="E921">
        <v>523</v>
      </c>
      <c r="F921">
        <v>182</v>
      </c>
      <c r="G921">
        <v>95</v>
      </c>
      <c r="H921">
        <v>75.400000000000006</v>
      </c>
      <c r="I921">
        <v>49650</v>
      </c>
    </row>
    <row r="922" spans="1:9">
      <c r="A922" t="s">
        <v>805</v>
      </c>
      <c r="B922" t="s">
        <v>327</v>
      </c>
      <c r="C922" t="s">
        <v>803</v>
      </c>
      <c r="D922" t="s">
        <v>433</v>
      </c>
      <c r="E922">
        <v>531</v>
      </c>
      <c r="F922">
        <v>143</v>
      </c>
      <c r="G922">
        <v>76.05</v>
      </c>
      <c r="H922">
        <v>56.45</v>
      </c>
      <c r="I922">
        <v>251690</v>
      </c>
    </row>
    <row r="923" spans="1:9">
      <c r="A923" t="s">
        <v>805</v>
      </c>
      <c r="B923" t="s">
        <v>327</v>
      </c>
      <c r="C923" t="s">
        <v>803</v>
      </c>
      <c r="D923" t="s">
        <v>433</v>
      </c>
      <c r="E923">
        <v>532</v>
      </c>
      <c r="F923">
        <v>169</v>
      </c>
      <c r="G923">
        <v>95</v>
      </c>
      <c r="H923">
        <v>71.8</v>
      </c>
      <c r="I923">
        <v>274016</v>
      </c>
    </row>
    <row r="924" spans="1:9">
      <c r="A924" t="s">
        <v>805</v>
      </c>
      <c r="B924" t="s">
        <v>327</v>
      </c>
      <c r="C924" t="s">
        <v>803</v>
      </c>
      <c r="D924" t="s">
        <v>433</v>
      </c>
      <c r="E924">
        <v>533</v>
      </c>
      <c r="F924">
        <v>195</v>
      </c>
      <c r="G924">
        <v>107.5</v>
      </c>
      <c r="H924">
        <v>84</v>
      </c>
      <c r="I924">
        <v>128265</v>
      </c>
    </row>
    <row r="925" spans="1:9">
      <c r="A925" t="s">
        <v>805</v>
      </c>
      <c r="B925" t="s">
        <v>327</v>
      </c>
      <c r="C925" t="s">
        <v>803</v>
      </c>
      <c r="D925" t="s">
        <v>433</v>
      </c>
      <c r="E925">
        <v>534</v>
      </c>
      <c r="F925">
        <v>235</v>
      </c>
      <c r="G925">
        <v>125</v>
      </c>
      <c r="H925">
        <v>95.8</v>
      </c>
      <c r="I925">
        <v>56007</v>
      </c>
    </row>
    <row r="926" spans="1:9">
      <c r="A926" t="s">
        <v>805</v>
      </c>
      <c r="B926" t="s">
        <v>327</v>
      </c>
      <c r="C926" t="s">
        <v>803</v>
      </c>
      <c r="D926" t="s">
        <v>433</v>
      </c>
      <c r="E926">
        <v>575</v>
      </c>
      <c r="F926">
        <v>32</v>
      </c>
      <c r="G926">
        <v>16</v>
      </c>
      <c r="H926">
        <v>13.2</v>
      </c>
      <c r="I926">
        <v>16217</v>
      </c>
    </row>
    <row r="927" spans="1:9">
      <c r="A927" t="s">
        <v>805</v>
      </c>
      <c r="B927" t="s">
        <v>327</v>
      </c>
      <c r="C927" t="s">
        <v>803</v>
      </c>
      <c r="D927" t="s">
        <v>433</v>
      </c>
      <c r="E927">
        <v>577</v>
      </c>
      <c r="F927">
        <v>31</v>
      </c>
      <c r="G927">
        <v>18</v>
      </c>
      <c r="H927">
        <v>13.2</v>
      </c>
      <c r="I927">
        <v>88438</v>
      </c>
    </row>
    <row r="928" spans="1:9">
      <c r="A928" t="s">
        <v>805</v>
      </c>
      <c r="B928" t="s">
        <v>327</v>
      </c>
      <c r="C928" t="s">
        <v>803</v>
      </c>
      <c r="D928" t="s">
        <v>799</v>
      </c>
      <c r="E928">
        <v>615</v>
      </c>
      <c r="F928">
        <v>1450</v>
      </c>
      <c r="G928">
        <v>660</v>
      </c>
      <c r="H928">
        <v>760</v>
      </c>
      <c r="I928">
        <v>24614</v>
      </c>
    </row>
    <row r="929" spans="1:9">
      <c r="A929" t="s">
        <v>805</v>
      </c>
      <c r="B929" t="s">
        <v>327</v>
      </c>
      <c r="C929" t="s">
        <v>78</v>
      </c>
      <c r="D929" t="s">
        <v>451</v>
      </c>
      <c r="E929">
        <v>11</v>
      </c>
      <c r="F929">
        <v>57</v>
      </c>
      <c r="G929">
        <v>41.3</v>
      </c>
      <c r="H929">
        <v>16.8</v>
      </c>
      <c r="I929">
        <v>200916</v>
      </c>
    </row>
    <row r="930" spans="1:9">
      <c r="A930" t="s">
        <v>805</v>
      </c>
      <c r="B930" t="s">
        <v>327</v>
      </c>
      <c r="C930" t="s">
        <v>78</v>
      </c>
      <c r="D930" t="s">
        <v>451</v>
      </c>
      <c r="E930">
        <v>12</v>
      </c>
      <c r="F930">
        <v>53</v>
      </c>
      <c r="G930">
        <v>34.65</v>
      </c>
      <c r="H930">
        <v>18</v>
      </c>
      <c r="I930">
        <v>471891</v>
      </c>
    </row>
    <row r="931" spans="1:9">
      <c r="A931" t="s">
        <v>805</v>
      </c>
      <c r="B931" t="s">
        <v>327</v>
      </c>
      <c r="C931" t="s">
        <v>78</v>
      </c>
      <c r="D931" t="s">
        <v>451</v>
      </c>
      <c r="E931">
        <v>13</v>
      </c>
      <c r="F931">
        <v>47</v>
      </c>
      <c r="G931">
        <v>28.7</v>
      </c>
      <c r="H931">
        <v>17.600000000000001</v>
      </c>
      <c r="I931">
        <v>135027</v>
      </c>
    </row>
    <row r="932" spans="1:9">
      <c r="A932" t="s">
        <v>805</v>
      </c>
      <c r="B932" t="s">
        <v>327</v>
      </c>
      <c r="C932" t="s">
        <v>78</v>
      </c>
      <c r="D932" t="s">
        <v>451</v>
      </c>
      <c r="E932">
        <v>14</v>
      </c>
      <c r="F932">
        <v>61</v>
      </c>
      <c r="G932">
        <v>35.700000000000003</v>
      </c>
      <c r="H932">
        <v>22.6</v>
      </c>
      <c r="I932">
        <v>65354</v>
      </c>
    </row>
    <row r="933" spans="1:9">
      <c r="A933" t="s">
        <v>805</v>
      </c>
      <c r="B933" t="s">
        <v>327</v>
      </c>
      <c r="C933" t="s">
        <v>78</v>
      </c>
      <c r="D933" t="s">
        <v>451</v>
      </c>
      <c r="E933">
        <v>22</v>
      </c>
      <c r="F933">
        <v>44</v>
      </c>
      <c r="G933">
        <v>26.4</v>
      </c>
      <c r="H933">
        <v>17.2</v>
      </c>
      <c r="I933">
        <v>719691</v>
      </c>
    </row>
    <row r="934" spans="1:9">
      <c r="A934" t="s">
        <v>805</v>
      </c>
      <c r="B934" t="s">
        <v>327</v>
      </c>
      <c r="C934" t="s">
        <v>78</v>
      </c>
      <c r="D934" t="s">
        <v>451</v>
      </c>
      <c r="E934">
        <v>71</v>
      </c>
      <c r="F934">
        <v>57</v>
      </c>
      <c r="G934">
        <v>33</v>
      </c>
      <c r="H934">
        <v>22.8</v>
      </c>
      <c r="I934">
        <v>41622</v>
      </c>
    </row>
    <row r="935" spans="1:9">
      <c r="A935" t="s">
        <v>805</v>
      </c>
      <c r="B935" t="s">
        <v>327</v>
      </c>
      <c r="C935" t="s">
        <v>78</v>
      </c>
      <c r="D935" t="s">
        <v>455</v>
      </c>
      <c r="E935">
        <v>111</v>
      </c>
      <c r="F935">
        <v>61.5</v>
      </c>
      <c r="G935">
        <v>49.2</v>
      </c>
      <c r="H935">
        <v>10</v>
      </c>
      <c r="I935">
        <v>21702</v>
      </c>
    </row>
    <row r="936" spans="1:9">
      <c r="A936" t="s">
        <v>805</v>
      </c>
      <c r="B936" t="s">
        <v>327</v>
      </c>
      <c r="C936" t="s">
        <v>78</v>
      </c>
      <c r="D936" t="s">
        <v>455</v>
      </c>
      <c r="E936">
        <v>114</v>
      </c>
      <c r="F936">
        <v>105</v>
      </c>
      <c r="G936">
        <v>89</v>
      </c>
      <c r="H936">
        <v>2.85</v>
      </c>
      <c r="I936">
        <v>652286</v>
      </c>
    </row>
    <row r="937" spans="1:9">
      <c r="A937" t="s">
        <v>805</v>
      </c>
      <c r="B937" t="s">
        <v>327</v>
      </c>
      <c r="C937" t="s">
        <v>78</v>
      </c>
      <c r="D937" t="s">
        <v>455</v>
      </c>
      <c r="E937">
        <v>121</v>
      </c>
      <c r="F937">
        <v>33</v>
      </c>
      <c r="G937">
        <v>23.8</v>
      </c>
      <c r="H937">
        <v>8</v>
      </c>
      <c r="I937">
        <v>339018</v>
      </c>
    </row>
    <row r="938" spans="1:9">
      <c r="A938" t="s">
        <v>805</v>
      </c>
      <c r="B938" t="s">
        <v>327</v>
      </c>
      <c r="C938" t="s">
        <v>78</v>
      </c>
      <c r="D938" t="s">
        <v>455</v>
      </c>
      <c r="E938">
        <v>161</v>
      </c>
      <c r="F938">
        <v>55</v>
      </c>
      <c r="G938">
        <v>38.5</v>
      </c>
      <c r="H938">
        <v>12.25</v>
      </c>
      <c r="I938">
        <v>54173</v>
      </c>
    </row>
    <row r="939" spans="1:9">
      <c r="A939" t="s">
        <v>805</v>
      </c>
      <c r="B939" t="s">
        <v>327</v>
      </c>
      <c r="C939" t="s">
        <v>78</v>
      </c>
      <c r="D939" t="s">
        <v>441</v>
      </c>
      <c r="E939">
        <v>311</v>
      </c>
      <c r="F939">
        <v>151</v>
      </c>
      <c r="G939">
        <v>90.6</v>
      </c>
      <c r="H939">
        <v>60.4</v>
      </c>
      <c r="I939">
        <v>82946</v>
      </c>
    </row>
    <row r="940" spans="1:9">
      <c r="A940" t="s">
        <v>805</v>
      </c>
      <c r="B940" t="s">
        <v>327</v>
      </c>
      <c r="C940" t="s">
        <v>78</v>
      </c>
      <c r="D940" t="s">
        <v>433</v>
      </c>
      <c r="E940">
        <v>521</v>
      </c>
      <c r="F940">
        <v>131</v>
      </c>
      <c r="G940">
        <v>77</v>
      </c>
      <c r="H940">
        <v>51.2</v>
      </c>
      <c r="I940">
        <v>61177</v>
      </c>
    </row>
    <row r="941" spans="1:9">
      <c r="A941" t="s">
        <v>805</v>
      </c>
      <c r="B941" t="s">
        <v>327</v>
      </c>
      <c r="C941" t="s">
        <v>78</v>
      </c>
      <c r="D941" t="s">
        <v>433</v>
      </c>
      <c r="E941">
        <v>522</v>
      </c>
      <c r="F941">
        <v>157</v>
      </c>
      <c r="G941">
        <v>94.2</v>
      </c>
      <c r="H941">
        <v>62.8</v>
      </c>
      <c r="I941">
        <v>46407</v>
      </c>
    </row>
    <row r="942" spans="1:9">
      <c r="A942" t="s">
        <v>805</v>
      </c>
      <c r="B942" t="s">
        <v>327</v>
      </c>
      <c r="C942" t="s">
        <v>78</v>
      </c>
      <c r="D942" t="s">
        <v>433</v>
      </c>
      <c r="E942">
        <v>523</v>
      </c>
      <c r="F942">
        <v>181</v>
      </c>
      <c r="G942">
        <v>108</v>
      </c>
      <c r="H942">
        <v>72</v>
      </c>
      <c r="I942">
        <v>31793</v>
      </c>
    </row>
    <row r="943" spans="1:9">
      <c r="A943" t="s">
        <v>805</v>
      </c>
      <c r="B943" t="s">
        <v>327</v>
      </c>
      <c r="C943" t="s">
        <v>78</v>
      </c>
      <c r="D943" t="s">
        <v>433</v>
      </c>
      <c r="E943">
        <v>531</v>
      </c>
      <c r="F943">
        <v>143</v>
      </c>
      <c r="G943">
        <v>85.8</v>
      </c>
      <c r="H943">
        <v>56</v>
      </c>
      <c r="I943">
        <v>159997</v>
      </c>
    </row>
    <row r="944" spans="1:9">
      <c r="A944" t="s">
        <v>805</v>
      </c>
      <c r="B944" t="s">
        <v>327</v>
      </c>
      <c r="C944" t="s">
        <v>78</v>
      </c>
      <c r="D944" t="s">
        <v>433</v>
      </c>
      <c r="E944">
        <v>532</v>
      </c>
      <c r="F944">
        <v>180</v>
      </c>
      <c r="G944">
        <v>108</v>
      </c>
      <c r="H944">
        <v>70.400000000000006</v>
      </c>
      <c r="I944">
        <v>156101</v>
      </c>
    </row>
    <row r="945" spans="1:9">
      <c r="A945" t="s">
        <v>805</v>
      </c>
      <c r="B945" t="s">
        <v>327</v>
      </c>
      <c r="C945" t="s">
        <v>78</v>
      </c>
      <c r="D945" t="s">
        <v>433</v>
      </c>
      <c r="E945">
        <v>533</v>
      </c>
      <c r="F945">
        <v>211</v>
      </c>
      <c r="G945">
        <v>126.6</v>
      </c>
      <c r="H945">
        <v>84.4</v>
      </c>
      <c r="I945">
        <v>71728</v>
      </c>
    </row>
    <row r="946" spans="1:9">
      <c r="A946" t="s">
        <v>805</v>
      </c>
      <c r="B946" t="s">
        <v>327</v>
      </c>
      <c r="C946" t="s">
        <v>78</v>
      </c>
      <c r="D946" t="s">
        <v>433</v>
      </c>
      <c r="E946">
        <v>534</v>
      </c>
      <c r="F946">
        <v>236</v>
      </c>
      <c r="G946">
        <v>140</v>
      </c>
      <c r="H946">
        <v>94.4</v>
      </c>
      <c r="I946">
        <v>32723</v>
      </c>
    </row>
    <row r="947" spans="1:9">
      <c r="A947" t="s">
        <v>805</v>
      </c>
      <c r="B947" t="s">
        <v>327</v>
      </c>
      <c r="C947" t="s">
        <v>78</v>
      </c>
      <c r="D947" t="s">
        <v>433</v>
      </c>
      <c r="E947">
        <v>575</v>
      </c>
      <c r="F947">
        <v>34</v>
      </c>
      <c r="G947">
        <v>18.600000000000001</v>
      </c>
      <c r="H947">
        <v>13.6</v>
      </c>
      <c r="I947">
        <v>19109</v>
      </c>
    </row>
    <row r="948" spans="1:9">
      <c r="A948" t="s">
        <v>805</v>
      </c>
      <c r="B948" t="s">
        <v>327</v>
      </c>
      <c r="C948" t="s">
        <v>78</v>
      </c>
      <c r="D948" t="s">
        <v>433</v>
      </c>
      <c r="E948">
        <v>577</v>
      </c>
      <c r="F948">
        <v>40</v>
      </c>
      <c r="G948">
        <v>22.4</v>
      </c>
      <c r="H948">
        <v>15.6</v>
      </c>
      <c r="I948">
        <v>45003</v>
      </c>
    </row>
    <row r="949" spans="1:9">
      <c r="A949" t="s">
        <v>805</v>
      </c>
      <c r="B949" t="s">
        <v>327</v>
      </c>
      <c r="C949" t="s">
        <v>78</v>
      </c>
      <c r="D949" t="s">
        <v>799</v>
      </c>
      <c r="E949">
        <v>615</v>
      </c>
      <c r="F949">
        <v>1399</v>
      </c>
      <c r="G949">
        <v>813.6</v>
      </c>
      <c r="H949">
        <v>560</v>
      </c>
      <c r="I949">
        <v>27935</v>
      </c>
    </row>
    <row r="950" spans="1:9">
      <c r="A950" t="s">
        <v>805</v>
      </c>
      <c r="B950" t="s">
        <v>327</v>
      </c>
      <c r="C950" t="s">
        <v>75</v>
      </c>
      <c r="D950" t="s">
        <v>451</v>
      </c>
      <c r="E950">
        <v>11</v>
      </c>
      <c r="F950">
        <v>52</v>
      </c>
      <c r="G950">
        <v>36.4</v>
      </c>
      <c r="H950">
        <v>17.649999999999999</v>
      </c>
      <c r="I950">
        <v>85416</v>
      </c>
    </row>
    <row r="951" spans="1:9">
      <c r="A951" t="s">
        <v>805</v>
      </c>
      <c r="B951" t="s">
        <v>327</v>
      </c>
      <c r="C951" t="s">
        <v>75</v>
      </c>
      <c r="D951" t="s">
        <v>451</v>
      </c>
      <c r="E951">
        <v>12</v>
      </c>
      <c r="F951">
        <v>50</v>
      </c>
      <c r="G951">
        <v>32.4</v>
      </c>
      <c r="H951">
        <v>17.25</v>
      </c>
      <c r="I951">
        <v>418420</v>
      </c>
    </row>
    <row r="952" spans="1:9">
      <c r="A952" t="s">
        <v>805</v>
      </c>
      <c r="B952" t="s">
        <v>327</v>
      </c>
      <c r="C952" t="s">
        <v>75</v>
      </c>
      <c r="D952" t="s">
        <v>451</v>
      </c>
      <c r="E952">
        <v>13</v>
      </c>
      <c r="F952">
        <v>46.5</v>
      </c>
      <c r="G952">
        <v>27.9</v>
      </c>
      <c r="H952">
        <v>18.399999999999999</v>
      </c>
      <c r="I952">
        <v>121221</v>
      </c>
    </row>
    <row r="953" spans="1:9">
      <c r="A953" t="s">
        <v>805</v>
      </c>
      <c r="B953" t="s">
        <v>327</v>
      </c>
      <c r="C953" t="s">
        <v>75</v>
      </c>
      <c r="D953" t="s">
        <v>451</v>
      </c>
      <c r="E953">
        <v>14</v>
      </c>
      <c r="F953">
        <v>55</v>
      </c>
      <c r="G953">
        <v>31.2</v>
      </c>
      <c r="H953">
        <v>23</v>
      </c>
      <c r="I953">
        <v>14954</v>
      </c>
    </row>
    <row r="954" spans="1:9">
      <c r="A954" t="s">
        <v>805</v>
      </c>
      <c r="B954" t="s">
        <v>327</v>
      </c>
      <c r="C954" t="s">
        <v>75</v>
      </c>
      <c r="D954" t="s">
        <v>451</v>
      </c>
      <c r="E954">
        <v>22</v>
      </c>
      <c r="F954">
        <v>41</v>
      </c>
      <c r="G954">
        <v>24.6</v>
      </c>
      <c r="H954">
        <v>16.2</v>
      </c>
      <c r="I954">
        <v>416393</v>
      </c>
    </row>
    <row r="955" spans="1:9">
      <c r="A955" t="s">
        <v>805</v>
      </c>
      <c r="B955" t="s">
        <v>327</v>
      </c>
      <c r="C955" t="s">
        <v>75</v>
      </c>
      <c r="D955" t="s">
        <v>451</v>
      </c>
      <c r="E955">
        <v>71</v>
      </c>
      <c r="F955">
        <v>54.5</v>
      </c>
      <c r="G955">
        <v>29.5</v>
      </c>
      <c r="H955">
        <v>26.2</v>
      </c>
      <c r="I955">
        <v>15877</v>
      </c>
    </row>
    <row r="956" spans="1:9">
      <c r="A956" t="s">
        <v>805</v>
      </c>
      <c r="B956" t="s">
        <v>327</v>
      </c>
      <c r="C956" t="s">
        <v>75</v>
      </c>
      <c r="D956" t="s">
        <v>455</v>
      </c>
      <c r="E956">
        <v>111</v>
      </c>
      <c r="F956">
        <v>57.5</v>
      </c>
      <c r="G956">
        <v>41</v>
      </c>
      <c r="H956">
        <v>12.5</v>
      </c>
      <c r="I956">
        <v>22016</v>
      </c>
    </row>
    <row r="957" spans="1:9">
      <c r="A957" t="s">
        <v>805</v>
      </c>
      <c r="B957" t="s">
        <v>327</v>
      </c>
      <c r="C957" t="s">
        <v>75</v>
      </c>
      <c r="D957" t="s">
        <v>455</v>
      </c>
      <c r="E957">
        <v>114</v>
      </c>
      <c r="F957">
        <v>100</v>
      </c>
      <c r="G957">
        <v>65.349999999999994</v>
      </c>
      <c r="H957">
        <v>37.200000000000003</v>
      </c>
      <c r="I957">
        <v>432855</v>
      </c>
    </row>
    <row r="958" spans="1:9">
      <c r="A958" t="s">
        <v>805</v>
      </c>
      <c r="B958" t="s">
        <v>327</v>
      </c>
      <c r="C958" t="s">
        <v>75</v>
      </c>
      <c r="D958" t="s">
        <v>455</v>
      </c>
      <c r="E958">
        <v>121</v>
      </c>
      <c r="F958">
        <v>31</v>
      </c>
      <c r="G958">
        <v>21</v>
      </c>
      <c r="H958">
        <v>9</v>
      </c>
      <c r="I958">
        <v>295009</v>
      </c>
    </row>
    <row r="959" spans="1:9">
      <c r="A959" t="s">
        <v>805</v>
      </c>
      <c r="B959" t="s">
        <v>327</v>
      </c>
      <c r="C959" t="s">
        <v>75</v>
      </c>
      <c r="D959" t="s">
        <v>455</v>
      </c>
      <c r="E959">
        <v>161</v>
      </c>
      <c r="F959">
        <v>42</v>
      </c>
      <c r="G959">
        <v>29.2</v>
      </c>
      <c r="H959">
        <v>13.7</v>
      </c>
      <c r="I959">
        <v>37560</v>
      </c>
    </row>
    <row r="960" spans="1:9">
      <c r="A960" t="s">
        <v>805</v>
      </c>
      <c r="B960" t="s">
        <v>327</v>
      </c>
      <c r="C960" t="s">
        <v>75</v>
      </c>
      <c r="D960" t="s">
        <v>441</v>
      </c>
      <c r="E960">
        <v>311</v>
      </c>
      <c r="F960">
        <v>123</v>
      </c>
      <c r="G960">
        <v>71.7</v>
      </c>
      <c r="H960">
        <v>54.6</v>
      </c>
      <c r="I960">
        <v>49131</v>
      </c>
    </row>
    <row r="961" spans="1:9">
      <c r="A961" t="s">
        <v>805</v>
      </c>
      <c r="B961" t="s">
        <v>327</v>
      </c>
      <c r="C961" t="s">
        <v>75</v>
      </c>
      <c r="D961" t="s">
        <v>433</v>
      </c>
      <c r="E961">
        <v>521</v>
      </c>
      <c r="F961">
        <v>117</v>
      </c>
      <c r="G961">
        <v>69</v>
      </c>
      <c r="H961">
        <v>46.8</v>
      </c>
      <c r="I961">
        <v>41989</v>
      </c>
    </row>
    <row r="962" spans="1:9">
      <c r="A962" t="s">
        <v>805</v>
      </c>
      <c r="B962" t="s">
        <v>327</v>
      </c>
      <c r="C962" t="s">
        <v>75</v>
      </c>
      <c r="D962" t="s">
        <v>433</v>
      </c>
      <c r="E962">
        <v>522</v>
      </c>
      <c r="F962">
        <v>141</v>
      </c>
      <c r="G962">
        <v>83.7</v>
      </c>
      <c r="H962">
        <v>56.4</v>
      </c>
      <c r="I962">
        <v>33205</v>
      </c>
    </row>
    <row r="963" spans="1:9">
      <c r="A963" t="s">
        <v>805</v>
      </c>
      <c r="B963" t="s">
        <v>327</v>
      </c>
      <c r="C963" t="s">
        <v>75</v>
      </c>
      <c r="D963" t="s">
        <v>433</v>
      </c>
      <c r="E963">
        <v>523</v>
      </c>
      <c r="F963">
        <v>160</v>
      </c>
      <c r="G963">
        <v>95</v>
      </c>
      <c r="H963">
        <v>64</v>
      </c>
      <c r="I963">
        <v>22266</v>
      </c>
    </row>
    <row r="964" spans="1:9">
      <c r="A964" t="s">
        <v>805</v>
      </c>
      <c r="B964" t="s">
        <v>327</v>
      </c>
      <c r="C964" t="s">
        <v>75</v>
      </c>
      <c r="D964" t="s">
        <v>433</v>
      </c>
      <c r="E964">
        <v>531</v>
      </c>
      <c r="F964">
        <v>126</v>
      </c>
      <c r="G964">
        <v>75.599999999999994</v>
      </c>
      <c r="H964">
        <v>50.4</v>
      </c>
      <c r="I964">
        <v>108476</v>
      </c>
    </row>
    <row r="965" spans="1:9">
      <c r="A965" t="s">
        <v>805</v>
      </c>
      <c r="B965" t="s">
        <v>327</v>
      </c>
      <c r="C965" t="s">
        <v>75</v>
      </c>
      <c r="D965" t="s">
        <v>433</v>
      </c>
      <c r="E965">
        <v>532</v>
      </c>
      <c r="F965">
        <v>160</v>
      </c>
      <c r="G965">
        <v>96</v>
      </c>
      <c r="H965">
        <v>64</v>
      </c>
      <c r="I965">
        <v>98618</v>
      </c>
    </row>
    <row r="966" spans="1:9">
      <c r="A966" t="s">
        <v>805</v>
      </c>
      <c r="B966" t="s">
        <v>327</v>
      </c>
      <c r="C966" t="s">
        <v>75</v>
      </c>
      <c r="D966" t="s">
        <v>433</v>
      </c>
      <c r="E966">
        <v>533</v>
      </c>
      <c r="F966">
        <v>196</v>
      </c>
      <c r="G966">
        <v>117</v>
      </c>
      <c r="H966">
        <v>78.400000000000006</v>
      </c>
      <c r="I966">
        <v>49147</v>
      </c>
    </row>
    <row r="967" spans="1:9">
      <c r="A967" t="s">
        <v>805</v>
      </c>
      <c r="B967" t="s">
        <v>327</v>
      </c>
      <c r="C967" t="s">
        <v>75</v>
      </c>
      <c r="D967" t="s">
        <v>433</v>
      </c>
      <c r="E967">
        <v>534</v>
      </c>
      <c r="F967">
        <v>205</v>
      </c>
      <c r="G967">
        <v>123</v>
      </c>
      <c r="H967">
        <v>82</v>
      </c>
      <c r="I967">
        <v>25111</v>
      </c>
    </row>
    <row r="968" spans="1:9">
      <c r="A968" t="s">
        <v>805</v>
      </c>
      <c r="B968" t="s">
        <v>327</v>
      </c>
      <c r="C968" t="s">
        <v>75</v>
      </c>
      <c r="D968" t="s">
        <v>433</v>
      </c>
      <c r="E968">
        <v>575</v>
      </c>
      <c r="F968">
        <v>28</v>
      </c>
      <c r="G968">
        <v>16.2</v>
      </c>
      <c r="H968">
        <v>11.2</v>
      </c>
      <c r="I968">
        <v>28582</v>
      </c>
    </row>
    <row r="969" spans="1:9">
      <c r="A969" t="s">
        <v>805</v>
      </c>
      <c r="B969" t="s">
        <v>327</v>
      </c>
      <c r="C969" t="s">
        <v>75</v>
      </c>
      <c r="D969" t="s">
        <v>433</v>
      </c>
      <c r="E969">
        <v>577</v>
      </c>
      <c r="F969">
        <v>29</v>
      </c>
      <c r="G969">
        <v>15.55</v>
      </c>
      <c r="H969">
        <v>9.6</v>
      </c>
      <c r="I969">
        <v>59130</v>
      </c>
    </row>
    <row r="970" spans="1:9">
      <c r="A970" t="s">
        <v>805</v>
      </c>
      <c r="B970" t="s">
        <v>327</v>
      </c>
      <c r="C970" t="s">
        <v>75</v>
      </c>
      <c r="D970" t="s">
        <v>799</v>
      </c>
      <c r="E970">
        <v>615</v>
      </c>
      <c r="F970">
        <v>1422</v>
      </c>
      <c r="G970">
        <v>678.5</v>
      </c>
      <c r="H970">
        <v>741</v>
      </c>
      <c r="I970">
        <v>7333</v>
      </c>
    </row>
    <row r="971" spans="1:9">
      <c r="A971" t="s">
        <v>805</v>
      </c>
      <c r="B971" t="s">
        <v>327</v>
      </c>
      <c r="C971" t="s">
        <v>802</v>
      </c>
      <c r="D971" t="s">
        <v>451</v>
      </c>
      <c r="E971">
        <v>11</v>
      </c>
      <c r="F971">
        <v>60</v>
      </c>
      <c r="G971">
        <v>42</v>
      </c>
      <c r="H971">
        <v>10.4</v>
      </c>
      <c r="I971">
        <v>23743</v>
      </c>
    </row>
    <row r="972" spans="1:9">
      <c r="A972" t="s">
        <v>805</v>
      </c>
      <c r="B972" t="s">
        <v>327</v>
      </c>
      <c r="C972" t="s">
        <v>802</v>
      </c>
      <c r="D972" t="s">
        <v>451</v>
      </c>
      <c r="E972">
        <v>12</v>
      </c>
      <c r="F972">
        <v>56</v>
      </c>
      <c r="G972">
        <v>38.4</v>
      </c>
      <c r="H972">
        <v>14</v>
      </c>
      <c r="I972">
        <v>78682</v>
      </c>
    </row>
    <row r="973" spans="1:9">
      <c r="A973" t="s">
        <v>805</v>
      </c>
      <c r="B973" t="s">
        <v>327</v>
      </c>
      <c r="C973" t="s">
        <v>802</v>
      </c>
      <c r="D973" t="s">
        <v>451</v>
      </c>
      <c r="E973">
        <v>13</v>
      </c>
      <c r="F973">
        <v>45</v>
      </c>
      <c r="G973">
        <v>31.15</v>
      </c>
      <c r="H973">
        <v>13.5</v>
      </c>
      <c r="I973">
        <v>24010</v>
      </c>
    </row>
    <row r="974" spans="1:9">
      <c r="A974" t="s">
        <v>805</v>
      </c>
      <c r="B974" t="s">
        <v>327</v>
      </c>
      <c r="C974" t="s">
        <v>802</v>
      </c>
      <c r="D974" t="s">
        <v>451</v>
      </c>
      <c r="E974">
        <v>14</v>
      </c>
      <c r="F974">
        <v>58.5</v>
      </c>
      <c r="G974">
        <v>32.299999999999997</v>
      </c>
      <c r="H974">
        <v>22.7</v>
      </c>
      <c r="I974">
        <v>6178</v>
      </c>
    </row>
    <row r="975" spans="1:9">
      <c r="A975" t="s">
        <v>805</v>
      </c>
      <c r="B975" t="s">
        <v>327</v>
      </c>
      <c r="C975" t="s">
        <v>802</v>
      </c>
      <c r="D975" t="s">
        <v>451</v>
      </c>
      <c r="E975">
        <v>22</v>
      </c>
      <c r="F975">
        <v>40</v>
      </c>
      <c r="G975">
        <v>25.9</v>
      </c>
      <c r="H975">
        <v>13.5</v>
      </c>
      <c r="I975">
        <v>94349</v>
      </c>
    </row>
    <row r="976" spans="1:9">
      <c r="A976" t="s">
        <v>805</v>
      </c>
      <c r="B976" t="s">
        <v>327</v>
      </c>
      <c r="C976" t="s">
        <v>802</v>
      </c>
      <c r="D976" t="s">
        <v>451</v>
      </c>
      <c r="E976">
        <v>71</v>
      </c>
      <c r="F976">
        <v>60</v>
      </c>
      <c r="G976">
        <v>30.7</v>
      </c>
      <c r="H976">
        <v>25.4</v>
      </c>
      <c r="I976">
        <v>3807</v>
      </c>
    </row>
    <row r="977" spans="1:9">
      <c r="A977" t="s">
        <v>805</v>
      </c>
      <c r="B977" t="s">
        <v>327</v>
      </c>
      <c r="C977" t="s">
        <v>802</v>
      </c>
      <c r="D977" t="s">
        <v>455</v>
      </c>
      <c r="E977">
        <v>111</v>
      </c>
      <c r="F977">
        <v>55</v>
      </c>
      <c r="G977">
        <v>39.200000000000003</v>
      </c>
      <c r="H977">
        <v>10</v>
      </c>
      <c r="I977">
        <v>5916</v>
      </c>
    </row>
    <row r="978" spans="1:9">
      <c r="A978" t="s">
        <v>805</v>
      </c>
      <c r="B978" t="s">
        <v>327</v>
      </c>
      <c r="C978" t="s">
        <v>802</v>
      </c>
      <c r="D978" t="s">
        <v>455</v>
      </c>
      <c r="E978">
        <v>114</v>
      </c>
      <c r="F978">
        <v>98.5</v>
      </c>
      <c r="G978">
        <v>76.5</v>
      </c>
      <c r="H978">
        <v>19.7</v>
      </c>
      <c r="I978">
        <v>86511</v>
      </c>
    </row>
    <row r="979" spans="1:9">
      <c r="A979" t="s">
        <v>805</v>
      </c>
      <c r="B979" t="s">
        <v>327</v>
      </c>
      <c r="C979" t="s">
        <v>802</v>
      </c>
      <c r="D979" t="s">
        <v>455</v>
      </c>
      <c r="E979">
        <v>121</v>
      </c>
      <c r="F979">
        <v>30</v>
      </c>
      <c r="G979">
        <v>25</v>
      </c>
      <c r="H979">
        <v>5</v>
      </c>
      <c r="I979">
        <v>43586</v>
      </c>
    </row>
    <row r="980" spans="1:9">
      <c r="A980" t="s">
        <v>805</v>
      </c>
      <c r="B980" t="s">
        <v>327</v>
      </c>
      <c r="C980" t="s">
        <v>802</v>
      </c>
      <c r="D980" t="s">
        <v>455</v>
      </c>
      <c r="E980">
        <v>161</v>
      </c>
      <c r="F980">
        <v>40</v>
      </c>
      <c r="G980">
        <v>32.9</v>
      </c>
      <c r="H980">
        <v>10.199999999999999</v>
      </c>
      <c r="I980">
        <v>9903</v>
      </c>
    </row>
    <row r="981" spans="1:9">
      <c r="A981" t="s">
        <v>805</v>
      </c>
      <c r="B981" t="s">
        <v>327</v>
      </c>
      <c r="C981" t="s">
        <v>802</v>
      </c>
      <c r="D981" t="s">
        <v>441</v>
      </c>
      <c r="E981">
        <v>311</v>
      </c>
      <c r="F981">
        <v>160</v>
      </c>
      <c r="G981">
        <v>86.3</v>
      </c>
      <c r="H981">
        <v>87.6</v>
      </c>
      <c r="I981">
        <v>13570</v>
      </c>
    </row>
    <row r="982" spans="1:9">
      <c r="A982" t="s">
        <v>805</v>
      </c>
      <c r="B982" t="s">
        <v>327</v>
      </c>
      <c r="C982" t="s">
        <v>802</v>
      </c>
      <c r="D982" t="s">
        <v>433</v>
      </c>
      <c r="E982">
        <v>521</v>
      </c>
      <c r="F982">
        <v>145.5</v>
      </c>
      <c r="G982">
        <v>75</v>
      </c>
      <c r="H982">
        <v>71.8</v>
      </c>
      <c r="I982">
        <v>10814</v>
      </c>
    </row>
    <row r="983" spans="1:9">
      <c r="A983" t="s">
        <v>805</v>
      </c>
      <c r="B983" t="s">
        <v>327</v>
      </c>
      <c r="C983" t="s">
        <v>802</v>
      </c>
      <c r="D983" t="s">
        <v>433</v>
      </c>
      <c r="E983">
        <v>522</v>
      </c>
      <c r="F983">
        <v>172</v>
      </c>
      <c r="G983">
        <v>90</v>
      </c>
      <c r="H983">
        <v>82.4</v>
      </c>
      <c r="I983">
        <v>7975</v>
      </c>
    </row>
    <row r="984" spans="1:9">
      <c r="A984" t="s">
        <v>805</v>
      </c>
      <c r="B984" t="s">
        <v>327</v>
      </c>
      <c r="C984" t="s">
        <v>802</v>
      </c>
      <c r="D984" t="s">
        <v>433</v>
      </c>
      <c r="E984">
        <v>523</v>
      </c>
      <c r="F984">
        <v>195</v>
      </c>
      <c r="G984">
        <v>100</v>
      </c>
      <c r="H984">
        <v>91.4</v>
      </c>
      <c r="I984">
        <v>4797</v>
      </c>
    </row>
    <row r="985" spans="1:9">
      <c r="A985" t="s">
        <v>805</v>
      </c>
      <c r="B985" t="s">
        <v>327</v>
      </c>
      <c r="C985" t="s">
        <v>802</v>
      </c>
      <c r="D985" t="s">
        <v>433</v>
      </c>
      <c r="E985">
        <v>531</v>
      </c>
      <c r="F985">
        <v>154</v>
      </c>
      <c r="G985">
        <v>80</v>
      </c>
      <c r="H985">
        <v>68.275000000000006</v>
      </c>
      <c r="I985">
        <v>23472</v>
      </c>
    </row>
    <row r="986" spans="1:9">
      <c r="A986" t="s">
        <v>805</v>
      </c>
      <c r="B986" t="s">
        <v>327</v>
      </c>
      <c r="C986" t="s">
        <v>802</v>
      </c>
      <c r="D986" t="s">
        <v>433</v>
      </c>
      <c r="E986">
        <v>532</v>
      </c>
      <c r="F986">
        <v>185</v>
      </c>
      <c r="G986">
        <v>95</v>
      </c>
      <c r="H986">
        <v>86.375</v>
      </c>
      <c r="I986">
        <v>23580</v>
      </c>
    </row>
    <row r="987" spans="1:9">
      <c r="A987" t="s">
        <v>805</v>
      </c>
      <c r="B987" t="s">
        <v>327</v>
      </c>
      <c r="C987" t="s">
        <v>802</v>
      </c>
      <c r="D987" t="s">
        <v>433</v>
      </c>
      <c r="E987">
        <v>533</v>
      </c>
      <c r="F987">
        <v>212.5</v>
      </c>
      <c r="G987">
        <v>110</v>
      </c>
      <c r="H987">
        <v>95.15</v>
      </c>
      <c r="I987">
        <v>11513</v>
      </c>
    </row>
    <row r="988" spans="1:9">
      <c r="A988" t="s">
        <v>805</v>
      </c>
      <c r="B988" t="s">
        <v>327</v>
      </c>
      <c r="C988" t="s">
        <v>802</v>
      </c>
      <c r="D988" t="s">
        <v>433</v>
      </c>
      <c r="E988">
        <v>534</v>
      </c>
      <c r="F988">
        <v>239.5</v>
      </c>
      <c r="G988">
        <v>125</v>
      </c>
      <c r="H988">
        <v>113.4</v>
      </c>
      <c r="I988">
        <v>5298</v>
      </c>
    </row>
    <row r="989" spans="1:9">
      <c r="A989" t="s">
        <v>805</v>
      </c>
      <c r="B989" t="s">
        <v>327</v>
      </c>
      <c r="C989" t="s">
        <v>802</v>
      </c>
      <c r="D989" t="s">
        <v>433</v>
      </c>
      <c r="E989">
        <v>575</v>
      </c>
      <c r="F989">
        <v>32</v>
      </c>
      <c r="G989">
        <v>16.2</v>
      </c>
      <c r="H989">
        <v>14.2</v>
      </c>
      <c r="I989">
        <v>3233</v>
      </c>
    </row>
    <row r="990" spans="1:9">
      <c r="A990" t="s">
        <v>805</v>
      </c>
      <c r="B990" t="s">
        <v>327</v>
      </c>
      <c r="C990" t="s">
        <v>802</v>
      </c>
      <c r="D990" t="s">
        <v>433</v>
      </c>
      <c r="E990">
        <v>577</v>
      </c>
      <c r="F990">
        <v>31</v>
      </c>
      <c r="G990">
        <v>19</v>
      </c>
      <c r="H990">
        <v>13</v>
      </c>
      <c r="I990">
        <v>11490</v>
      </c>
    </row>
    <row r="991" spans="1:9">
      <c r="A991" t="s">
        <v>805</v>
      </c>
      <c r="B991" t="s">
        <v>327</v>
      </c>
      <c r="C991" t="s">
        <v>802</v>
      </c>
      <c r="D991" t="s">
        <v>799</v>
      </c>
      <c r="E991">
        <v>615</v>
      </c>
      <c r="F991">
        <v>1480</v>
      </c>
      <c r="G991">
        <v>720</v>
      </c>
      <c r="H991">
        <v>782</v>
      </c>
      <c r="I991">
        <v>1975</v>
      </c>
    </row>
    <row r="992" spans="1:9">
      <c r="A992" t="s">
        <v>805</v>
      </c>
      <c r="B992" t="s">
        <v>327</v>
      </c>
      <c r="C992" t="s">
        <v>71</v>
      </c>
      <c r="D992" t="s">
        <v>451</v>
      </c>
      <c r="E992">
        <v>11</v>
      </c>
      <c r="F992">
        <v>61</v>
      </c>
      <c r="G992">
        <v>42</v>
      </c>
      <c r="H992">
        <v>19.100000000000001</v>
      </c>
      <c r="I992">
        <v>23905</v>
      </c>
    </row>
    <row r="993" spans="1:9">
      <c r="A993" t="s">
        <v>805</v>
      </c>
      <c r="B993" t="s">
        <v>327</v>
      </c>
      <c r="C993" t="s">
        <v>71</v>
      </c>
      <c r="D993" t="s">
        <v>451</v>
      </c>
      <c r="E993">
        <v>12</v>
      </c>
      <c r="F993">
        <v>63</v>
      </c>
      <c r="G993">
        <v>36</v>
      </c>
      <c r="H993">
        <v>27.35</v>
      </c>
      <c r="I993">
        <v>84246</v>
      </c>
    </row>
    <row r="994" spans="1:9">
      <c r="A994" t="s">
        <v>805</v>
      </c>
      <c r="B994" t="s">
        <v>327</v>
      </c>
      <c r="C994" t="s">
        <v>71</v>
      </c>
      <c r="D994" t="s">
        <v>451</v>
      </c>
      <c r="E994">
        <v>13</v>
      </c>
      <c r="F994">
        <v>52</v>
      </c>
      <c r="G994">
        <v>30.55</v>
      </c>
      <c r="H994">
        <v>22</v>
      </c>
      <c r="I994">
        <v>16483</v>
      </c>
    </row>
    <row r="995" spans="1:9">
      <c r="A995" t="s">
        <v>805</v>
      </c>
      <c r="B995" t="s">
        <v>327</v>
      </c>
      <c r="C995" t="s">
        <v>71</v>
      </c>
      <c r="D995" t="s">
        <v>451</v>
      </c>
      <c r="E995">
        <v>14</v>
      </c>
      <c r="F995">
        <v>75</v>
      </c>
      <c r="G995">
        <v>34.1</v>
      </c>
      <c r="H995">
        <v>36.75</v>
      </c>
      <c r="I995">
        <v>5609</v>
      </c>
    </row>
    <row r="996" spans="1:9">
      <c r="A996" t="s">
        <v>805</v>
      </c>
      <c r="B996" t="s">
        <v>327</v>
      </c>
      <c r="C996" t="s">
        <v>71</v>
      </c>
      <c r="D996" t="s">
        <v>451</v>
      </c>
      <c r="E996">
        <v>22</v>
      </c>
      <c r="F996">
        <v>45</v>
      </c>
      <c r="G996">
        <v>22.175000000000001</v>
      </c>
      <c r="H996">
        <v>18.95</v>
      </c>
      <c r="I996">
        <v>95469</v>
      </c>
    </row>
    <row r="997" spans="1:9">
      <c r="A997" t="s">
        <v>805</v>
      </c>
      <c r="B997" t="s">
        <v>327</v>
      </c>
      <c r="C997" t="s">
        <v>71</v>
      </c>
      <c r="D997" t="s">
        <v>451</v>
      </c>
      <c r="E997">
        <v>71</v>
      </c>
      <c r="F997">
        <v>63</v>
      </c>
      <c r="G997">
        <v>33</v>
      </c>
      <c r="H997">
        <v>27.4</v>
      </c>
      <c r="I997">
        <v>5772</v>
      </c>
    </row>
    <row r="998" spans="1:9">
      <c r="A998" t="s">
        <v>805</v>
      </c>
      <c r="B998" t="s">
        <v>327</v>
      </c>
      <c r="C998" t="s">
        <v>71</v>
      </c>
      <c r="D998" t="s">
        <v>455</v>
      </c>
      <c r="E998">
        <v>111</v>
      </c>
      <c r="F998">
        <v>60</v>
      </c>
      <c r="G998">
        <v>37</v>
      </c>
      <c r="H998">
        <v>24</v>
      </c>
      <c r="I998">
        <v>5445</v>
      </c>
    </row>
    <row r="999" spans="1:9">
      <c r="A999" t="s">
        <v>805</v>
      </c>
      <c r="B999" t="s">
        <v>327</v>
      </c>
      <c r="C999" t="s">
        <v>71</v>
      </c>
      <c r="D999" t="s">
        <v>455</v>
      </c>
      <c r="E999">
        <v>114</v>
      </c>
      <c r="F999">
        <v>115.5</v>
      </c>
      <c r="G999">
        <v>66.5</v>
      </c>
      <c r="H999">
        <v>48</v>
      </c>
      <c r="I999">
        <v>97833</v>
      </c>
    </row>
    <row r="1000" spans="1:9">
      <c r="A1000" t="s">
        <v>805</v>
      </c>
      <c r="B1000" t="s">
        <v>327</v>
      </c>
      <c r="C1000" t="s">
        <v>71</v>
      </c>
      <c r="D1000" t="s">
        <v>455</v>
      </c>
      <c r="E1000">
        <v>121</v>
      </c>
      <c r="F1000">
        <v>35</v>
      </c>
      <c r="G1000">
        <v>24.5</v>
      </c>
      <c r="H1000">
        <v>9</v>
      </c>
      <c r="I1000">
        <v>61385</v>
      </c>
    </row>
    <row r="1001" spans="1:9">
      <c r="A1001" t="s">
        <v>805</v>
      </c>
      <c r="B1001" t="s">
        <v>327</v>
      </c>
      <c r="C1001" t="s">
        <v>71</v>
      </c>
      <c r="D1001" t="s">
        <v>455</v>
      </c>
      <c r="E1001">
        <v>161</v>
      </c>
      <c r="F1001">
        <v>49</v>
      </c>
      <c r="G1001">
        <v>32</v>
      </c>
      <c r="H1001">
        <v>23</v>
      </c>
      <c r="I1001">
        <v>9140</v>
      </c>
    </row>
    <row r="1002" spans="1:9">
      <c r="A1002" t="s">
        <v>805</v>
      </c>
      <c r="B1002" t="s">
        <v>327</v>
      </c>
      <c r="C1002" t="s">
        <v>71</v>
      </c>
      <c r="D1002" t="s">
        <v>441</v>
      </c>
      <c r="E1002">
        <v>311</v>
      </c>
      <c r="F1002">
        <v>187</v>
      </c>
      <c r="G1002">
        <v>77.7</v>
      </c>
      <c r="H1002">
        <v>105</v>
      </c>
      <c r="I1002">
        <v>8241</v>
      </c>
    </row>
    <row r="1003" spans="1:9">
      <c r="A1003" t="s">
        <v>805</v>
      </c>
      <c r="B1003" t="s">
        <v>327</v>
      </c>
      <c r="C1003" t="s">
        <v>71</v>
      </c>
      <c r="D1003" t="s">
        <v>433</v>
      </c>
      <c r="E1003">
        <v>521</v>
      </c>
      <c r="F1003">
        <v>160</v>
      </c>
      <c r="G1003">
        <v>64.599999999999994</v>
      </c>
      <c r="H1003">
        <v>81.3</v>
      </c>
      <c r="I1003">
        <v>6598</v>
      </c>
    </row>
    <row r="1004" spans="1:9">
      <c r="A1004" t="s">
        <v>805</v>
      </c>
      <c r="B1004" t="s">
        <v>327</v>
      </c>
      <c r="C1004" t="s">
        <v>71</v>
      </c>
      <c r="D1004" t="s">
        <v>433</v>
      </c>
      <c r="E1004">
        <v>522</v>
      </c>
      <c r="F1004">
        <v>186</v>
      </c>
      <c r="G1004">
        <v>78.8</v>
      </c>
      <c r="H1004">
        <v>102.72499999999999</v>
      </c>
      <c r="I1004">
        <v>4442</v>
      </c>
    </row>
    <row r="1005" spans="1:9">
      <c r="A1005" t="s">
        <v>805</v>
      </c>
      <c r="B1005" t="s">
        <v>327</v>
      </c>
      <c r="C1005" t="s">
        <v>71</v>
      </c>
      <c r="D1005" t="s">
        <v>433</v>
      </c>
      <c r="E1005">
        <v>523</v>
      </c>
      <c r="F1005">
        <v>207</v>
      </c>
      <c r="G1005">
        <v>88.5</v>
      </c>
      <c r="H1005">
        <v>106.2</v>
      </c>
      <c r="I1005">
        <v>3064</v>
      </c>
    </row>
    <row r="1006" spans="1:9">
      <c r="A1006" t="s">
        <v>805</v>
      </c>
      <c r="B1006" t="s">
        <v>327</v>
      </c>
      <c r="C1006" t="s">
        <v>71</v>
      </c>
      <c r="D1006" t="s">
        <v>433</v>
      </c>
      <c r="E1006">
        <v>531</v>
      </c>
      <c r="F1006">
        <v>160</v>
      </c>
      <c r="G1006">
        <v>70.349999999999994</v>
      </c>
      <c r="H1006">
        <v>80</v>
      </c>
      <c r="I1006">
        <v>21338</v>
      </c>
    </row>
    <row r="1007" spans="1:9">
      <c r="A1007" t="s">
        <v>805</v>
      </c>
      <c r="B1007" t="s">
        <v>327</v>
      </c>
      <c r="C1007" t="s">
        <v>71</v>
      </c>
      <c r="D1007" t="s">
        <v>433</v>
      </c>
      <c r="E1007">
        <v>532</v>
      </c>
      <c r="F1007">
        <v>210</v>
      </c>
      <c r="G1007">
        <v>89.6</v>
      </c>
      <c r="H1007">
        <v>110</v>
      </c>
      <c r="I1007">
        <v>20807</v>
      </c>
    </row>
    <row r="1008" spans="1:9">
      <c r="A1008" t="s">
        <v>805</v>
      </c>
      <c r="B1008" t="s">
        <v>327</v>
      </c>
      <c r="C1008" t="s">
        <v>71</v>
      </c>
      <c r="D1008" t="s">
        <v>433</v>
      </c>
      <c r="E1008">
        <v>533</v>
      </c>
      <c r="F1008">
        <v>238.5</v>
      </c>
      <c r="G1008">
        <v>104</v>
      </c>
      <c r="H1008">
        <v>125</v>
      </c>
      <c r="I1008">
        <v>9366</v>
      </c>
    </row>
    <row r="1009" spans="1:9">
      <c r="A1009" t="s">
        <v>805</v>
      </c>
      <c r="B1009" t="s">
        <v>327</v>
      </c>
      <c r="C1009" t="s">
        <v>71</v>
      </c>
      <c r="D1009" t="s">
        <v>433</v>
      </c>
      <c r="E1009">
        <v>534</v>
      </c>
      <c r="F1009">
        <v>268.5</v>
      </c>
      <c r="G1009">
        <v>113</v>
      </c>
      <c r="H1009">
        <v>139.02500000000001</v>
      </c>
      <c r="I1009">
        <v>3772</v>
      </c>
    </row>
    <row r="1010" spans="1:9">
      <c r="A1010" t="s">
        <v>805</v>
      </c>
      <c r="B1010" t="s">
        <v>327</v>
      </c>
      <c r="C1010" t="s">
        <v>71</v>
      </c>
      <c r="D1010" t="s">
        <v>433</v>
      </c>
      <c r="E1010">
        <v>575</v>
      </c>
      <c r="F1010">
        <v>32</v>
      </c>
      <c r="G1010">
        <v>15</v>
      </c>
      <c r="H1010">
        <v>18.2</v>
      </c>
      <c r="I1010">
        <v>1279</v>
      </c>
    </row>
    <row r="1011" spans="1:9">
      <c r="A1011" t="s">
        <v>805</v>
      </c>
      <c r="B1011" t="s">
        <v>327</v>
      </c>
      <c r="C1011" t="s">
        <v>71</v>
      </c>
      <c r="D1011" t="s">
        <v>433</v>
      </c>
      <c r="E1011">
        <v>577</v>
      </c>
      <c r="F1011">
        <v>34</v>
      </c>
      <c r="G1011">
        <v>17.399999999999999</v>
      </c>
      <c r="H1011">
        <v>16</v>
      </c>
      <c r="I1011">
        <v>5271</v>
      </c>
    </row>
    <row r="1012" spans="1:9">
      <c r="A1012" t="s">
        <v>805</v>
      </c>
      <c r="B1012" t="s">
        <v>327</v>
      </c>
      <c r="C1012" t="s">
        <v>71</v>
      </c>
      <c r="D1012" t="s">
        <v>799</v>
      </c>
      <c r="E1012">
        <v>615</v>
      </c>
      <c r="F1012">
        <v>1600</v>
      </c>
      <c r="G1012">
        <v>600</v>
      </c>
      <c r="H1012">
        <v>1020</v>
      </c>
      <c r="I1012">
        <v>1802</v>
      </c>
    </row>
    <row r="1013" spans="1:9">
      <c r="A1013" t="s">
        <v>805</v>
      </c>
      <c r="B1013" t="s">
        <v>327</v>
      </c>
      <c r="C1013" t="s">
        <v>73</v>
      </c>
      <c r="D1013" t="s">
        <v>451</v>
      </c>
      <c r="E1013">
        <v>11</v>
      </c>
      <c r="F1013">
        <v>70</v>
      </c>
      <c r="G1013">
        <v>51.5</v>
      </c>
      <c r="H1013">
        <v>13.8</v>
      </c>
      <c r="I1013">
        <v>10811</v>
      </c>
    </row>
    <row r="1014" spans="1:9">
      <c r="A1014" t="s">
        <v>805</v>
      </c>
      <c r="B1014" t="s">
        <v>327</v>
      </c>
      <c r="C1014" t="s">
        <v>73</v>
      </c>
      <c r="D1014" t="s">
        <v>451</v>
      </c>
      <c r="E1014">
        <v>12</v>
      </c>
      <c r="F1014">
        <v>60</v>
      </c>
      <c r="G1014">
        <v>43.2</v>
      </c>
      <c r="H1014">
        <v>14.1</v>
      </c>
      <c r="I1014">
        <v>17262</v>
      </c>
    </row>
    <row r="1015" spans="1:9">
      <c r="A1015" t="s">
        <v>805</v>
      </c>
      <c r="B1015" t="s">
        <v>327</v>
      </c>
      <c r="C1015" t="s">
        <v>73</v>
      </c>
      <c r="D1015" t="s">
        <v>451</v>
      </c>
      <c r="E1015">
        <v>13</v>
      </c>
      <c r="F1015">
        <v>55</v>
      </c>
      <c r="G1015">
        <v>31.6</v>
      </c>
      <c r="H1015">
        <v>23.8</v>
      </c>
      <c r="I1015">
        <v>7899</v>
      </c>
    </row>
    <row r="1016" spans="1:9">
      <c r="A1016" t="s">
        <v>805</v>
      </c>
      <c r="B1016" t="s">
        <v>327</v>
      </c>
      <c r="C1016" t="s">
        <v>73</v>
      </c>
      <c r="D1016" t="s">
        <v>451</v>
      </c>
      <c r="E1016">
        <v>14</v>
      </c>
      <c r="F1016">
        <v>65</v>
      </c>
      <c r="G1016">
        <v>35.200000000000003</v>
      </c>
      <c r="H1016">
        <v>33.4</v>
      </c>
      <c r="I1016">
        <v>2943</v>
      </c>
    </row>
    <row r="1017" spans="1:9">
      <c r="A1017" t="s">
        <v>805</v>
      </c>
      <c r="B1017" t="s">
        <v>327</v>
      </c>
      <c r="C1017" t="s">
        <v>73</v>
      </c>
      <c r="D1017" t="s">
        <v>451</v>
      </c>
      <c r="E1017">
        <v>22</v>
      </c>
      <c r="F1017">
        <v>45.5</v>
      </c>
      <c r="G1017">
        <v>25.5</v>
      </c>
      <c r="H1017">
        <v>15.5</v>
      </c>
      <c r="I1017">
        <v>30910</v>
      </c>
    </row>
    <row r="1018" spans="1:9">
      <c r="A1018" t="s">
        <v>805</v>
      </c>
      <c r="B1018" t="s">
        <v>327</v>
      </c>
      <c r="C1018" t="s">
        <v>73</v>
      </c>
      <c r="D1018" t="s">
        <v>451</v>
      </c>
      <c r="E1018">
        <v>71</v>
      </c>
      <c r="F1018">
        <v>55</v>
      </c>
      <c r="G1018">
        <v>34</v>
      </c>
      <c r="H1018">
        <v>19.3</v>
      </c>
      <c r="I1018">
        <v>1193</v>
      </c>
    </row>
    <row r="1019" spans="1:9">
      <c r="A1019" t="s">
        <v>805</v>
      </c>
      <c r="B1019" t="s">
        <v>327</v>
      </c>
      <c r="C1019" t="s">
        <v>73</v>
      </c>
      <c r="D1019" t="s">
        <v>455</v>
      </c>
      <c r="E1019">
        <v>111</v>
      </c>
      <c r="F1019">
        <v>65</v>
      </c>
      <c r="G1019">
        <v>44.05</v>
      </c>
      <c r="H1019">
        <v>18.45</v>
      </c>
      <c r="I1019">
        <v>1210</v>
      </c>
    </row>
    <row r="1020" spans="1:9">
      <c r="A1020" t="s">
        <v>805</v>
      </c>
      <c r="B1020" t="s">
        <v>327</v>
      </c>
      <c r="C1020" t="s">
        <v>73</v>
      </c>
      <c r="D1020" t="s">
        <v>455</v>
      </c>
      <c r="E1020">
        <v>114</v>
      </c>
      <c r="F1020">
        <v>113</v>
      </c>
      <c r="G1020">
        <v>78.5</v>
      </c>
      <c r="H1020">
        <v>32.4</v>
      </c>
      <c r="I1020">
        <v>25335</v>
      </c>
    </row>
    <row r="1021" spans="1:9">
      <c r="A1021" t="s">
        <v>805</v>
      </c>
      <c r="B1021" t="s">
        <v>327</v>
      </c>
      <c r="C1021" t="s">
        <v>73</v>
      </c>
      <c r="D1021" t="s">
        <v>455</v>
      </c>
      <c r="E1021">
        <v>121</v>
      </c>
      <c r="F1021">
        <v>30</v>
      </c>
      <c r="G1021">
        <v>24.8</v>
      </c>
      <c r="H1021">
        <v>5</v>
      </c>
      <c r="I1021">
        <v>11655</v>
      </c>
    </row>
    <row r="1022" spans="1:9">
      <c r="A1022" t="s">
        <v>805</v>
      </c>
      <c r="B1022" t="s">
        <v>327</v>
      </c>
      <c r="C1022" t="s">
        <v>73</v>
      </c>
      <c r="D1022" t="s">
        <v>455</v>
      </c>
      <c r="E1022">
        <v>161</v>
      </c>
      <c r="F1022">
        <v>70</v>
      </c>
      <c r="G1022">
        <v>41.5</v>
      </c>
      <c r="H1022">
        <v>22.5</v>
      </c>
      <c r="I1022">
        <v>1822</v>
      </c>
    </row>
    <row r="1023" spans="1:9">
      <c r="A1023" t="s">
        <v>805</v>
      </c>
      <c r="B1023" t="s">
        <v>327</v>
      </c>
      <c r="C1023" t="s">
        <v>73</v>
      </c>
      <c r="D1023" t="s">
        <v>441</v>
      </c>
      <c r="E1023">
        <v>311</v>
      </c>
      <c r="F1023">
        <v>169.5</v>
      </c>
      <c r="G1023">
        <v>88.1</v>
      </c>
      <c r="H1023">
        <v>83.4</v>
      </c>
      <c r="I1023">
        <v>4696</v>
      </c>
    </row>
    <row r="1024" spans="1:9">
      <c r="A1024" t="s">
        <v>805</v>
      </c>
      <c r="B1024" t="s">
        <v>327</v>
      </c>
      <c r="C1024" t="s">
        <v>73</v>
      </c>
      <c r="D1024" t="s">
        <v>433</v>
      </c>
      <c r="E1024">
        <v>521</v>
      </c>
      <c r="F1024">
        <v>147</v>
      </c>
      <c r="G1024">
        <v>73.8</v>
      </c>
      <c r="H1024">
        <v>67.599999999999994</v>
      </c>
      <c r="I1024">
        <v>2576</v>
      </c>
    </row>
    <row r="1025" spans="1:9">
      <c r="A1025" t="s">
        <v>805</v>
      </c>
      <c r="B1025" t="s">
        <v>327</v>
      </c>
      <c r="C1025" t="s">
        <v>73</v>
      </c>
      <c r="D1025" t="s">
        <v>433</v>
      </c>
      <c r="E1025">
        <v>522</v>
      </c>
      <c r="F1025">
        <v>177.5</v>
      </c>
      <c r="G1025">
        <v>93.8</v>
      </c>
      <c r="H1025">
        <v>81.2</v>
      </c>
      <c r="I1025">
        <v>2008</v>
      </c>
    </row>
    <row r="1026" spans="1:9">
      <c r="A1026" t="s">
        <v>805</v>
      </c>
      <c r="B1026" t="s">
        <v>327</v>
      </c>
      <c r="C1026" t="s">
        <v>73</v>
      </c>
      <c r="D1026" t="s">
        <v>433</v>
      </c>
      <c r="E1026">
        <v>523</v>
      </c>
      <c r="F1026">
        <v>195</v>
      </c>
      <c r="G1026">
        <v>108.8</v>
      </c>
      <c r="H1026">
        <v>103.8</v>
      </c>
      <c r="I1026">
        <v>1357</v>
      </c>
    </row>
    <row r="1027" spans="1:9">
      <c r="A1027" t="s">
        <v>805</v>
      </c>
      <c r="B1027" t="s">
        <v>327</v>
      </c>
      <c r="C1027" t="s">
        <v>73</v>
      </c>
      <c r="D1027" t="s">
        <v>433</v>
      </c>
      <c r="E1027">
        <v>531</v>
      </c>
      <c r="F1027">
        <v>155</v>
      </c>
      <c r="G1027">
        <v>82.3</v>
      </c>
      <c r="H1027">
        <v>63.1</v>
      </c>
      <c r="I1027">
        <v>7874</v>
      </c>
    </row>
    <row r="1028" spans="1:9">
      <c r="A1028" t="s">
        <v>805</v>
      </c>
      <c r="B1028" t="s">
        <v>327</v>
      </c>
      <c r="C1028" t="s">
        <v>73</v>
      </c>
      <c r="D1028" t="s">
        <v>433</v>
      </c>
      <c r="E1028">
        <v>532</v>
      </c>
      <c r="F1028">
        <v>191.5</v>
      </c>
      <c r="G1028">
        <v>102.4</v>
      </c>
      <c r="H1028">
        <v>83</v>
      </c>
      <c r="I1028">
        <v>7814</v>
      </c>
    </row>
    <row r="1029" spans="1:9">
      <c r="A1029" t="s">
        <v>805</v>
      </c>
      <c r="B1029" t="s">
        <v>327</v>
      </c>
      <c r="C1029" t="s">
        <v>73</v>
      </c>
      <c r="D1029" t="s">
        <v>433</v>
      </c>
      <c r="E1029">
        <v>533</v>
      </c>
      <c r="F1029">
        <v>228</v>
      </c>
      <c r="G1029">
        <v>123.6</v>
      </c>
      <c r="H1029">
        <v>116</v>
      </c>
      <c r="I1029">
        <v>3700</v>
      </c>
    </row>
    <row r="1030" spans="1:9">
      <c r="A1030" t="s">
        <v>805</v>
      </c>
      <c r="B1030" t="s">
        <v>327</v>
      </c>
      <c r="C1030" t="s">
        <v>73</v>
      </c>
      <c r="D1030" t="s">
        <v>433</v>
      </c>
      <c r="E1030">
        <v>534</v>
      </c>
      <c r="F1030">
        <v>275</v>
      </c>
      <c r="G1030">
        <v>132.1</v>
      </c>
      <c r="H1030">
        <v>151.9</v>
      </c>
      <c r="I1030">
        <v>1738</v>
      </c>
    </row>
    <row r="1031" spans="1:9">
      <c r="A1031" t="s">
        <v>805</v>
      </c>
      <c r="B1031" t="s">
        <v>327</v>
      </c>
      <c r="C1031" t="s">
        <v>73</v>
      </c>
      <c r="D1031" t="s">
        <v>433</v>
      </c>
      <c r="E1031">
        <v>575</v>
      </c>
      <c r="F1031">
        <v>32</v>
      </c>
      <c r="G1031">
        <v>16.05</v>
      </c>
      <c r="H1031">
        <v>13.05</v>
      </c>
      <c r="I1031">
        <v>830</v>
      </c>
    </row>
    <row r="1032" spans="1:9">
      <c r="A1032" t="s">
        <v>805</v>
      </c>
      <c r="B1032" t="s">
        <v>327</v>
      </c>
      <c r="C1032" t="s">
        <v>73</v>
      </c>
      <c r="D1032" t="s">
        <v>433</v>
      </c>
      <c r="E1032">
        <v>577</v>
      </c>
      <c r="F1032">
        <v>34</v>
      </c>
      <c r="G1032">
        <v>18</v>
      </c>
      <c r="H1032">
        <v>13</v>
      </c>
      <c r="I1032">
        <v>3239</v>
      </c>
    </row>
    <row r="1033" spans="1:9">
      <c r="A1033" t="s">
        <v>805</v>
      </c>
      <c r="B1033" t="s">
        <v>327</v>
      </c>
      <c r="C1033" t="s">
        <v>73</v>
      </c>
      <c r="D1033" t="s">
        <v>799</v>
      </c>
      <c r="E1033">
        <v>615</v>
      </c>
      <c r="F1033">
        <v>1500</v>
      </c>
      <c r="G1033">
        <v>668.6</v>
      </c>
      <c r="H1033">
        <v>793.05</v>
      </c>
      <c r="I1033">
        <v>344</v>
      </c>
    </row>
    <row r="1034" spans="1:9">
      <c r="A1034" t="s">
        <v>805</v>
      </c>
      <c r="B1034" t="s">
        <v>327</v>
      </c>
      <c r="C1034" t="s">
        <v>800</v>
      </c>
      <c r="D1034" t="s">
        <v>451</v>
      </c>
      <c r="E1034">
        <v>11</v>
      </c>
      <c r="F1034">
        <v>60</v>
      </c>
      <c r="G1034">
        <v>41</v>
      </c>
      <c r="H1034">
        <v>18</v>
      </c>
      <c r="I1034">
        <v>492</v>
      </c>
    </row>
    <row r="1035" spans="1:9">
      <c r="A1035" t="s">
        <v>805</v>
      </c>
      <c r="B1035" t="s">
        <v>327</v>
      </c>
      <c r="C1035" t="s">
        <v>800</v>
      </c>
      <c r="D1035" t="s">
        <v>451</v>
      </c>
      <c r="E1035">
        <v>12</v>
      </c>
      <c r="F1035">
        <v>52.25</v>
      </c>
      <c r="G1035">
        <v>37</v>
      </c>
      <c r="H1035">
        <v>14.4</v>
      </c>
      <c r="I1035">
        <v>1018</v>
      </c>
    </row>
    <row r="1036" spans="1:9">
      <c r="A1036" t="s">
        <v>805</v>
      </c>
      <c r="B1036" t="s">
        <v>327</v>
      </c>
      <c r="C1036" t="s">
        <v>800</v>
      </c>
      <c r="D1036" t="s">
        <v>451</v>
      </c>
      <c r="E1036">
        <v>13</v>
      </c>
      <c r="F1036">
        <v>47</v>
      </c>
      <c r="G1036">
        <v>31.5</v>
      </c>
      <c r="H1036">
        <v>13.975</v>
      </c>
      <c r="I1036">
        <v>290</v>
      </c>
    </row>
    <row r="1037" spans="1:9">
      <c r="A1037" t="s">
        <v>805</v>
      </c>
      <c r="B1037" t="s">
        <v>327</v>
      </c>
      <c r="C1037" t="s">
        <v>800</v>
      </c>
      <c r="D1037" t="s">
        <v>451</v>
      </c>
      <c r="E1037">
        <v>14</v>
      </c>
      <c r="F1037">
        <v>62.5</v>
      </c>
      <c r="G1037">
        <v>35</v>
      </c>
      <c r="H1037">
        <v>21.2</v>
      </c>
      <c r="I1037">
        <v>95</v>
      </c>
    </row>
    <row r="1038" spans="1:9">
      <c r="A1038" t="s">
        <v>805</v>
      </c>
      <c r="B1038" t="s">
        <v>327</v>
      </c>
      <c r="C1038" t="s">
        <v>800</v>
      </c>
      <c r="D1038" t="s">
        <v>451</v>
      </c>
      <c r="E1038">
        <v>22</v>
      </c>
      <c r="F1038">
        <v>41.06</v>
      </c>
      <c r="G1038">
        <v>26.35</v>
      </c>
      <c r="H1038">
        <v>13.375</v>
      </c>
      <c r="I1038">
        <v>1226</v>
      </c>
    </row>
    <row r="1039" spans="1:9">
      <c r="A1039" t="s">
        <v>805</v>
      </c>
      <c r="B1039" t="s">
        <v>327</v>
      </c>
      <c r="C1039" t="s">
        <v>800</v>
      </c>
      <c r="D1039" t="s">
        <v>451</v>
      </c>
      <c r="E1039">
        <v>71</v>
      </c>
      <c r="F1039">
        <v>58</v>
      </c>
      <c r="G1039">
        <v>34</v>
      </c>
      <c r="H1039">
        <v>27</v>
      </c>
      <c r="I1039">
        <v>45</v>
      </c>
    </row>
    <row r="1040" spans="1:9">
      <c r="A1040" t="s">
        <v>805</v>
      </c>
      <c r="B1040" t="s">
        <v>327</v>
      </c>
      <c r="C1040" t="s">
        <v>800</v>
      </c>
      <c r="D1040" t="s">
        <v>455</v>
      </c>
      <c r="E1040">
        <v>111</v>
      </c>
      <c r="F1040">
        <v>60</v>
      </c>
      <c r="G1040">
        <v>40</v>
      </c>
      <c r="H1040">
        <v>15</v>
      </c>
      <c r="I1040">
        <v>85</v>
      </c>
    </row>
    <row r="1041" spans="1:9">
      <c r="A1041" t="s">
        <v>805</v>
      </c>
      <c r="B1041" t="s">
        <v>327</v>
      </c>
      <c r="C1041" t="s">
        <v>800</v>
      </c>
      <c r="D1041" t="s">
        <v>455</v>
      </c>
      <c r="E1041">
        <v>114</v>
      </c>
      <c r="F1041">
        <v>102</v>
      </c>
      <c r="G1041">
        <v>69.5</v>
      </c>
      <c r="H1041">
        <v>31</v>
      </c>
      <c r="I1041">
        <v>1303</v>
      </c>
    </row>
    <row r="1042" spans="1:9">
      <c r="A1042" t="s">
        <v>805</v>
      </c>
      <c r="B1042" t="s">
        <v>327</v>
      </c>
      <c r="C1042" t="s">
        <v>800</v>
      </c>
      <c r="D1042" t="s">
        <v>455</v>
      </c>
      <c r="E1042">
        <v>121</v>
      </c>
      <c r="F1042">
        <v>31</v>
      </c>
      <c r="G1042">
        <v>25</v>
      </c>
      <c r="H1042">
        <v>7.2</v>
      </c>
      <c r="I1042">
        <v>921</v>
      </c>
    </row>
    <row r="1043" spans="1:9">
      <c r="A1043" t="s">
        <v>805</v>
      </c>
      <c r="B1043" t="s">
        <v>327</v>
      </c>
      <c r="C1043" t="s">
        <v>800</v>
      </c>
      <c r="D1043" t="s">
        <v>455</v>
      </c>
      <c r="E1043">
        <v>161</v>
      </c>
      <c r="F1043">
        <v>53</v>
      </c>
      <c r="G1043">
        <v>32</v>
      </c>
      <c r="H1043">
        <v>16.55</v>
      </c>
      <c r="I1043">
        <v>81</v>
      </c>
    </row>
    <row r="1044" spans="1:9">
      <c r="A1044" t="s">
        <v>805</v>
      </c>
      <c r="B1044" t="s">
        <v>327</v>
      </c>
      <c r="C1044" t="s">
        <v>800</v>
      </c>
      <c r="D1044" t="s">
        <v>441</v>
      </c>
      <c r="E1044">
        <v>311</v>
      </c>
      <c r="F1044">
        <v>156</v>
      </c>
      <c r="G1044">
        <v>76</v>
      </c>
      <c r="H1044">
        <v>78</v>
      </c>
      <c r="I1044">
        <v>139</v>
      </c>
    </row>
    <row r="1045" spans="1:9">
      <c r="A1045" t="s">
        <v>805</v>
      </c>
      <c r="B1045" t="s">
        <v>327</v>
      </c>
      <c r="C1045" t="s">
        <v>800</v>
      </c>
      <c r="D1045" t="s">
        <v>433</v>
      </c>
      <c r="E1045">
        <v>521</v>
      </c>
      <c r="F1045">
        <v>140</v>
      </c>
      <c r="G1045">
        <v>74</v>
      </c>
      <c r="H1045">
        <v>51.924999999999997</v>
      </c>
      <c r="I1045">
        <v>114</v>
      </c>
    </row>
    <row r="1046" spans="1:9">
      <c r="A1046" t="s">
        <v>805</v>
      </c>
      <c r="B1046" t="s">
        <v>327</v>
      </c>
      <c r="C1046" t="s">
        <v>800</v>
      </c>
      <c r="D1046" t="s">
        <v>433</v>
      </c>
      <c r="E1046">
        <v>522</v>
      </c>
      <c r="F1046">
        <v>166</v>
      </c>
      <c r="G1046">
        <v>87</v>
      </c>
      <c r="H1046">
        <v>79.5</v>
      </c>
      <c r="I1046">
        <v>104</v>
      </c>
    </row>
    <row r="1047" spans="1:9">
      <c r="A1047" t="s">
        <v>805</v>
      </c>
      <c r="B1047" t="s">
        <v>327</v>
      </c>
      <c r="C1047" t="s">
        <v>800</v>
      </c>
      <c r="D1047" t="s">
        <v>433</v>
      </c>
      <c r="E1047">
        <v>523</v>
      </c>
      <c r="F1047">
        <v>186.5</v>
      </c>
      <c r="G1047">
        <v>97</v>
      </c>
      <c r="H1047">
        <v>91.25</v>
      </c>
      <c r="I1047">
        <v>56</v>
      </c>
    </row>
    <row r="1048" spans="1:9">
      <c r="A1048" t="s">
        <v>805</v>
      </c>
      <c r="B1048" t="s">
        <v>327</v>
      </c>
      <c r="C1048" t="s">
        <v>800</v>
      </c>
      <c r="D1048" t="s">
        <v>433</v>
      </c>
      <c r="E1048">
        <v>531</v>
      </c>
      <c r="F1048">
        <v>145</v>
      </c>
      <c r="G1048">
        <v>85</v>
      </c>
      <c r="H1048">
        <v>60</v>
      </c>
      <c r="I1048">
        <v>273</v>
      </c>
    </row>
    <row r="1049" spans="1:9">
      <c r="A1049" t="s">
        <v>805</v>
      </c>
      <c r="B1049" t="s">
        <v>327</v>
      </c>
      <c r="C1049" t="s">
        <v>800</v>
      </c>
      <c r="D1049" t="s">
        <v>433</v>
      </c>
      <c r="E1049">
        <v>532</v>
      </c>
      <c r="F1049">
        <v>185</v>
      </c>
      <c r="G1049">
        <v>96</v>
      </c>
      <c r="H1049">
        <v>77.45</v>
      </c>
      <c r="I1049">
        <v>287</v>
      </c>
    </row>
    <row r="1050" spans="1:9">
      <c r="A1050" t="s">
        <v>805</v>
      </c>
      <c r="B1050" t="s">
        <v>327</v>
      </c>
      <c r="C1050" t="s">
        <v>800</v>
      </c>
      <c r="D1050" t="s">
        <v>433</v>
      </c>
      <c r="E1050">
        <v>533</v>
      </c>
      <c r="F1050">
        <v>220</v>
      </c>
      <c r="G1050">
        <v>120</v>
      </c>
      <c r="H1050">
        <v>95</v>
      </c>
      <c r="I1050">
        <v>149</v>
      </c>
    </row>
    <row r="1051" spans="1:9">
      <c r="A1051" t="s">
        <v>805</v>
      </c>
      <c r="B1051" t="s">
        <v>327</v>
      </c>
      <c r="C1051" t="s">
        <v>800</v>
      </c>
      <c r="D1051" t="s">
        <v>433</v>
      </c>
      <c r="E1051">
        <v>534</v>
      </c>
      <c r="F1051">
        <v>235</v>
      </c>
      <c r="G1051">
        <v>121.05</v>
      </c>
      <c r="H1051">
        <v>106.9</v>
      </c>
      <c r="I1051">
        <v>72</v>
      </c>
    </row>
    <row r="1052" spans="1:9">
      <c r="A1052" t="s">
        <v>805</v>
      </c>
      <c r="B1052" t="s">
        <v>327</v>
      </c>
      <c r="C1052" t="s">
        <v>800</v>
      </c>
      <c r="D1052" t="s">
        <v>433</v>
      </c>
      <c r="E1052">
        <v>575</v>
      </c>
      <c r="F1052">
        <v>30</v>
      </c>
      <c r="G1052">
        <v>13.9</v>
      </c>
      <c r="H1052">
        <v>15.35</v>
      </c>
      <c r="I1052">
        <v>24</v>
      </c>
    </row>
    <row r="1053" spans="1:9">
      <c r="A1053" t="s">
        <v>805</v>
      </c>
      <c r="B1053" t="s">
        <v>327</v>
      </c>
      <c r="C1053" t="s">
        <v>800</v>
      </c>
      <c r="D1053" t="s">
        <v>433</v>
      </c>
      <c r="E1053">
        <v>577</v>
      </c>
      <c r="F1053">
        <v>31</v>
      </c>
      <c r="G1053">
        <v>17.5</v>
      </c>
      <c r="H1053">
        <v>12.45</v>
      </c>
      <c r="I1053">
        <v>82</v>
      </c>
    </row>
    <row r="1054" spans="1:9">
      <c r="A1054" t="s">
        <v>805</v>
      </c>
      <c r="B1054" t="s">
        <v>327</v>
      </c>
      <c r="C1054" t="s">
        <v>800</v>
      </c>
      <c r="D1054" t="s">
        <v>799</v>
      </c>
      <c r="E1054">
        <v>615</v>
      </c>
      <c r="F1054">
        <v>1597.5</v>
      </c>
      <c r="G1054">
        <v>700</v>
      </c>
      <c r="H1054">
        <v>935</v>
      </c>
      <c r="I1054">
        <v>24</v>
      </c>
    </row>
    <row r="1055" spans="1:9">
      <c r="A1055" t="s">
        <v>805</v>
      </c>
      <c r="B1055" t="s">
        <v>484</v>
      </c>
      <c r="C1055" t="s">
        <v>70</v>
      </c>
      <c r="D1055" t="s">
        <v>451</v>
      </c>
      <c r="E1055">
        <v>11</v>
      </c>
      <c r="F1055">
        <v>57</v>
      </c>
      <c r="G1055">
        <v>39</v>
      </c>
      <c r="H1055">
        <v>16.7</v>
      </c>
      <c r="I1055">
        <v>1380584</v>
      </c>
    </row>
    <row r="1056" spans="1:9">
      <c r="A1056" t="s">
        <v>805</v>
      </c>
      <c r="B1056" t="s">
        <v>484</v>
      </c>
      <c r="C1056" t="s">
        <v>70</v>
      </c>
      <c r="D1056" t="s">
        <v>451</v>
      </c>
      <c r="E1056">
        <v>12</v>
      </c>
      <c r="F1056">
        <v>52</v>
      </c>
      <c r="G1056">
        <v>34.9</v>
      </c>
      <c r="H1056">
        <v>16.2</v>
      </c>
      <c r="I1056">
        <v>4791081</v>
      </c>
    </row>
    <row r="1057" spans="1:9">
      <c r="A1057" t="s">
        <v>805</v>
      </c>
      <c r="B1057" t="s">
        <v>484</v>
      </c>
      <c r="C1057" t="s">
        <v>70</v>
      </c>
      <c r="D1057" t="s">
        <v>451</v>
      </c>
      <c r="E1057">
        <v>13</v>
      </c>
      <c r="F1057">
        <v>47</v>
      </c>
      <c r="G1057">
        <v>28.7</v>
      </c>
      <c r="H1057">
        <v>17.600000000000001</v>
      </c>
      <c r="I1057">
        <v>1188481</v>
      </c>
    </row>
    <row r="1058" spans="1:9">
      <c r="A1058" t="s">
        <v>805</v>
      </c>
      <c r="B1058" t="s">
        <v>484</v>
      </c>
      <c r="C1058" t="s">
        <v>70</v>
      </c>
      <c r="D1058" t="s">
        <v>451</v>
      </c>
      <c r="E1058">
        <v>14</v>
      </c>
      <c r="F1058">
        <v>60</v>
      </c>
      <c r="G1058">
        <v>35</v>
      </c>
      <c r="H1058">
        <v>24.4</v>
      </c>
      <c r="I1058">
        <v>291193</v>
      </c>
    </row>
    <row r="1059" spans="1:9">
      <c r="A1059" t="s">
        <v>805</v>
      </c>
      <c r="B1059" t="s">
        <v>484</v>
      </c>
      <c r="C1059" t="s">
        <v>70</v>
      </c>
      <c r="D1059" t="s">
        <v>451</v>
      </c>
      <c r="E1059">
        <v>22</v>
      </c>
      <c r="F1059">
        <v>41</v>
      </c>
      <c r="G1059">
        <v>25</v>
      </c>
      <c r="H1059">
        <v>16</v>
      </c>
      <c r="I1059">
        <v>5013878</v>
      </c>
    </row>
    <row r="1060" spans="1:9">
      <c r="A1060" t="s">
        <v>805</v>
      </c>
      <c r="B1060" t="s">
        <v>484</v>
      </c>
      <c r="C1060" t="s">
        <v>70</v>
      </c>
      <c r="D1060" t="s">
        <v>451</v>
      </c>
      <c r="E1060">
        <v>71</v>
      </c>
      <c r="F1060">
        <v>57</v>
      </c>
      <c r="G1060">
        <v>33</v>
      </c>
      <c r="H1060">
        <v>22.7</v>
      </c>
      <c r="I1060">
        <v>245246</v>
      </c>
    </row>
    <row r="1061" spans="1:9">
      <c r="A1061" t="s">
        <v>805</v>
      </c>
      <c r="B1061" t="s">
        <v>484</v>
      </c>
      <c r="C1061" t="s">
        <v>70</v>
      </c>
      <c r="D1061" t="s">
        <v>455</v>
      </c>
      <c r="E1061">
        <v>111</v>
      </c>
      <c r="F1061">
        <v>57.5</v>
      </c>
      <c r="G1061">
        <v>37.6</v>
      </c>
      <c r="H1061">
        <v>15</v>
      </c>
      <c r="I1061">
        <v>334726</v>
      </c>
    </row>
    <row r="1062" spans="1:9">
      <c r="A1062" t="s">
        <v>805</v>
      </c>
      <c r="B1062" t="s">
        <v>484</v>
      </c>
      <c r="C1062" t="s">
        <v>70</v>
      </c>
      <c r="D1062" t="s">
        <v>455</v>
      </c>
      <c r="E1062">
        <v>114</v>
      </c>
      <c r="F1062">
        <v>103</v>
      </c>
      <c r="G1062">
        <v>68.3</v>
      </c>
      <c r="H1062">
        <v>31</v>
      </c>
      <c r="I1062">
        <v>5592515</v>
      </c>
    </row>
    <row r="1063" spans="1:9">
      <c r="A1063" t="s">
        <v>805</v>
      </c>
      <c r="B1063" t="s">
        <v>484</v>
      </c>
      <c r="C1063" t="s">
        <v>70</v>
      </c>
      <c r="D1063" t="s">
        <v>455</v>
      </c>
      <c r="E1063">
        <v>121</v>
      </c>
      <c r="F1063">
        <v>31.5</v>
      </c>
      <c r="G1063">
        <v>25</v>
      </c>
      <c r="H1063">
        <v>7</v>
      </c>
      <c r="I1063">
        <v>3925216</v>
      </c>
    </row>
    <row r="1064" spans="1:9">
      <c r="A1064" t="s">
        <v>805</v>
      </c>
      <c r="B1064" t="s">
        <v>484</v>
      </c>
      <c r="C1064" t="s">
        <v>70</v>
      </c>
      <c r="D1064" t="s">
        <v>455</v>
      </c>
      <c r="E1064">
        <v>161</v>
      </c>
      <c r="F1064">
        <v>50</v>
      </c>
      <c r="G1064">
        <v>32.049999999999997</v>
      </c>
      <c r="H1064">
        <v>18.8</v>
      </c>
      <c r="I1064">
        <v>478145</v>
      </c>
    </row>
    <row r="1065" spans="1:9">
      <c r="A1065" t="s">
        <v>805</v>
      </c>
      <c r="B1065" t="s">
        <v>484</v>
      </c>
      <c r="C1065" t="s">
        <v>70</v>
      </c>
      <c r="D1065" t="s">
        <v>441</v>
      </c>
      <c r="E1065">
        <v>311</v>
      </c>
      <c r="F1065">
        <v>152</v>
      </c>
      <c r="G1065">
        <v>80</v>
      </c>
      <c r="H1065">
        <v>72</v>
      </c>
      <c r="I1065">
        <v>557013</v>
      </c>
    </row>
    <row r="1066" spans="1:9">
      <c r="A1066" t="s">
        <v>805</v>
      </c>
      <c r="B1066" t="s">
        <v>484</v>
      </c>
      <c r="C1066" t="s">
        <v>70</v>
      </c>
      <c r="D1066" t="s">
        <v>433</v>
      </c>
      <c r="E1066">
        <v>521</v>
      </c>
      <c r="F1066">
        <v>135</v>
      </c>
      <c r="G1066">
        <v>68.849999999999994</v>
      </c>
      <c r="H1066">
        <v>58.2</v>
      </c>
      <c r="I1066">
        <v>442900</v>
      </c>
    </row>
    <row r="1067" spans="1:9">
      <c r="A1067" t="s">
        <v>805</v>
      </c>
      <c r="B1067" t="s">
        <v>484</v>
      </c>
      <c r="C1067" t="s">
        <v>70</v>
      </c>
      <c r="D1067" t="s">
        <v>433</v>
      </c>
      <c r="E1067">
        <v>522</v>
      </c>
      <c r="F1067">
        <v>161</v>
      </c>
      <c r="G1067">
        <v>84.6</v>
      </c>
      <c r="H1067">
        <v>71.45</v>
      </c>
      <c r="I1067">
        <v>353489</v>
      </c>
    </row>
    <row r="1068" spans="1:9">
      <c r="A1068" t="s">
        <v>805</v>
      </c>
      <c r="B1068" t="s">
        <v>484</v>
      </c>
      <c r="C1068" t="s">
        <v>70</v>
      </c>
      <c r="D1068" t="s">
        <v>433</v>
      </c>
      <c r="E1068">
        <v>523</v>
      </c>
      <c r="F1068">
        <v>185.5</v>
      </c>
      <c r="G1068">
        <v>95</v>
      </c>
      <c r="H1068">
        <v>82</v>
      </c>
      <c r="I1068">
        <v>241454</v>
      </c>
    </row>
    <row r="1069" spans="1:9">
      <c r="A1069" t="s">
        <v>805</v>
      </c>
      <c r="B1069" t="s">
        <v>484</v>
      </c>
      <c r="C1069" t="s">
        <v>70</v>
      </c>
      <c r="D1069" t="s">
        <v>433</v>
      </c>
      <c r="E1069">
        <v>531</v>
      </c>
      <c r="F1069">
        <v>145.5</v>
      </c>
      <c r="G1069">
        <v>75.599999999999994</v>
      </c>
      <c r="H1069">
        <v>59.2</v>
      </c>
      <c r="I1069">
        <v>1231576</v>
      </c>
    </row>
    <row r="1070" spans="1:9">
      <c r="A1070" t="s">
        <v>805</v>
      </c>
      <c r="B1070" t="s">
        <v>484</v>
      </c>
      <c r="C1070" t="s">
        <v>70</v>
      </c>
      <c r="D1070" t="s">
        <v>433</v>
      </c>
      <c r="E1070">
        <v>532</v>
      </c>
      <c r="F1070">
        <v>180</v>
      </c>
      <c r="G1070">
        <v>95</v>
      </c>
      <c r="H1070">
        <v>77</v>
      </c>
      <c r="I1070">
        <v>1241028</v>
      </c>
    </row>
    <row r="1071" spans="1:9">
      <c r="A1071" t="s">
        <v>805</v>
      </c>
      <c r="B1071" t="s">
        <v>484</v>
      </c>
      <c r="C1071" t="s">
        <v>70</v>
      </c>
      <c r="D1071" t="s">
        <v>433</v>
      </c>
      <c r="E1071">
        <v>533</v>
      </c>
      <c r="F1071">
        <v>210</v>
      </c>
      <c r="G1071">
        <v>105</v>
      </c>
      <c r="H1071">
        <v>90</v>
      </c>
      <c r="I1071">
        <v>588035</v>
      </c>
    </row>
    <row r="1072" spans="1:9">
      <c r="A1072" t="s">
        <v>805</v>
      </c>
      <c r="B1072" t="s">
        <v>484</v>
      </c>
      <c r="C1072" t="s">
        <v>70</v>
      </c>
      <c r="D1072" t="s">
        <v>433</v>
      </c>
      <c r="E1072">
        <v>534</v>
      </c>
      <c r="F1072">
        <v>238.5</v>
      </c>
      <c r="G1072">
        <v>123</v>
      </c>
      <c r="H1072">
        <v>101.2</v>
      </c>
      <c r="I1072">
        <v>264940</v>
      </c>
    </row>
    <row r="1073" spans="1:9">
      <c r="A1073" t="s">
        <v>805</v>
      </c>
      <c r="B1073" t="s">
        <v>484</v>
      </c>
      <c r="C1073" t="s">
        <v>70</v>
      </c>
      <c r="D1073" t="s">
        <v>433</v>
      </c>
      <c r="E1073">
        <v>575</v>
      </c>
      <c r="F1073">
        <v>32.5</v>
      </c>
      <c r="G1073">
        <v>16</v>
      </c>
      <c r="H1073">
        <v>14.2</v>
      </c>
      <c r="I1073">
        <v>129712</v>
      </c>
    </row>
    <row r="1074" spans="1:9">
      <c r="A1074" t="s">
        <v>805</v>
      </c>
      <c r="B1074" t="s">
        <v>484</v>
      </c>
      <c r="C1074" t="s">
        <v>70</v>
      </c>
      <c r="D1074" t="s">
        <v>433</v>
      </c>
      <c r="E1074">
        <v>577</v>
      </c>
      <c r="F1074">
        <v>31</v>
      </c>
      <c r="G1074">
        <v>17.850000000000001</v>
      </c>
      <c r="H1074">
        <v>13.5</v>
      </c>
      <c r="I1074">
        <v>425464</v>
      </c>
    </row>
    <row r="1075" spans="1:9">
      <c r="A1075" t="s">
        <v>805</v>
      </c>
      <c r="B1075" t="s">
        <v>484</v>
      </c>
      <c r="C1075" t="s">
        <v>70</v>
      </c>
      <c r="D1075" t="s">
        <v>799</v>
      </c>
      <c r="E1075">
        <v>615</v>
      </c>
      <c r="F1075">
        <v>1450</v>
      </c>
      <c r="G1075">
        <v>650</v>
      </c>
      <c r="H1075">
        <v>780</v>
      </c>
      <c r="I1075">
        <v>119459</v>
      </c>
    </row>
    <row r="1076" spans="1:9">
      <c r="A1076" t="s">
        <v>805</v>
      </c>
      <c r="B1076" t="s">
        <v>484</v>
      </c>
      <c r="C1076" t="s">
        <v>72</v>
      </c>
      <c r="D1076" t="s">
        <v>451</v>
      </c>
      <c r="E1076">
        <v>11</v>
      </c>
      <c r="F1076">
        <v>55</v>
      </c>
      <c r="G1076">
        <v>38</v>
      </c>
      <c r="H1076">
        <v>16.600000000000001</v>
      </c>
      <c r="I1076">
        <v>470624</v>
      </c>
    </row>
    <row r="1077" spans="1:9">
      <c r="A1077" t="s">
        <v>805</v>
      </c>
      <c r="B1077" t="s">
        <v>484</v>
      </c>
      <c r="C1077" t="s">
        <v>72</v>
      </c>
      <c r="D1077" t="s">
        <v>451</v>
      </c>
      <c r="E1077">
        <v>12</v>
      </c>
      <c r="F1077">
        <v>52</v>
      </c>
      <c r="G1077">
        <v>34.299999999999997</v>
      </c>
      <c r="H1077">
        <v>16.649999999999999</v>
      </c>
      <c r="I1077">
        <v>1607361</v>
      </c>
    </row>
    <row r="1078" spans="1:9">
      <c r="A1078" t="s">
        <v>805</v>
      </c>
      <c r="B1078" t="s">
        <v>484</v>
      </c>
      <c r="C1078" t="s">
        <v>72</v>
      </c>
      <c r="D1078" t="s">
        <v>451</v>
      </c>
      <c r="E1078">
        <v>13</v>
      </c>
      <c r="F1078">
        <v>46.5</v>
      </c>
      <c r="G1078">
        <v>29</v>
      </c>
      <c r="H1078">
        <v>18</v>
      </c>
      <c r="I1078">
        <v>388919</v>
      </c>
    </row>
    <row r="1079" spans="1:9">
      <c r="A1079" t="s">
        <v>805</v>
      </c>
      <c r="B1079" t="s">
        <v>484</v>
      </c>
      <c r="C1079" t="s">
        <v>72</v>
      </c>
      <c r="D1079" t="s">
        <v>451</v>
      </c>
      <c r="E1079">
        <v>14</v>
      </c>
      <c r="F1079">
        <v>60</v>
      </c>
      <c r="G1079">
        <v>35</v>
      </c>
      <c r="H1079">
        <v>25</v>
      </c>
      <c r="I1079">
        <v>76575</v>
      </c>
    </row>
    <row r="1080" spans="1:9">
      <c r="A1080" t="s">
        <v>805</v>
      </c>
      <c r="B1080" t="s">
        <v>484</v>
      </c>
      <c r="C1080" t="s">
        <v>72</v>
      </c>
      <c r="D1080" t="s">
        <v>451</v>
      </c>
      <c r="E1080">
        <v>22</v>
      </c>
      <c r="F1080">
        <v>40.5</v>
      </c>
      <c r="G1080">
        <v>24.45</v>
      </c>
      <c r="H1080">
        <v>15.1</v>
      </c>
      <c r="I1080">
        <v>1669833</v>
      </c>
    </row>
    <row r="1081" spans="1:9">
      <c r="A1081" t="s">
        <v>805</v>
      </c>
      <c r="B1081" t="s">
        <v>484</v>
      </c>
      <c r="C1081" t="s">
        <v>72</v>
      </c>
      <c r="D1081" t="s">
        <v>451</v>
      </c>
      <c r="E1081">
        <v>71</v>
      </c>
      <c r="F1081">
        <v>60</v>
      </c>
      <c r="G1081">
        <v>33</v>
      </c>
      <c r="H1081">
        <v>23</v>
      </c>
      <c r="I1081">
        <v>83761</v>
      </c>
    </row>
    <row r="1082" spans="1:9">
      <c r="A1082" t="s">
        <v>805</v>
      </c>
      <c r="B1082" t="s">
        <v>484</v>
      </c>
      <c r="C1082" t="s">
        <v>72</v>
      </c>
      <c r="D1082" t="s">
        <v>455</v>
      </c>
      <c r="E1082">
        <v>111</v>
      </c>
      <c r="F1082">
        <v>59</v>
      </c>
      <c r="G1082">
        <v>36</v>
      </c>
      <c r="H1082">
        <v>17.8</v>
      </c>
      <c r="I1082">
        <v>117024</v>
      </c>
    </row>
    <row r="1083" spans="1:9">
      <c r="A1083" t="s">
        <v>805</v>
      </c>
      <c r="B1083" t="s">
        <v>484</v>
      </c>
      <c r="C1083" t="s">
        <v>72</v>
      </c>
      <c r="D1083" t="s">
        <v>455</v>
      </c>
      <c r="E1083">
        <v>114</v>
      </c>
      <c r="F1083">
        <v>103</v>
      </c>
      <c r="G1083">
        <v>65</v>
      </c>
      <c r="H1083">
        <v>35</v>
      </c>
      <c r="I1083">
        <v>1912416</v>
      </c>
    </row>
    <row r="1084" spans="1:9">
      <c r="A1084" t="s">
        <v>805</v>
      </c>
      <c r="B1084" t="s">
        <v>484</v>
      </c>
      <c r="C1084" t="s">
        <v>72</v>
      </c>
      <c r="D1084" t="s">
        <v>455</v>
      </c>
      <c r="E1084">
        <v>121</v>
      </c>
      <c r="F1084">
        <v>31.5</v>
      </c>
      <c r="G1084">
        <v>25</v>
      </c>
      <c r="H1084">
        <v>8</v>
      </c>
      <c r="I1084">
        <v>1575927</v>
      </c>
    </row>
    <row r="1085" spans="1:9">
      <c r="A1085" t="s">
        <v>805</v>
      </c>
      <c r="B1085" t="s">
        <v>484</v>
      </c>
      <c r="C1085" t="s">
        <v>72</v>
      </c>
      <c r="D1085" t="s">
        <v>455</v>
      </c>
      <c r="E1085">
        <v>161</v>
      </c>
      <c r="F1085">
        <v>50</v>
      </c>
      <c r="G1085">
        <v>30.1</v>
      </c>
      <c r="H1085">
        <v>21.2</v>
      </c>
      <c r="I1085">
        <v>141478</v>
      </c>
    </row>
    <row r="1086" spans="1:9">
      <c r="A1086" t="s">
        <v>805</v>
      </c>
      <c r="B1086" t="s">
        <v>484</v>
      </c>
      <c r="C1086" t="s">
        <v>72</v>
      </c>
      <c r="D1086" t="s">
        <v>441</v>
      </c>
      <c r="E1086">
        <v>311</v>
      </c>
      <c r="F1086">
        <v>159.4</v>
      </c>
      <c r="G1086">
        <v>80</v>
      </c>
      <c r="H1086">
        <v>80</v>
      </c>
      <c r="I1086">
        <v>178098</v>
      </c>
    </row>
    <row r="1087" spans="1:9">
      <c r="A1087" t="s">
        <v>805</v>
      </c>
      <c r="B1087" t="s">
        <v>484</v>
      </c>
      <c r="C1087" t="s">
        <v>72</v>
      </c>
      <c r="D1087" t="s">
        <v>433</v>
      </c>
      <c r="E1087">
        <v>521</v>
      </c>
      <c r="F1087">
        <v>145.5</v>
      </c>
      <c r="G1087">
        <v>67</v>
      </c>
      <c r="H1087">
        <v>70</v>
      </c>
      <c r="I1087">
        <v>141129</v>
      </c>
    </row>
    <row r="1088" spans="1:9">
      <c r="A1088" t="s">
        <v>805</v>
      </c>
      <c r="B1088" t="s">
        <v>484</v>
      </c>
      <c r="C1088" t="s">
        <v>72</v>
      </c>
      <c r="D1088" t="s">
        <v>433</v>
      </c>
      <c r="E1088">
        <v>522</v>
      </c>
      <c r="F1088">
        <v>168</v>
      </c>
      <c r="G1088">
        <v>81</v>
      </c>
      <c r="H1088">
        <v>87.7</v>
      </c>
      <c r="I1088">
        <v>107673</v>
      </c>
    </row>
    <row r="1089" spans="1:9">
      <c r="A1089" t="s">
        <v>805</v>
      </c>
      <c r="B1089" t="s">
        <v>484</v>
      </c>
      <c r="C1089" t="s">
        <v>72</v>
      </c>
      <c r="D1089" t="s">
        <v>433</v>
      </c>
      <c r="E1089">
        <v>523</v>
      </c>
      <c r="F1089">
        <v>198.5</v>
      </c>
      <c r="G1089">
        <v>91.55</v>
      </c>
      <c r="H1089">
        <v>101.9</v>
      </c>
      <c r="I1089">
        <v>77013</v>
      </c>
    </row>
    <row r="1090" spans="1:9">
      <c r="A1090" t="s">
        <v>805</v>
      </c>
      <c r="B1090" t="s">
        <v>484</v>
      </c>
      <c r="C1090" t="s">
        <v>72</v>
      </c>
      <c r="D1090" t="s">
        <v>433</v>
      </c>
      <c r="E1090">
        <v>531</v>
      </c>
      <c r="F1090">
        <v>145.5</v>
      </c>
      <c r="G1090">
        <v>74</v>
      </c>
      <c r="H1090">
        <v>67.5</v>
      </c>
      <c r="I1090">
        <v>392764</v>
      </c>
    </row>
    <row r="1091" spans="1:9">
      <c r="A1091" t="s">
        <v>805</v>
      </c>
      <c r="B1091" t="s">
        <v>484</v>
      </c>
      <c r="C1091" t="s">
        <v>72</v>
      </c>
      <c r="D1091" t="s">
        <v>433</v>
      </c>
      <c r="E1091">
        <v>532</v>
      </c>
      <c r="F1091">
        <v>185.5</v>
      </c>
      <c r="G1091">
        <v>89.5</v>
      </c>
      <c r="H1091">
        <v>90</v>
      </c>
      <c r="I1091">
        <v>377337</v>
      </c>
    </row>
    <row r="1092" spans="1:9">
      <c r="A1092" t="s">
        <v>805</v>
      </c>
      <c r="B1092" t="s">
        <v>484</v>
      </c>
      <c r="C1092" t="s">
        <v>72</v>
      </c>
      <c r="D1092" t="s">
        <v>433</v>
      </c>
      <c r="E1092">
        <v>533</v>
      </c>
      <c r="F1092">
        <v>212.5</v>
      </c>
      <c r="G1092">
        <v>104</v>
      </c>
      <c r="H1092">
        <v>104</v>
      </c>
      <c r="I1092">
        <v>181329</v>
      </c>
    </row>
    <row r="1093" spans="1:9">
      <c r="A1093" t="s">
        <v>805</v>
      </c>
      <c r="B1093" t="s">
        <v>484</v>
      </c>
      <c r="C1093" t="s">
        <v>72</v>
      </c>
      <c r="D1093" t="s">
        <v>433</v>
      </c>
      <c r="E1093">
        <v>534</v>
      </c>
      <c r="F1093">
        <v>245</v>
      </c>
      <c r="G1093">
        <v>113</v>
      </c>
      <c r="H1093">
        <v>120</v>
      </c>
      <c r="I1093">
        <v>77231</v>
      </c>
    </row>
    <row r="1094" spans="1:9">
      <c r="A1094" t="s">
        <v>805</v>
      </c>
      <c r="B1094" t="s">
        <v>484</v>
      </c>
      <c r="C1094" t="s">
        <v>72</v>
      </c>
      <c r="D1094" t="s">
        <v>433</v>
      </c>
      <c r="E1094">
        <v>575</v>
      </c>
      <c r="F1094">
        <v>32.5</v>
      </c>
      <c r="G1094">
        <v>15</v>
      </c>
      <c r="H1094">
        <v>16.5</v>
      </c>
      <c r="I1094">
        <v>39138</v>
      </c>
    </row>
    <row r="1095" spans="1:9">
      <c r="A1095" t="s">
        <v>805</v>
      </c>
      <c r="B1095" t="s">
        <v>484</v>
      </c>
      <c r="C1095" t="s">
        <v>72</v>
      </c>
      <c r="D1095" t="s">
        <v>433</v>
      </c>
      <c r="E1095">
        <v>577</v>
      </c>
      <c r="F1095">
        <v>31</v>
      </c>
      <c r="G1095">
        <v>17.399999999999999</v>
      </c>
      <c r="H1095">
        <v>14.4</v>
      </c>
      <c r="I1095">
        <v>109314</v>
      </c>
    </row>
    <row r="1096" spans="1:9">
      <c r="A1096" t="s">
        <v>805</v>
      </c>
      <c r="B1096" t="s">
        <v>484</v>
      </c>
      <c r="C1096" t="s">
        <v>72</v>
      </c>
      <c r="D1096" t="s">
        <v>799</v>
      </c>
      <c r="E1096">
        <v>615</v>
      </c>
      <c r="F1096">
        <v>1478</v>
      </c>
      <c r="G1096">
        <v>600</v>
      </c>
      <c r="H1096">
        <v>820</v>
      </c>
      <c r="I1096">
        <v>41436</v>
      </c>
    </row>
    <row r="1097" spans="1:9">
      <c r="A1097" t="s">
        <v>805</v>
      </c>
      <c r="B1097" t="s">
        <v>484</v>
      </c>
      <c r="C1097" t="s">
        <v>804</v>
      </c>
      <c r="D1097" t="s">
        <v>451</v>
      </c>
      <c r="E1097">
        <v>11</v>
      </c>
      <c r="F1097">
        <v>60</v>
      </c>
      <c r="G1097">
        <v>38.700000000000003</v>
      </c>
      <c r="H1097">
        <v>18</v>
      </c>
      <c r="I1097">
        <v>274078</v>
      </c>
    </row>
    <row r="1098" spans="1:9">
      <c r="A1098" t="s">
        <v>805</v>
      </c>
      <c r="B1098" t="s">
        <v>484</v>
      </c>
      <c r="C1098" t="s">
        <v>804</v>
      </c>
      <c r="D1098" t="s">
        <v>451</v>
      </c>
      <c r="E1098">
        <v>12</v>
      </c>
      <c r="F1098">
        <v>52.5</v>
      </c>
      <c r="G1098">
        <v>33.9</v>
      </c>
      <c r="H1098">
        <v>17.850000000000001</v>
      </c>
      <c r="I1098">
        <v>1123959</v>
      </c>
    </row>
    <row r="1099" spans="1:9">
      <c r="A1099" t="s">
        <v>805</v>
      </c>
      <c r="B1099" t="s">
        <v>484</v>
      </c>
      <c r="C1099" t="s">
        <v>804</v>
      </c>
      <c r="D1099" t="s">
        <v>451</v>
      </c>
      <c r="E1099">
        <v>13</v>
      </c>
      <c r="F1099">
        <v>49.5</v>
      </c>
      <c r="G1099">
        <v>28.7</v>
      </c>
      <c r="H1099">
        <v>18</v>
      </c>
      <c r="I1099">
        <v>239347</v>
      </c>
    </row>
    <row r="1100" spans="1:9">
      <c r="A1100" t="s">
        <v>805</v>
      </c>
      <c r="B1100" t="s">
        <v>484</v>
      </c>
      <c r="C1100" t="s">
        <v>804</v>
      </c>
      <c r="D1100" t="s">
        <v>451</v>
      </c>
      <c r="E1100">
        <v>14</v>
      </c>
      <c r="F1100">
        <v>60</v>
      </c>
      <c r="G1100">
        <v>33</v>
      </c>
      <c r="H1100">
        <v>25.3</v>
      </c>
      <c r="I1100">
        <v>57917</v>
      </c>
    </row>
    <row r="1101" spans="1:9">
      <c r="A1101" t="s">
        <v>805</v>
      </c>
      <c r="B1101" t="s">
        <v>484</v>
      </c>
      <c r="C1101" t="s">
        <v>804</v>
      </c>
      <c r="D1101" t="s">
        <v>451</v>
      </c>
      <c r="E1101">
        <v>22</v>
      </c>
      <c r="F1101">
        <v>43</v>
      </c>
      <c r="G1101">
        <v>24.45</v>
      </c>
      <c r="H1101">
        <v>17.100000000000001</v>
      </c>
      <c r="I1101">
        <v>905590</v>
      </c>
    </row>
    <row r="1102" spans="1:9">
      <c r="A1102" t="s">
        <v>805</v>
      </c>
      <c r="B1102" t="s">
        <v>484</v>
      </c>
      <c r="C1102" t="s">
        <v>804</v>
      </c>
      <c r="D1102" t="s">
        <v>451</v>
      </c>
      <c r="E1102">
        <v>71</v>
      </c>
      <c r="F1102">
        <v>57</v>
      </c>
      <c r="G1102">
        <v>31</v>
      </c>
      <c r="H1102">
        <v>22.8</v>
      </c>
      <c r="I1102">
        <v>41494</v>
      </c>
    </row>
    <row r="1103" spans="1:9">
      <c r="A1103" t="s">
        <v>805</v>
      </c>
      <c r="B1103" t="s">
        <v>484</v>
      </c>
      <c r="C1103" t="s">
        <v>804</v>
      </c>
      <c r="D1103" t="s">
        <v>455</v>
      </c>
      <c r="E1103">
        <v>111</v>
      </c>
      <c r="F1103">
        <v>55</v>
      </c>
      <c r="G1103">
        <v>36</v>
      </c>
      <c r="H1103">
        <v>15.5</v>
      </c>
      <c r="I1103">
        <v>77410</v>
      </c>
    </row>
    <row r="1104" spans="1:9">
      <c r="A1104" t="s">
        <v>805</v>
      </c>
      <c r="B1104" t="s">
        <v>484</v>
      </c>
      <c r="C1104" t="s">
        <v>804</v>
      </c>
      <c r="D1104" t="s">
        <v>455</v>
      </c>
      <c r="E1104">
        <v>114</v>
      </c>
      <c r="F1104">
        <v>103</v>
      </c>
      <c r="G1104">
        <v>66.3</v>
      </c>
      <c r="H1104">
        <v>35.549999999999997</v>
      </c>
      <c r="I1104">
        <v>1193573</v>
      </c>
    </row>
    <row r="1105" spans="1:9">
      <c r="A1105" t="s">
        <v>805</v>
      </c>
      <c r="B1105" t="s">
        <v>484</v>
      </c>
      <c r="C1105" t="s">
        <v>804</v>
      </c>
      <c r="D1105" t="s">
        <v>455</v>
      </c>
      <c r="E1105">
        <v>121</v>
      </c>
      <c r="F1105">
        <v>30</v>
      </c>
      <c r="G1105">
        <v>26.9</v>
      </c>
      <c r="H1105">
        <v>4.55</v>
      </c>
      <c r="I1105">
        <v>658780</v>
      </c>
    </row>
    <row r="1106" spans="1:9">
      <c r="A1106" t="s">
        <v>805</v>
      </c>
      <c r="B1106" t="s">
        <v>484</v>
      </c>
      <c r="C1106" t="s">
        <v>804</v>
      </c>
      <c r="D1106" t="s">
        <v>455</v>
      </c>
      <c r="E1106">
        <v>161</v>
      </c>
      <c r="F1106">
        <v>47</v>
      </c>
      <c r="G1106">
        <v>31.2</v>
      </c>
      <c r="H1106">
        <v>19</v>
      </c>
      <c r="I1106">
        <v>144443</v>
      </c>
    </row>
    <row r="1107" spans="1:9">
      <c r="A1107" t="s">
        <v>805</v>
      </c>
      <c r="B1107" t="s">
        <v>484</v>
      </c>
      <c r="C1107" t="s">
        <v>804</v>
      </c>
      <c r="D1107" t="s">
        <v>441</v>
      </c>
      <c r="E1107">
        <v>311</v>
      </c>
      <c r="F1107">
        <v>150</v>
      </c>
      <c r="G1107">
        <v>74</v>
      </c>
      <c r="H1107">
        <v>74</v>
      </c>
      <c r="I1107">
        <v>113084</v>
      </c>
    </row>
    <row r="1108" spans="1:9">
      <c r="A1108" t="s">
        <v>805</v>
      </c>
      <c r="B1108" t="s">
        <v>484</v>
      </c>
      <c r="C1108" t="s">
        <v>804</v>
      </c>
      <c r="D1108" t="s">
        <v>433</v>
      </c>
      <c r="E1108">
        <v>521</v>
      </c>
      <c r="F1108">
        <v>132</v>
      </c>
      <c r="G1108">
        <v>64.5</v>
      </c>
      <c r="H1108">
        <v>65.5</v>
      </c>
      <c r="I1108">
        <v>87841</v>
      </c>
    </row>
    <row r="1109" spans="1:9">
      <c r="A1109" t="s">
        <v>805</v>
      </c>
      <c r="B1109" t="s">
        <v>484</v>
      </c>
      <c r="C1109" t="s">
        <v>804</v>
      </c>
      <c r="D1109" t="s">
        <v>433</v>
      </c>
      <c r="E1109">
        <v>522</v>
      </c>
      <c r="F1109">
        <v>160</v>
      </c>
      <c r="G1109">
        <v>77.599999999999994</v>
      </c>
      <c r="H1109">
        <v>79.7</v>
      </c>
      <c r="I1109">
        <v>71494</v>
      </c>
    </row>
    <row r="1110" spans="1:9">
      <c r="A1110" t="s">
        <v>805</v>
      </c>
      <c r="B1110" t="s">
        <v>484</v>
      </c>
      <c r="C1110" t="s">
        <v>804</v>
      </c>
      <c r="D1110" t="s">
        <v>433</v>
      </c>
      <c r="E1110">
        <v>523</v>
      </c>
      <c r="F1110">
        <v>179</v>
      </c>
      <c r="G1110">
        <v>88.1</v>
      </c>
      <c r="H1110">
        <v>84</v>
      </c>
      <c r="I1110">
        <v>50545</v>
      </c>
    </row>
    <row r="1111" spans="1:9">
      <c r="A1111" t="s">
        <v>805</v>
      </c>
      <c r="B1111" t="s">
        <v>484</v>
      </c>
      <c r="C1111" t="s">
        <v>804</v>
      </c>
      <c r="D1111" t="s">
        <v>433</v>
      </c>
      <c r="E1111">
        <v>531</v>
      </c>
      <c r="F1111">
        <v>138</v>
      </c>
      <c r="G1111">
        <v>70</v>
      </c>
      <c r="H1111">
        <v>63.8</v>
      </c>
      <c r="I1111">
        <v>254107</v>
      </c>
    </row>
    <row r="1112" spans="1:9">
      <c r="A1112" t="s">
        <v>805</v>
      </c>
      <c r="B1112" t="s">
        <v>484</v>
      </c>
      <c r="C1112" t="s">
        <v>804</v>
      </c>
      <c r="D1112" t="s">
        <v>433</v>
      </c>
      <c r="E1112">
        <v>532</v>
      </c>
      <c r="F1112">
        <v>173</v>
      </c>
      <c r="G1112">
        <v>89.1</v>
      </c>
      <c r="H1112">
        <v>80</v>
      </c>
      <c r="I1112">
        <v>264308</v>
      </c>
    </row>
    <row r="1113" spans="1:9">
      <c r="A1113" t="s">
        <v>805</v>
      </c>
      <c r="B1113" t="s">
        <v>484</v>
      </c>
      <c r="C1113" t="s">
        <v>804</v>
      </c>
      <c r="D1113" t="s">
        <v>433</v>
      </c>
      <c r="E1113">
        <v>533</v>
      </c>
      <c r="F1113">
        <v>197</v>
      </c>
      <c r="G1113">
        <v>104.7</v>
      </c>
      <c r="H1113">
        <v>93</v>
      </c>
      <c r="I1113">
        <v>126900</v>
      </c>
    </row>
    <row r="1114" spans="1:9">
      <c r="A1114" t="s">
        <v>805</v>
      </c>
      <c r="B1114" t="s">
        <v>484</v>
      </c>
      <c r="C1114" t="s">
        <v>804</v>
      </c>
      <c r="D1114" t="s">
        <v>433</v>
      </c>
      <c r="E1114">
        <v>534</v>
      </c>
      <c r="F1114">
        <v>220</v>
      </c>
      <c r="G1114">
        <v>112.2</v>
      </c>
      <c r="H1114">
        <v>105</v>
      </c>
      <c r="I1114">
        <v>60249</v>
      </c>
    </row>
    <row r="1115" spans="1:9">
      <c r="A1115" t="s">
        <v>805</v>
      </c>
      <c r="B1115" t="s">
        <v>484</v>
      </c>
      <c r="C1115" t="s">
        <v>804</v>
      </c>
      <c r="D1115" t="s">
        <v>433</v>
      </c>
      <c r="E1115">
        <v>575</v>
      </c>
      <c r="F1115">
        <v>33</v>
      </c>
      <c r="G1115">
        <v>15</v>
      </c>
      <c r="H1115">
        <v>15.2</v>
      </c>
      <c r="I1115">
        <v>29431</v>
      </c>
    </row>
    <row r="1116" spans="1:9">
      <c r="A1116" t="s">
        <v>805</v>
      </c>
      <c r="B1116" t="s">
        <v>484</v>
      </c>
      <c r="C1116" t="s">
        <v>804</v>
      </c>
      <c r="D1116" t="s">
        <v>433</v>
      </c>
      <c r="E1116">
        <v>577</v>
      </c>
      <c r="F1116">
        <v>28</v>
      </c>
      <c r="G1116">
        <v>16</v>
      </c>
      <c r="H1116">
        <v>12.75</v>
      </c>
      <c r="I1116">
        <v>104602</v>
      </c>
    </row>
    <row r="1117" spans="1:9">
      <c r="A1117" t="s">
        <v>805</v>
      </c>
      <c r="B1117" t="s">
        <v>484</v>
      </c>
      <c r="C1117" t="s">
        <v>804</v>
      </c>
      <c r="D1117" t="s">
        <v>799</v>
      </c>
      <c r="E1117">
        <v>615</v>
      </c>
      <c r="F1117">
        <v>1510</v>
      </c>
      <c r="G1117">
        <v>580</v>
      </c>
      <c r="H1117">
        <v>917.85</v>
      </c>
      <c r="I1117">
        <v>20709</v>
      </c>
    </row>
    <row r="1118" spans="1:9">
      <c r="A1118" t="s">
        <v>805</v>
      </c>
      <c r="B1118" t="s">
        <v>484</v>
      </c>
      <c r="C1118" t="s">
        <v>803</v>
      </c>
      <c r="D1118" t="s">
        <v>451</v>
      </c>
      <c r="E1118">
        <v>11</v>
      </c>
      <c r="F1118">
        <v>55</v>
      </c>
      <c r="G1118">
        <v>40</v>
      </c>
      <c r="H1118">
        <v>15.6</v>
      </c>
      <c r="I1118">
        <v>275726</v>
      </c>
    </row>
    <row r="1119" spans="1:9">
      <c r="A1119" t="s">
        <v>805</v>
      </c>
      <c r="B1119" t="s">
        <v>484</v>
      </c>
      <c r="C1119" t="s">
        <v>803</v>
      </c>
      <c r="D1119" t="s">
        <v>451</v>
      </c>
      <c r="E1119">
        <v>12</v>
      </c>
      <c r="F1119">
        <v>49.5</v>
      </c>
      <c r="G1119">
        <v>37.75</v>
      </c>
      <c r="H1119">
        <v>13.35</v>
      </c>
      <c r="I1119">
        <v>928963</v>
      </c>
    </row>
    <row r="1120" spans="1:9">
      <c r="A1120" t="s">
        <v>805</v>
      </c>
      <c r="B1120" t="s">
        <v>484</v>
      </c>
      <c r="C1120" t="s">
        <v>803</v>
      </c>
      <c r="D1120" t="s">
        <v>451</v>
      </c>
      <c r="E1120">
        <v>13</v>
      </c>
      <c r="F1120">
        <v>44</v>
      </c>
      <c r="G1120">
        <v>28.7</v>
      </c>
      <c r="H1120">
        <v>14.9</v>
      </c>
      <c r="I1120">
        <v>235154</v>
      </c>
    </row>
    <row r="1121" spans="1:9">
      <c r="A1121" t="s">
        <v>805</v>
      </c>
      <c r="B1121" t="s">
        <v>484</v>
      </c>
      <c r="C1121" t="s">
        <v>803</v>
      </c>
      <c r="D1121" t="s">
        <v>451</v>
      </c>
      <c r="E1121">
        <v>14</v>
      </c>
      <c r="F1121">
        <v>60</v>
      </c>
      <c r="G1121">
        <v>33.799999999999997</v>
      </c>
      <c r="H1121">
        <v>25.2</v>
      </c>
      <c r="I1121">
        <v>53355</v>
      </c>
    </row>
    <row r="1122" spans="1:9">
      <c r="A1122" t="s">
        <v>805</v>
      </c>
      <c r="B1122" t="s">
        <v>484</v>
      </c>
      <c r="C1122" t="s">
        <v>803</v>
      </c>
      <c r="D1122" t="s">
        <v>451</v>
      </c>
      <c r="E1122">
        <v>22</v>
      </c>
      <c r="F1122">
        <v>40.5</v>
      </c>
      <c r="G1122">
        <v>25.5</v>
      </c>
      <c r="H1122">
        <v>14.25</v>
      </c>
      <c r="I1122">
        <v>1019218</v>
      </c>
    </row>
    <row r="1123" spans="1:9">
      <c r="A1123" t="s">
        <v>805</v>
      </c>
      <c r="B1123" t="s">
        <v>484</v>
      </c>
      <c r="C1123" t="s">
        <v>803</v>
      </c>
      <c r="D1123" t="s">
        <v>451</v>
      </c>
      <c r="E1123">
        <v>71</v>
      </c>
      <c r="F1123">
        <v>55</v>
      </c>
      <c r="G1123">
        <v>34.299999999999997</v>
      </c>
      <c r="H1123">
        <v>18.850000000000001</v>
      </c>
      <c r="I1123">
        <v>46848</v>
      </c>
    </row>
    <row r="1124" spans="1:9">
      <c r="A1124" t="s">
        <v>805</v>
      </c>
      <c r="B1124" t="s">
        <v>484</v>
      </c>
      <c r="C1124" t="s">
        <v>803</v>
      </c>
      <c r="D1124" t="s">
        <v>455</v>
      </c>
      <c r="E1124">
        <v>111</v>
      </c>
      <c r="F1124">
        <v>54</v>
      </c>
      <c r="G1124">
        <v>39.6</v>
      </c>
      <c r="H1124">
        <v>12.4</v>
      </c>
      <c r="I1124">
        <v>78102</v>
      </c>
    </row>
    <row r="1125" spans="1:9">
      <c r="A1125" t="s">
        <v>805</v>
      </c>
      <c r="B1125" t="s">
        <v>484</v>
      </c>
      <c r="C1125" t="s">
        <v>803</v>
      </c>
      <c r="D1125" t="s">
        <v>455</v>
      </c>
      <c r="E1125">
        <v>114</v>
      </c>
      <c r="F1125">
        <v>99</v>
      </c>
      <c r="G1125">
        <v>71.5</v>
      </c>
      <c r="H1125">
        <v>27</v>
      </c>
      <c r="I1125">
        <v>1098085</v>
      </c>
    </row>
    <row r="1126" spans="1:9">
      <c r="A1126" t="s">
        <v>805</v>
      </c>
      <c r="B1126" t="s">
        <v>484</v>
      </c>
      <c r="C1126" t="s">
        <v>803</v>
      </c>
      <c r="D1126" t="s">
        <v>455</v>
      </c>
      <c r="E1126">
        <v>121</v>
      </c>
      <c r="F1126">
        <v>31.5</v>
      </c>
      <c r="G1126">
        <v>25</v>
      </c>
      <c r="H1126">
        <v>5.6</v>
      </c>
      <c r="I1126">
        <v>869051</v>
      </c>
    </row>
    <row r="1127" spans="1:9">
      <c r="A1127" t="s">
        <v>805</v>
      </c>
      <c r="B1127" t="s">
        <v>484</v>
      </c>
      <c r="C1127" t="s">
        <v>803</v>
      </c>
      <c r="D1127" t="s">
        <v>455</v>
      </c>
      <c r="E1127">
        <v>161</v>
      </c>
      <c r="F1127">
        <v>50</v>
      </c>
      <c r="G1127">
        <v>32.5</v>
      </c>
      <c r="H1127">
        <v>19.25</v>
      </c>
      <c r="I1127">
        <v>73988</v>
      </c>
    </row>
    <row r="1128" spans="1:9">
      <c r="A1128" t="s">
        <v>805</v>
      </c>
      <c r="B1128" t="s">
        <v>484</v>
      </c>
      <c r="C1128" t="s">
        <v>803</v>
      </c>
      <c r="D1128" t="s">
        <v>441</v>
      </c>
      <c r="E1128">
        <v>311</v>
      </c>
      <c r="F1128">
        <v>150</v>
      </c>
      <c r="G1128">
        <v>80.5</v>
      </c>
      <c r="H1128">
        <v>76</v>
      </c>
      <c r="I1128">
        <v>104407</v>
      </c>
    </row>
    <row r="1129" spans="1:9">
      <c r="A1129" t="s">
        <v>805</v>
      </c>
      <c r="B1129" t="s">
        <v>484</v>
      </c>
      <c r="C1129" t="s">
        <v>803</v>
      </c>
      <c r="D1129" t="s">
        <v>433</v>
      </c>
      <c r="E1129">
        <v>521</v>
      </c>
      <c r="F1129">
        <v>131.5</v>
      </c>
      <c r="G1129">
        <v>67.2</v>
      </c>
      <c r="H1129">
        <v>56.8</v>
      </c>
      <c r="I1129">
        <v>89868</v>
      </c>
    </row>
    <row r="1130" spans="1:9">
      <c r="A1130" t="s">
        <v>805</v>
      </c>
      <c r="B1130" t="s">
        <v>484</v>
      </c>
      <c r="C1130" t="s">
        <v>803</v>
      </c>
      <c r="D1130" t="s">
        <v>433</v>
      </c>
      <c r="E1130">
        <v>522</v>
      </c>
      <c r="F1130">
        <v>152</v>
      </c>
      <c r="G1130">
        <v>85</v>
      </c>
      <c r="H1130">
        <v>67.599999999999994</v>
      </c>
      <c r="I1130">
        <v>77250</v>
      </c>
    </row>
    <row r="1131" spans="1:9">
      <c r="A1131" t="s">
        <v>805</v>
      </c>
      <c r="B1131" t="s">
        <v>484</v>
      </c>
      <c r="C1131" t="s">
        <v>803</v>
      </c>
      <c r="D1131" t="s">
        <v>433</v>
      </c>
      <c r="E1131">
        <v>523</v>
      </c>
      <c r="F1131">
        <v>185.5</v>
      </c>
      <c r="G1131">
        <v>95</v>
      </c>
      <c r="H1131">
        <v>78.400000000000006</v>
      </c>
      <c r="I1131">
        <v>49381</v>
      </c>
    </row>
    <row r="1132" spans="1:9">
      <c r="A1132" t="s">
        <v>805</v>
      </c>
      <c r="B1132" t="s">
        <v>484</v>
      </c>
      <c r="C1132" t="s">
        <v>803</v>
      </c>
      <c r="D1132" t="s">
        <v>433</v>
      </c>
      <c r="E1132">
        <v>531</v>
      </c>
      <c r="F1132">
        <v>145.5</v>
      </c>
      <c r="G1132">
        <v>78.599999999999994</v>
      </c>
      <c r="H1132">
        <v>58.2</v>
      </c>
      <c r="I1132">
        <v>250448</v>
      </c>
    </row>
    <row r="1133" spans="1:9">
      <c r="A1133" t="s">
        <v>805</v>
      </c>
      <c r="B1133" t="s">
        <v>484</v>
      </c>
      <c r="C1133" t="s">
        <v>803</v>
      </c>
      <c r="D1133" t="s">
        <v>433</v>
      </c>
      <c r="E1133">
        <v>532</v>
      </c>
      <c r="F1133">
        <v>172</v>
      </c>
      <c r="G1133">
        <v>95</v>
      </c>
      <c r="H1133">
        <v>74.8</v>
      </c>
      <c r="I1133">
        <v>279205</v>
      </c>
    </row>
    <row r="1134" spans="1:9">
      <c r="A1134" t="s">
        <v>805</v>
      </c>
      <c r="B1134" t="s">
        <v>484</v>
      </c>
      <c r="C1134" t="s">
        <v>803</v>
      </c>
      <c r="D1134" t="s">
        <v>433</v>
      </c>
      <c r="E1134">
        <v>533</v>
      </c>
      <c r="F1134">
        <v>199</v>
      </c>
      <c r="G1134">
        <v>114</v>
      </c>
      <c r="H1134">
        <v>89</v>
      </c>
      <c r="I1134">
        <v>128395</v>
      </c>
    </row>
    <row r="1135" spans="1:9">
      <c r="A1135" t="s">
        <v>805</v>
      </c>
      <c r="B1135" t="s">
        <v>484</v>
      </c>
      <c r="C1135" t="s">
        <v>803</v>
      </c>
      <c r="D1135" t="s">
        <v>433</v>
      </c>
      <c r="E1135">
        <v>534</v>
      </c>
      <c r="F1135">
        <v>239.5</v>
      </c>
      <c r="G1135">
        <v>125</v>
      </c>
      <c r="H1135">
        <v>97.4</v>
      </c>
      <c r="I1135">
        <v>56537</v>
      </c>
    </row>
    <row r="1136" spans="1:9">
      <c r="A1136" t="s">
        <v>805</v>
      </c>
      <c r="B1136" t="s">
        <v>484</v>
      </c>
      <c r="C1136" t="s">
        <v>803</v>
      </c>
      <c r="D1136" t="s">
        <v>433</v>
      </c>
      <c r="E1136">
        <v>575</v>
      </c>
      <c r="F1136">
        <v>32.5</v>
      </c>
      <c r="G1136">
        <v>16.399999999999999</v>
      </c>
      <c r="H1136">
        <v>13.25</v>
      </c>
      <c r="I1136">
        <v>14232</v>
      </c>
    </row>
    <row r="1137" spans="1:9">
      <c r="A1137" t="s">
        <v>805</v>
      </c>
      <c r="B1137" t="s">
        <v>484</v>
      </c>
      <c r="C1137" t="s">
        <v>803</v>
      </c>
      <c r="D1137" t="s">
        <v>433</v>
      </c>
      <c r="E1137">
        <v>577</v>
      </c>
      <c r="F1137">
        <v>34</v>
      </c>
      <c r="G1137">
        <v>18.2</v>
      </c>
      <c r="H1137">
        <v>13.2</v>
      </c>
      <c r="I1137">
        <v>85956</v>
      </c>
    </row>
    <row r="1138" spans="1:9">
      <c r="A1138" t="s">
        <v>805</v>
      </c>
      <c r="B1138" t="s">
        <v>484</v>
      </c>
      <c r="C1138" t="s">
        <v>803</v>
      </c>
      <c r="D1138" t="s">
        <v>799</v>
      </c>
      <c r="E1138">
        <v>615</v>
      </c>
      <c r="F1138">
        <v>1500</v>
      </c>
      <c r="G1138">
        <v>700</v>
      </c>
      <c r="H1138">
        <v>775</v>
      </c>
      <c r="I1138">
        <v>21747</v>
      </c>
    </row>
    <row r="1139" spans="1:9">
      <c r="A1139" t="s">
        <v>805</v>
      </c>
      <c r="B1139" t="s">
        <v>484</v>
      </c>
      <c r="C1139" t="s">
        <v>78</v>
      </c>
      <c r="D1139" t="s">
        <v>451</v>
      </c>
      <c r="E1139">
        <v>11</v>
      </c>
      <c r="F1139">
        <v>57</v>
      </c>
      <c r="G1139">
        <v>41</v>
      </c>
      <c r="H1139">
        <v>17.100000000000001</v>
      </c>
      <c r="I1139">
        <v>213779</v>
      </c>
    </row>
    <row r="1140" spans="1:9">
      <c r="A1140" t="s">
        <v>805</v>
      </c>
      <c r="B1140" t="s">
        <v>484</v>
      </c>
      <c r="C1140" t="s">
        <v>78</v>
      </c>
      <c r="D1140" t="s">
        <v>451</v>
      </c>
      <c r="E1140">
        <v>12</v>
      </c>
      <c r="F1140">
        <v>52</v>
      </c>
      <c r="G1140">
        <v>35</v>
      </c>
      <c r="H1140">
        <v>17.100000000000001</v>
      </c>
      <c r="I1140">
        <v>518170</v>
      </c>
    </row>
    <row r="1141" spans="1:9">
      <c r="A1141" t="s">
        <v>805</v>
      </c>
      <c r="B1141" t="s">
        <v>484</v>
      </c>
      <c r="C1141" t="s">
        <v>78</v>
      </c>
      <c r="D1141" t="s">
        <v>451</v>
      </c>
      <c r="E1141">
        <v>13</v>
      </c>
      <c r="F1141">
        <v>47</v>
      </c>
      <c r="G1141">
        <v>28.8</v>
      </c>
      <c r="H1141">
        <v>17.600000000000001</v>
      </c>
      <c r="I1141">
        <v>147784</v>
      </c>
    </row>
    <row r="1142" spans="1:9">
      <c r="A1142" t="s">
        <v>805</v>
      </c>
      <c r="B1142" t="s">
        <v>484</v>
      </c>
      <c r="C1142" t="s">
        <v>78</v>
      </c>
      <c r="D1142" t="s">
        <v>451</v>
      </c>
      <c r="E1142">
        <v>14</v>
      </c>
      <c r="F1142">
        <v>61</v>
      </c>
      <c r="G1142">
        <v>36.6</v>
      </c>
      <c r="H1142">
        <v>22</v>
      </c>
      <c r="I1142">
        <v>74807</v>
      </c>
    </row>
    <row r="1143" spans="1:9">
      <c r="A1143" t="s">
        <v>805</v>
      </c>
      <c r="B1143" t="s">
        <v>484</v>
      </c>
      <c r="C1143" t="s">
        <v>78</v>
      </c>
      <c r="D1143" t="s">
        <v>451</v>
      </c>
      <c r="E1143">
        <v>22</v>
      </c>
      <c r="F1143">
        <v>44</v>
      </c>
      <c r="G1143">
        <v>26.4</v>
      </c>
      <c r="H1143">
        <v>17.2</v>
      </c>
      <c r="I1143">
        <v>774182</v>
      </c>
    </row>
    <row r="1144" spans="1:9">
      <c r="A1144" t="s">
        <v>805</v>
      </c>
      <c r="B1144" t="s">
        <v>484</v>
      </c>
      <c r="C1144" t="s">
        <v>78</v>
      </c>
      <c r="D1144" t="s">
        <v>451</v>
      </c>
      <c r="E1144">
        <v>71</v>
      </c>
      <c r="F1144">
        <v>57</v>
      </c>
      <c r="G1144">
        <v>34.200000000000003</v>
      </c>
      <c r="H1144">
        <v>22.8</v>
      </c>
      <c r="I1144">
        <v>45943</v>
      </c>
    </row>
    <row r="1145" spans="1:9">
      <c r="A1145" t="s">
        <v>805</v>
      </c>
      <c r="B1145" t="s">
        <v>484</v>
      </c>
      <c r="C1145" t="s">
        <v>78</v>
      </c>
      <c r="D1145" t="s">
        <v>455</v>
      </c>
      <c r="E1145">
        <v>111</v>
      </c>
      <c r="F1145">
        <v>61</v>
      </c>
      <c r="G1145">
        <v>53</v>
      </c>
      <c r="H1145">
        <v>3.3</v>
      </c>
      <c r="I1145">
        <v>26789</v>
      </c>
    </row>
    <row r="1146" spans="1:9">
      <c r="A1146" t="s">
        <v>805</v>
      </c>
      <c r="B1146" t="s">
        <v>484</v>
      </c>
      <c r="C1146" t="s">
        <v>78</v>
      </c>
      <c r="D1146" t="s">
        <v>455</v>
      </c>
      <c r="E1146">
        <v>114</v>
      </c>
      <c r="F1146">
        <v>105</v>
      </c>
      <c r="G1146">
        <v>91</v>
      </c>
      <c r="H1146">
        <v>0</v>
      </c>
      <c r="I1146">
        <v>719137</v>
      </c>
    </row>
    <row r="1147" spans="1:9">
      <c r="A1147" t="s">
        <v>805</v>
      </c>
      <c r="B1147" t="s">
        <v>484</v>
      </c>
      <c r="C1147" t="s">
        <v>78</v>
      </c>
      <c r="D1147" t="s">
        <v>455</v>
      </c>
      <c r="E1147">
        <v>121</v>
      </c>
      <c r="F1147">
        <v>33</v>
      </c>
      <c r="G1147">
        <v>23.4</v>
      </c>
      <c r="H1147">
        <v>8.4</v>
      </c>
      <c r="I1147">
        <v>383560</v>
      </c>
    </row>
    <row r="1148" spans="1:9">
      <c r="A1148" t="s">
        <v>805</v>
      </c>
      <c r="B1148" t="s">
        <v>484</v>
      </c>
      <c r="C1148" t="s">
        <v>78</v>
      </c>
      <c r="D1148" t="s">
        <v>455</v>
      </c>
      <c r="E1148">
        <v>161</v>
      </c>
      <c r="F1148">
        <v>55</v>
      </c>
      <c r="G1148">
        <v>48</v>
      </c>
      <c r="H1148">
        <v>5.55</v>
      </c>
      <c r="I1148">
        <v>64506</v>
      </c>
    </row>
    <row r="1149" spans="1:9">
      <c r="A1149" t="s">
        <v>805</v>
      </c>
      <c r="B1149" t="s">
        <v>484</v>
      </c>
      <c r="C1149" t="s">
        <v>78</v>
      </c>
      <c r="D1149" t="s">
        <v>441</v>
      </c>
      <c r="E1149">
        <v>311</v>
      </c>
      <c r="F1149">
        <v>151</v>
      </c>
      <c r="G1149">
        <v>90.6</v>
      </c>
      <c r="H1149">
        <v>60.4</v>
      </c>
      <c r="I1149">
        <v>88412</v>
      </c>
    </row>
    <row r="1150" spans="1:9">
      <c r="A1150" t="s">
        <v>805</v>
      </c>
      <c r="B1150" t="s">
        <v>484</v>
      </c>
      <c r="C1150" t="s">
        <v>78</v>
      </c>
      <c r="D1150" t="s">
        <v>433</v>
      </c>
      <c r="E1150">
        <v>521</v>
      </c>
      <c r="F1150">
        <v>131</v>
      </c>
      <c r="G1150">
        <v>78.599999999999994</v>
      </c>
      <c r="H1150">
        <v>51.75</v>
      </c>
      <c r="I1150">
        <v>64799</v>
      </c>
    </row>
    <row r="1151" spans="1:9">
      <c r="A1151" t="s">
        <v>805</v>
      </c>
      <c r="B1151" t="s">
        <v>484</v>
      </c>
      <c r="C1151" t="s">
        <v>78</v>
      </c>
      <c r="D1151" t="s">
        <v>433</v>
      </c>
      <c r="E1151">
        <v>522</v>
      </c>
      <c r="F1151">
        <v>157</v>
      </c>
      <c r="G1151">
        <v>94.2</v>
      </c>
      <c r="H1151">
        <v>62.1</v>
      </c>
      <c r="I1151">
        <v>49832</v>
      </c>
    </row>
    <row r="1152" spans="1:9">
      <c r="A1152" t="s">
        <v>805</v>
      </c>
      <c r="B1152" t="s">
        <v>484</v>
      </c>
      <c r="C1152" t="s">
        <v>78</v>
      </c>
      <c r="D1152" t="s">
        <v>433</v>
      </c>
      <c r="E1152">
        <v>523</v>
      </c>
      <c r="F1152">
        <v>180</v>
      </c>
      <c r="G1152">
        <v>108</v>
      </c>
      <c r="H1152">
        <v>72</v>
      </c>
      <c r="I1152">
        <v>33846</v>
      </c>
    </row>
    <row r="1153" spans="1:9">
      <c r="A1153" t="s">
        <v>805</v>
      </c>
      <c r="B1153" t="s">
        <v>484</v>
      </c>
      <c r="C1153" t="s">
        <v>78</v>
      </c>
      <c r="D1153" t="s">
        <v>433</v>
      </c>
      <c r="E1153">
        <v>531</v>
      </c>
      <c r="F1153">
        <v>143</v>
      </c>
      <c r="G1153">
        <v>85.8</v>
      </c>
      <c r="H1153">
        <v>57</v>
      </c>
      <c r="I1153">
        <v>175703</v>
      </c>
    </row>
    <row r="1154" spans="1:9">
      <c r="A1154" t="s">
        <v>805</v>
      </c>
      <c r="B1154" t="s">
        <v>484</v>
      </c>
      <c r="C1154" t="s">
        <v>78</v>
      </c>
      <c r="D1154" t="s">
        <v>433</v>
      </c>
      <c r="E1154">
        <v>532</v>
      </c>
      <c r="F1154">
        <v>180</v>
      </c>
      <c r="G1154">
        <v>108</v>
      </c>
      <c r="H1154">
        <v>70.8</v>
      </c>
      <c r="I1154">
        <v>169187</v>
      </c>
    </row>
    <row r="1155" spans="1:9">
      <c r="A1155" t="s">
        <v>805</v>
      </c>
      <c r="B1155" t="s">
        <v>484</v>
      </c>
      <c r="C1155" t="s">
        <v>78</v>
      </c>
      <c r="D1155" t="s">
        <v>433</v>
      </c>
      <c r="E1155">
        <v>533</v>
      </c>
      <c r="F1155">
        <v>211</v>
      </c>
      <c r="G1155">
        <v>126.6</v>
      </c>
      <c r="H1155">
        <v>84.4</v>
      </c>
      <c r="I1155">
        <v>78317</v>
      </c>
    </row>
    <row r="1156" spans="1:9">
      <c r="A1156" t="s">
        <v>805</v>
      </c>
      <c r="B1156" t="s">
        <v>484</v>
      </c>
      <c r="C1156" t="s">
        <v>78</v>
      </c>
      <c r="D1156" t="s">
        <v>433</v>
      </c>
      <c r="E1156">
        <v>534</v>
      </c>
      <c r="F1156">
        <v>236</v>
      </c>
      <c r="G1156">
        <v>141.6</v>
      </c>
      <c r="H1156">
        <v>94.4</v>
      </c>
      <c r="I1156">
        <v>36269</v>
      </c>
    </row>
    <row r="1157" spans="1:9">
      <c r="A1157" t="s">
        <v>805</v>
      </c>
      <c r="B1157" t="s">
        <v>484</v>
      </c>
      <c r="C1157" t="s">
        <v>78</v>
      </c>
      <c r="D1157" t="s">
        <v>433</v>
      </c>
      <c r="E1157">
        <v>575</v>
      </c>
      <c r="F1157">
        <v>34</v>
      </c>
      <c r="G1157">
        <v>19.2</v>
      </c>
      <c r="H1157">
        <v>13.6</v>
      </c>
      <c r="I1157">
        <v>17201</v>
      </c>
    </row>
    <row r="1158" spans="1:9">
      <c r="A1158" t="s">
        <v>805</v>
      </c>
      <c r="B1158" t="s">
        <v>484</v>
      </c>
      <c r="C1158" t="s">
        <v>78</v>
      </c>
      <c r="D1158" t="s">
        <v>433</v>
      </c>
      <c r="E1158">
        <v>577</v>
      </c>
      <c r="F1158">
        <v>40</v>
      </c>
      <c r="G1158">
        <v>24</v>
      </c>
      <c r="H1158">
        <v>15.6</v>
      </c>
      <c r="I1158">
        <v>51433</v>
      </c>
    </row>
    <row r="1159" spans="1:9">
      <c r="A1159" t="s">
        <v>805</v>
      </c>
      <c r="B1159" t="s">
        <v>484</v>
      </c>
      <c r="C1159" t="s">
        <v>78</v>
      </c>
      <c r="D1159" t="s">
        <v>799</v>
      </c>
      <c r="E1159">
        <v>615</v>
      </c>
      <c r="F1159">
        <v>1399</v>
      </c>
      <c r="G1159">
        <v>831.6</v>
      </c>
      <c r="H1159">
        <v>559.6</v>
      </c>
      <c r="I1159">
        <v>26004</v>
      </c>
    </row>
    <row r="1160" spans="1:9">
      <c r="A1160" t="s">
        <v>805</v>
      </c>
      <c r="B1160" t="s">
        <v>484</v>
      </c>
      <c r="C1160" t="s">
        <v>75</v>
      </c>
      <c r="D1160" t="s">
        <v>451</v>
      </c>
      <c r="E1160">
        <v>11</v>
      </c>
      <c r="F1160">
        <v>52.5</v>
      </c>
      <c r="G1160">
        <v>36.4</v>
      </c>
      <c r="H1160">
        <v>17.850000000000001</v>
      </c>
      <c r="I1160">
        <v>84774</v>
      </c>
    </row>
    <row r="1161" spans="1:9">
      <c r="A1161" t="s">
        <v>805</v>
      </c>
      <c r="B1161" t="s">
        <v>484</v>
      </c>
      <c r="C1161" t="s">
        <v>75</v>
      </c>
      <c r="D1161" t="s">
        <v>451</v>
      </c>
      <c r="E1161">
        <v>12</v>
      </c>
      <c r="F1161">
        <v>51</v>
      </c>
      <c r="G1161">
        <v>33.65</v>
      </c>
      <c r="H1161">
        <v>17.3</v>
      </c>
      <c r="I1161">
        <v>429223</v>
      </c>
    </row>
    <row r="1162" spans="1:9">
      <c r="A1162" t="s">
        <v>805</v>
      </c>
      <c r="B1162" t="s">
        <v>484</v>
      </c>
      <c r="C1162" t="s">
        <v>75</v>
      </c>
      <c r="D1162" t="s">
        <v>451</v>
      </c>
      <c r="E1162">
        <v>13</v>
      </c>
      <c r="F1162">
        <v>47</v>
      </c>
      <c r="G1162">
        <v>28.2</v>
      </c>
      <c r="H1162">
        <v>18.600000000000001</v>
      </c>
      <c r="I1162">
        <v>125807</v>
      </c>
    </row>
    <row r="1163" spans="1:9">
      <c r="A1163" t="s">
        <v>805</v>
      </c>
      <c r="B1163" t="s">
        <v>484</v>
      </c>
      <c r="C1163" t="s">
        <v>75</v>
      </c>
      <c r="D1163" t="s">
        <v>451</v>
      </c>
      <c r="E1163">
        <v>14</v>
      </c>
      <c r="F1163">
        <v>60</v>
      </c>
      <c r="G1163">
        <v>33</v>
      </c>
      <c r="H1163">
        <v>25</v>
      </c>
      <c r="I1163">
        <v>14322</v>
      </c>
    </row>
    <row r="1164" spans="1:9">
      <c r="A1164" t="s">
        <v>805</v>
      </c>
      <c r="B1164" t="s">
        <v>484</v>
      </c>
      <c r="C1164" t="s">
        <v>75</v>
      </c>
      <c r="D1164" t="s">
        <v>451</v>
      </c>
      <c r="E1164">
        <v>22</v>
      </c>
      <c r="F1164">
        <v>41</v>
      </c>
      <c r="G1164">
        <v>24.6</v>
      </c>
      <c r="H1164">
        <v>16.399999999999999</v>
      </c>
      <c r="I1164">
        <v>421977</v>
      </c>
    </row>
    <row r="1165" spans="1:9">
      <c r="A1165" t="s">
        <v>805</v>
      </c>
      <c r="B1165" t="s">
        <v>484</v>
      </c>
      <c r="C1165" t="s">
        <v>75</v>
      </c>
      <c r="D1165" t="s">
        <v>451</v>
      </c>
      <c r="E1165">
        <v>71</v>
      </c>
      <c r="F1165">
        <v>54</v>
      </c>
      <c r="G1165">
        <v>31.15</v>
      </c>
      <c r="H1165">
        <v>24.9</v>
      </c>
      <c r="I1165">
        <v>16289</v>
      </c>
    </row>
    <row r="1166" spans="1:9">
      <c r="A1166" t="s">
        <v>805</v>
      </c>
      <c r="B1166" t="s">
        <v>484</v>
      </c>
      <c r="C1166" t="s">
        <v>75</v>
      </c>
      <c r="D1166" t="s">
        <v>455</v>
      </c>
      <c r="E1166">
        <v>111</v>
      </c>
      <c r="F1166">
        <v>57.5</v>
      </c>
      <c r="G1166">
        <v>45.5</v>
      </c>
      <c r="H1166">
        <v>11.8</v>
      </c>
      <c r="I1166">
        <v>22393</v>
      </c>
    </row>
    <row r="1167" spans="1:9">
      <c r="A1167" t="s">
        <v>805</v>
      </c>
      <c r="B1167" t="s">
        <v>484</v>
      </c>
      <c r="C1167" t="s">
        <v>75</v>
      </c>
      <c r="D1167" t="s">
        <v>455</v>
      </c>
      <c r="E1167">
        <v>114</v>
      </c>
      <c r="F1167">
        <v>101</v>
      </c>
      <c r="G1167">
        <v>66.3</v>
      </c>
      <c r="H1167">
        <v>36.799999999999997</v>
      </c>
      <c r="I1167">
        <v>451453</v>
      </c>
    </row>
    <row r="1168" spans="1:9">
      <c r="A1168" t="s">
        <v>805</v>
      </c>
      <c r="B1168" t="s">
        <v>484</v>
      </c>
      <c r="C1168" t="s">
        <v>75</v>
      </c>
      <c r="D1168" t="s">
        <v>455</v>
      </c>
      <c r="E1168">
        <v>121</v>
      </c>
      <c r="F1168">
        <v>31.5</v>
      </c>
      <c r="G1168">
        <v>22.05</v>
      </c>
      <c r="H1168">
        <v>9.4499999999999993</v>
      </c>
      <c r="I1168">
        <v>313086</v>
      </c>
    </row>
    <row r="1169" spans="1:9">
      <c r="A1169" t="s">
        <v>805</v>
      </c>
      <c r="B1169" t="s">
        <v>484</v>
      </c>
      <c r="C1169" t="s">
        <v>75</v>
      </c>
      <c r="D1169" t="s">
        <v>455</v>
      </c>
      <c r="E1169">
        <v>161</v>
      </c>
      <c r="F1169">
        <v>43</v>
      </c>
      <c r="G1169">
        <v>30</v>
      </c>
      <c r="H1169">
        <v>14.7</v>
      </c>
      <c r="I1169">
        <v>35222</v>
      </c>
    </row>
    <row r="1170" spans="1:9">
      <c r="A1170" t="s">
        <v>805</v>
      </c>
      <c r="B1170" t="s">
        <v>484</v>
      </c>
      <c r="C1170" t="s">
        <v>75</v>
      </c>
      <c r="D1170" t="s">
        <v>441</v>
      </c>
      <c r="E1170">
        <v>311</v>
      </c>
      <c r="F1170">
        <v>129</v>
      </c>
      <c r="G1170">
        <v>72.599999999999994</v>
      </c>
      <c r="H1170">
        <v>55</v>
      </c>
      <c r="I1170">
        <v>47539</v>
      </c>
    </row>
    <row r="1171" spans="1:9">
      <c r="A1171" t="s">
        <v>805</v>
      </c>
      <c r="B1171" t="s">
        <v>484</v>
      </c>
      <c r="C1171" t="s">
        <v>75</v>
      </c>
      <c r="D1171" t="s">
        <v>433</v>
      </c>
      <c r="E1171">
        <v>521</v>
      </c>
      <c r="F1171">
        <v>120</v>
      </c>
      <c r="G1171">
        <v>70.2</v>
      </c>
      <c r="H1171">
        <v>48</v>
      </c>
      <c r="I1171">
        <v>40562</v>
      </c>
    </row>
    <row r="1172" spans="1:9">
      <c r="A1172" t="s">
        <v>805</v>
      </c>
      <c r="B1172" t="s">
        <v>484</v>
      </c>
      <c r="C1172" t="s">
        <v>75</v>
      </c>
      <c r="D1172" t="s">
        <v>433</v>
      </c>
      <c r="E1172">
        <v>522</v>
      </c>
      <c r="F1172">
        <v>142</v>
      </c>
      <c r="G1172">
        <v>84.6</v>
      </c>
      <c r="H1172">
        <v>56.8</v>
      </c>
      <c r="I1172">
        <v>33369</v>
      </c>
    </row>
    <row r="1173" spans="1:9">
      <c r="A1173" t="s">
        <v>805</v>
      </c>
      <c r="B1173" t="s">
        <v>484</v>
      </c>
      <c r="C1173" t="s">
        <v>75</v>
      </c>
      <c r="D1173" t="s">
        <v>433</v>
      </c>
      <c r="E1173">
        <v>523</v>
      </c>
      <c r="F1173">
        <v>165</v>
      </c>
      <c r="G1173">
        <v>96</v>
      </c>
      <c r="H1173">
        <v>66</v>
      </c>
      <c r="I1173">
        <v>21984</v>
      </c>
    </row>
    <row r="1174" spans="1:9">
      <c r="A1174" t="s">
        <v>805</v>
      </c>
      <c r="B1174" t="s">
        <v>484</v>
      </c>
      <c r="C1174" t="s">
        <v>75</v>
      </c>
      <c r="D1174" t="s">
        <v>433</v>
      </c>
      <c r="E1174">
        <v>531</v>
      </c>
      <c r="F1174">
        <v>128</v>
      </c>
      <c r="G1174">
        <v>76</v>
      </c>
      <c r="H1174">
        <v>50.4</v>
      </c>
      <c r="I1174">
        <v>107295</v>
      </c>
    </row>
    <row r="1175" spans="1:9">
      <c r="A1175" t="s">
        <v>805</v>
      </c>
      <c r="B1175" t="s">
        <v>484</v>
      </c>
      <c r="C1175" t="s">
        <v>75</v>
      </c>
      <c r="D1175" t="s">
        <v>433</v>
      </c>
      <c r="E1175">
        <v>532</v>
      </c>
      <c r="F1175">
        <v>162</v>
      </c>
      <c r="G1175">
        <v>96</v>
      </c>
      <c r="H1175">
        <v>64.671428571000007</v>
      </c>
      <c r="I1175">
        <v>99162</v>
      </c>
    </row>
    <row r="1176" spans="1:9">
      <c r="A1176" t="s">
        <v>805</v>
      </c>
      <c r="B1176" t="s">
        <v>484</v>
      </c>
      <c r="C1176" t="s">
        <v>75</v>
      </c>
      <c r="D1176" t="s">
        <v>433</v>
      </c>
      <c r="E1176">
        <v>533</v>
      </c>
      <c r="F1176">
        <v>197</v>
      </c>
      <c r="G1176">
        <v>117.6</v>
      </c>
      <c r="H1176">
        <v>78.8</v>
      </c>
      <c r="I1176">
        <v>49442</v>
      </c>
    </row>
    <row r="1177" spans="1:9">
      <c r="A1177" t="s">
        <v>805</v>
      </c>
      <c r="B1177" t="s">
        <v>484</v>
      </c>
      <c r="C1177" t="s">
        <v>75</v>
      </c>
      <c r="D1177" t="s">
        <v>433</v>
      </c>
      <c r="E1177">
        <v>534</v>
      </c>
      <c r="F1177">
        <v>206</v>
      </c>
      <c r="G1177">
        <v>123.6</v>
      </c>
      <c r="H1177">
        <v>82.4</v>
      </c>
      <c r="I1177">
        <v>24618</v>
      </c>
    </row>
    <row r="1178" spans="1:9">
      <c r="A1178" t="s">
        <v>805</v>
      </c>
      <c r="B1178" t="s">
        <v>484</v>
      </c>
      <c r="C1178" t="s">
        <v>75</v>
      </c>
      <c r="D1178" t="s">
        <v>433</v>
      </c>
      <c r="E1178">
        <v>575</v>
      </c>
      <c r="F1178">
        <v>29</v>
      </c>
      <c r="G1178">
        <v>16.8</v>
      </c>
      <c r="H1178">
        <v>11.2</v>
      </c>
      <c r="I1178">
        <v>25635</v>
      </c>
    </row>
    <row r="1179" spans="1:9">
      <c r="A1179" t="s">
        <v>805</v>
      </c>
      <c r="B1179" t="s">
        <v>484</v>
      </c>
      <c r="C1179" t="s">
        <v>75</v>
      </c>
      <c r="D1179" t="s">
        <v>433</v>
      </c>
      <c r="E1179">
        <v>577</v>
      </c>
      <c r="F1179">
        <v>30</v>
      </c>
      <c r="G1179">
        <v>16.2</v>
      </c>
      <c r="H1179">
        <v>9.6</v>
      </c>
      <c r="I1179">
        <v>55425</v>
      </c>
    </row>
    <row r="1180" spans="1:9">
      <c r="A1180" t="s">
        <v>805</v>
      </c>
      <c r="B1180" t="s">
        <v>484</v>
      </c>
      <c r="C1180" t="s">
        <v>75</v>
      </c>
      <c r="D1180" t="s">
        <v>799</v>
      </c>
      <c r="E1180">
        <v>615</v>
      </c>
      <c r="F1180">
        <v>1452</v>
      </c>
      <c r="G1180">
        <v>700</v>
      </c>
      <c r="H1180">
        <v>760</v>
      </c>
      <c r="I1180">
        <v>5765</v>
      </c>
    </row>
    <row r="1181" spans="1:9">
      <c r="A1181" t="s">
        <v>805</v>
      </c>
      <c r="B1181" t="s">
        <v>484</v>
      </c>
      <c r="C1181" t="s">
        <v>802</v>
      </c>
      <c r="D1181" t="s">
        <v>451</v>
      </c>
      <c r="E1181">
        <v>11</v>
      </c>
      <c r="F1181">
        <v>60</v>
      </c>
      <c r="G1181">
        <v>42.4</v>
      </c>
      <c r="H1181">
        <v>10.6</v>
      </c>
      <c r="I1181">
        <v>24441</v>
      </c>
    </row>
    <row r="1182" spans="1:9">
      <c r="A1182" t="s">
        <v>805</v>
      </c>
      <c r="B1182" t="s">
        <v>484</v>
      </c>
      <c r="C1182" t="s">
        <v>802</v>
      </c>
      <c r="D1182" t="s">
        <v>451</v>
      </c>
      <c r="E1182">
        <v>12</v>
      </c>
      <c r="F1182">
        <v>57.85</v>
      </c>
      <c r="G1182">
        <v>39.200000000000003</v>
      </c>
      <c r="H1182">
        <v>14.7</v>
      </c>
      <c r="I1182">
        <v>77537</v>
      </c>
    </row>
    <row r="1183" spans="1:9">
      <c r="A1183" t="s">
        <v>805</v>
      </c>
      <c r="B1183" t="s">
        <v>484</v>
      </c>
      <c r="C1183" t="s">
        <v>802</v>
      </c>
      <c r="D1183" t="s">
        <v>451</v>
      </c>
      <c r="E1183">
        <v>13</v>
      </c>
      <c r="F1183">
        <v>45</v>
      </c>
      <c r="G1183">
        <v>31.5</v>
      </c>
      <c r="H1183">
        <v>13.8</v>
      </c>
      <c r="I1183">
        <v>24483</v>
      </c>
    </row>
    <row r="1184" spans="1:9">
      <c r="A1184" t="s">
        <v>805</v>
      </c>
      <c r="B1184" t="s">
        <v>484</v>
      </c>
      <c r="C1184" t="s">
        <v>802</v>
      </c>
      <c r="D1184" t="s">
        <v>451</v>
      </c>
      <c r="E1184">
        <v>14</v>
      </c>
      <c r="F1184">
        <v>60</v>
      </c>
      <c r="G1184">
        <v>32.299999999999997</v>
      </c>
      <c r="H1184">
        <v>24.3</v>
      </c>
      <c r="I1184">
        <v>6250</v>
      </c>
    </row>
    <row r="1185" spans="1:9">
      <c r="A1185" t="s">
        <v>805</v>
      </c>
      <c r="B1185" t="s">
        <v>484</v>
      </c>
      <c r="C1185" t="s">
        <v>802</v>
      </c>
      <c r="D1185" t="s">
        <v>451</v>
      </c>
      <c r="E1185">
        <v>22</v>
      </c>
      <c r="F1185">
        <v>40.5</v>
      </c>
      <c r="G1185">
        <v>26.6</v>
      </c>
      <c r="H1185">
        <v>13.75</v>
      </c>
      <c r="I1185">
        <v>95472</v>
      </c>
    </row>
    <row r="1186" spans="1:9">
      <c r="A1186" t="s">
        <v>805</v>
      </c>
      <c r="B1186" t="s">
        <v>484</v>
      </c>
      <c r="C1186" t="s">
        <v>802</v>
      </c>
      <c r="D1186" t="s">
        <v>451</v>
      </c>
      <c r="E1186">
        <v>71</v>
      </c>
      <c r="F1186">
        <v>60.5</v>
      </c>
      <c r="G1186">
        <v>30.7</v>
      </c>
      <c r="H1186">
        <v>24.875</v>
      </c>
      <c r="I1186">
        <v>3966</v>
      </c>
    </row>
    <row r="1187" spans="1:9">
      <c r="A1187" t="s">
        <v>805</v>
      </c>
      <c r="B1187" t="s">
        <v>484</v>
      </c>
      <c r="C1187" t="s">
        <v>802</v>
      </c>
      <c r="D1187" t="s">
        <v>455</v>
      </c>
      <c r="E1187">
        <v>111</v>
      </c>
      <c r="F1187">
        <v>55</v>
      </c>
      <c r="G1187">
        <v>42.9</v>
      </c>
      <c r="H1187">
        <v>9.9</v>
      </c>
      <c r="I1187">
        <v>6071</v>
      </c>
    </row>
    <row r="1188" spans="1:9">
      <c r="A1188" t="s">
        <v>805</v>
      </c>
      <c r="B1188" t="s">
        <v>484</v>
      </c>
      <c r="C1188" t="s">
        <v>802</v>
      </c>
      <c r="D1188" t="s">
        <v>455</v>
      </c>
      <c r="E1188">
        <v>114</v>
      </c>
      <c r="F1188">
        <v>100</v>
      </c>
      <c r="G1188">
        <v>76.900000000000006</v>
      </c>
      <c r="H1188">
        <v>21.5</v>
      </c>
      <c r="I1188">
        <v>87924</v>
      </c>
    </row>
    <row r="1189" spans="1:9">
      <c r="A1189" t="s">
        <v>805</v>
      </c>
      <c r="B1189" t="s">
        <v>484</v>
      </c>
      <c r="C1189" t="s">
        <v>802</v>
      </c>
      <c r="D1189" t="s">
        <v>455</v>
      </c>
      <c r="E1189">
        <v>121</v>
      </c>
      <c r="F1189">
        <v>30.5</v>
      </c>
      <c r="G1189">
        <v>25.6</v>
      </c>
      <c r="H1189">
        <v>5</v>
      </c>
      <c r="I1189">
        <v>46895</v>
      </c>
    </row>
    <row r="1190" spans="1:9">
      <c r="A1190" t="s">
        <v>805</v>
      </c>
      <c r="B1190" t="s">
        <v>484</v>
      </c>
      <c r="C1190" t="s">
        <v>802</v>
      </c>
      <c r="D1190" t="s">
        <v>455</v>
      </c>
      <c r="E1190">
        <v>161</v>
      </c>
      <c r="F1190">
        <v>47</v>
      </c>
      <c r="G1190">
        <v>35.549999999999997</v>
      </c>
      <c r="H1190">
        <v>7.65</v>
      </c>
      <c r="I1190">
        <v>8388</v>
      </c>
    </row>
    <row r="1191" spans="1:9">
      <c r="A1191" t="s">
        <v>805</v>
      </c>
      <c r="B1191" t="s">
        <v>484</v>
      </c>
      <c r="C1191" t="s">
        <v>802</v>
      </c>
      <c r="D1191" t="s">
        <v>441</v>
      </c>
      <c r="E1191">
        <v>311</v>
      </c>
      <c r="F1191">
        <v>164</v>
      </c>
      <c r="G1191">
        <v>87</v>
      </c>
      <c r="H1191">
        <v>89.6</v>
      </c>
      <c r="I1191">
        <v>12653</v>
      </c>
    </row>
    <row r="1192" spans="1:9">
      <c r="A1192" t="s">
        <v>805</v>
      </c>
      <c r="B1192" t="s">
        <v>484</v>
      </c>
      <c r="C1192" t="s">
        <v>802</v>
      </c>
      <c r="D1192" t="s">
        <v>433</v>
      </c>
      <c r="E1192">
        <v>521</v>
      </c>
      <c r="F1192">
        <v>148</v>
      </c>
      <c r="G1192">
        <v>78</v>
      </c>
      <c r="H1192">
        <v>71.8</v>
      </c>
      <c r="I1192">
        <v>9833</v>
      </c>
    </row>
    <row r="1193" spans="1:9">
      <c r="A1193" t="s">
        <v>805</v>
      </c>
      <c r="B1193" t="s">
        <v>484</v>
      </c>
      <c r="C1193" t="s">
        <v>802</v>
      </c>
      <c r="D1193" t="s">
        <v>433</v>
      </c>
      <c r="E1193">
        <v>522</v>
      </c>
      <c r="F1193">
        <v>174</v>
      </c>
      <c r="G1193">
        <v>92</v>
      </c>
      <c r="H1193">
        <v>86.6</v>
      </c>
      <c r="I1193">
        <v>7367</v>
      </c>
    </row>
    <row r="1194" spans="1:9">
      <c r="A1194" t="s">
        <v>805</v>
      </c>
      <c r="B1194" t="s">
        <v>484</v>
      </c>
      <c r="C1194" t="s">
        <v>802</v>
      </c>
      <c r="D1194" t="s">
        <v>433</v>
      </c>
      <c r="E1194">
        <v>523</v>
      </c>
      <c r="F1194">
        <v>199.5</v>
      </c>
      <c r="G1194">
        <v>105</v>
      </c>
      <c r="H1194">
        <v>98</v>
      </c>
      <c r="I1194">
        <v>4646</v>
      </c>
    </row>
    <row r="1195" spans="1:9">
      <c r="A1195" t="s">
        <v>805</v>
      </c>
      <c r="B1195" t="s">
        <v>484</v>
      </c>
      <c r="C1195" t="s">
        <v>802</v>
      </c>
      <c r="D1195" t="s">
        <v>433</v>
      </c>
      <c r="E1195">
        <v>531</v>
      </c>
      <c r="F1195">
        <v>154</v>
      </c>
      <c r="G1195">
        <v>85</v>
      </c>
      <c r="H1195">
        <v>61.6</v>
      </c>
      <c r="I1195">
        <v>22405</v>
      </c>
    </row>
    <row r="1196" spans="1:9">
      <c r="A1196" t="s">
        <v>805</v>
      </c>
      <c r="B1196" t="s">
        <v>484</v>
      </c>
      <c r="C1196" t="s">
        <v>802</v>
      </c>
      <c r="D1196" t="s">
        <v>433</v>
      </c>
      <c r="E1196">
        <v>532</v>
      </c>
      <c r="F1196">
        <v>185.5</v>
      </c>
      <c r="G1196">
        <v>100</v>
      </c>
      <c r="H1196">
        <v>86.8</v>
      </c>
      <c r="I1196">
        <v>22613</v>
      </c>
    </row>
    <row r="1197" spans="1:9">
      <c r="A1197" t="s">
        <v>805</v>
      </c>
      <c r="B1197" t="s">
        <v>484</v>
      </c>
      <c r="C1197" t="s">
        <v>802</v>
      </c>
      <c r="D1197" t="s">
        <v>433</v>
      </c>
      <c r="E1197">
        <v>533</v>
      </c>
      <c r="F1197">
        <v>212.5</v>
      </c>
      <c r="G1197">
        <v>115</v>
      </c>
      <c r="H1197">
        <v>99</v>
      </c>
      <c r="I1197">
        <v>10916</v>
      </c>
    </row>
    <row r="1198" spans="1:9">
      <c r="A1198" t="s">
        <v>805</v>
      </c>
      <c r="B1198" t="s">
        <v>484</v>
      </c>
      <c r="C1198" t="s">
        <v>802</v>
      </c>
      <c r="D1198" t="s">
        <v>433</v>
      </c>
      <c r="E1198">
        <v>534</v>
      </c>
      <c r="F1198">
        <v>240</v>
      </c>
      <c r="G1198">
        <v>130</v>
      </c>
      <c r="H1198">
        <v>116.35</v>
      </c>
      <c r="I1198">
        <v>4842</v>
      </c>
    </row>
    <row r="1199" spans="1:9">
      <c r="A1199" t="s">
        <v>805</v>
      </c>
      <c r="B1199" t="s">
        <v>484</v>
      </c>
      <c r="C1199" t="s">
        <v>802</v>
      </c>
      <c r="D1199" t="s">
        <v>433</v>
      </c>
      <c r="E1199">
        <v>575</v>
      </c>
      <c r="F1199">
        <v>32.5</v>
      </c>
      <c r="G1199">
        <v>17</v>
      </c>
      <c r="H1199">
        <v>15.05</v>
      </c>
      <c r="I1199">
        <v>2509</v>
      </c>
    </row>
    <row r="1200" spans="1:9">
      <c r="A1200" t="s">
        <v>805</v>
      </c>
      <c r="B1200" t="s">
        <v>484</v>
      </c>
      <c r="C1200" t="s">
        <v>802</v>
      </c>
      <c r="D1200" t="s">
        <v>433</v>
      </c>
      <c r="E1200">
        <v>577</v>
      </c>
      <c r="F1200">
        <v>31</v>
      </c>
      <c r="G1200">
        <v>19.2</v>
      </c>
      <c r="H1200">
        <v>13.2</v>
      </c>
      <c r="I1200">
        <v>10430</v>
      </c>
    </row>
    <row r="1201" spans="1:9">
      <c r="A1201" t="s">
        <v>805</v>
      </c>
      <c r="B1201" t="s">
        <v>484</v>
      </c>
      <c r="C1201" t="s">
        <v>802</v>
      </c>
      <c r="D1201" t="s">
        <v>799</v>
      </c>
      <c r="E1201">
        <v>615</v>
      </c>
      <c r="F1201">
        <v>1600</v>
      </c>
      <c r="G1201">
        <v>760</v>
      </c>
      <c r="H1201">
        <v>824.4</v>
      </c>
      <c r="I1201">
        <v>1564</v>
      </c>
    </row>
    <row r="1202" spans="1:9">
      <c r="A1202" t="s">
        <v>805</v>
      </c>
      <c r="B1202" t="s">
        <v>484</v>
      </c>
      <c r="C1202" t="s">
        <v>71</v>
      </c>
      <c r="D1202" t="s">
        <v>451</v>
      </c>
      <c r="E1202">
        <v>11</v>
      </c>
      <c r="F1202">
        <v>63</v>
      </c>
      <c r="G1202">
        <v>43.9</v>
      </c>
      <c r="H1202">
        <v>19.5</v>
      </c>
      <c r="I1202">
        <v>24534</v>
      </c>
    </row>
    <row r="1203" spans="1:9">
      <c r="A1203" t="s">
        <v>805</v>
      </c>
      <c r="B1203" t="s">
        <v>484</v>
      </c>
      <c r="C1203" t="s">
        <v>71</v>
      </c>
      <c r="D1203" t="s">
        <v>451</v>
      </c>
      <c r="E1203">
        <v>12</v>
      </c>
      <c r="F1203">
        <v>63</v>
      </c>
      <c r="G1203">
        <v>37</v>
      </c>
      <c r="H1203">
        <v>27</v>
      </c>
      <c r="I1203">
        <v>87409</v>
      </c>
    </row>
    <row r="1204" spans="1:9">
      <c r="A1204" t="s">
        <v>805</v>
      </c>
      <c r="B1204" t="s">
        <v>484</v>
      </c>
      <c r="C1204" t="s">
        <v>71</v>
      </c>
      <c r="D1204" t="s">
        <v>451</v>
      </c>
      <c r="E1204">
        <v>13</v>
      </c>
      <c r="F1204">
        <v>52.5</v>
      </c>
      <c r="G1204">
        <v>31.5</v>
      </c>
      <c r="H1204">
        <v>22</v>
      </c>
      <c r="I1204">
        <v>18178</v>
      </c>
    </row>
    <row r="1205" spans="1:9">
      <c r="A1205" t="s">
        <v>805</v>
      </c>
      <c r="B1205" t="s">
        <v>484</v>
      </c>
      <c r="C1205" t="s">
        <v>71</v>
      </c>
      <c r="D1205" t="s">
        <v>451</v>
      </c>
      <c r="E1205">
        <v>14</v>
      </c>
      <c r="F1205">
        <v>75</v>
      </c>
      <c r="G1205">
        <v>35</v>
      </c>
      <c r="H1205">
        <v>36.700000000000003</v>
      </c>
      <c r="I1205">
        <v>5176</v>
      </c>
    </row>
    <row r="1206" spans="1:9">
      <c r="A1206" t="s">
        <v>805</v>
      </c>
      <c r="B1206" t="s">
        <v>484</v>
      </c>
      <c r="C1206" t="s">
        <v>71</v>
      </c>
      <c r="D1206" t="s">
        <v>451</v>
      </c>
      <c r="E1206">
        <v>22</v>
      </c>
      <c r="F1206">
        <v>46</v>
      </c>
      <c r="G1206">
        <v>24.45</v>
      </c>
      <c r="H1206">
        <v>18.5</v>
      </c>
      <c r="I1206">
        <v>93770</v>
      </c>
    </row>
    <row r="1207" spans="1:9">
      <c r="A1207" t="s">
        <v>805</v>
      </c>
      <c r="B1207" t="s">
        <v>484</v>
      </c>
      <c r="C1207" t="s">
        <v>71</v>
      </c>
      <c r="D1207" t="s">
        <v>451</v>
      </c>
      <c r="E1207">
        <v>71</v>
      </c>
      <c r="F1207">
        <v>65</v>
      </c>
      <c r="G1207">
        <v>34.35</v>
      </c>
      <c r="H1207">
        <v>28.4</v>
      </c>
      <c r="I1207">
        <v>5715</v>
      </c>
    </row>
    <row r="1208" spans="1:9">
      <c r="A1208" t="s">
        <v>805</v>
      </c>
      <c r="B1208" t="s">
        <v>484</v>
      </c>
      <c r="C1208" t="s">
        <v>71</v>
      </c>
      <c r="D1208" t="s">
        <v>455</v>
      </c>
      <c r="E1208">
        <v>111</v>
      </c>
      <c r="F1208">
        <v>62</v>
      </c>
      <c r="G1208">
        <v>37.6</v>
      </c>
      <c r="H1208">
        <v>23.6</v>
      </c>
      <c r="I1208">
        <v>5815</v>
      </c>
    </row>
    <row r="1209" spans="1:9">
      <c r="A1209" t="s">
        <v>805</v>
      </c>
      <c r="B1209" t="s">
        <v>484</v>
      </c>
      <c r="C1209" t="s">
        <v>71</v>
      </c>
      <c r="D1209" t="s">
        <v>455</v>
      </c>
      <c r="E1209">
        <v>114</v>
      </c>
      <c r="F1209">
        <v>116</v>
      </c>
      <c r="G1209">
        <v>69.599999999999994</v>
      </c>
      <c r="H1209">
        <v>47.5</v>
      </c>
      <c r="I1209">
        <v>101783</v>
      </c>
    </row>
    <row r="1210" spans="1:9">
      <c r="A1210" t="s">
        <v>805</v>
      </c>
      <c r="B1210" t="s">
        <v>484</v>
      </c>
      <c r="C1210" t="s">
        <v>71</v>
      </c>
      <c r="D1210" t="s">
        <v>455</v>
      </c>
      <c r="E1210">
        <v>121</v>
      </c>
      <c r="F1210">
        <v>35.5</v>
      </c>
      <c r="G1210">
        <v>24.85</v>
      </c>
      <c r="H1210">
        <v>9.9499999999999993</v>
      </c>
      <c r="I1210">
        <v>65305</v>
      </c>
    </row>
    <row r="1211" spans="1:9">
      <c r="A1211" t="s">
        <v>805</v>
      </c>
      <c r="B1211" t="s">
        <v>484</v>
      </c>
      <c r="C1211" t="s">
        <v>71</v>
      </c>
      <c r="D1211" t="s">
        <v>455</v>
      </c>
      <c r="E1211">
        <v>161</v>
      </c>
      <c r="F1211">
        <v>51</v>
      </c>
      <c r="G1211">
        <v>32.6</v>
      </c>
      <c r="H1211">
        <v>24.1</v>
      </c>
      <c r="I1211">
        <v>8424</v>
      </c>
    </row>
    <row r="1212" spans="1:9">
      <c r="A1212" t="s">
        <v>805</v>
      </c>
      <c r="B1212" t="s">
        <v>484</v>
      </c>
      <c r="C1212" t="s">
        <v>71</v>
      </c>
      <c r="D1212" t="s">
        <v>441</v>
      </c>
      <c r="E1212">
        <v>311</v>
      </c>
      <c r="F1212">
        <v>190</v>
      </c>
      <c r="G1212">
        <v>77.7</v>
      </c>
      <c r="H1212">
        <v>105</v>
      </c>
      <c r="I1212">
        <v>8080</v>
      </c>
    </row>
    <row r="1213" spans="1:9">
      <c r="A1213" t="s">
        <v>805</v>
      </c>
      <c r="B1213" t="s">
        <v>484</v>
      </c>
      <c r="C1213" t="s">
        <v>71</v>
      </c>
      <c r="D1213" t="s">
        <v>433</v>
      </c>
      <c r="E1213">
        <v>521</v>
      </c>
      <c r="F1213">
        <v>164</v>
      </c>
      <c r="G1213">
        <v>65.3</v>
      </c>
      <c r="H1213">
        <v>87.8</v>
      </c>
      <c r="I1213">
        <v>6241</v>
      </c>
    </row>
    <row r="1214" spans="1:9">
      <c r="A1214" t="s">
        <v>805</v>
      </c>
      <c r="B1214" t="s">
        <v>484</v>
      </c>
      <c r="C1214" t="s">
        <v>71</v>
      </c>
      <c r="D1214" t="s">
        <v>433</v>
      </c>
      <c r="E1214">
        <v>522</v>
      </c>
      <c r="F1214">
        <v>190</v>
      </c>
      <c r="G1214">
        <v>78.8</v>
      </c>
      <c r="H1214">
        <v>106.75</v>
      </c>
      <c r="I1214">
        <v>4416</v>
      </c>
    </row>
    <row r="1215" spans="1:9">
      <c r="A1215" t="s">
        <v>805</v>
      </c>
      <c r="B1215" t="s">
        <v>484</v>
      </c>
      <c r="C1215" t="s">
        <v>71</v>
      </c>
      <c r="D1215" t="s">
        <v>433</v>
      </c>
      <c r="E1215">
        <v>523</v>
      </c>
      <c r="F1215">
        <v>220</v>
      </c>
      <c r="G1215">
        <v>89.75</v>
      </c>
      <c r="H1215">
        <v>117</v>
      </c>
      <c r="I1215">
        <v>2817</v>
      </c>
    </row>
    <row r="1216" spans="1:9">
      <c r="A1216" t="s">
        <v>805</v>
      </c>
      <c r="B1216" t="s">
        <v>484</v>
      </c>
      <c r="C1216" t="s">
        <v>71</v>
      </c>
      <c r="D1216" t="s">
        <v>433</v>
      </c>
      <c r="E1216">
        <v>531</v>
      </c>
      <c r="F1216">
        <v>165</v>
      </c>
      <c r="G1216">
        <v>71.3</v>
      </c>
      <c r="H1216">
        <v>83.8</v>
      </c>
      <c r="I1216">
        <v>20175</v>
      </c>
    </row>
    <row r="1217" spans="1:9">
      <c r="A1217" t="s">
        <v>805</v>
      </c>
      <c r="B1217" t="s">
        <v>484</v>
      </c>
      <c r="C1217" t="s">
        <v>71</v>
      </c>
      <c r="D1217" t="s">
        <v>433</v>
      </c>
      <c r="E1217">
        <v>532</v>
      </c>
      <c r="F1217">
        <v>210</v>
      </c>
      <c r="G1217">
        <v>91.1</v>
      </c>
      <c r="H1217">
        <v>112.5</v>
      </c>
      <c r="I1217">
        <v>20335</v>
      </c>
    </row>
    <row r="1218" spans="1:9">
      <c r="A1218" t="s">
        <v>805</v>
      </c>
      <c r="B1218" t="s">
        <v>484</v>
      </c>
      <c r="C1218" t="s">
        <v>71</v>
      </c>
      <c r="D1218" t="s">
        <v>433</v>
      </c>
      <c r="E1218">
        <v>533</v>
      </c>
      <c r="F1218">
        <v>240</v>
      </c>
      <c r="G1218">
        <v>105</v>
      </c>
      <c r="H1218">
        <v>125.5</v>
      </c>
      <c r="I1218">
        <v>8831</v>
      </c>
    </row>
    <row r="1219" spans="1:9">
      <c r="A1219" t="s">
        <v>805</v>
      </c>
      <c r="B1219" t="s">
        <v>484</v>
      </c>
      <c r="C1219" t="s">
        <v>71</v>
      </c>
      <c r="D1219" t="s">
        <v>433</v>
      </c>
      <c r="E1219">
        <v>534</v>
      </c>
      <c r="F1219">
        <v>275</v>
      </c>
      <c r="G1219">
        <v>115.5</v>
      </c>
      <c r="H1219">
        <v>141.6</v>
      </c>
      <c r="I1219">
        <v>3469</v>
      </c>
    </row>
    <row r="1220" spans="1:9">
      <c r="A1220" t="s">
        <v>805</v>
      </c>
      <c r="B1220" t="s">
        <v>484</v>
      </c>
      <c r="C1220" t="s">
        <v>71</v>
      </c>
      <c r="D1220" t="s">
        <v>433</v>
      </c>
      <c r="E1220">
        <v>575</v>
      </c>
      <c r="F1220">
        <v>33</v>
      </c>
      <c r="G1220">
        <v>15.4</v>
      </c>
      <c r="H1220">
        <v>16.7</v>
      </c>
      <c r="I1220">
        <v>1078</v>
      </c>
    </row>
    <row r="1221" spans="1:9">
      <c r="A1221" t="s">
        <v>805</v>
      </c>
      <c r="B1221" t="s">
        <v>484</v>
      </c>
      <c r="C1221" t="s">
        <v>71</v>
      </c>
      <c r="D1221" t="s">
        <v>433</v>
      </c>
      <c r="E1221">
        <v>577</v>
      </c>
      <c r="F1221">
        <v>35</v>
      </c>
      <c r="G1221">
        <v>17.55</v>
      </c>
      <c r="H1221">
        <v>14.8</v>
      </c>
      <c r="I1221">
        <v>4834</v>
      </c>
    </row>
    <row r="1222" spans="1:9">
      <c r="A1222" t="s">
        <v>805</v>
      </c>
      <c r="B1222" t="s">
        <v>484</v>
      </c>
      <c r="C1222" t="s">
        <v>71</v>
      </c>
      <c r="D1222" t="s">
        <v>799</v>
      </c>
      <c r="E1222">
        <v>615</v>
      </c>
      <c r="F1222">
        <v>1625</v>
      </c>
      <c r="G1222">
        <v>600</v>
      </c>
      <c r="H1222">
        <v>1020</v>
      </c>
      <c r="I1222">
        <v>1894</v>
      </c>
    </row>
    <row r="1223" spans="1:9">
      <c r="A1223" t="s">
        <v>805</v>
      </c>
      <c r="B1223" t="s">
        <v>484</v>
      </c>
      <c r="C1223" t="s">
        <v>73</v>
      </c>
      <c r="D1223" t="s">
        <v>451</v>
      </c>
      <c r="E1223">
        <v>11</v>
      </c>
      <c r="F1223">
        <v>66</v>
      </c>
      <c r="G1223">
        <v>53.3</v>
      </c>
      <c r="H1223">
        <v>12</v>
      </c>
      <c r="I1223">
        <v>12227</v>
      </c>
    </row>
    <row r="1224" spans="1:9">
      <c r="A1224" t="s">
        <v>805</v>
      </c>
      <c r="B1224" t="s">
        <v>484</v>
      </c>
      <c r="C1224" t="s">
        <v>73</v>
      </c>
      <c r="D1224" t="s">
        <v>451</v>
      </c>
      <c r="E1224">
        <v>12</v>
      </c>
      <c r="F1224">
        <v>62</v>
      </c>
      <c r="G1224">
        <v>49.3</v>
      </c>
      <c r="H1224">
        <v>11.25</v>
      </c>
      <c r="I1224">
        <v>17607</v>
      </c>
    </row>
    <row r="1225" spans="1:9">
      <c r="A1225" t="s">
        <v>805</v>
      </c>
      <c r="B1225" t="s">
        <v>484</v>
      </c>
      <c r="C1225" t="s">
        <v>73</v>
      </c>
      <c r="D1225" t="s">
        <v>451</v>
      </c>
      <c r="E1225">
        <v>13</v>
      </c>
      <c r="F1225">
        <v>56</v>
      </c>
      <c r="G1225">
        <v>31.7</v>
      </c>
      <c r="H1225">
        <v>23.3</v>
      </c>
      <c r="I1225">
        <v>8539</v>
      </c>
    </row>
    <row r="1226" spans="1:9">
      <c r="A1226" t="s">
        <v>805</v>
      </c>
      <c r="B1226" t="s">
        <v>484</v>
      </c>
      <c r="C1226" t="s">
        <v>73</v>
      </c>
      <c r="D1226" t="s">
        <v>451</v>
      </c>
      <c r="E1226">
        <v>14</v>
      </c>
      <c r="F1226">
        <v>74</v>
      </c>
      <c r="G1226">
        <v>35.200000000000003</v>
      </c>
      <c r="H1226">
        <v>35.5</v>
      </c>
      <c r="I1226">
        <v>2721</v>
      </c>
    </row>
    <row r="1227" spans="1:9">
      <c r="A1227" t="s">
        <v>805</v>
      </c>
      <c r="B1227" t="s">
        <v>484</v>
      </c>
      <c r="C1227" t="s">
        <v>73</v>
      </c>
      <c r="D1227" t="s">
        <v>451</v>
      </c>
      <c r="E1227">
        <v>22</v>
      </c>
      <c r="F1227">
        <v>46</v>
      </c>
      <c r="G1227">
        <v>28</v>
      </c>
      <c r="H1227">
        <v>14.6</v>
      </c>
      <c r="I1227">
        <v>32821</v>
      </c>
    </row>
    <row r="1228" spans="1:9">
      <c r="A1228" t="s">
        <v>805</v>
      </c>
      <c r="B1228" t="s">
        <v>484</v>
      </c>
      <c r="C1228" t="s">
        <v>73</v>
      </c>
      <c r="D1228" t="s">
        <v>451</v>
      </c>
      <c r="E1228">
        <v>71</v>
      </c>
      <c r="F1228">
        <v>63.5</v>
      </c>
      <c r="G1228">
        <v>34.799999999999997</v>
      </c>
      <c r="H1228">
        <v>20</v>
      </c>
      <c r="I1228">
        <v>1190</v>
      </c>
    </row>
    <row r="1229" spans="1:9">
      <c r="A1229" t="s">
        <v>805</v>
      </c>
      <c r="B1229" t="s">
        <v>484</v>
      </c>
      <c r="C1229" t="s">
        <v>73</v>
      </c>
      <c r="D1229" t="s">
        <v>455</v>
      </c>
      <c r="E1229">
        <v>111</v>
      </c>
      <c r="F1229">
        <v>78</v>
      </c>
      <c r="G1229">
        <v>46.1</v>
      </c>
      <c r="H1229">
        <v>16.8</v>
      </c>
      <c r="I1229">
        <v>1064</v>
      </c>
    </row>
    <row r="1230" spans="1:9">
      <c r="A1230" t="s">
        <v>805</v>
      </c>
      <c r="B1230" t="s">
        <v>484</v>
      </c>
      <c r="C1230" t="s">
        <v>73</v>
      </c>
      <c r="D1230" t="s">
        <v>455</v>
      </c>
      <c r="E1230">
        <v>114</v>
      </c>
      <c r="F1230">
        <v>113</v>
      </c>
      <c r="G1230">
        <v>91</v>
      </c>
      <c r="H1230">
        <v>24</v>
      </c>
      <c r="I1230">
        <v>27016</v>
      </c>
    </row>
    <row r="1231" spans="1:9">
      <c r="A1231" t="s">
        <v>805</v>
      </c>
      <c r="B1231" t="s">
        <v>484</v>
      </c>
      <c r="C1231" t="s">
        <v>73</v>
      </c>
      <c r="D1231" t="s">
        <v>455</v>
      </c>
      <c r="E1231">
        <v>121</v>
      </c>
      <c r="F1231">
        <v>33</v>
      </c>
      <c r="G1231">
        <v>26</v>
      </c>
      <c r="H1231">
        <v>5.8</v>
      </c>
      <c r="I1231">
        <v>11799</v>
      </c>
    </row>
    <row r="1232" spans="1:9">
      <c r="A1232" t="s">
        <v>805</v>
      </c>
      <c r="B1232" t="s">
        <v>484</v>
      </c>
      <c r="C1232" t="s">
        <v>73</v>
      </c>
      <c r="D1232" t="s">
        <v>455</v>
      </c>
      <c r="E1232">
        <v>161</v>
      </c>
      <c r="F1232">
        <v>60</v>
      </c>
      <c r="G1232">
        <v>40</v>
      </c>
      <c r="H1232">
        <v>19.8</v>
      </c>
      <c r="I1232">
        <v>1603</v>
      </c>
    </row>
    <row r="1233" spans="1:9">
      <c r="A1233" t="s">
        <v>805</v>
      </c>
      <c r="B1233" t="s">
        <v>484</v>
      </c>
      <c r="C1233" t="s">
        <v>73</v>
      </c>
      <c r="D1233" t="s">
        <v>441</v>
      </c>
      <c r="E1233">
        <v>311</v>
      </c>
      <c r="F1233">
        <v>172</v>
      </c>
      <c r="G1233">
        <v>88.1</v>
      </c>
      <c r="H1233">
        <v>78.599999999999994</v>
      </c>
      <c r="I1233">
        <v>4617</v>
      </c>
    </row>
    <row r="1234" spans="1:9">
      <c r="A1234" t="s">
        <v>805</v>
      </c>
      <c r="B1234" t="s">
        <v>484</v>
      </c>
      <c r="C1234" t="s">
        <v>73</v>
      </c>
      <c r="D1234" t="s">
        <v>433</v>
      </c>
      <c r="E1234">
        <v>521</v>
      </c>
      <c r="F1234">
        <v>150</v>
      </c>
      <c r="G1234">
        <v>75</v>
      </c>
      <c r="H1234">
        <v>62.6</v>
      </c>
      <c r="I1234">
        <v>2548</v>
      </c>
    </row>
    <row r="1235" spans="1:9">
      <c r="A1235" t="s">
        <v>805</v>
      </c>
      <c r="B1235" t="s">
        <v>484</v>
      </c>
      <c r="C1235" t="s">
        <v>73</v>
      </c>
      <c r="D1235" t="s">
        <v>433</v>
      </c>
      <c r="E1235">
        <v>522</v>
      </c>
      <c r="F1235">
        <v>181.5</v>
      </c>
      <c r="G1235">
        <v>93.8</v>
      </c>
      <c r="H1235">
        <v>72.599999999999994</v>
      </c>
      <c r="I1235">
        <v>2019</v>
      </c>
    </row>
    <row r="1236" spans="1:9">
      <c r="A1236" t="s">
        <v>805</v>
      </c>
      <c r="B1236" t="s">
        <v>484</v>
      </c>
      <c r="C1236" t="s">
        <v>73</v>
      </c>
      <c r="D1236" t="s">
        <v>433</v>
      </c>
      <c r="E1236">
        <v>523</v>
      </c>
      <c r="F1236">
        <v>195</v>
      </c>
      <c r="G1236">
        <v>108.8</v>
      </c>
      <c r="H1236">
        <v>91.55</v>
      </c>
      <c r="I1236">
        <v>1181</v>
      </c>
    </row>
    <row r="1237" spans="1:9">
      <c r="A1237" t="s">
        <v>805</v>
      </c>
      <c r="B1237" t="s">
        <v>484</v>
      </c>
      <c r="C1237" t="s">
        <v>73</v>
      </c>
      <c r="D1237" t="s">
        <v>433</v>
      </c>
      <c r="E1237">
        <v>531</v>
      </c>
      <c r="F1237">
        <v>170</v>
      </c>
      <c r="G1237">
        <v>90.75</v>
      </c>
      <c r="H1237">
        <v>58.2</v>
      </c>
      <c r="I1237">
        <v>8431</v>
      </c>
    </row>
    <row r="1238" spans="1:9">
      <c r="A1238" t="s">
        <v>805</v>
      </c>
      <c r="B1238" t="s">
        <v>484</v>
      </c>
      <c r="C1238" t="s">
        <v>73</v>
      </c>
      <c r="D1238" t="s">
        <v>433</v>
      </c>
      <c r="E1238">
        <v>532</v>
      </c>
      <c r="F1238">
        <v>195</v>
      </c>
      <c r="G1238">
        <v>109</v>
      </c>
      <c r="H1238">
        <v>78</v>
      </c>
      <c r="I1238">
        <v>8596</v>
      </c>
    </row>
    <row r="1239" spans="1:9">
      <c r="A1239" t="s">
        <v>805</v>
      </c>
      <c r="B1239" t="s">
        <v>484</v>
      </c>
      <c r="C1239" t="s">
        <v>73</v>
      </c>
      <c r="D1239" t="s">
        <v>433</v>
      </c>
      <c r="E1239">
        <v>533</v>
      </c>
      <c r="F1239">
        <v>228</v>
      </c>
      <c r="G1239">
        <v>123.6</v>
      </c>
      <c r="H1239">
        <v>94.275000000000006</v>
      </c>
      <c r="I1239">
        <v>3772</v>
      </c>
    </row>
    <row r="1240" spans="1:9">
      <c r="A1240" t="s">
        <v>805</v>
      </c>
      <c r="B1240" t="s">
        <v>484</v>
      </c>
      <c r="C1240" t="s">
        <v>73</v>
      </c>
      <c r="D1240" t="s">
        <v>433</v>
      </c>
      <c r="E1240">
        <v>534</v>
      </c>
      <c r="F1240">
        <v>275</v>
      </c>
      <c r="G1240">
        <v>155.1</v>
      </c>
      <c r="H1240">
        <v>132.5</v>
      </c>
      <c r="I1240">
        <v>1673</v>
      </c>
    </row>
    <row r="1241" spans="1:9">
      <c r="A1241" t="s">
        <v>805</v>
      </c>
      <c r="B1241" t="s">
        <v>484</v>
      </c>
      <c r="C1241" t="s">
        <v>73</v>
      </c>
      <c r="D1241" t="s">
        <v>433</v>
      </c>
      <c r="E1241">
        <v>575</v>
      </c>
      <c r="F1241">
        <v>35</v>
      </c>
      <c r="G1241">
        <v>16.95</v>
      </c>
      <c r="H1241">
        <v>16.45</v>
      </c>
      <c r="I1241">
        <v>465</v>
      </c>
    </row>
    <row r="1242" spans="1:9">
      <c r="A1242" t="s">
        <v>805</v>
      </c>
      <c r="B1242" t="s">
        <v>484</v>
      </c>
      <c r="C1242" t="s">
        <v>73</v>
      </c>
      <c r="D1242" t="s">
        <v>433</v>
      </c>
      <c r="E1242">
        <v>577</v>
      </c>
      <c r="F1242">
        <v>35</v>
      </c>
      <c r="G1242">
        <v>19.7</v>
      </c>
      <c r="H1242">
        <v>13</v>
      </c>
      <c r="I1242">
        <v>3397</v>
      </c>
    </row>
    <row r="1243" spans="1:9">
      <c r="A1243" t="s">
        <v>805</v>
      </c>
      <c r="B1243" t="s">
        <v>484</v>
      </c>
      <c r="C1243" t="s">
        <v>73</v>
      </c>
      <c r="D1243" t="s">
        <v>799</v>
      </c>
      <c r="E1243">
        <v>615</v>
      </c>
      <c r="F1243">
        <v>1550</v>
      </c>
      <c r="G1243">
        <v>677.25</v>
      </c>
      <c r="H1243">
        <v>800.1</v>
      </c>
      <c r="I1243">
        <v>312</v>
      </c>
    </row>
    <row r="1244" spans="1:9">
      <c r="A1244" t="s">
        <v>805</v>
      </c>
      <c r="B1244" t="s">
        <v>484</v>
      </c>
      <c r="C1244" t="s">
        <v>800</v>
      </c>
      <c r="D1244" t="s">
        <v>451</v>
      </c>
      <c r="E1244">
        <v>11</v>
      </c>
      <c r="F1244">
        <v>60</v>
      </c>
      <c r="G1244">
        <v>42.7</v>
      </c>
      <c r="H1244">
        <v>15.6</v>
      </c>
      <c r="I1244">
        <v>401</v>
      </c>
    </row>
    <row r="1245" spans="1:9">
      <c r="A1245" t="s">
        <v>805</v>
      </c>
      <c r="B1245" t="s">
        <v>484</v>
      </c>
      <c r="C1245" t="s">
        <v>800</v>
      </c>
      <c r="D1245" t="s">
        <v>451</v>
      </c>
      <c r="E1245">
        <v>12</v>
      </c>
      <c r="F1245">
        <v>53</v>
      </c>
      <c r="G1245">
        <v>35</v>
      </c>
      <c r="H1245">
        <v>14.4</v>
      </c>
      <c r="I1245">
        <v>852</v>
      </c>
    </row>
    <row r="1246" spans="1:9">
      <c r="A1246" t="s">
        <v>805</v>
      </c>
      <c r="B1246" t="s">
        <v>484</v>
      </c>
      <c r="C1246" t="s">
        <v>800</v>
      </c>
      <c r="D1246" t="s">
        <v>451</v>
      </c>
      <c r="E1246">
        <v>13</v>
      </c>
      <c r="F1246">
        <v>50</v>
      </c>
      <c r="G1246">
        <v>33</v>
      </c>
      <c r="H1246">
        <v>15</v>
      </c>
      <c r="I1246">
        <v>270</v>
      </c>
    </row>
    <row r="1247" spans="1:9">
      <c r="A1247" t="s">
        <v>805</v>
      </c>
      <c r="B1247" t="s">
        <v>484</v>
      </c>
      <c r="C1247" t="s">
        <v>800</v>
      </c>
      <c r="D1247" t="s">
        <v>451</v>
      </c>
      <c r="E1247">
        <v>14</v>
      </c>
      <c r="F1247">
        <v>60.5</v>
      </c>
      <c r="G1247">
        <v>35</v>
      </c>
      <c r="H1247">
        <v>20.9</v>
      </c>
      <c r="I1247">
        <v>70</v>
      </c>
    </row>
    <row r="1248" spans="1:9">
      <c r="A1248" t="s">
        <v>805</v>
      </c>
      <c r="B1248" t="s">
        <v>484</v>
      </c>
      <c r="C1248" t="s">
        <v>800</v>
      </c>
      <c r="D1248" t="s">
        <v>451</v>
      </c>
      <c r="E1248">
        <v>22</v>
      </c>
      <c r="F1248">
        <v>42</v>
      </c>
      <c r="G1248">
        <v>28</v>
      </c>
      <c r="H1248">
        <v>12.95</v>
      </c>
      <c r="I1248">
        <v>1015</v>
      </c>
    </row>
    <row r="1249" spans="1:9">
      <c r="A1249" t="s">
        <v>805</v>
      </c>
      <c r="B1249" t="s">
        <v>484</v>
      </c>
      <c r="C1249" t="s">
        <v>800</v>
      </c>
      <c r="D1249" t="s">
        <v>451</v>
      </c>
      <c r="E1249">
        <v>71</v>
      </c>
      <c r="F1249">
        <v>52.5</v>
      </c>
      <c r="G1249">
        <v>24.5</v>
      </c>
      <c r="H1249">
        <v>27</v>
      </c>
      <c r="I1249">
        <v>40</v>
      </c>
    </row>
    <row r="1250" spans="1:9">
      <c r="A1250" t="s">
        <v>805</v>
      </c>
      <c r="B1250" t="s">
        <v>484</v>
      </c>
      <c r="C1250" t="s">
        <v>800</v>
      </c>
      <c r="D1250" t="s">
        <v>455</v>
      </c>
      <c r="E1250">
        <v>111</v>
      </c>
      <c r="F1250">
        <v>60</v>
      </c>
      <c r="G1250">
        <v>40.9</v>
      </c>
      <c r="H1250">
        <v>12.4</v>
      </c>
      <c r="I1250">
        <v>58</v>
      </c>
    </row>
    <row r="1251" spans="1:9">
      <c r="A1251" t="s">
        <v>805</v>
      </c>
      <c r="B1251" t="s">
        <v>484</v>
      </c>
      <c r="C1251" t="s">
        <v>800</v>
      </c>
      <c r="D1251" t="s">
        <v>455</v>
      </c>
      <c r="E1251">
        <v>114</v>
      </c>
      <c r="F1251">
        <v>103</v>
      </c>
      <c r="G1251">
        <v>69</v>
      </c>
      <c r="H1251">
        <v>27</v>
      </c>
      <c r="I1251">
        <v>1128</v>
      </c>
    </row>
    <row r="1252" spans="1:9">
      <c r="A1252" t="s">
        <v>805</v>
      </c>
      <c r="B1252" t="s">
        <v>484</v>
      </c>
      <c r="C1252" t="s">
        <v>800</v>
      </c>
      <c r="D1252" t="s">
        <v>455</v>
      </c>
      <c r="E1252">
        <v>121</v>
      </c>
      <c r="F1252">
        <v>31.5</v>
      </c>
      <c r="G1252">
        <v>25</v>
      </c>
      <c r="H1252">
        <v>7.5</v>
      </c>
      <c r="I1252">
        <v>813</v>
      </c>
    </row>
    <row r="1253" spans="1:9">
      <c r="A1253" t="s">
        <v>805</v>
      </c>
      <c r="B1253" t="s">
        <v>484</v>
      </c>
      <c r="C1253" t="s">
        <v>800</v>
      </c>
      <c r="D1253" t="s">
        <v>455</v>
      </c>
      <c r="E1253">
        <v>161</v>
      </c>
      <c r="F1253">
        <v>55</v>
      </c>
      <c r="G1253">
        <v>31.5</v>
      </c>
      <c r="H1253">
        <v>14.333333333000001</v>
      </c>
      <c r="I1253">
        <v>93</v>
      </c>
    </row>
    <row r="1254" spans="1:9">
      <c r="A1254" t="s">
        <v>805</v>
      </c>
      <c r="B1254" t="s">
        <v>484</v>
      </c>
      <c r="C1254" t="s">
        <v>800</v>
      </c>
      <c r="D1254" t="s">
        <v>441</v>
      </c>
      <c r="E1254">
        <v>311</v>
      </c>
      <c r="F1254">
        <v>173</v>
      </c>
      <c r="G1254">
        <v>87.5</v>
      </c>
      <c r="H1254">
        <v>92.8</v>
      </c>
      <c r="I1254">
        <v>123</v>
      </c>
    </row>
    <row r="1255" spans="1:9">
      <c r="A1255" t="s">
        <v>805</v>
      </c>
      <c r="B1255" t="s">
        <v>484</v>
      </c>
      <c r="C1255" t="s">
        <v>800</v>
      </c>
      <c r="D1255" t="s">
        <v>433</v>
      </c>
      <c r="E1255">
        <v>521</v>
      </c>
      <c r="F1255">
        <v>144</v>
      </c>
      <c r="G1255">
        <v>78</v>
      </c>
      <c r="H1255">
        <v>70.25</v>
      </c>
      <c r="I1255">
        <v>79</v>
      </c>
    </row>
    <row r="1256" spans="1:9">
      <c r="A1256" t="s">
        <v>805</v>
      </c>
      <c r="B1256" t="s">
        <v>484</v>
      </c>
      <c r="C1256" t="s">
        <v>800</v>
      </c>
      <c r="D1256" t="s">
        <v>433</v>
      </c>
      <c r="E1256">
        <v>522</v>
      </c>
      <c r="F1256">
        <v>180</v>
      </c>
      <c r="G1256">
        <v>99.75</v>
      </c>
      <c r="H1256">
        <v>91.55</v>
      </c>
      <c r="I1256">
        <v>69</v>
      </c>
    </row>
    <row r="1257" spans="1:9">
      <c r="A1257" t="s">
        <v>805</v>
      </c>
      <c r="B1257" t="s">
        <v>484</v>
      </c>
      <c r="C1257" t="s">
        <v>800</v>
      </c>
      <c r="D1257" t="s">
        <v>433</v>
      </c>
      <c r="E1257">
        <v>523</v>
      </c>
      <c r="F1257">
        <v>225</v>
      </c>
      <c r="G1257">
        <v>105</v>
      </c>
      <c r="H1257">
        <v>127.5</v>
      </c>
      <c r="I1257">
        <v>41</v>
      </c>
    </row>
    <row r="1258" spans="1:9">
      <c r="A1258" t="s">
        <v>805</v>
      </c>
      <c r="B1258" t="s">
        <v>484</v>
      </c>
      <c r="C1258" t="s">
        <v>800</v>
      </c>
      <c r="D1258" t="s">
        <v>433</v>
      </c>
      <c r="E1258">
        <v>531</v>
      </c>
      <c r="F1258">
        <v>150</v>
      </c>
      <c r="G1258">
        <v>83</v>
      </c>
      <c r="H1258">
        <v>60.5</v>
      </c>
      <c r="I1258">
        <v>248</v>
      </c>
    </row>
    <row r="1259" spans="1:9">
      <c r="A1259" t="s">
        <v>805</v>
      </c>
      <c r="B1259" t="s">
        <v>484</v>
      </c>
      <c r="C1259" t="s">
        <v>800</v>
      </c>
      <c r="D1259" t="s">
        <v>433</v>
      </c>
      <c r="E1259">
        <v>532</v>
      </c>
      <c r="F1259">
        <v>185.5</v>
      </c>
      <c r="G1259">
        <v>100</v>
      </c>
      <c r="H1259">
        <v>75.5</v>
      </c>
      <c r="I1259">
        <v>285</v>
      </c>
    </row>
    <row r="1260" spans="1:9">
      <c r="A1260" t="s">
        <v>805</v>
      </c>
      <c r="B1260" t="s">
        <v>484</v>
      </c>
      <c r="C1260" t="s">
        <v>800</v>
      </c>
      <c r="D1260" t="s">
        <v>433</v>
      </c>
      <c r="E1260">
        <v>533</v>
      </c>
      <c r="F1260">
        <v>220</v>
      </c>
      <c r="G1260">
        <v>125</v>
      </c>
      <c r="H1260">
        <v>92.85</v>
      </c>
      <c r="I1260">
        <v>133</v>
      </c>
    </row>
    <row r="1261" spans="1:9">
      <c r="A1261" t="s">
        <v>805</v>
      </c>
      <c r="B1261" t="s">
        <v>484</v>
      </c>
      <c r="C1261" t="s">
        <v>800</v>
      </c>
      <c r="D1261" t="s">
        <v>433</v>
      </c>
      <c r="E1261">
        <v>534</v>
      </c>
      <c r="F1261">
        <v>245</v>
      </c>
      <c r="G1261">
        <v>124</v>
      </c>
      <c r="H1261">
        <v>112.6</v>
      </c>
      <c r="I1261">
        <v>52</v>
      </c>
    </row>
    <row r="1262" spans="1:9">
      <c r="A1262" t="s">
        <v>805</v>
      </c>
      <c r="B1262" t="s">
        <v>484</v>
      </c>
      <c r="C1262" t="s">
        <v>800</v>
      </c>
      <c r="D1262" t="s">
        <v>433</v>
      </c>
      <c r="E1262">
        <v>575</v>
      </c>
      <c r="F1262">
        <v>34</v>
      </c>
      <c r="G1262">
        <v>16</v>
      </c>
      <c r="H1262">
        <v>16.2</v>
      </c>
      <c r="I1262">
        <v>23</v>
      </c>
    </row>
    <row r="1263" spans="1:9">
      <c r="A1263" t="s">
        <v>805</v>
      </c>
      <c r="B1263" t="s">
        <v>484</v>
      </c>
      <c r="C1263" t="s">
        <v>800</v>
      </c>
      <c r="D1263" t="s">
        <v>433</v>
      </c>
      <c r="E1263">
        <v>577</v>
      </c>
      <c r="F1263">
        <v>35</v>
      </c>
      <c r="G1263">
        <v>21</v>
      </c>
      <c r="H1263">
        <v>15</v>
      </c>
      <c r="I1263">
        <v>73</v>
      </c>
    </row>
    <row r="1264" spans="1:9">
      <c r="A1264" t="s">
        <v>805</v>
      </c>
      <c r="B1264" t="s">
        <v>484</v>
      </c>
      <c r="C1264" t="s">
        <v>800</v>
      </c>
      <c r="D1264" t="s">
        <v>799</v>
      </c>
      <c r="E1264">
        <v>615</v>
      </c>
      <c r="F1264">
        <v>1435</v>
      </c>
      <c r="G1264">
        <v>657.5</v>
      </c>
      <c r="H1264">
        <v>862.7</v>
      </c>
      <c r="I1264">
        <v>28</v>
      </c>
    </row>
    <row r="1265" spans="1:9">
      <c r="A1265" t="s">
        <v>805</v>
      </c>
      <c r="B1265" t="s">
        <v>483</v>
      </c>
      <c r="C1265" t="s">
        <v>70</v>
      </c>
      <c r="D1265" t="s">
        <v>451</v>
      </c>
      <c r="E1265">
        <v>11</v>
      </c>
      <c r="F1265">
        <v>57</v>
      </c>
      <c r="G1265">
        <v>40.299999999999997</v>
      </c>
      <c r="H1265">
        <v>16.3</v>
      </c>
      <c r="I1265">
        <v>1455901</v>
      </c>
    </row>
    <row r="1266" spans="1:9">
      <c r="A1266" t="s">
        <v>805</v>
      </c>
      <c r="B1266" t="s">
        <v>483</v>
      </c>
      <c r="C1266" t="s">
        <v>70</v>
      </c>
      <c r="D1266" t="s">
        <v>451</v>
      </c>
      <c r="E1266">
        <v>12</v>
      </c>
      <c r="F1266">
        <v>52.5</v>
      </c>
      <c r="G1266">
        <v>35</v>
      </c>
      <c r="H1266">
        <v>16</v>
      </c>
      <c r="I1266">
        <v>5118597</v>
      </c>
    </row>
    <row r="1267" spans="1:9">
      <c r="A1267" t="s">
        <v>805</v>
      </c>
      <c r="B1267" t="s">
        <v>483</v>
      </c>
      <c r="C1267" t="s">
        <v>70</v>
      </c>
      <c r="D1267" t="s">
        <v>451</v>
      </c>
      <c r="E1267">
        <v>13</v>
      </c>
      <c r="F1267">
        <v>47</v>
      </c>
      <c r="G1267">
        <v>29.4</v>
      </c>
      <c r="H1267">
        <v>18</v>
      </c>
      <c r="I1267">
        <v>1292414</v>
      </c>
    </row>
    <row r="1268" spans="1:9">
      <c r="A1268" t="s">
        <v>805</v>
      </c>
      <c r="B1268" t="s">
        <v>483</v>
      </c>
      <c r="C1268" t="s">
        <v>70</v>
      </c>
      <c r="D1268" t="s">
        <v>451</v>
      </c>
      <c r="E1268">
        <v>14</v>
      </c>
      <c r="F1268">
        <v>61</v>
      </c>
      <c r="G1268">
        <v>35</v>
      </c>
      <c r="H1268">
        <v>24.4</v>
      </c>
      <c r="I1268">
        <v>300856</v>
      </c>
    </row>
    <row r="1269" spans="1:9">
      <c r="A1269" t="s">
        <v>805</v>
      </c>
      <c r="B1269" t="s">
        <v>483</v>
      </c>
      <c r="C1269" t="s">
        <v>70</v>
      </c>
      <c r="D1269" t="s">
        <v>451</v>
      </c>
      <c r="E1269">
        <v>22</v>
      </c>
      <c r="F1269">
        <v>41</v>
      </c>
      <c r="G1269">
        <v>25.5</v>
      </c>
      <c r="H1269">
        <v>16</v>
      </c>
      <c r="I1269">
        <v>5346145</v>
      </c>
    </row>
    <row r="1270" spans="1:9">
      <c r="A1270" t="s">
        <v>805</v>
      </c>
      <c r="B1270" t="s">
        <v>483</v>
      </c>
      <c r="C1270" t="s">
        <v>70</v>
      </c>
      <c r="D1270" t="s">
        <v>451</v>
      </c>
      <c r="E1270">
        <v>71</v>
      </c>
      <c r="F1270">
        <v>57</v>
      </c>
      <c r="G1270">
        <v>33</v>
      </c>
      <c r="H1270">
        <v>22.5</v>
      </c>
      <c r="I1270">
        <v>258360</v>
      </c>
    </row>
    <row r="1271" spans="1:9">
      <c r="A1271" t="s">
        <v>805</v>
      </c>
      <c r="B1271" t="s">
        <v>483</v>
      </c>
      <c r="C1271" t="s">
        <v>70</v>
      </c>
      <c r="D1271" t="s">
        <v>455</v>
      </c>
      <c r="E1271">
        <v>111</v>
      </c>
      <c r="F1271">
        <v>57.5</v>
      </c>
      <c r="G1271">
        <v>38</v>
      </c>
      <c r="H1271">
        <v>15.35</v>
      </c>
      <c r="I1271">
        <v>350803</v>
      </c>
    </row>
    <row r="1272" spans="1:9">
      <c r="A1272" t="s">
        <v>805</v>
      </c>
      <c r="B1272" t="s">
        <v>483</v>
      </c>
      <c r="C1272" t="s">
        <v>70</v>
      </c>
      <c r="D1272" t="s">
        <v>455</v>
      </c>
      <c r="E1272">
        <v>114</v>
      </c>
      <c r="F1272">
        <v>103</v>
      </c>
      <c r="G1272">
        <v>70</v>
      </c>
      <c r="H1272">
        <v>31</v>
      </c>
      <c r="I1272">
        <v>6070572</v>
      </c>
    </row>
    <row r="1273" spans="1:9">
      <c r="A1273" t="s">
        <v>805</v>
      </c>
      <c r="B1273" t="s">
        <v>483</v>
      </c>
      <c r="C1273" t="s">
        <v>70</v>
      </c>
      <c r="D1273" t="s">
        <v>455</v>
      </c>
      <c r="E1273">
        <v>121</v>
      </c>
      <c r="F1273">
        <v>31.5</v>
      </c>
      <c r="G1273">
        <v>25</v>
      </c>
      <c r="H1273">
        <v>6.5</v>
      </c>
      <c r="I1273">
        <v>4337689</v>
      </c>
    </row>
    <row r="1274" spans="1:9">
      <c r="A1274" t="s">
        <v>805</v>
      </c>
      <c r="B1274" t="s">
        <v>483</v>
      </c>
      <c r="C1274" t="s">
        <v>70</v>
      </c>
      <c r="D1274" t="s">
        <v>455</v>
      </c>
      <c r="E1274">
        <v>161</v>
      </c>
      <c r="F1274">
        <v>50</v>
      </c>
      <c r="G1274">
        <v>32.799999999999997</v>
      </c>
      <c r="H1274">
        <v>18.8</v>
      </c>
      <c r="I1274">
        <v>496981</v>
      </c>
    </row>
    <row r="1275" spans="1:9">
      <c r="A1275" t="s">
        <v>805</v>
      </c>
      <c r="B1275" t="s">
        <v>483</v>
      </c>
      <c r="C1275" t="s">
        <v>70</v>
      </c>
      <c r="D1275" t="s">
        <v>441</v>
      </c>
      <c r="E1275">
        <v>311</v>
      </c>
      <c r="F1275">
        <v>152</v>
      </c>
      <c r="G1275">
        <v>80.5</v>
      </c>
      <c r="H1275">
        <v>72.8</v>
      </c>
      <c r="I1275">
        <v>565415</v>
      </c>
    </row>
    <row r="1276" spans="1:9">
      <c r="A1276" t="s">
        <v>805</v>
      </c>
      <c r="B1276" t="s">
        <v>483</v>
      </c>
      <c r="C1276" t="s">
        <v>70</v>
      </c>
      <c r="D1276" t="s">
        <v>433</v>
      </c>
      <c r="E1276">
        <v>521</v>
      </c>
      <c r="F1276">
        <v>135</v>
      </c>
      <c r="G1276">
        <v>70.8</v>
      </c>
      <c r="H1276">
        <v>58.8</v>
      </c>
      <c r="I1276">
        <v>452408</v>
      </c>
    </row>
    <row r="1277" spans="1:9">
      <c r="A1277" t="s">
        <v>805</v>
      </c>
      <c r="B1277" t="s">
        <v>483</v>
      </c>
      <c r="C1277" t="s">
        <v>70</v>
      </c>
      <c r="D1277" t="s">
        <v>433</v>
      </c>
      <c r="E1277">
        <v>522</v>
      </c>
      <c r="F1277">
        <v>164</v>
      </c>
      <c r="G1277">
        <v>85.733333333000004</v>
      </c>
      <c r="H1277">
        <v>72.400000000000006</v>
      </c>
      <c r="I1277">
        <v>361235</v>
      </c>
    </row>
    <row r="1278" spans="1:9">
      <c r="A1278" t="s">
        <v>805</v>
      </c>
      <c r="B1278" t="s">
        <v>483</v>
      </c>
      <c r="C1278" t="s">
        <v>70</v>
      </c>
      <c r="D1278" t="s">
        <v>433</v>
      </c>
      <c r="E1278">
        <v>523</v>
      </c>
      <c r="F1278">
        <v>185.5</v>
      </c>
      <c r="G1278">
        <v>97.5</v>
      </c>
      <c r="H1278">
        <v>81</v>
      </c>
      <c r="I1278">
        <v>251308</v>
      </c>
    </row>
    <row r="1279" spans="1:9">
      <c r="A1279" t="s">
        <v>805</v>
      </c>
      <c r="B1279" t="s">
        <v>483</v>
      </c>
      <c r="C1279" t="s">
        <v>70</v>
      </c>
      <c r="D1279" t="s">
        <v>433</v>
      </c>
      <c r="E1279">
        <v>531</v>
      </c>
      <c r="F1279">
        <v>145.5</v>
      </c>
      <c r="G1279">
        <v>78.166666667000001</v>
      </c>
      <c r="H1279">
        <v>58.45</v>
      </c>
      <c r="I1279">
        <v>1256309</v>
      </c>
    </row>
    <row r="1280" spans="1:9">
      <c r="A1280" t="s">
        <v>805</v>
      </c>
      <c r="B1280" t="s">
        <v>483</v>
      </c>
      <c r="C1280" t="s">
        <v>70</v>
      </c>
      <c r="D1280" t="s">
        <v>433</v>
      </c>
      <c r="E1280">
        <v>532</v>
      </c>
      <c r="F1280">
        <v>180</v>
      </c>
      <c r="G1280">
        <v>95.15</v>
      </c>
      <c r="H1280">
        <v>78</v>
      </c>
      <c r="I1280">
        <v>1270990</v>
      </c>
    </row>
    <row r="1281" spans="1:9">
      <c r="A1281" t="s">
        <v>805</v>
      </c>
      <c r="B1281" t="s">
        <v>483</v>
      </c>
      <c r="C1281" t="s">
        <v>70</v>
      </c>
      <c r="D1281" t="s">
        <v>433</v>
      </c>
      <c r="E1281">
        <v>533</v>
      </c>
      <c r="F1281">
        <v>211</v>
      </c>
      <c r="G1281">
        <v>115</v>
      </c>
      <c r="H1281">
        <v>89</v>
      </c>
      <c r="I1281">
        <v>607090</v>
      </c>
    </row>
    <row r="1282" spans="1:9">
      <c r="A1282" t="s">
        <v>805</v>
      </c>
      <c r="B1282" t="s">
        <v>483</v>
      </c>
      <c r="C1282" t="s">
        <v>70</v>
      </c>
      <c r="D1282" t="s">
        <v>433</v>
      </c>
      <c r="E1282">
        <v>534</v>
      </c>
      <c r="F1282">
        <v>239.5</v>
      </c>
      <c r="G1282">
        <v>125</v>
      </c>
      <c r="H1282">
        <v>98</v>
      </c>
      <c r="I1282">
        <v>276475</v>
      </c>
    </row>
    <row r="1283" spans="1:9">
      <c r="A1283" t="s">
        <v>805</v>
      </c>
      <c r="B1283" t="s">
        <v>483</v>
      </c>
      <c r="C1283" t="s">
        <v>70</v>
      </c>
      <c r="D1283" t="s">
        <v>433</v>
      </c>
      <c r="E1283">
        <v>575</v>
      </c>
      <c r="F1283">
        <v>32.5</v>
      </c>
      <c r="G1283">
        <v>16.2</v>
      </c>
      <c r="H1283">
        <v>14</v>
      </c>
      <c r="I1283">
        <v>115215</v>
      </c>
    </row>
    <row r="1284" spans="1:9">
      <c r="A1284" t="s">
        <v>805</v>
      </c>
      <c r="B1284" t="s">
        <v>483</v>
      </c>
      <c r="C1284" t="s">
        <v>70</v>
      </c>
      <c r="D1284" t="s">
        <v>433</v>
      </c>
      <c r="E1284">
        <v>577</v>
      </c>
      <c r="F1284">
        <v>31.5</v>
      </c>
      <c r="G1284">
        <v>18</v>
      </c>
      <c r="H1284">
        <v>13.2</v>
      </c>
      <c r="I1284">
        <v>414180</v>
      </c>
    </row>
    <row r="1285" spans="1:9">
      <c r="A1285" t="s">
        <v>805</v>
      </c>
      <c r="B1285" t="s">
        <v>483</v>
      </c>
      <c r="C1285" t="s">
        <v>70</v>
      </c>
      <c r="D1285" t="s">
        <v>799</v>
      </c>
      <c r="E1285">
        <v>615</v>
      </c>
      <c r="F1285">
        <v>1490</v>
      </c>
      <c r="G1285">
        <v>650</v>
      </c>
      <c r="H1285">
        <v>800</v>
      </c>
      <c r="I1285">
        <v>109627</v>
      </c>
    </row>
    <row r="1286" spans="1:9">
      <c r="A1286" t="s">
        <v>805</v>
      </c>
      <c r="B1286" t="s">
        <v>483</v>
      </c>
      <c r="C1286" t="s">
        <v>72</v>
      </c>
      <c r="D1286" t="s">
        <v>451</v>
      </c>
      <c r="E1286">
        <v>11</v>
      </c>
      <c r="F1286">
        <v>55</v>
      </c>
      <c r="G1286">
        <v>39</v>
      </c>
      <c r="H1286">
        <v>17.149999999999999</v>
      </c>
      <c r="I1286">
        <v>495631</v>
      </c>
    </row>
    <row r="1287" spans="1:9">
      <c r="A1287" t="s">
        <v>805</v>
      </c>
      <c r="B1287" t="s">
        <v>483</v>
      </c>
      <c r="C1287" t="s">
        <v>72</v>
      </c>
      <c r="D1287" t="s">
        <v>451</v>
      </c>
      <c r="E1287">
        <v>12</v>
      </c>
      <c r="F1287">
        <v>53</v>
      </c>
      <c r="G1287">
        <v>35</v>
      </c>
      <c r="H1287">
        <v>17</v>
      </c>
      <c r="I1287">
        <v>1719332</v>
      </c>
    </row>
    <row r="1288" spans="1:9">
      <c r="A1288" t="s">
        <v>805</v>
      </c>
      <c r="B1288" t="s">
        <v>483</v>
      </c>
      <c r="C1288" t="s">
        <v>72</v>
      </c>
      <c r="D1288" t="s">
        <v>451</v>
      </c>
      <c r="E1288">
        <v>13</v>
      </c>
      <c r="F1288">
        <v>46.5</v>
      </c>
      <c r="G1288">
        <v>29.4</v>
      </c>
      <c r="H1288">
        <v>18.399999999999999</v>
      </c>
      <c r="I1288">
        <v>421558</v>
      </c>
    </row>
    <row r="1289" spans="1:9">
      <c r="A1289" t="s">
        <v>805</v>
      </c>
      <c r="B1289" t="s">
        <v>483</v>
      </c>
      <c r="C1289" t="s">
        <v>72</v>
      </c>
      <c r="D1289" t="s">
        <v>451</v>
      </c>
      <c r="E1289">
        <v>14</v>
      </c>
      <c r="F1289">
        <v>60</v>
      </c>
      <c r="G1289">
        <v>35</v>
      </c>
      <c r="H1289">
        <v>25</v>
      </c>
      <c r="I1289">
        <v>78485</v>
      </c>
    </row>
    <row r="1290" spans="1:9">
      <c r="A1290" t="s">
        <v>805</v>
      </c>
      <c r="B1290" t="s">
        <v>483</v>
      </c>
      <c r="C1290" t="s">
        <v>72</v>
      </c>
      <c r="D1290" t="s">
        <v>451</v>
      </c>
      <c r="E1290">
        <v>22</v>
      </c>
      <c r="F1290">
        <v>40.5</v>
      </c>
      <c r="G1290">
        <v>24.45</v>
      </c>
      <c r="H1290">
        <v>15.1</v>
      </c>
      <c r="I1290">
        <v>1766996</v>
      </c>
    </row>
    <row r="1291" spans="1:9">
      <c r="A1291" t="s">
        <v>805</v>
      </c>
      <c r="B1291" t="s">
        <v>483</v>
      </c>
      <c r="C1291" t="s">
        <v>72</v>
      </c>
      <c r="D1291" t="s">
        <v>451</v>
      </c>
      <c r="E1291">
        <v>71</v>
      </c>
      <c r="F1291">
        <v>60</v>
      </c>
      <c r="G1291">
        <v>33.15</v>
      </c>
      <c r="H1291">
        <v>23</v>
      </c>
      <c r="I1291">
        <v>85820</v>
      </c>
    </row>
    <row r="1292" spans="1:9">
      <c r="A1292" t="s">
        <v>805</v>
      </c>
      <c r="B1292" t="s">
        <v>483</v>
      </c>
      <c r="C1292" t="s">
        <v>72</v>
      </c>
      <c r="D1292" t="s">
        <v>455</v>
      </c>
      <c r="E1292">
        <v>111</v>
      </c>
      <c r="F1292">
        <v>60</v>
      </c>
      <c r="G1292">
        <v>36</v>
      </c>
      <c r="H1292">
        <v>18.899999999999999</v>
      </c>
      <c r="I1292">
        <v>123658</v>
      </c>
    </row>
    <row r="1293" spans="1:9">
      <c r="A1293" t="s">
        <v>805</v>
      </c>
      <c r="B1293" t="s">
        <v>483</v>
      </c>
      <c r="C1293" t="s">
        <v>72</v>
      </c>
      <c r="D1293" t="s">
        <v>455</v>
      </c>
      <c r="E1293">
        <v>114</v>
      </c>
      <c r="F1293">
        <v>103</v>
      </c>
      <c r="G1293">
        <v>68</v>
      </c>
      <c r="H1293">
        <v>35</v>
      </c>
      <c r="I1293">
        <v>2066583</v>
      </c>
    </row>
    <row r="1294" spans="1:9">
      <c r="A1294" t="s">
        <v>805</v>
      </c>
      <c r="B1294" t="s">
        <v>483</v>
      </c>
      <c r="C1294" t="s">
        <v>72</v>
      </c>
      <c r="D1294" t="s">
        <v>455</v>
      </c>
      <c r="E1294">
        <v>121</v>
      </c>
      <c r="F1294">
        <v>31.5</v>
      </c>
      <c r="G1294">
        <v>25</v>
      </c>
      <c r="H1294">
        <v>8</v>
      </c>
      <c r="I1294">
        <v>1714989</v>
      </c>
    </row>
    <row r="1295" spans="1:9">
      <c r="A1295" t="s">
        <v>805</v>
      </c>
      <c r="B1295" t="s">
        <v>483</v>
      </c>
      <c r="C1295" t="s">
        <v>72</v>
      </c>
      <c r="D1295" t="s">
        <v>455</v>
      </c>
      <c r="E1295">
        <v>161</v>
      </c>
      <c r="F1295">
        <v>50</v>
      </c>
      <c r="G1295">
        <v>30.1</v>
      </c>
      <c r="H1295">
        <v>21.8</v>
      </c>
      <c r="I1295">
        <v>147288</v>
      </c>
    </row>
    <row r="1296" spans="1:9">
      <c r="A1296" t="s">
        <v>805</v>
      </c>
      <c r="B1296" t="s">
        <v>483</v>
      </c>
      <c r="C1296" t="s">
        <v>72</v>
      </c>
      <c r="D1296" t="s">
        <v>441</v>
      </c>
      <c r="E1296">
        <v>311</v>
      </c>
      <c r="F1296">
        <v>160</v>
      </c>
      <c r="G1296">
        <v>80</v>
      </c>
      <c r="H1296">
        <v>82.6</v>
      </c>
      <c r="I1296">
        <v>180374</v>
      </c>
    </row>
    <row r="1297" spans="1:9">
      <c r="A1297" t="s">
        <v>805</v>
      </c>
      <c r="B1297" t="s">
        <v>483</v>
      </c>
      <c r="C1297" t="s">
        <v>72</v>
      </c>
      <c r="D1297" t="s">
        <v>433</v>
      </c>
      <c r="E1297">
        <v>521</v>
      </c>
      <c r="F1297">
        <v>145.5</v>
      </c>
      <c r="G1297">
        <v>69</v>
      </c>
      <c r="H1297">
        <v>68.75</v>
      </c>
      <c r="I1297">
        <v>144589</v>
      </c>
    </row>
    <row r="1298" spans="1:9">
      <c r="A1298" t="s">
        <v>805</v>
      </c>
      <c r="B1298" t="s">
        <v>483</v>
      </c>
      <c r="C1298" t="s">
        <v>72</v>
      </c>
      <c r="D1298" t="s">
        <v>433</v>
      </c>
      <c r="E1298">
        <v>522</v>
      </c>
      <c r="F1298">
        <v>170</v>
      </c>
      <c r="G1298">
        <v>81</v>
      </c>
      <c r="H1298">
        <v>88</v>
      </c>
      <c r="I1298">
        <v>109094</v>
      </c>
    </row>
    <row r="1299" spans="1:9">
      <c r="A1299" t="s">
        <v>805</v>
      </c>
      <c r="B1299" t="s">
        <v>483</v>
      </c>
      <c r="C1299" t="s">
        <v>72</v>
      </c>
      <c r="D1299" t="s">
        <v>433</v>
      </c>
      <c r="E1299">
        <v>523</v>
      </c>
      <c r="F1299">
        <v>198.5</v>
      </c>
      <c r="G1299">
        <v>95</v>
      </c>
      <c r="H1299">
        <v>95</v>
      </c>
      <c r="I1299">
        <v>79525</v>
      </c>
    </row>
    <row r="1300" spans="1:9">
      <c r="A1300" t="s">
        <v>805</v>
      </c>
      <c r="B1300" t="s">
        <v>483</v>
      </c>
      <c r="C1300" t="s">
        <v>72</v>
      </c>
      <c r="D1300" t="s">
        <v>433</v>
      </c>
      <c r="E1300">
        <v>531</v>
      </c>
      <c r="F1300">
        <v>145.5</v>
      </c>
      <c r="G1300">
        <v>75</v>
      </c>
      <c r="H1300">
        <v>66</v>
      </c>
      <c r="I1300">
        <v>402171</v>
      </c>
    </row>
    <row r="1301" spans="1:9">
      <c r="A1301" t="s">
        <v>805</v>
      </c>
      <c r="B1301" t="s">
        <v>483</v>
      </c>
      <c r="C1301" t="s">
        <v>72</v>
      </c>
      <c r="D1301" t="s">
        <v>433</v>
      </c>
      <c r="E1301">
        <v>532</v>
      </c>
      <c r="F1301">
        <v>185.5</v>
      </c>
      <c r="G1301">
        <v>95</v>
      </c>
      <c r="H1301">
        <v>90</v>
      </c>
      <c r="I1301">
        <v>385455</v>
      </c>
    </row>
    <row r="1302" spans="1:9">
      <c r="A1302" t="s">
        <v>805</v>
      </c>
      <c r="B1302" t="s">
        <v>483</v>
      </c>
      <c r="C1302" t="s">
        <v>72</v>
      </c>
      <c r="D1302" t="s">
        <v>433</v>
      </c>
      <c r="E1302">
        <v>533</v>
      </c>
      <c r="F1302">
        <v>212.5</v>
      </c>
      <c r="G1302">
        <v>107.5</v>
      </c>
      <c r="H1302">
        <v>100</v>
      </c>
      <c r="I1302">
        <v>187219</v>
      </c>
    </row>
    <row r="1303" spans="1:9">
      <c r="A1303" t="s">
        <v>805</v>
      </c>
      <c r="B1303" t="s">
        <v>483</v>
      </c>
      <c r="C1303" t="s">
        <v>72</v>
      </c>
      <c r="D1303" t="s">
        <v>433</v>
      </c>
      <c r="E1303">
        <v>534</v>
      </c>
      <c r="F1303">
        <v>245</v>
      </c>
      <c r="G1303">
        <v>125</v>
      </c>
      <c r="H1303">
        <v>111.2</v>
      </c>
      <c r="I1303">
        <v>80167</v>
      </c>
    </row>
    <row r="1304" spans="1:9">
      <c r="A1304" t="s">
        <v>805</v>
      </c>
      <c r="B1304" t="s">
        <v>483</v>
      </c>
      <c r="C1304" t="s">
        <v>72</v>
      </c>
      <c r="D1304" t="s">
        <v>433</v>
      </c>
      <c r="E1304">
        <v>575</v>
      </c>
      <c r="F1304">
        <v>32.5</v>
      </c>
      <c r="G1304">
        <v>15.6</v>
      </c>
      <c r="H1304">
        <v>16.2</v>
      </c>
      <c r="I1304">
        <v>32163</v>
      </c>
    </row>
    <row r="1305" spans="1:9">
      <c r="A1305" t="s">
        <v>805</v>
      </c>
      <c r="B1305" t="s">
        <v>483</v>
      </c>
      <c r="C1305" t="s">
        <v>72</v>
      </c>
      <c r="D1305" t="s">
        <v>433</v>
      </c>
      <c r="E1305">
        <v>577</v>
      </c>
      <c r="F1305">
        <v>31</v>
      </c>
      <c r="G1305">
        <v>17.399999999999999</v>
      </c>
      <c r="H1305">
        <v>14</v>
      </c>
      <c r="I1305">
        <v>98523</v>
      </c>
    </row>
    <row r="1306" spans="1:9">
      <c r="A1306" t="s">
        <v>805</v>
      </c>
      <c r="B1306" t="s">
        <v>483</v>
      </c>
      <c r="C1306" t="s">
        <v>72</v>
      </c>
      <c r="D1306" t="s">
        <v>799</v>
      </c>
      <c r="E1306">
        <v>615</v>
      </c>
      <c r="F1306">
        <v>1500</v>
      </c>
      <c r="G1306">
        <v>600</v>
      </c>
      <c r="H1306">
        <v>850</v>
      </c>
      <c r="I1306">
        <v>38428</v>
      </c>
    </row>
    <row r="1307" spans="1:9">
      <c r="A1307" t="s">
        <v>805</v>
      </c>
      <c r="B1307" t="s">
        <v>483</v>
      </c>
      <c r="C1307" t="s">
        <v>804</v>
      </c>
      <c r="D1307" t="s">
        <v>451</v>
      </c>
      <c r="E1307">
        <v>11</v>
      </c>
      <c r="F1307">
        <v>60</v>
      </c>
      <c r="G1307">
        <v>40.25</v>
      </c>
      <c r="H1307">
        <v>18</v>
      </c>
      <c r="I1307">
        <v>300864</v>
      </c>
    </row>
    <row r="1308" spans="1:9">
      <c r="A1308" t="s">
        <v>805</v>
      </c>
      <c r="B1308" t="s">
        <v>483</v>
      </c>
      <c r="C1308" t="s">
        <v>804</v>
      </c>
      <c r="D1308" t="s">
        <v>451</v>
      </c>
      <c r="E1308">
        <v>12</v>
      </c>
      <c r="F1308">
        <v>52.5</v>
      </c>
      <c r="G1308">
        <v>34.65</v>
      </c>
      <c r="H1308">
        <v>17.850000000000001</v>
      </c>
      <c r="I1308">
        <v>1193270</v>
      </c>
    </row>
    <row r="1309" spans="1:9">
      <c r="A1309" t="s">
        <v>805</v>
      </c>
      <c r="B1309" t="s">
        <v>483</v>
      </c>
      <c r="C1309" t="s">
        <v>804</v>
      </c>
      <c r="D1309" t="s">
        <v>451</v>
      </c>
      <c r="E1309">
        <v>13</v>
      </c>
      <c r="F1309">
        <v>49.5</v>
      </c>
      <c r="G1309">
        <v>29.4</v>
      </c>
      <c r="H1309">
        <v>18.5</v>
      </c>
      <c r="I1309">
        <v>266122</v>
      </c>
    </row>
    <row r="1310" spans="1:9">
      <c r="A1310" t="s">
        <v>805</v>
      </c>
      <c r="B1310" t="s">
        <v>483</v>
      </c>
      <c r="C1310" t="s">
        <v>804</v>
      </c>
      <c r="D1310" t="s">
        <v>451</v>
      </c>
      <c r="E1310">
        <v>14</v>
      </c>
      <c r="F1310">
        <v>60</v>
      </c>
      <c r="G1310">
        <v>33</v>
      </c>
      <c r="H1310">
        <v>25.2</v>
      </c>
      <c r="I1310">
        <v>59949</v>
      </c>
    </row>
    <row r="1311" spans="1:9">
      <c r="A1311" t="s">
        <v>805</v>
      </c>
      <c r="B1311" t="s">
        <v>483</v>
      </c>
      <c r="C1311" t="s">
        <v>804</v>
      </c>
      <c r="D1311" t="s">
        <v>451</v>
      </c>
      <c r="E1311">
        <v>22</v>
      </c>
      <c r="F1311">
        <v>43</v>
      </c>
      <c r="G1311">
        <v>25</v>
      </c>
      <c r="H1311">
        <v>17.100000000000001</v>
      </c>
      <c r="I1311">
        <v>993837</v>
      </c>
    </row>
    <row r="1312" spans="1:9">
      <c r="A1312" t="s">
        <v>805</v>
      </c>
      <c r="B1312" t="s">
        <v>483</v>
      </c>
      <c r="C1312" t="s">
        <v>804</v>
      </c>
      <c r="D1312" t="s">
        <v>451</v>
      </c>
      <c r="E1312">
        <v>71</v>
      </c>
      <c r="F1312">
        <v>57</v>
      </c>
      <c r="G1312">
        <v>31.15</v>
      </c>
      <c r="H1312">
        <v>22.8</v>
      </c>
      <c r="I1312">
        <v>45131</v>
      </c>
    </row>
    <row r="1313" spans="1:9">
      <c r="A1313" t="s">
        <v>805</v>
      </c>
      <c r="B1313" t="s">
        <v>483</v>
      </c>
      <c r="C1313" t="s">
        <v>804</v>
      </c>
      <c r="D1313" t="s">
        <v>455</v>
      </c>
      <c r="E1313">
        <v>111</v>
      </c>
      <c r="F1313">
        <v>55.5</v>
      </c>
      <c r="G1313">
        <v>36</v>
      </c>
      <c r="H1313">
        <v>16</v>
      </c>
      <c r="I1313">
        <v>81038</v>
      </c>
    </row>
    <row r="1314" spans="1:9">
      <c r="A1314" t="s">
        <v>805</v>
      </c>
      <c r="B1314" t="s">
        <v>483</v>
      </c>
      <c r="C1314" t="s">
        <v>804</v>
      </c>
      <c r="D1314" t="s">
        <v>455</v>
      </c>
      <c r="E1314">
        <v>114</v>
      </c>
      <c r="F1314">
        <v>104</v>
      </c>
      <c r="G1314">
        <v>68.3</v>
      </c>
      <c r="H1314">
        <v>36</v>
      </c>
      <c r="I1314">
        <v>1306414</v>
      </c>
    </row>
    <row r="1315" spans="1:9">
      <c r="A1315" t="s">
        <v>805</v>
      </c>
      <c r="B1315" t="s">
        <v>483</v>
      </c>
      <c r="C1315" t="s">
        <v>804</v>
      </c>
      <c r="D1315" t="s">
        <v>455</v>
      </c>
      <c r="E1315">
        <v>121</v>
      </c>
      <c r="F1315">
        <v>30</v>
      </c>
      <c r="G1315">
        <v>27.3</v>
      </c>
      <c r="H1315">
        <v>4</v>
      </c>
      <c r="I1315">
        <v>756113</v>
      </c>
    </row>
    <row r="1316" spans="1:9">
      <c r="A1316" t="s">
        <v>805</v>
      </c>
      <c r="B1316" t="s">
        <v>483</v>
      </c>
      <c r="C1316" t="s">
        <v>804</v>
      </c>
      <c r="D1316" t="s">
        <v>455</v>
      </c>
      <c r="E1316">
        <v>161</v>
      </c>
      <c r="F1316">
        <v>48</v>
      </c>
      <c r="G1316">
        <v>31.5</v>
      </c>
      <c r="H1316">
        <v>19.2</v>
      </c>
      <c r="I1316">
        <v>151752</v>
      </c>
    </row>
    <row r="1317" spans="1:9">
      <c r="A1317" t="s">
        <v>805</v>
      </c>
      <c r="B1317" t="s">
        <v>483</v>
      </c>
      <c r="C1317" t="s">
        <v>804</v>
      </c>
      <c r="D1317" t="s">
        <v>441</v>
      </c>
      <c r="E1317">
        <v>311</v>
      </c>
      <c r="F1317">
        <v>151</v>
      </c>
      <c r="G1317">
        <v>75</v>
      </c>
      <c r="H1317">
        <v>77.650000000000006</v>
      </c>
      <c r="I1317">
        <v>115900</v>
      </c>
    </row>
    <row r="1318" spans="1:9">
      <c r="A1318" t="s">
        <v>805</v>
      </c>
      <c r="B1318" t="s">
        <v>483</v>
      </c>
      <c r="C1318" t="s">
        <v>804</v>
      </c>
      <c r="D1318" t="s">
        <v>433</v>
      </c>
      <c r="E1318">
        <v>521</v>
      </c>
      <c r="F1318">
        <v>137.5</v>
      </c>
      <c r="G1318">
        <v>64.5</v>
      </c>
      <c r="H1318">
        <v>66</v>
      </c>
      <c r="I1318">
        <v>90446</v>
      </c>
    </row>
    <row r="1319" spans="1:9">
      <c r="A1319" t="s">
        <v>805</v>
      </c>
      <c r="B1319" t="s">
        <v>483</v>
      </c>
      <c r="C1319" t="s">
        <v>804</v>
      </c>
      <c r="D1319" t="s">
        <v>433</v>
      </c>
      <c r="E1319">
        <v>522</v>
      </c>
      <c r="F1319">
        <v>165</v>
      </c>
      <c r="G1319">
        <v>78</v>
      </c>
      <c r="H1319">
        <v>80.5</v>
      </c>
      <c r="I1319">
        <v>74105</v>
      </c>
    </row>
    <row r="1320" spans="1:9">
      <c r="A1320" t="s">
        <v>805</v>
      </c>
      <c r="B1320" t="s">
        <v>483</v>
      </c>
      <c r="C1320" t="s">
        <v>804</v>
      </c>
      <c r="D1320" t="s">
        <v>433</v>
      </c>
      <c r="E1320">
        <v>523</v>
      </c>
      <c r="F1320">
        <v>180</v>
      </c>
      <c r="G1320">
        <v>89.75</v>
      </c>
      <c r="H1320">
        <v>84.7</v>
      </c>
      <c r="I1320">
        <v>53124</v>
      </c>
    </row>
    <row r="1321" spans="1:9">
      <c r="A1321" t="s">
        <v>805</v>
      </c>
      <c r="B1321" t="s">
        <v>483</v>
      </c>
      <c r="C1321" t="s">
        <v>804</v>
      </c>
      <c r="D1321" t="s">
        <v>433</v>
      </c>
      <c r="E1321">
        <v>531</v>
      </c>
      <c r="F1321">
        <v>140</v>
      </c>
      <c r="G1321">
        <v>70</v>
      </c>
      <c r="H1321">
        <v>64.599999999999994</v>
      </c>
      <c r="I1321">
        <v>262793</v>
      </c>
    </row>
    <row r="1322" spans="1:9">
      <c r="A1322" t="s">
        <v>805</v>
      </c>
      <c r="B1322" t="s">
        <v>483</v>
      </c>
      <c r="C1322" t="s">
        <v>804</v>
      </c>
      <c r="D1322" t="s">
        <v>433</v>
      </c>
      <c r="E1322">
        <v>532</v>
      </c>
      <c r="F1322">
        <v>175</v>
      </c>
      <c r="G1322">
        <v>89.1</v>
      </c>
      <c r="H1322">
        <v>81</v>
      </c>
      <c r="I1322">
        <v>274366</v>
      </c>
    </row>
    <row r="1323" spans="1:9">
      <c r="A1323" t="s">
        <v>805</v>
      </c>
      <c r="B1323" t="s">
        <v>483</v>
      </c>
      <c r="C1323" t="s">
        <v>804</v>
      </c>
      <c r="D1323" t="s">
        <v>433</v>
      </c>
      <c r="E1323">
        <v>533</v>
      </c>
      <c r="F1323">
        <v>200</v>
      </c>
      <c r="G1323">
        <v>104.7</v>
      </c>
      <c r="H1323">
        <v>91</v>
      </c>
      <c r="I1323">
        <v>131593</v>
      </c>
    </row>
    <row r="1324" spans="1:9">
      <c r="A1324" t="s">
        <v>805</v>
      </c>
      <c r="B1324" t="s">
        <v>483</v>
      </c>
      <c r="C1324" t="s">
        <v>804</v>
      </c>
      <c r="D1324" t="s">
        <v>433</v>
      </c>
      <c r="E1324">
        <v>534</v>
      </c>
      <c r="F1324">
        <v>222</v>
      </c>
      <c r="G1324">
        <v>112.2</v>
      </c>
      <c r="H1324">
        <v>103.5</v>
      </c>
      <c r="I1324">
        <v>62922</v>
      </c>
    </row>
    <row r="1325" spans="1:9">
      <c r="A1325" t="s">
        <v>805</v>
      </c>
      <c r="B1325" t="s">
        <v>483</v>
      </c>
      <c r="C1325" t="s">
        <v>804</v>
      </c>
      <c r="D1325" t="s">
        <v>433</v>
      </c>
      <c r="E1325">
        <v>575</v>
      </c>
      <c r="F1325">
        <v>33</v>
      </c>
      <c r="G1325">
        <v>15.95</v>
      </c>
      <c r="H1325">
        <v>14.9</v>
      </c>
      <c r="I1325">
        <v>26343</v>
      </c>
    </row>
    <row r="1326" spans="1:9">
      <c r="A1326" t="s">
        <v>805</v>
      </c>
      <c r="B1326" t="s">
        <v>483</v>
      </c>
      <c r="C1326" t="s">
        <v>804</v>
      </c>
      <c r="D1326" t="s">
        <v>433</v>
      </c>
      <c r="E1326">
        <v>577</v>
      </c>
      <c r="F1326">
        <v>30</v>
      </c>
      <c r="G1326">
        <v>16.2</v>
      </c>
      <c r="H1326">
        <v>13.1</v>
      </c>
      <c r="I1326">
        <v>103560</v>
      </c>
    </row>
    <row r="1327" spans="1:9">
      <c r="A1327" t="s">
        <v>805</v>
      </c>
      <c r="B1327" t="s">
        <v>483</v>
      </c>
      <c r="C1327" t="s">
        <v>804</v>
      </c>
      <c r="D1327" t="s">
        <v>799</v>
      </c>
      <c r="E1327">
        <v>615</v>
      </c>
      <c r="F1327">
        <v>1510</v>
      </c>
      <c r="G1327">
        <v>576</v>
      </c>
      <c r="H1327">
        <v>930</v>
      </c>
      <c r="I1327">
        <v>19730</v>
      </c>
    </row>
    <row r="1328" spans="1:9">
      <c r="A1328" t="s">
        <v>805</v>
      </c>
      <c r="B1328" t="s">
        <v>483</v>
      </c>
      <c r="C1328" t="s">
        <v>803</v>
      </c>
      <c r="D1328" t="s">
        <v>451</v>
      </c>
      <c r="E1328">
        <v>11</v>
      </c>
      <c r="F1328">
        <v>55</v>
      </c>
      <c r="G1328">
        <v>41.6</v>
      </c>
      <c r="H1328">
        <v>15.6</v>
      </c>
      <c r="I1328">
        <v>286266</v>
      </c>
    </row>
    <row r="1329" spans="1:9">
      <c r="A1329" t="s">
        <v>805</v>
      </c>
      <c r="B1329" t="s">
        <v>483</v>
      </c>
      <c r="C1329" t="s">
        <v>803</v>
      </c>
      <c r="D1329" t="s">
        <v>451</v>
      </c>
      <c r="E1329">
        <v>12</v>
      </c>
      <c r="F1329">
        <v>49.5</v>
      </c>
      <c r="G1329">
        <v>39.6</v>
      </c>
      <c r="H1329">
        <v>12</v>
      </c>
      <c r="I1329">
        <v>992630</v>
      </c>
    </row>
    <row r="1330" spans="1:9">
      <c r="A1330" t="s">
        <v>805</v>
      </c>
      <c r="B1330" t="s">
        <v>483</v>
      </c>
      <c r="C1330" t="s">
        <v>803</v>
      </c>
      <c r="D1330" t="s">
        <v>451</v>
      </c>
      <c r="E1330">
        <v>13</v>
      </c>
      <c r="F1330">
        <v>44</v>
      </c>
      <c r="G1330">
        <v>29.4</v>
      </c>
      <c r="H1330">
        <v>15</v>
      </c>
      <c r="I1330">
        <v>253919</v>
      </c>
    </row>
    <row r="1331" spans="1:9">
      <c r="A1331" t="s">
        <v>805</v>
      </c>
      <c r="B1331" t="s">
        <v>483</v>
      </c>
      <c r="C1331" t="s">
        <v>803</v>
      </c>
      <c r="D1331" t="s">
        <v>451</v>
      </c>
      <c r="E1331">
        <v>14</v>
      </c>
      <c r="F1331">
        <v>60</v>
      </c>
      <c r="G1331">
        <v>33.6</v>
      </c>
      <c r="H1331">
        <v>25</v>
      </c>
      <c r="I1331">
        <v>55034</v>
      </c>
    </row>
    <row r="1332" spans="1:9">
      <c r="A1332" t="s">
        <v>805</v>
      </c>
      <c r="B1332" t="s">
        <v>483</v>
      </c>
      <c r="C1332" t="s">
        <v>803</v>
      </c>
      <c r="D1332" t="s">
        <v>451</v>
      </c>
      <c r="E1332">
        <v>22</v>
      </c>
      <c r="F1332">
        <v>40.5</v>
      </c>
      <c r="G1332">
        <v>25.8</v>
      </c>
      <c r="H1332">
        <v>14.5</v>
      </c>
      <c r="I1332">
        <v>1085794</v>
      </c>
    </row>
    <row r="1333" spans="1:9">
      <c r="A1333" t="s">
        <v>805</v>
      </c>
      <c r="B1333" t="s">
        <v>483</v>
      </c>
      <c r="C1333" t="s">
        <v>803</v>
      </c>
      <c r="D1333" t="s">
        <v>451</v>
      </c>
      <c r="E1333">
        <v>71</v>
      </c>
      <c r="F1333">
        <v>55</v>
      </c>
      <c r="G1333">
        <v>34.6</v>
      </c>
      <c r="H1333">
        <v>19.2</v>
      </c>
      <c r="I1333">
        <v>47440</v>
      </c>
    </row>
    <row r="1334" spans="1:9">
      <c r="A1334" t="s">
        <v>805</v>
      </c>
      <c r="B1334" t="s">
        <v>483</v>
      </c>
      <c r="C1334" t="s">
        <v>803</v>
      </c>
      <c r="D1334" t="s">
        <v>455</v>
      </c>
      <c r="E1334">
        <v>111</v>
      </c>
      <c r="F1334">
        <v>54.7</v>
      </c>
      <c r="G1334">
        <v>40</v>
      </c>
      <c r="H1334">
        <v>12</v>
      </c>
      <c r="I1334">
        <v>81262</v>
      </c>
    </row>
    <row r="1335" spans="1:9">
      <c r="A1335" t="s">
        <v>805</v>
      </c>
      <c r="B1335" t="s">
        <v>483</v>
      </c>
      <c r="C1335" t="s">
        <v>803</v>
      </c>
      <c r="D1335" t="s">
        <v>455</v>
      </c>
      <c r="E1335">
        <v>114</v>
      </c>
      <c r="F1335">
        <v>100</v>
      </c>
      <c r="G1335">
        <v>74.45</v>
      </c>
      <c r="H1335">
        <v>27.8</v>
      </c>
      <c r="I1335">
        <v>1186388</v>
      </c>
    </row>
    <row r="1336" spans="1:9">
      <c r="A1336" t="s">
        <v>805</v>
      </c>
      <c r="B1336" t="s">
        <v>483</v>
      </c>
      <c r="C1336" t="s">
        <v>803</v>
      </c>
      <c r="D1336" t="s">
        <v>455</v>
      </c>
      <c r="E1336">
        <v>121</v>
      </c>
      <c r="F1336">
        <v>31.5</v>
      </c>
      <c r="G1336">
        <v>25.2</v>
      </c>
      <c r="H1336">
        <v>5</v>
      </c>
      <c r="I1336">
        <v>948956</v>
      </c>
    </row>
    <row r="1337" spans="1:9">
      <c r="A1337" t="s">
        <v>805</v>
      </c>
      <c r="B1337" t="s">
        <v>483</v>
      </c>
      <c r="C1337" t="s">
        <v>803</v>
      </c>
      <c r="D1337" t="s">
        <v>455</v>
      </c>
      <c r="E1337">
        <v>161</v>
      </c>
      <c r="F1337">
        <v>52</v>
      </c>
      <c r="G1337">
        <v>34.4</v>
      </c>
      <c r="H1337">
        <v>17.95</v>
      </c>
      <c r="I1337">
        <v>75711</v>
      </c>
    </row>
    <row r="1338" spans="1:9">
      <c r="A1338" t="s">
        <v>805</v>
      </c>
      <c r="B1338" t="s">
        <v>483</v>
      </c>
      <c r="C1338" t="s">
        <v>803</v>
      </c>
      <c r="D1338" t="s">
        <v>441</v>
      </c>
      <c r="E1338">
        <v>311</v>
      </c>
      <c r="F1338">
        <v>150</v>
      </c>
      <c r="G1338">
        <v>82.5</v>
      </c>
      <c r="H1338">
        <v>76.8</v>
      </c>
      <c r="I1338">
        <v>105184</v>
      </c>
    </row>
    <row r="1339" spans="1:9">
      <c r="A1339" t="s">
        <v>805</v>
      </c>
      <c r="B1339" t="s">
        <v>483</v>
      </c>
      <c r="C1339" t="s">
        <v>803</v>
      </c>
      <c r="D1339" t="s">
        <v>433</v>
      </c>
      <c r="E1339">
        <v>521</v>
      </c>
      <c r="F1339">
        <v>131.5</v>
      </c>
      <c r="G1339">
        <v>69</v>
      </c>
      <c r="H1339">
        <v>58.2</v>
      </c>
      <c r="I1339">
        <v>89980</v>
      </c>
    </row>
    <row r="1340" spans="1:9">
      <c r="A1340" t="s">
        <v>805</v>
      </c>
      <c r="B1340" t="s">
        <v>483</v>
      </c>
      <c r="C1340" t="s">
        <v>803</v>
      </c>
      <c r="D1340" t="s">
        <v>433</v>
      </c>
      <c r="E1340">
        <v>522</v>
      </c>
      <c r="F1340">
        <v>152</v>
      </c>
      <c r="G1340">
        <v>86.25</v>
      </c>
      <c r="H1340">
        <v>69.2</v>
      </c>
      <c r="I1340">
        <v>78294</v>
      </c>
    </row>
    <row r="1341" spans="1:9">
      <c r="A1341" t="s">
        <v>805</v>
      </c>
      <c r="B1341" t="s">
        <v>483</v>
      </c>
      <c r="C1341" t="s">
        <v>803</v>
      </c>
      <c r="D1341" t="s">
        <v>433</v>
      </c>
      <c r="E1341">
        <v>523</v>
      </c>
      <c r="F1341">
        <v>185.5</v>
      </c>
      <c r="G1341">
        <v>97.5</v>
      </c>
      <c r="H1341">
        <v>81.1875</v>
      </c>
      <c r="I1341">
        <v>51624</v>
      </c>
    </row>
    <row r="1342" spans="1:9">
      <c r="A1342" t="s">
        <v>805</v>
      </c>
      <c r="B1342" t="s">
        <v>483</v>
      </c>
      <c r="C1342" t="s">
        <v>803</v>
      </c>
      <c r="D1342" t="s">
        <v>433</v>
      </c>
      <c r="E1342">
        <v>531</v>
      </c>
      <c r="F1342">
        <v>145.5</v>
      </c>
      <c r="G1342">
        <v>82</v>
      </c>
      <c r="H1342">
        <v>57.7</v>
      </c>
      <c r="I1342">
        <v>253183</v>
      </c>
    </row>
    <row r="1343" spans="1:9">
      <c r="A1343" t="s">
        <v>805</v>
      </c>
      <c r="B1343" t="s">
        <v>483</v>
      </c>
      <c r="C1343" t="s">
        <v>803</v>
      </c>
      <c r="D1343" t="s">
        <v>433</v>
      </c>
      <c r="E1343">
        <v>532</v>
      </c>
      <c r="F1343">
        <v>172</v>
      </c>
      <c r="G1343">
        <v>96.8</v>
      </c>
      <c r="H1343">
        <v>74.2</v>
      </c>
      <c r="I1343">
        <v>282944</v>
      </c>
    </row>
    <row r="1344" spans="1:9">
      <c r="A1344" t="s">
        <v>805</v>
      </c>
      <c r="B1344" t="s">
        <v>483</v>
      </c>
      <c r="C1344" t="s">
        <v>803</v>
      </c>
      <c r="D1344" t="s">
        <v>433</v>
      </c>
      <c r="E1344">
        <v>533</v>
      </c>
      <c r="F1344">
        <v>200</v>
      </c>
      <c r="G1344">
        <v>120</v>
      </c>
      <c r="H1344">
        <v>86.85</v>
      </c>
      <c r="I1344">
        <v>132620</v>
      </c>
    </row>
    <row r="1345" spans="1:9">
      <c r="A1345" t="s">
        <v>805</v>
      </c>
      <c r="B1345" t="s">
        <v>483</v>
      </c>
      <c r="C1345" t="s">
        <v>803</v>
      </c>
      <c r="D1345" t="s">
        <v>433</v>
      </c>
      <c r="E1345">
        <v>534</v>
      </c>
      <c r="F1345">
        <v>240</v>
      </c>
      <c r="G1345">
        <v>130</v>
      </c>
      <c r="H1345">
        <v>101.2</v>
      </c>
      <c r="I1345">
        <v>58957</v>
      </c>
    </row>
    <row r="1346" spans="1:9">
      <c r="A1346" t="s">
        <v>805</v>
      </c>
      <c r="B1346" t="s">
        <v>483</v>
      </c>
      <c r="C1346" t="s">
        <v>803</v>
      </c>
      <c r="D1346" t="s">
        <v>433</v>
      </c>
      <c r="E1346">
        <v>575</v>
      </c>
      <c r="F1346">
        <v>32.5</v>
      </c>
      <c r="G1346">
        <v>17</v>
      </c>
      <c r="H1346">
        <v>13.25</v>
      </c>
      <c r="I1346">
        <v>12629</v>
      </c>
    </row>
    <row r="1347" spans="1:9">
      <c r="A1347" t="s">
        <v>805</v>
      </c>
      <c r="B1347" t="s">
        <v>483</v>
      </c>
      <c r="C1347" t="s">
        <v>803</v>
      </c>
      <c r="D1347" t="s">
        <v>433</v>
      </c>
      <c r="E1347">
        <v>577</v>
      </c>
      <c r="F1347">
        <v>34</v>
      </c>
      <c r="G1347">
        <v>18.600000000000001</v>
      </c>
      <c r="H1347">
        <v>12.6</v>
      </c>
      <c r="I1347">
        <v>85976</v>
      </c>
    </row>
    <row r="1348" spans="1:9">
      <c r="A1348" t="s">
        <v>805</v>
      </c>
      <c r="B1348" t="s">
        <v>483</v>
      </c>
      <c r="C1348" t="s">
        <v>803</v>
      </c>
      <c r="D1348" t="s">
        <v>799</v>
      </c>
      <c r="E1348">
        <v>615</v>
      </c>
      <c r="F1348">
        <v>1505</v>
      </c>
      <c r="G1348">
        <v>720</v>
      </c>
      <c r="H1348">
        <v>775.95</v>
      </c>
      <c r="I1348">
        <v>19806</v>
      </c>
    </row>
    <row r="1349" spans="1:9">
      <c r="A1349" t="s">
        <v>805</v>
      </c>
      <c r="B1349" t="s">
        <v>483</v>
      </c>
      <c r="C1349" t="s">
        <v>78</v>
      </c>
      <c r="D1349" t="s">
        <v>451</v>
      </c>
      <c r="E1349">
        <v>11</v>
      </c>
      <c r="F1349">
        <v>57</v>
      </c>
      <c r="G1349">
        <v>42</v>
      </c>
      <c r="H1349">
        <v>16.5</v>
      </c>
      <c r="I1349">
        <v>218065</v>
      </c>
    </row>
    <row r="1350" spans="1:9">
      <c r="A1350" t="s">
        <v>805</v>
      </c>
      <c r="B1350" t="s">
        <v>483</v>
      </c>
      <c r="C1350" t="s">
        <v>78</v>
      </c>
      <c r="D1350" t="s">
        <v>451</v>
      </c>
      <c r="E1350">
        <v>12</v>
      </c>
      <c r="F1350">
        <v>52</v>
      </c>
      <c r="G1350">
        <v>36.4</v>
      </c>
      <c r="H1350">
        <v>15.6</v>
      </c>
      <c r="I1350">
        <v>559757</v>
      </c>
    </row>
    <row r="1351" spans="1:9">
      <c r="A1351" t="s">
        <v>805</v>
      </c>
      <c r="B1351" t="s">
        <v>483</v>
      </c>
      <c r="C1351" t="s">
        <v>78</v>
      </c>
      <c r="D1351" t="s">
        <v>451</v>
      </c>
      <c r="E1351">
        <v>13</v>
      </c>
      <c r="F1351">
        <v>47</v>
      </c>
      <c r="G1351">
        <v>28.2</v>
      </c>
      <c r="H1351">
        <v>17.600000000000001</v>
      </c>
      <c r="I1351">
        <v>158645</v>
      </c>
    </row>
    <row r="1352" spans="1:9">
      <c r="A1352" t="s">
        <v>805</v>
      </c>
      <c r="B1352" t="s">
        <v>483</v>
      </c>
      <c r="C1352" t="s">
        <v>78</v>
      </c>
      <c r="D1352" t="s">
        <v>451</v>
      </c>
      <c r="E1352">
        <v>14</v>
      </c>
      <c r="F1352">
        <v>61</v>
      </c>
      <c r="G1352">
        <v>36.6</v>
      </c>
      <c r="H1352">
        <v>20.8</v>
      </c>
      <c r="I1352">
        <v>78138</v>
      </c>
    </row>
    <row r="1353" spans="1:9">
      <c r="A1353" t="s">
        <v>805</v>
      </c>
      <c r="B1353" t="s">
        <v>483</v>
      </c>
      <c r="C1353" t="s">
        <v>78</v>
      </c>
      <c r="D1353" t="s">
        <v>451</v>
      </c>
      <c r="E1353">
        <v>22</v>
      </c>
      <c r="F1353">
        <v>44</v>
      </c>
      <c r="G1353">
        <v>26.4</v>
      </c>
      <c r="H1353">
        <v>17.2</v>
      </c>
      <c r="I1353">
        <v>798567</v>
      </c>
    </row>
    <row r="1354" spans="1:9">
      <c r="A1354" t="s">
        <v>805</v>
      </c>
      <c r="B1354" t="s">
        <v>483</v>
      </c>
      <c r="C1354" t="s">
        <v>78</v>
      </c>
      <c r="D1354" t="s">
        <v>451</v>
      </c>
      <c r="E1354">
        <v>71</v>
      </c>
      <c r="F1354">
        <v>57</v>
      </c>
      <c r="G1354">
        <v>34.200000000000003</v>
      </c>
      <c r="H1354">
        <v>22.8</v>
      </c>
      <c r="I1354">
        <v>51778</v>
      </c>
    </row>
    <row r="1355" spans="1:9">
      <c r="A1355" t="s">
        <v>805</v>
      </c>
      <c r="B1355" t="s">
        <v>483</v>
      </c>
      <c r="C1355" t="s">
        <v>78</v>
      </c>
      <c r="D1355" t="s">
        <v>455</v>
      </c>
      <c r="E1355">
        <v>111</v>
      </c>
      <c r="F1355">
        <v>61</v>
      </c>
      <c r="G1355">
        <v>55</v>
      </c>
      <c r="H1355">
        <v>0</v>
      </c>
      <c r="I1355">
        <v>27458</v>
      </c>
    </row>
    <row r="1356" spans="1:9">
      <c r="A1356" t="s">
        <v>805</v>
      </c>
      <c r="B1356" t="s">
        <v>483</v>
      </c>
      <c r="C1356" t="s">
        <v>78</v>
      </c>
      <c r="D1356" t="s">
        <v>455</v>
      </c>
      <c r="E1356">
        <v>114</v>
      </c>
      <c r="F1356">
        <v>105</v>
      </c>
      <c r="G1356">
        <v>93</v>
      </c>
      <c r="H1356">
        <v>0</v>
      </c>
      <c r="I1356">
        <v>782039</v>
      </c>
    </row>
    <row r="1357" spans="1:9">
      <c r="A1357" t="s">
        <v>805</v>
      </c>
      <c r="B1357" t="s">
        <v>483</v>
      </c>
      <c r="C1357" t="s">
        <v>78</v>
      </c>
      <c r="D1357" t="s">
        <v>455</v>
      </c>
      <c r="E1357">
        <v>121</v>
      </c>
      <c r="F1357">
        <v>33</v>
      </c>
      <c r="G1357">
        <v>23.1</v>
      </c>
      <c r="H1357">
        <v>8.125</v>
      </c>
      <c r="I1357">
        <v>427686</v>
      </c>
    </row>
    <row r="1358" spans="1:9">
      <c r="A1358" t="s">
        <v>805</v>
      </c>
      <c r="B1358" t="s">
        <v>483</v>
      </c>
      <c r="C1358" t="s">
        <v>78</v>
      </c>
      <c r="D1358" t="s">
        <v>455</v>
      </c>
      <c r="E1358">
        <v>161</v>
      </c>
      <c r="F1358">
        <v>55</v>
      </c>
      <c r="G1358">
        <v>45.9</v>
      </c>
      <c r="H1358">
        <v>6.4</v>
      </c>
      <c r="I1358">
        <v>65798</v>
      </c>
    </row>
    <row r="1359" spans="1:9">
      <c r="A1359" t="s">
        <v>805</v>
      </c>
      <c r="B1359" t="s">
        <v>483</v>
      </c>
      <c r="C1359" t="s">
        <v>78</v>
      </c>
      <c r="D1359" t="s">
        <v>441</v>
      </c>
      <c r="E1359">
        <v>311</v>
      </c>
      <c r="F1359">
        <v>151</v>
      </c>
      <c r="G1359">
        <v>90.6</v>
      </c>
      <c r="H1359">
        <v>60.4</v>
      </c>
      <c r="I1359">
        <v>87757</v>
      </c>
    </row>
    <row r="1360" spans="1:9">
      <c r="A1360" t="s">
        <v>805</v>
      </c>
      <c r="B1360" t="s">
        <v>483</v>
      </c>
      <c r="C1360" t="s">
        <v>78</v>
      </c>
      <c r="D1360" t="s">
        <v>433</v>
      </c>
      <c r="E1360">
        <v>521</v>
      </c>
      <c r="F1360">
        <v>131</v>
      </c>
      <c r="G1360">
        <v>78.599999999999994</v>
      </c>
      <c r="H1360">
        <v>51.6</v>
      </c>
      <c r="I1360">
        <v>65681</v>
      </c>
    </row>
    <row r="1361" spans="1:9">
      <c r="A1361" t="s">
        <v>805</v>
      </c>
      <c r="B1361" t="s">
        <v>483</v>
      </c>
      <c r="C1361" t="s">
        <v>78</v>
      </c>
      <c r="D1361" t="s">
        <v>433</v>
      </c>
      <c r="E1361">
        <v>522</v>
      </c>
      <c r="F1361">
        <v>157</v>
      </c>
      <c r="G1361">
        <v>94.2</v>
      </c>
      <c r="H1361">
        <v>62.8</v>
      </c>
      <c r="I1361">
        <v>50116</v>
      </c>
    </row>
    <row r="1362" spans="1:9">
      <c r="A1362" t="s">
        <v>805</v>
      </c>
      <c r="B1362" t="s">
        <v>483</v>
      </c>
      <c r="C1362" t="s">
        <v>78</v>
      </c>
      <c r="D1362" t="s">
        <v>433</v>
      </c>
      <c r="E1362">
        <v>523</v>
      </c>
      <c r="F1362">
        <v>180</v>
      </c>
      <c r="G1362">
        <v>108</v>
      </c>
      <c r="H1362">
        <v>72</v>
      </c>
      <c r="I1362">
        <v>34619</v>
      </c>
    </row>
    <row r="1363" spans="1:9">
      <c r="A1363" t="s">
        <v>805</v>
      </c>
      <c r="B1363" t="s">
        <v>483</v>
      </c>
      <c r="C1363" t="s">
        <v>78</v>
      </c>
      <c r="D1363" t="s">
        <v>433</v>
      </c>
      <c r="E1363">
        <v>531</v>
      </c>
      <c r="F1363">
        <v>143</v>
      </c>
      <c r="G1363">
        <v>85.8</v>
      </c>
      <c r="H1363">
        <v>57.2</v>
      </c>
      <c r="I1363">
        <v>173430</v>
      </c>
    </row>
    <row r="1364" spans="1:9">
      <c r="A1364" t="s">
        <v>805</v>
      </c>
      <c r="B1364" t="s">
        <v>483</v>
      </c>
      <c r="C1364" t="s">
        <v>78</v>
      </c>
      <c r="D1364" t="s">
        <v>433</v>
      </c>
      <c r="E1364">
        <v>532</v>
      </c>
      <c r="F1364">
        <v>180</v>
      </c>
      <c r="G1364">
        <v>108</v>
      </c>
      <c r="H1364">
        <v>72</v>
      </c>
      <c r="I1364">
        <v>171004</v>
      </c>
    </row>
    <row r="1365" spans="1:9">
      <c r="A1365" t="s">
        <v>805</v>
      </c>
      <c r="B1365" t="s">
        <v>483</v>
      </c>
      <c r="C1365" t="s">
        <v>78</v>
      </c>
      <c r="D1365" t="s">
        <v>433</v>
      </c>
      <c r="E1365">
        <v>533</v>
      </c>
      <c r="F1365">
        <v>211</v>
      </c>
      <c r="G1365">
        <v>126.6</v>
      </c>
      <c r="H1365">
        <v>84.4</v>
      </c>
      <c r="I1365">
        <v>80041</v>
      </c>
    </row>
    <row r="1366" spans="1:9">
      <c r="A1366" t="s">
        <v>805</v>
      </c>
      <c r="B1366" t="s">
        <v>483</v>
      </c>
      <c r="C1366" t="s">
        <v>78</v>
      </c>
      <c r="D1366" t="s">
        <v>433</v>
      </c>
      <c r="E1366">
        <v>534</v>
      </c>
      <c r="F1366">
        <v>236</v>
      </c>
      <c r="G1366">
        <v>141.6</v>
      </c>
      <c r="H1366">
        <v>94.4</v>
      </c>
      <c r="I1366">
        <v>37523</v>
      </c>
    </row>
    <row r="1367" spans="1:9">
      <c r="A1367" t="s">
        <v>805</v>
      </c>
      <c r="B1367" t="s">
        <v>483</v>
      </c>
      <c r="C1367" t="s">
        <v>78</v>
      </c>
      <c r="D1367" t="s">
        <v>433</v>
      </c>
      <c r="E1367">
        <v>575</v>
      </c>
      <c r="F1367">
        <v>34</v>
      </c>
      <c r="G1367">
        <v>19.8</v>
      </c>
      <c r="H1367">
        <v>13.6</v>
      </c>
      <c r="I1367">
        <v>16136</v>
      </c>
    </row>
    <row r="1368" spans="1:9">
      <c r="A1368" t="s">
        <v>805</v>
      </c>
      <c r="B1368" t="s">
        <v>483</v>
      </c>
      <c r="C1368" t="s">
        <v>78</v>
      </c>
      <c r="D1368" t="s">
        <v>433</v>
      </c>
      <c r="E1368">
        <v>577</v>
      </c>
      <c r="F1368">
        <v>40</v>
      </c>
      <c r="G1368">
        <v>24</v>
      </c>
      <c r="H1368">
        <v>15.6</v>
      </c>
      <c r="I1368">
        <v>52211</v>
      </c>
    </row>
    <row r="1369" spans="1:9">
      <c r="A1369" t="s">
        <v>805</v>
      </c>
      <c r="B1369" t="s">
        <v>483</v>
      </c>
      <c r="C1369" t="s">
        <v>78</v>
      </c>
      <c r="D1369" t="s">
        <v>799</v>
      </c>
      <c r="E1369">
        <v>615</v>
      </c>
      <c r="F1369">
        <v>1399</v>
      </c>
      <c r="G1369">
        <v>839.4</v>
      </c>
      <c r="H1369">
        <v>559.6</v>
      </c>
      <c r="I1369">
        <v>23008</v>
      </c>
    </row>
    <row r="1370" spans="1:9">
      <c r="A1370" t="s">
        <v>805</v>
      </c>
      <c r="B1370" t="s">
        <v>483</v>
      </c>
      <c r="C1370" t="s">
        <v>75</v>
      </c>
      <c r="D1370" t="s">
        <v>451</v>
      </c>
      <c r="E1370">
        <v>11</v>
      </c>
      <c r="F1370">
        <v>53</v>
      </c>
      <c r="G1370">
        <v>38</v>
      </c>
      <c r="H1370">
        <v>17.850000000000001</v>
      </c>
      <c r="I1370">
        <v>89274</v>
      </c>
    </row>
    <row r="1371" spans="1:9">
      <c r="A1371" t="s">
        <v>805</v>
      </c>
      <c r="B1371" t="s">
        <v>483</v>
      </c>
      <c r="C1371" t="s">
        <v>75</v>
      </c>
      <c r="D1371" t="s">
        <v>451</v>
      </c>
      <c r="E1371">
        <v>12</v>
      </c>
      <c r="F1371">
        <v>51</v>
      </c>
      <c r="G1371">
        <v>34.799999999999997</v>
      </c>
      <c r="H1371">
        <v>17.3</v>
      </c>
      <c r="I1371">
        <v>452331</v>
      </c>
    </row>
    <row r="1372" spans="1:9">
      <c r="A1372" t="s">
        <v>805</v>
      </c>
      <c r="B1372" t="s">
        <v>483</v>
      </c>
      <c r="C1372" t="s">
        <v>75</v>
      </c>
      <c r="D1372" t="s">
        <v>451</v>
      </c>
      <c r="E1372">
        <v>13</v>
      </c>
      <c r="F1372">
        <v>47</v>
      </c>
      <c r="G1372">
        <v>30</v>
      </c>
      <c r="H1372">
        <v>18.8</v>
      </c>
      <c r="I1372">
        <v>134537</v>
      </c>
    </row>
    <row r="1373" spans="1:9">
      <c r="A1373" t="s">
        <v>805</v>
      </c>
      <c r="B1373" t="s">
        <v>483</v>
      </c>
      <c r="C1373" t="s">
        <v>75</v>
      </c>
      <c r="D1373" t="s">
        <v>451</v>
      </c>
      <c r="E1373">
        <v>14</v>
      </c>
      <c r="F1373">
        <v>60</v>
      </c>
      <c r="G1373">
        <v>34.1</v>
      </c>
      <c r="H1373">
        <v>26.1</v>
      </c>
      <c r="I1373">
        <v>14047</v>
      </c>
    </row>
    <row r="1374" spans="1:9">
      <c r="A1374" t="s">
        <v>805</v>
      </c>
      <c r="B1374" t="s">
        <v>483</v>
      </c>
      <c r="C1374" t="s">
        <v>75</v>
      </c>
      <c r="D1374" t="s">
        <v>451</v>
      </c>
      <c r="E1374">
        <v>22</v>
      </c>
      <c r="F1374">
        <v>41</v>
      </c>
      <c r="G1374">
        <v>25.35</v>
      </c>
      <c r="H1374">
        <v>16.399999999999999</v>
      </c>
      <c r="I1374">
        <v>456175</v>
      </c>
    </row>
    <row r="1375" spans="1:9">
      <c r="A1375" t="s">
        <v>805</v>
      </c>
      <c r="B1375" t="s">
        <v>483</v>
      </c>
      <c r="C1375" t="s">
        <v>75</v>
      </c>
      <c r="D1375" t="s">
        <v>451</v>
      </c>
      <c r="E1375">
        <v>71</v>
      </c>
      <c r="F1375">
        <v>55</v>
      </c>
      <c r="G1375">
        <v>31.5</v>
      </c>
      <c r="H1375">
        <v>25</v>
      </c>
      <c r="I1375">
        <v>16647</v>
      </c>
    </row>
    <row r="1376" spans="1:9">
      <c r="A1376" t="s">
        <v>805</v>
      </c>
      <c r="B1376" t="s">
        <v>483</v>
      </c>
      <c r="C1376" t="s">
        <v>75</v>
      </c>
      <c r="D1376" t="s">
        <v>455</v>
      </c>
      <c r="E1376">
        <v>111</v>
      </c>
      <c r="F1376">
        <v>57.5</v>
      </c>
      <c r="G1376">
        <v>46</v>
      </c>
      <c r="H1376">
        <v>11.5</v>
      </c>
      <c r="I1376">
        <v>23082</v>
      </c>
    </row>
    <row r="1377" spans="1:9">
      <c r="A1377" t="s">
        <v>805</v>
      </c>
      <c r="B1377" t="s">
        <v>483</v>
      </c>
      <c r="C1377" t="s">
        <v>75</v>
      </c>
      <c r="D1377" t="s">
        <v>455</v>
      </c>
      <c r="E1377">
        <v>114</v>
      </c>
      <c r="F1377">
        <v>101</v>
      </c>
      <c r="G1377">
        <v>68.3</v>
      </c>
      <c r="H1377">
        <v>34.299999999999997</v>
      </c>
      <c r="I1377">
        <v>487090</v>
      </c>
    </row>
    <row r="1378" spans="1:9">
      <c r="A1378" t="s">
        <v>805</v>
      </c>
      <c r="B1378" t="s">
        <v>483</v>
      </c>
      <c r="C1378" t="s">
        <v>75</v>
      </c>
      <c r="D1378" t="s">
        <v>455</v>
      </c>
      <c r="E1378">
        <v>121</v>
      </c>
      <c r="F1378">
        <v>31.5</v>
      </c>
      <c r="G1378">
        <v>23.2</v>
      </c>
      <c r="H1378">
        <v>8.6999999999999993</v>
      </c>
      <c r="I1378">
        <v>345941</v>
      </c>
    </row>
    <row r="1379" spans="1:9">
      <c r="A1379" t="s">
        <v>805</v>
      </c>
      <c r="B1379" t="s">
        <v>483</v>
      </c>
      <c r="C1379" t="s">
        <v>75</v>
      </c>
      <c r="D1379" t="s">
        <v>455</v>
      </c>
      <c r="E1379">
        <v>161</v>
      </c>
      <c r="F1379">
        <v>44</v>
      </c>
      <c r="G1379">
        <v>30.8</v>
      </c>
      <c r="H1379">
        <v>14.65</v>
      </c>
      <c r="I1379">
        <v>37010</v>
      </c>
    </row>
    <row r="1380" spans="1:9">
      <c r="A1380" t="s">
        <v>805</v>
      </c>
      <c r="B1380" t="s">
        <v>483</v>
      </c>
      <c r="C1380" t="s">
        <v>75</v>
      </c>
      <c r="D1380" t="s">
        <v>441</v>
      </c>
      <c r="E1380">
        <v>311</v>
      </c>
      <c r="F1380">
        <v>132</v>
      </c>
      <c r="G1380">
        <v>75</v>
      </c>
      <c r="H1380">
        <v>54.742857143000002</v>
      </c>
      <c r="I1380">
        <v>49547</v>
      </c>
    </row>
    <row r="1381" spans="1:9">
      <c r="A1381" t="s">
        <v>805</v>
      </c>
      <c r="B1381" t="s">
        <v>483</v>
      </c>
      <c r="C1381" t="s">
        <v>75</v>
      </c>
      <c r="D1381" t="s">
        <v>433</v>
      </c>
      <c r="E1381">
        <v>521</v>
      </c>
      <c r="F1381">
        <v>120</v>
      </c>
      <c r="G1381">
        <v>72</v>
      </c>
      <c r="H1381">
        <v>48</v>
      </c>
      <c r="I1381">
        <v>41813</v>
      </c>
    </row>
    <row r="1382" spans="1:9">
      <c r="A1382" t="s">
        <v>805</v>
      </c>
      <c r="B1382" t="s">
        <v>483</v>
      </c>
      <c r="C1382" t="s">
        <v>75</v>
      </c>
      <c r="D1382" t="s">
        <v>433</v>
      </c>
      <c r="E1382">
        <v>522</v>
      </c>
      <c r="F1382">
        <v>143</v>
      </c>
      <c r="G1382">
        <v>85.5</v>
      </c>
      <c r="H1382">
        <v>57.2</v>
      </c>
      <c r="I1382">
        <v>35172</v>
      </c>
    </row>
    <row r="1383" spans="1:9">
      <c r="A1383" t="s">
        <v>805</v>
      </c>
      <c r="B1383" t="s">
        <v>483</v>
      </c>
      <c r="C1383" t="s">
        <v>75</v>
      </c>
      <c r="D1383" t="s">
        <v>433</v>
      </c>
      <c r="E1383">
        <v>523</v>
      </c>
      <c r="F1383">
        <v>166</v>
      </c>
      <c r="G1383">
        <v>99.6</v>
      </c>
      <c r="H1383">
        <v>66</v>
      </c>
      <c r="I1383">
        <v>22995</v>
      </c>
    </row>
    <row r="1384" spans="1:9">
      <c r="A1384" t="s">
        <v>805</v>
      </c>
      <c r="B1384" t="s">
        <v>483</v>
      </c>
      <c r="C1384" t="s">
        <v>75</v>
      </c>
      <c r="D1384" t="s">
        <v>433</v>
      </c>
      <c r="E1384">
        <v>531</v>
      </c>
      <c r="F1384">
        <v>128</v>
      </c>
      <c r="G1384">
        <v>76.8</v>
      </c>
      <c r="H1384">
        <v>51.2</v>
      </c>
      <c r="I1384">
        <v>110824</v>
      </c>
    </row>
    <row r="1385" spans="1:9">
      <c r="A1385" t="s">
        <v>805</v>
      </c>
      <c r="B1385" t="s">
        <v>483</v>
      </c>
      <c r="C1385" t="s">
        <v>75</v>
      </c>
      <c r="D1385" t="s">
        <v>433</v>
      </c>
      <c r="E1385">
        <v>532</v>
      </c>
      <c r="F1385">
        <v>162</v>
      </c>
      <c r="G1385">
        <v>97.2</v>
      </c>
      <c r="H1385">
        <v>64.8</v>
      </c>
      <c r="I1385">
        <v>103303</v>
      </c>
    </row>
    <row r="1386" spans="1:9">
      <c r="A1386" t="s">
        <v>805</v>
      </c>
      <c r="B1386" t="s">
        <v>483</v>
      </c>
      <c r="C1386" t="s">
        <v>75</v>
      </c>
      <c r="D1386" t="s">
        <v>433</v>
      </c>
      <c r="E1386">
        <v>533</v>
      </c>
      <c r="F1386">
        <v>197</v>
      </c>
      <c r="G1386">
        <v>118.2</v>
      </c>
      <c r="H1386">
        <v>78.8</v>
      </c>
      <c r="I1386">
        <v>51233</v>
      </c>
    </row>
    <row r="1387" spans="1:9">
      <c r="A1387" t="s">
        <v>805</v>
      </c>
      <c r="B1387" t="s">
        <v>483</v>
      </c>
      <c r="C1387" t="s">
        <v>75</v>
      </c>
      <c r="D1387" t="s">
        <v>433</v>
      </c>
      <c r="E1387">
        <v>534</v>
      </c>
      <c r="F1387">
        <v>206</v>
      </c>
      <c r="G1387">
        <v>125</v>
      </c>
      <c r="H1387">
        <v>82.4</v>
      </c>
      <c r="I1387">
        <v>26273</v>
      </c>
    </row>
    <row r="1388" spans="1:9">
      <c r="A1388" t="s">
        <v>805</v>
      </c>
      <c r="B1388" t="s">
        <v>483</v>
      </c>
      <c r="C1388" t="s">
        <v>75</v>
      </c>
      <c r="D1388" t="s">
        <v>433</v>
      </c>
      <c r="E1388">
        <v>575</v>
      </c>
      <c r="F1388">
        <v>30</v>
      </c>
      <c r="G1388">
        <v>18</v>
      </c>
      <c r="H1388">
        <v>12</v>
      </c>
      <c r="I1388">
        <v>24060</v>
      </c>
    </row>
    <row r="1389" spans="1:9">
      <c r="A1389" t="s">
        <v>805</v>
      </c>
      <c r="B1389" t="s">
        <v>483</v>
      </c>
      <c r="C1389" t="s">
        <v>75</v>
      </c>
      <c r="D1389" t="s">
        <v>433</v>
      </c>
      <c r="E1389">
        <v>577</v>
      </c>
      <c r="F1389">
        <v>30</v>
      </c>
      <c r="G1389">
        <v>16.8</v>
      </c>
      <c r="H1389">
        <v>10.8</v>
      </c>
      <c r="I1389">
        <v>55056</v>
      </c>
    </row>
    <row r="1390" spans="1:9">
      <c r="A1390" t="s">
        <v>805</v>
      </c>
      <c r="B1390" t="s">
        <v>483</v>
      </c>
      <c r="C1390" t="s">
        <v>75</v>
      </c>
      <c r="D1390" t="s">
        <v>799</v>
      </c>
      <c r="E1390">
        <v>615</v>
      </c>
      <c r="F1390">
        <v>1452</v>
      </c>
      <c r="G1390">
        <v>700</v>
      </c>
      <c r="H1390">
        <v>782</v>
      </c>
      <c r="I1390">
        <v>5054</v>
      </c>
    </row>
    <row r="1391" spans="1:9">
      <c r="A1391" t="s">
        <v>805</v>
      </c>
      <c r="B1391" t="s">
        <v>483</v>
      </c>
      <c r="C1391" t="s">
        <v>802</v>
      </c>
      <c r="D1391" t="s">
        <v>451</v>
      </c>
      <c r="E1391">
        <v>11</v>
      </c>
      <c r="F1391">
        <v>63</v>
      </c>
      <c r="G1391">
        <v>45</v>
      </c>
      <c r="H1391">
        <v>10.6</v>
      </c>
      <c r="I1391">
        <v>25167</v>
      </c>
    </row>
    <row r="1392" spans="1:9">
      <c r="A1392" t="s">
        <v>805</v>
      </c>
      <c r="B1392" t="s">
        <v>483</v>
      </c>
      <c r="C1392" t="s">
        <v>802</v>
      </c>
      <c r="D1392" t="s">
        <v>451</v>
      </c>
      <c r="E1392">
        <v>12</v>
      </c>
      <c r="F1392">
        <v>57</v>
      </c>
      <c r="G1392">
        <v>40</v>
      </c>
      <c r="H1392">
        <v>10</v>
      </c>
      <c r="I1392">
        <v>85146</v>
      </c>
    </row>
    <row r="1393" spans="1:9">
      <c r="A1393" t="s">
        <v>805</v>
      </c>
      <c r="B1393" t="s">
        <v>483</v>
      </c>
      <c r="C1393" t="s">
        <v>802</v>
      </c>
      <c r="D1393" t="s">
        <v>451</v>
      </c>
      <c r="E1393">
        <v>13</v>
      </c>
      <c r="F1393">
        <v>46</v>
      </c>
      <c r="G1393">
        <v>32</v>
      </c>
      <c r="H1393">
        <v>14.1</v>
      </c>
      <c r="I1393">
        <v>26503</v>
      </c>
    </row>
    <row r="1394" spans="1:9">
      <c r="A1394" t="s">
        <v>805</v>
      </c>
      <c r="B1394" t="s">
        <v>483</v>
      </c>
      <c r="C1394" t="s">
        <v>802</v>
      </c>
      <c r="D1394" t="s">
        <v>451</v>
      </c>
      <c r="E1394">
        <v>14</v>
      </c>
      <c r="F1394">
        <v>60</v>
      </c>
      <c r="G1394">
        <v>32.299999999999997</v>
      </c>
      <c r="H1394">
        <v>26</v>
      </c>
      <c r="I1394">
        <v>6422</v>
      </c>
    </row>
    <row r="1395" spans="1:9">
      <c r="A1395" t="s">
        <v>805</v>
      </c>
      <c r="B1395" t="s">
        <v>483</v>
      </c>
      <c r="C1395" t="s">
        <v>802</v>
      </c>
      <c r="D1395" t="s">
        <v>451</v>
      </c>
      <c r="E1395">
        <v>22</v>
      </c>
      <c r="F1395">
        <v>40.5</v>
      </c>
      <c r="G1395">
        <v>27.3</v>
      </c>
      <c r="H1395">
        <v>13</v>
      </c>
      <c r="I1395">
        <v>101719</v>
      </c>
    </row>
    <row r="1396" spans="1:9">
      <c r="A1396" t="s">
        <v>805</v>
      </c>
      <c r="B1396" t="s">
        <v>483</v>
      </c>
      <c r="C1396" t="s">
        <v>802</v>
      </c>
      <c r="D1396" t="s">
        <v>451</v>
      </c>
      <c r="E1396">
        <v>71</v>
      </c>
      <c r="F1396">
        <v>60.5</v>
      </c>
      <c r="G1396">
        <v>33</v>
      </c>
      <c r="H1396">
        <v>22.7</v>
      </c>
      <c r="I1396">
        <v>4070</v>
      </c>
    </row>
    <row r="1397" spans="1:9">
      <c r="A1397" t="s">
        <v>805</v>
      </c>
      <c r="B1397" t="s">
        <v>483</v>
      </c>
      <c r="C1397" t="s">
        <v>802</v>
      </c>
      <c r="D1397" t="s">
        <v>455</v>
      </c>
      <c r="E1397">
        <v>111</v>
      </c>
      <c r="F1397">
        <v>55</v>
      </c>
      <c r="G1397">
        <v>47.2</v>
      </c>
      <c r="H1397">
        <v>5.2</v>
      </c>
      <c r="I1397">
        <v>6872</v>
      </c>
    </row>
    <row r="1398" spans="1:9">
      <c r="A1398" t="s">
        <v>805</v>
      </c>
      <c r="B1398" t="s">
        <v>483</v>
      </c>
      <c r="C1398" t="s">
        <v>802</v>
      </c>
      <c r="D1398" t="s">
        <v>455</v>
      </c>
      <c r="E1398">
        <v>114</v>
      </c>
      <c r="F1398">
        <v>100</v>
      </c>
      <c r="G1398">
        <v>80</v>
      </c>
      <c r="H1398">
        <v>20</v>
      </c>
      <c r="I1398">
        <v>96371</v>
      </c>
    </row>
    <row r="1399" spans="1:9">
      <c r="A1399" t="s">
        <v>805</v>
      </c>
      <c r="B1399" t="s">
        <v>483</v>
      </c>
      <c r="C1399" t="s">
        <v>802</v>
      </c>
      <c r="D1399" t="s">
        <v>455</v>
      </c>
      <c r="E1399">
        <v>121</v>
      </c>
      <c r="F1399">
        <v>30.5</v>
      </c>
      <c r="G1399">
        <v>26.85</v>
      </c>
      <c r="H1399">
        <v>3.55</v>
      </c>
      <c r="I1399">
        <v>54328</v>
      </c>
    </row>
    <row r="1400" spans="1:9">
      <c r="A1400" t="s">
        <v>805</v>
      </c>
      <c r="B1400" t="s">
        <v>483</v>
      </c>
      <c r="C1400" t="s">
        <v>802</v>
      </c>
      <c r="D1400" t="s">
        <v>455</v>
      </c>
      <c r="E1400">
        <v>161</v>
      </c>
      <c r="F1400">
        <v>51</v>
      </c>
      <c r="G1400">
        <v>36</v>
      </c>
      <c r="H1400">
        <v>8</v>
      </c>
      <c r="I1400">
        <v>8954</v>
      </c>
    </row>
    <row r="1401" spans="1:9">
      <c r="A1401" t="s">
        <v>805</v>
      </c>
      <c r="B1401" t="s">
        <v>483</v>
      </c>
      <c r="C1401" t="s">
        <v>802</v>
      </c>
      <c r="D1401" t="s">
        <v>441</v>
      </c>
      <c r="E1401">
        <v>311</v>
      </c>
      <c r="F1401">
        <v>165</v>
      </c>
      <c r="G1401">
        <v>90</v>
      </c>
      <c r="H1401">
        <v>93.6</v>
      </c>
      <c r="I1401">
        <v>12979</v>
      </c>
    </row>
    <row r="1402" spans="1:9">
      <c r="A1402" t="s">
        <v>805</v>
      </c>
      <c r="B1402" t="s">
        <v>483</v>
      </c>
      <c r="C1402" t="s">
        <v>802</v>
      </c>
      <c r="D1402" t="s">
        <v>433</v>
      </c>
      <c r="E1402">
        <v>521</v>
      </c>
      <c r="F1402">
        <v>148</v>
      </c>
      <c r="G1402">
        <v>84</v>
      </c>
      <c r="H1402">
        <v>72.5</v>
      </c>
      <c r="I1402">
        <v>10703</v>
      </c>
    </row>
    <row r="1403" spans="1:9">
      <c r="A1403" t="s">
        <v>805</v>
      </c>
      <c r="B1403" t="s">
        <v>483</v>
      </c>
      <c r="C1403" t="s">
        <v>802</v>
      </c>
      <c r="D1403" t="s">
        <v>433</v>
      </c>
      <c r="E1403">
        <v>522</v>
      </c>
      <c r="F1403">
        <v>174</v>
      </c>
      <c r="G1403">
        <v>99</v>
      </c>
      <c r="H1403">
        <v>90.2</v>
      </c>
      <c r="I1403">
        <v>7507</v>
      </c>
    </row>
    <row r="1404" spans="1:9">
      <c r="A1404" t="s">
        <v>805</v>
      </c>
      <c r="B1404" t="s">
        <v>483</v>
      </c>
      <c r="C1404" t="s">
        <v>802</v>
      </c>
      <c r="D1404" t="s">
        <v>433</v>
      </c>
      <c r="E1404">
        <v>523</v>
      </c>
      <c r="F1404">
        <v>200</v>
      </c>
      <c r="G1404">
        <v>109</v>
      </c>
      <c r="H1404">
        <v>100.4</v>
      </c>
      <c r="I1404">
        <v>4910</v>
      </c>
    </row>
    <row r="1405" spans="1:9">
      <c r="A1405" t="s">
        <v>805</v>
      </c>
      <c r="B1405" t="s">
        <v>483</v>
      </c>
      <c r="C1405" t="s">
        <v>802</v>
      </c>
      <c r="D1405" t="s">
        <v>433</v>
      </c>
      <c r="E1405">
        <v>531</v>
      </c>
      <c r="F1405">
        <v>154</v>
      </c>
      <c r="G1405">
        <v>89</v>
      </c>
      <c r="H1405">
        <v>61.6</v>
      </c>
      <c r="I1405">
        <v>23545</v>
      </c>
    </row>
    <row r="1406" spans="1:9">
      <c r="A1406" t="s">
        <v>805</v>
      </c>
      <c r="B1406" t="s">
        <v>483</v>
      </c>
      <c r="C1406" t="s">
        <v>802</v>
      </c>
      <c r="D1406" t="s">
        <v>433</v>
      </c>
      <c r="E1406">
        <v>532</v>
      </c>
      <c r="F1406">
        <v>186</v>
      </c>
      <c r="G1406">
        <v>104</v>
      </c>
      <c r="H1406">
        <v>90.6</v>
      </c>
      <c r="I1406">
        <v>23965</v>
      </c>
    </row>
    <row r="1407" spans="1:9">
      <c r="A1407" t="s">
        <v>805</v>
      </c>
      <c r="B1407" t="s">
        <v>483</v>
      </c>
      <c r="C1407" t="s">
        <v>802</v>
      </c>
      <c r="D1407" t="s">
        <v>433</v>
      </c>
      <c r="E1407">
        <v>533</v>
      </c>
      <c r="F1407">
        <v>215</v>
      </c>
      <c r="G1407">
        <v>119</v>
      </c>
      <c r="H1407">
        <v>100</v>
      </c>
      <c r="I1407">
        <v>10947</v>
      </c>
    </row>
    <row r="1408" spans="1:9">
      <c r="A1408" t="s">
        <v>805</v>
      </c>
      <c r="B1408" t="s">
        <v>483</v>
      </c>
      <c r="C1408" t="s">
        <v>802</v>
      </c>
      <c r="D1408" t="s">
        <v>433</v>
      </c>
      <c r="E1408">
        <v>534</v>
      </c>
      <c r="F1408">
        <v>240</v>
      </c>
      <c r="G1408">
        <v>134</v>
      </c>
      <c r="H1408">
        <v>117.4</v>
      </c>
      <c r="I1408">
        <v>4978</v>
      </c>
    </row>
    <row r="1409" spans="1:9">
      <c r="A1409" t="s">
        <v>805</v>
      </c>
      <c r="B1409" t="s">
        <v>483</v>
      </c>
      <c r="C1409" t="s">
        <v>802</v>
      </c>
      <c r="D1409" t="s">
        <v>433</v>
      </c>
      <c r="E1409">
        <v>575</v>
      </c>
      <c r="F1409">
        <v>33</v>
      </c>
      <c r="G1409">
        <v>19</v>
      </c>
      <c r="H1409">
        <v>16</v>
      </c>
      <c r="I1409">
        <v>2468</v>
      </c>
    </row>
    <row r="1410" spans="1:9">
      <c r="A1410" t="s">
        <v>805</v>
      </c>
      <c r="B1410" t="s">
        <v>483</v>
      </c>
      <c r="C1410" t="s">
        <v>802</v>
      </c>
      <c r="D1410" t="s">
        <v>433</v>
      </c>
      <c r="E1410">
        <v>577</v>
      </c>
      <c r="F1410">
        <v>31</v>
      </c>
      <c r="G1410">
        <v>20</v>
      </c>
      <c r="H1410">
        <v>13.2</v>
      </c>
      <c r="I1410">
        <v>10061</v>
      </c>
    </row>
    <row r="1411" spans="1:9">
      <c r="A1411" t="s">
        <v>805</v>
      </c>
      <c r="B1411" t="s">
        <v>483</v>
      </c>
      <c r="C1411" t="s">
        <v>802</v>
      </c>
      <c r="D1411" t="s">
        <v>799</v>
      </c>
      <c r="E1411">
        <v>615</v>
      </c>
      <c r="F1411">
        <v>1650</v>
      </c>
      <c r="G1411">
        <v>780</v>
      </c>
      <c r="H1411">
        <v>805</v>
      </c>
      <c r="I1411">
        <v>1647</v>
      </c>
    </row>
    <row r="1412" spans="1:9">
      <c r="A1412" t="s">
        <v>805</v>
      </c>
      <c r="B1412" t="s">
        <v>483</v>
      </c>
      <c r="C1412" t="s">
        <v>71</v>
      </c>
      <c r="D1412" t="s">
        <v>451</v>
      </c>
      <c r="E1412">
        <v>11</v>
      </c>
      <c r="F1412">
        <v>63</v>
      </c>
      <c r="G1412">
        <v>45</v>
      </c>
      <c r="H1412">
        <v>18.3</v>
      </c>
      <c r="I1412">
        <v>26578</v>
      </c>
    </row>
    <row r="1413" spans="1:9">
      <c r="A1413" t="s">
        <v>805</v>
      </c>
      <c r="B1413" t="s">
        <v>483</v>
      </c>
      <c r="C1413" t="s">
        <v>71</v>
      </c>
      <c r="D1413" t="s">
        <v>451</v>
      </c>
      <c r="E1413">
        <v>12</v>
      </c>
      <c r="F1413">
        <v>61</v>
      </c>
      <c r="G1413">
        <v>38.799999999999997</v>
      </c>
      <c r="H1413">
        <v>26</v>
      </c>
      <c r="I1413">
        <v>94689</v>
      </c>
    </row>
    <row r="1414" spans="1:9">
      <c r="A1414" t="s">
        <v>805</v>
      </c>
      <c r="B1414" t="s">
        <v>483</v>
      </c>
      <c r="C1414" t="s">
        <v>71</v>
      </c>
      <c r="D1414" t="s">
        <v>451</v>
      </c>
      <c r="E1414">
        <v>13</v>
      </c>
      <c r="F1414">
        <v>52.5</v>
      </c>
      <c r="G1414">
        <v>31.6</v>
      </c>
      <c r="H1414">
        <v>22</v>
      </c>
      <c r="I1414">
        <v>21462</v>
      </c>
    </row>
    <row r="1415" spans="1:9">
      <c r="A1415" t="s">
        <v>805</v>
      </c>
      <c r="B1415" t="s">
        <v>483</v>
      </c>
      <c r="C1415" t="s">
        <v>71</v>
      </c>
      <c r="D1415" t="s">
        <v>451</v>
      </c>
      <c r="E1415">
        <v>14</v>
      </c>
      <c r="F1415">
        <v>75</v>
      </c>
      <c r="G1415">
        <v>35</v>
      </c>
      <c r="H1415">
        <v>35.6</v>
      </c>
      <c r="I1415">
        <v>5869</v>
      </c>
    </row>
    <row r="1416" spans="1:9">
      <c r="A1416" t="s">
        <v>805</v>
      </c>
      <c r="B1416" t="s">
        <v>483</v>
      </c>
      <c r="C1416" t="s">
        <v>71</v>
      </c>
      <c r="D1416" t="s">
        <v>451</v>
      </c>
      <c r="E1416">
        <v>22</v>
      </c>
      <c r="F1416">
        <v>46</v>
      </c>
      <c r="G1416">
        <v>24.6</v>
      </c>
      <c r="H1416">
        <v>18.45</v>
      </c>
      <c r="I1416">
        <v>105609</v>
      </c>
    </row>
    <row r="1417" spans="1:9">
      <c r="A1417" t="s">
        <v>805</v>
      </c>
      <c r="B1417" t="s">
        <v>483</v>
      </c>
      <c r="C1417" t="s">
        <v>71</v>
      </c>
      <c r="D1417" t="s">
        <v>451</v>
      </c>
      <c r="E1417">
        <v>71</v>
      </c>
      <c r="F1417">
        <v>65</v>
      </c>
      <c r="G1417">
        <v>34.35</v>
      </c>
      <c r="H1417">
        <v>27.8</v>
      </c>
      <c r="I1417">
        <v>5931</v>
      </c>
    </row>
    <row r="1418" spans="1:9">
      <c r="A1418" t="s">
        <v>805</v>
      </c>
      <c r="B1418" t="s">
        <v>483</v>
      </c>
      <c r="C1418" t="s">
        <v>71</v>
      </c>
      <c r="D1418" t="s">
        <v>455</v>
      </c>
      <c r="E1418">
        <v>111</v>
      </c>
      <c r="F1418">
        <v>63</v>
      </c>
      <c r="G1418">
        <v>38</v>
      </c>
      <c r="H1418">
        <v>24</v>
      </c>
      <c r="I1418">
        <v>6129</v>
      </c>
    </row>
    <row r="1419" spans="1:9">
      <c r="A1419" t="s">
        <v>805</v>
      </c>
      <c r="B1419" t="s">
        <v>483</v>
      </c>
      <c r="C1419" t="s">
        <v>71</v>
      </c>
      <c r="D1419" t="s">
        <v>455</v>
      </c>
      <c r="E1419">
        <v>114</v>
      </c>
      <c r="F1419">
        <v>116</v>
      </c>
      <c r="G1419">
        <v>71.2</v>
      </c>
      <c r="H1419">
        <v>45</v>
      </c>
      <c r="I1419">
        <v>112399</v>
      </c>
    </row>
    <row r="1420" spans="1:9">
      <c r="A1420" t="s">
        <v>805</v>
      </c>
      <c r="B1420" t="s">
        <v>483</v>
      </c>
      <c r="C1420" t="s">
        <v>71</v>
      </c>
      <c r="D1420" t="s">
        <v>455</v>
      </c>
      <c r="E1420">
        <v>121</v>
      </c>
      <c r="F1420">
        <v>35.5</v>
      </c>
      <c r="G1420">
        <v>25</v>
      </c>
      <c r="H1420">
        <v>9</v>
      </c>
      <c r="I1420">
        <v>73893</v>
      </c>
    </row>
    <row r="1421" spans="1:9">
      <c r="A1421" t="s">
        <v>805</v>
      </c>
      <c r="B1421" t="s">
        <v>483</v>
      </c>
      <c r="C1421" t="s">
        <v>71</v>
      </c>
      <c r="D1421" t="s">
        <v>455</v>
      </c>
      <c r="E1421">
        <v>161</v>
      </c>
      <c r="F1421">
        <v>52</v>
      </c>
      <c r="G1421">
        <v>33.6</v>
      </c>
      <c r="H1421">
        <v>25</v>
      </c>
      <c r="I1421">
        <v>8526</v>
      </c>
    </row>
    <row r="1422" spans="1:9">
      <c r="A1422" t="s">
        <v>805</v>
      </c>
      <c r="B1422" t="s">
        <v>483</v>
      </c>
      <c r="C1422" t="s">
        <v>71</v>
      </c>
      <c r="D1422" t="s">
        <v>441</v>
      </c>
      <c r="E1422">
        <v>311</v>
      </c>
      <c r="F1422">
        <v>191</v>
      </c>
      <c r="G1422">
        <v>77.7</v>
      </c>
      <c r="H1422">
        <v>104</v>
      </c>
      <c r="I1422">
        <v>8533</v>
      </c>
    </row>
    <row r="1423" spans="1:9">
      <c r="A1423" t="s">
        <v>805</v>
      </c>
      <c r="B1423" t="s">
        <v>483</v>
      </c>
      <c r="C1423" t="s">
        <v>71</v>
      </c>
      <c r="D1423" t="s">
        <v>433</v>
      </c>
      <c r="E1423">
        <v>521</v>
      </c>
      <c r="F1423">
        <v>165</v>
      </c>
      <c r="G1423">
        <v>66.599999999999994</v>
      </c>
      <c r="H1423">
        <v>87</v>
      </c>
      <c r="I1423">
        <v>6423</v>
      </c>
    </row>
    <row r="1424" spans="1:9">
      <c r="A1424" t="s">
        <v>805</v>
      </c>
      <c r="B1424" t="s">
        <v>483</v>
      </c>
      <c r="C1424" t="s">
        <v>71</v>
      </c>
      <c r="D1424" t="s">
        <v>433</v>
      </c>
      <c r="E1424">
        <v>522</v>
      </c>
      <c r="F1424">
        <v>190</v>
      </c>
      <c r="G1424">
        <v>79.900000000000006</v>
      </c>
      <c r="H1424">
        <v>110.3</v>
      </c>
      <c r="I1424">
        <v>4610</v>
      </c>
    </row>
    <row r="1425" spans="1:9">
      <c r="A1425" t="s">
        <v>805</v>
      </c>
      <c r="B1425" t="s">
        <v>483</v>
      </c>
      <c r="C1425" t="s">
        <v>71</v>
      </c>
      <c r="D1425" t="s">
        <v>433</v>
      </c>
      <c r="E1425">
        <v>523</v>
      </c>
      <c r="F1425">
        <v>220</v>
      </c>
      <c r="G1425">
        <v>91.55</v>
      </c>
      <c r="H1425">
        <v>113.75</v>
      </c>
      <c r="I1425">
        <v>3051</v>
      </c>
    </row>
    <row r="1426" spans="1:9">
      <c r="A1426" t="s">
        <v>805</v>
      </c>
      <c r="B1426" t="s">
        <v>483</v>
      </c>
      <c r="C1426" t="s">
        <v>71</v>
      </c>
      <c r="D1426" t="s">
        <v>433</v>
      </c>
      <c r="E1426">
        <v>531</v>
      </c>
      <c r="F1426">
        <v>165</v>
      </c>
      <c r="G1426">
        <v>75.5</v>
      </c>
      <c r="H1426">
        <v>81.133333332999996</v>
      </c>
      <c r="I1426">
        <v>20972</v>
      </c>
    </row>
    <row r="1427" spans="1:9">
      <c r="A1427" t="s">
        <v>805</v>
      </c>
      <c r="B1427" t="s">
        <v>483</v>
      </c>
      <c r="C1427" t="s">
        <v>71</v>
      </c>
      <c r="D1427" t="s">
        <v>433</v>
      </c>
      <c r="E1427">
        <v>532</v>
      </c>
      <c r="F1427">
        <v>211</v>
      </c>
      <c r="G1427">
        <v>95</v>
      </c>
      <c r="H1427">
        <v>112.2</v>
      </c>
      <c r="I1427">
        <v>20665</v>
      </c>
    </row>
    <row r="1428" spans="1:9">
      <c r="A1428" t="s">
        <v>805</v>
      </c>
      <c r="B1428" t="s">
        <v>483</v>
      </c>
      <c r="C1428" t="s">
        <v>71</v>
      </c>
      <c r="D1428" t="s">
        <v>433</v>
      </c>
      <c r="E1428">
        <v>533</v>
      </c>
      <c r="F1428">
        <v>240</v>
      </c>
      <c r="G1428">
        <v>114</v>
      </c>
      <c r="H1428">
        <v>125</v>
      </c>
      <c r="I1428">
        <v>9091</v>
      </c>
    </row>
    <row r="1429" spans="1:9">
      <c r="A1429" t="s">
        <v>805</v>
      </c>
      <c r="B1429" t="s">
        <v>483</v>
      </c>
      <c r="C1429" t="s">
        <v>71</v>
      </c>
      <c r="D1429" t="s">
        <v>433</v>
      </c>
      <c r="E1429">
        <v>534</v>
      </c>
      <c r="F1429">
        <v>276</v>
      </c>
      <c r="G1429">
        <v>125</v>
      </c>
      <c r="H1429">
        <v>141.19999999999999</v>
      </c>
      <c r="I1429">
        <v>3676</v>
      </c>
    </row>
    <row r="1430" spans="1:9">
      <c r="A1430" t="s">
        <v>805</v>
      </c>
      <c r="B1430" t="s">
        <v>483</v>
      </c>
      <c r="C1430" t="s">
        <v>71</v>
      </c>
      <c r="D1430" t="s">
        <v>433</v>
      </c>
      <c r="E1430">
        <v>575</v>
      </c>
      <c r="F1430">
        <v>34</v>
      </c>
      <c r="G1430">
        <v>15.6</v>
      </c>
      <c r="H1430">
        <v>17</v>
      </c>
      <c r="I1430">
        <v>878</v>
      </c>
    </row>
    <row r="1431" spans="1:9">
      <c r="A1431" t="s">
        <v>805</v>
      </c>
      <c r="B1431" t="s">
        <v>483</v>
      </c>
      <c r="C1431" t="s">
        <v>71</v>
      </c>
      <c r="D1431" t="s">
        <v>433</v>
      </c>
      <c r="E1431">
        <v>577</v>
      </c>
      <c r="F1431">
        <v>35</v>
      </c>
      <c r="G1431">
        <v>17.399999999999999</v>
      </c>
      <c r="H1431">
        <v>15.75</v>
      </c>
      <c r="I1431">
        <v>4815</v>
      </c>
    </row>
    <row r="1432" spans="1:9">
      <c r="A1432" t="s">
        <v>805</v>
      </c>
      <c r="B1432" t="s">
        <v>483</v>
      </c>
      <c r="C1432" t="s">
        <v>71</v>
      </c>
      <c r="D1432" t="s">
        <v>799</v>
      </c>
      <c r="E1432">
        <v>615</v>
      </c>
      <c r="F1432">
        <v>1700</v>
      </c>
      <c r="G1432">
        <v>600</v>
      </c>
      <c r="H1432">
        <v>1068.2</v>
      </c>
      <c r="I1432">
        <v>1593</v>
      </c>
    </row>
    <row r="1433" spans="1:9">
      <c r="A1433" t="s">
        <v>805</v>
      </c>
      <c r="B1433" t="s">
        <v>483</v>
      </c>
      <c r="C1433" t="s">
        <v>73</v>
      </c>
      <c r="D1433" t="s">
        <v>451</v>
      </c>
      <c r="E1433">
        <v>11</v>
      </c>
      <c r="F1433">
        <v>68</v>
      </c>
      <c r="G1433">
        <v>60</v>
      </c>
      <c r="H1433">
        <v>0</v>
      </c>
      <c r="I1433">
        <v>13611</v>
      </c>
    </row>
    <row r="1434" spans="1:9">
      <c r="A1434" t="s">
        <v>805</v>
      </c>
      <c r="B1434" t="s">
        <v>483</v>
      </c>
      <c r="C1434" t="s">
        <v>73</v>
      </c>
      <c r="D1434" t="s">
        <v>451</v>
      </c>
      <c r="E1434">
        <v>12</v>
      </c>
      <c r="F1434">
        <v>61</v>
      </c>
      <c r="G1434">
        <v>55.2</v>
      </c>
      <c r="H1434">
        <v>0</v>
      </c>
      <c r="I1434">
        <v>20426</v>
      </c>
    </row>
    <row r="1435" spans="1:9">
      <c r="A1435" t="s">
        <v>805</v>
      </c>
      <c r="B1435" t="s">
        <v>483</v>
      </c>
      <c r="C1435" t="s">
        <v>73</v>
      </c>
      <c r="D1435" t="s">
        <v>451</v>
      </c>
      <c r="E1435">
        <v>13</v>
      </c>
      <c r="F1435">
        <v>56</v>
      </c>
      <c r="G1435">
        <v>32</v>
      </c>
      <c r="H1435">
        <v>19.8</v>
      </c>
      <c r="I1435">
        <v>9348</v>
      </c>
    </row>
    <row r="1436" spans="1:9">
      <c r="A1436" t="s">
        <v>805</v>
      </c>
      <c r="B1436" t="s">
        <v>483</v>
      </c>
      <c r="C1436" t="s">
        <v>73</v>
      </c>
      <c r="D1436" t="s">
        <v>451</v>
      </c>
      <c r="E1436">
        <v>14</v>
      </c>
      <c r="F1436">
        <v>66</v>
      </c>
      <c r="G1436">
        <v>35.200000000000003</v>
      </c>
      <c r="H1436">
        <v>32.799999999999997</v>
      </c>
      <c r="I1436">
        <v>2827</v>
      </c>
    </row>
    <row r="1437" spans="1:9">
      <c r="A1437" t="s">
        <v>805</v>
      </c>
      <c r="B1437" t="s">
        <v>483</v>
      </c>
      <c r="C1437" t="s">
        <v>73</v>
      </c>
      <c r="D1437" t="s">
        <v>451</v>
      </c>
      <c r="E1437">
        <v>22</v>
      </c>
      <c r="F1437">
        <v>46</v>
      </c>
      <c r="G1437">
        <v>30.8</v>
      </c>
      <c r="H1437">
        <v>13.4</v>
      </c>
      <c r="I1437">
        <v>36322</v>
      </c>
    </row>
    <row r="1438" spans="1:9">
      <c r="A1438" t="s">
        <v>805</v>
      </c>
      <c r="B1438" t="s">
        <v>483</v>
      </c>
      <c r="C1438" t="s">
        <v>73</v>
      </c>
      <c r="D1438" t="s">
        <v>451</v>
      </c>
      <c r="E1438">
        <v>71</v>
      </c>
      <c r="F1438">
        <v>64</v>
      </c>
      <c r="G1438">
        <v>37</v>
      </c>
      <c r="H1438">
        <v>19.3</v>
      </c>
      <c r="I1438">
        <v>1470</v>
      </c>
    </row>
    <row r="1439" spans="1:9">
      <c r="A1439" t="s">
        <v>805</v>
      </c>
      <c r="B1439" t="s">
        <v>483</v>
      </c>
      <c r="C1439" t="s">
        <v>73</v>
      </c>
      <c r="D1439" t="s">
        <v>455</v>
      </c>
      <c r="E1439">
        <v>111</v>
      </c>
      <c r="F1439">
        <v>75</v>
      </c>
      <c r="G1439">
        <v>51.3</v>
      </c>
      <c r="H1439">
        <v>12</v>
      </c>
      <c r="I1439">
        <v>1233</v>
      </c>
    </row>
    <row r="1440" spans="1:9">
      <c r="A1440" t="s">
        <v>805</v>
      </c>
      <c r="B1440" t="s">
        <v>483</v>
      </c>
      <c r="C1440" t="s">
        <v>73</v>
      </c>
      <c r="D1440" t="s">
        <v>455</v>
      </c>
      <c r="E1440">
        <v>114</v>
      </c>
      <c r="F1440">
        <v>115</v>
      </c>
      <c r="G1440">
        <v>109</v>
      </c>
      <c r="H1440">
        <v>0</v>
      </c>
      <c r="I1440">
        <v>31937</v>
      </c>
    </row>
    <row r="1441" spans="1:9">
      <c r="A1441" t="s">
        <v>805</v>
      </c>
      <c r="B1441" t="s">
        <v>483</v>
      </c>
      <c r="C1441" t="s">
        <v>73</v>
      </c>
      <c r="D1441" t="s">
        <v>455</v>
      </c>
      <c r="E1441">
        <v>121</v>
      </c>
      <c r="F1441">
        <v>31.5</v>
      </c>
      <c r="G1441">
        <v>26</v>
      </c>
      <c r="H1441">
        <v>3.9</v>
      </c>
      <c r="I1441">
        <v>14763</v>
      </c>
    </row>
    <row r="1442" spans="1:9">
      <c r="A1442" t="s">
        <v>805</v>
      </c>
      <c r="B1442" t="s">
        <v>483</v>
      </c>
      <c r="C1442" t="s">
        <v>73</v>
      </c>
      <c r="D1442" t="s">
        <v>455</v>
      </c>
      <c r="E1442">
        <v>161</v>
      </c>
      <c r="F1442">
        <v>63</v>
      </c>
      <c r="G1442">
        <v>42.3</v>
      </c>
      <c r="H1442">
        <v>18.100000000000001</v>
      </c>
      <c r="I1442">
        <v>1859</v>
      </c>
    </row>
    <row r="1443" spans="1:9">
      <c r="A1443" t="s">
        <v>805</v>
      </c>
      <c r="B1443" t="s">
        <v>483</v>
      </c>
      <c r="C1443" t="s">
        <v>73</v>
      </c>
      <c r="D1443" t="s">
        <v>441</v>
      </c>
      <c r="E1443">
        <v>311</v>
      </c>
      <c r="F1443">
        <v>172</v>
      </c>
      <c r="G1443">
        <v>88.8</v>
      </c>
      <c r="H1443">
        <v>66.866666667000004</v>
      </c>
      <c r="I1443">
        <v>4971</v>
      </c>
    </row>
    <row r="1444" spans="1:9">
      <c r="A1444" t="s">
        <v>805</v>
      </c>
      <c r="B1444" t="s">
        <v>483</v>
      </c>
      <c r="C1444" t="s">
        <v>73</v>
      </c>
      <c r="D1444" t="s">
        <v>433</v>
      </c>
      <c r="E1444">
        <v>521</v>
      </c>
      <c r="F1444">
        <v>150</v>
      </c>
      <c r="G1444">
        <v>82.2</v>
      </c>
      <c r="H1444">
        <v>57.9</v>
      </c>
      <c r="I1444">
        <v>2698</v>
      </c>
    </row>
    <row r="1445" spans="1:9">
      <c r="A1445" t="s">
        <v>805</v>
      </c>
      <c r="B1445" t="s">
        <v>483</v>
      </c>
      <c r="C1445" t="s">
        <v>73</v>
      </c>
      <c r="D1445" t="s">
        <v>433</v>
      </c>
      <c r="E1445">
        <v>522</v>
      </c>
      <c r="F1445">
        <v>183</v>
      </c>
      <c r="G1445">
        <v>99</v>
      </c>
      <c r="H1445">
        <v>71.400000000000006</v>
      </c>
      <c r="I1445">
        <v>2256</v>
      </c>
    </row>
    <row r="1446" spans="1:9">
      <c r="A1446" t="s">
        <v>805</v>
      </c>
      <c r="B1446" t="s">
        <v>483</v>
      </c>
      <c r="C1446" t="s">
        <v>73</v>
      </c>
      <c r="D1446" t="s">
        <v>433</v>
      </c>
      <c r="E1446">
        <v>523</v>
      </c>
      <c r="F1446">
        <v>197</v>
      </c>
      <c r="G1446">
        <v>111.3</v>
      </c>
      <c r="H1446">
        <v>78.8</v>
      </c>
      <c r="I1446">
        <v>1399</v>
      </c>
    </row>
    <row r="1447" spans="1:9">
      <c r="A1447" t="s">
        <v>805</v>
      </c>
      <c r="B1447" t="s">
        <v>483</v>
      </c>
      <c r="C1447" t="s">
        <v>73</v>
      </c>
      <c r="D1447" t="s">
        <v>433</v>
      </c>
      <c r="E1447">
        <v>531</v>
      </c>
      <c r="F1447">
        <v>170</v>
      </c>
      <c r="G1447">
        <v>101.5</v>
      </c>
      <c r="H1447">
        <v>57.8</v>
      </c>
      <c r="I1447">
        <v>9119</v>
      </c>
    </row>
    <row r="1448" spans="1:9">
      <c r="A1448" t="s">
        <v>805</v>
      </c>
      <c r="B1448" t="s">
        <v>483</v>
      </c>
      <c r="C1448" t="s">
        <v>73</v>
      </c>
      <c r="D1448" t="s">
        <v>433</v>
      </c>
      <c r="E1448">
        <v>532</v>
      </c>
      <c r="F1448">
        <v>195</v>
      </c>
      <c r="G1448">
        <v>117</v>
      </c>
      <c r="H1448">
        <v>73.95</v>
      </c>
      <c r="I1448">
        <v>8998</v>
      </c>
    </row>
    <row r="1449" spans="1:9">
      <c r="A1449" t="s">
        <v>805</v>
      </c>
      <c r="B1449" t="s">
        <v>483</v>
      </c>
      <c r="C1449" t="s">
        <v>73</v>
      </c>
      <c r="D1449" t="s">
        <v>433</v>
      </c>
      <c r="E1449">
        <v>533</v>
      </c>
      <c r="F1449">
        <v>230</v>
      </c>
      <c r="G1449">
        <v>135</v>
      </c>
      <c r="H1449">
        <v>88</v>
      </c>
      <c r="I1449">
        <v>4184</v>
      </c>
    </row>
    <row r="1450" spans="1:9">
      <c r="A1450" t="s">
        <v>805</v>
      </c>
      <c r="B1450" t="s">
        <v>483</v>
      </c>
      <c r="C1450" t="s">
        <v>73</v>
      </c>
      <c r="D1450" t="s">
        <v>433</v>
      </c>
      <c r="E1450">
        <v>534</v>
      </c>
      <c r="F1450">
        <v>275</v>
      </c>
      <c r="G1450">
        <v>155.1</v>
      </c>
      <c r="H1450">
        <v>106.8</v>
      </c>
      <c r="I1450">
        <v>1914</v>
      </c>
    </row>
    <row r="1451" spans="1:9">
      <c r="A1451" t="s">
        <v>805</v>
      </c>
      <c r="B1451" t="s">
        <v>483</v>
      </c>
      <c r="C1451" t="s">
        <v>73</v>
      </c>
      <c r="D1451" t="s">
        <v>433</v>
      </c>
      <c r="E1451">
        <v>575</v>
      </c>
      <c r="F1451">
        <v>36.5</v>
      </c>
      <c r="G1451">
        <v>20.125</v>
      </c>
      <c r="H1451">
        <v>13.4</v>
      </c>
      <c r="I1451">
        <v>524</v>
      </c>
    </row>
    <row r="1452" spans="1:9">
      <c r="A1452" t="s">
        <v>805</v>
      </c>
      <c r="B1452" t="s">
        <v>483</v>
      </c>
      <c r="C1452" t="s">
        <v>73</v>
      </c>
      <c r="D1452" t="s">
        <v>433</v>
      </c>
      <c r="E1452">
        <v>577</v>
      </c>
      <c r="F1452">
        <v>35</v>
      </c>
      <c r="G1452">
        <v>21</v>
      </c>
      <c r="H1452">
        <v>11.9</v>
      </c>
      <c r="I1452">
        <v>3886</v>
      </c>
    </row>
    <row r="1453" spans="1:9">
      <c r="A1453" t="s">
        <v>805</v>
      </c>
      <c r="B1453" t="s">
        <v>483</v>
      </c>
      <c r="C1453" t="s">
        <v>73</v>
      </c>
      <c r="D1453" t="s">
        <v>799</v>
      </c>
      <c r="E1453">
        <v>615</v>
      </c>
      <c r="F1453">
        <v>1577</v>
      </c>
      <c r="G1453">
        <v>720</v>
      </c>
      <c r="H1453">
        <v>780</v>
      </c>
      <c r="I1453">
        <v>337</v>
      </c>
    </row>
    <row r="1454" spans="1:9">
      <c r="A1454" t="s">
        <v>805</v>
      </c>
      <c r="B1454" t="s">
        <v>483</v>
      </c>
      <c r="C1454" t="s">
        <v>800</v>
      </c>
      <c r="D1454" t="s">
        <v>451</v>
      </c>
      <c r="E1454">
        <v>11</v>
      </c>
      <c r="F1454">
        <v>60</v>
      </c>
      <c r="G1454">
        <v>45</v>
      </c>
      <c r="H1454">
        <v>10</v>
      </c>
      <c r="I1454">
        <v>445</v>
      </c>
    </row>
    <row r="1455" spans="1:9">
      <c r="A1455" t="s">
        <v>805</v>
      </c>
      <c r="B1455" t="s">
        <v>483</v>
      </c>
      <c r="C1455" t="s">
        <v>800</v>
      </c>
      <c r="D1455" t="s">
        <v>451</v>
      </c>
      <c r="E1455">
        <v>12</v>
      </c>
      <c r="F1455">
        <v>54</v>
      </c>
      <c r="G1455">
        <v>35</v>
      </c>
      <c r="H1455">
        <v>15</v>
      </c>
      <c r="I1455">
        <v>1016</v>
      </c>
    </row>
    <row r="1456" spans="1:9">
      <c r="A1456" t="s">
        <v>805</v>
      </c>
      <c r="B1456" t="s">
        <v>483</v>
      </c>
      <c r="C1456" t="s">
        <v>800</v>
      </c>
      <c r="D1456" t="s">
        <v>451</v>
      </c>
      <c r="E1456">
        <v>13</v>
      </c>
      <c r="F1456">
        <v>49.75</v>
      </c>
      <c r="G1456">
        <v>32.549999999999997</v>
      </c>
      <c r="H1456">
        <v>15</v>
      </c>
      <c r="I1456">
        <v>320</v>
      </c>
    </row>
    <row r="1457" spans="1:9">
      <c r="A1457" t="s">
        <v>805</v>
      </c>
      <c r="B1457" t="s">
        <v>483</v>
      </c>
      <c r="C1457" t="s">
        <v>800</v>
      </c>
      <c r="D1457" t="s">
        <v>451</v>
      </c>
      <c r="E1457">
        <v>14</v>
      </c>
      <c r="F1457">
        <v>58</v>
      </c>
      <c r="G1457">
        <v>34.4</v>
      </c>
      <c r="H1457">
        <v>23.85</v>
      </c>
      <c r="I1457">
        <v>85</v>
      </c>
    </row>
    <row r="1458" spans="1:9">
      <c r="A1458" t="s">
        <v>805</v>
      </c>
      <c r="B1458" t="s">
        <v>483</v>
      </c>
      <c r="C1458" t="s">
        <v>800</v>
      </c>
      <c r="D1458" t="s">
        <v>451</v>
      </c>
      <c r="E1458">
        <v>22</v>
      </c>
      <c r="F1458">
        <v>42</v>
      </c>
      <c r="G1458">
        <v>28</v>
      </c>
      <c r="H1458">
        <v>12</v>
      </c>
      <c r="I1458">
        <v>1126</v>
      </c>
    </row>
    <row r="1459" spans="1:9">
      <c r="A1459" t="s">
        <v>805</v>
      </c>
      <c r="B1459" t="s">
        <v>483</v>
      </c>
      <c r="C1459" t="s">
        <v>800</v>
      </c>
      <c r="D1459" t="s">
        <v>451</v>
      </c>
      <c r="E1459">
        <v>71</v>
      </c>
      <c r="F1459">
        <v>52</v>
      </c>
      <c r="G1459">
        <v>33</v>
      </c>
      <c r="H1459">
        <v>16.8</v>
      </c>
      <c r="I1459">
        <v>73</v>
      </c>
    </row>
    <row r="1460" spans="1:9">
      <c r="A1460" t="s">
        <v>805</v>
      </c>
      <c r="B1460" t="s">
        <v>483</v>
      </c>
      <c r="C1460" t="s">
        <v>800</v>
      </c>
      <c r="D1460" t="s">
        <v>455</v>
      </c>
      <c r="E1460">
        <v>111</v>
      </c>
      <c r="F1460">
        <v>60</v>
      </c>
      <c r="G1460">
        <v>41</v>
      </c>
      <c r="H1460">
        <v>12</v>
      </c>
      <c r="I1460">
        <v>71</v>
      </c>
    </row>
    <row r="1461" spans="1:9">
      <c r="A1461" t="s">
        <v>805</v>
      </c>
      <c r="B1461" t="s">
        <v>483</v>
      </c>
      <c r="C1461" t="s">
        <v>800</v>
      </c>
      <c r="D1461" t="s">
        <v>455</v>
      </c>
      <c r="E1461">
        <v>114</v>
      </c>
      <c r="F1461">
        <v>105</v>
      </c>
      <c r="G1461">
        <v>69</v>
      </c>
      <c r="H1461">
        <v>27.36</v>
      </c>
      <c r="I1461">
        <v>1351</v>
      </c>
    </row>
    <row r="1462" spans="1:9">
      <c r="A1462" t="s">
        <v>805</v>
      </c>
      <c r="B1462" t="s">
        <v>483</v>
      </c>
      <c r="C1462" t="s">
        <v>800</v>
      </c>
      <c r="D1462" t="s">
        <v>455</v>
      </c>
      <c r="E1462">
        <v>121</v>
      </c>
      <c r="F1462">
        <v>31.75</v>
      </c>
      <c r="G1462">
        <v>25</v>
      </c>
      <c r="H1462">
        <v>7.5</v>
      </c>
      <c r="I1462">
        <v>1020</v>
      </c>
    </row>
    <row r="1463" spans="1:9">
      <c r="A1463" t="s">
        <v>805</v>
      </c>
      <c r="B1463" t="s">
        <v>483</v>
      </c>
      <c r="C1463" t="s">
        <v>800</v>
      </c>
      <c r="D1463" t="s">
        <v>455</v>
      </c>
      <c r="E1463">
        <v>161</v>
      </c>
      <c r="F1463">
        <v>48</v>
      </c>
      <c r="G1463">
        <v>32.6</v>
      </c>
      <c r="H1463">
        <v>12.5</v>
      </c>
      <c r="I1463">
        <v>83</v>
      </c>
    </row>
    <row r="1464" spans="1:9">
      <c r="A1464" t="s">
        <v>805</v>
      </c>
      <c r="B1464" t="s">
        <v>483</v>
      </c>
      <c r="C1464" t="s">
        <v>800</v>
      </c>
      <c r="D1464" t="s">
        <v>441</v>
      </c>
      <c r="E1464">
        <v>311</v>
      </c>
      <c r="F1464">
        <v>176.5</v>
      </c>
      <c r="G1464">
        <v>87</v>
      </c>
      <c r="H1464">
        <v>83</v>
      </c>
      <c r="I1464">
        <v>170</v>
      </c>
    </row>
    <row r="1465" spans="1:9">
      <c r="A1465" t="s">
        <v>805</v>
      </c>
      <c r="B1465" t="s">
        <v>483</v>
      </c>
      <c r="C1465" t="s">
        <v>800</v>
      </c>
      <c r="D1465" t="s">
        <v>433</v>
      </c>
      <c r="E1465">
        <v>521</v>
      </c>
      <c r="F1465">
        <v>135</v>
      </c>
      <c r="G1465">
        <v>74</v>
      </c>
      <c r="H1465">
        <v>55.5</v>
      </c>
      <c r="I1465">
        <v>75</v>
      </c>
    </row>
    <row r="1466" spans="1:9">
      <c r="A1466" t="s">
        <v>805</v>
      </c>
      <c r="B1466" t="s">
        <v>483</v>
      </c>
      <c r="C1466" t="s">
        <v>800</v>
      </c>
      <c r="D1466" t="s">
        <v>433</v>
      </c>
      <c r="E1466">
        <v>522</v>
      </c>
      <c r="F1466">
        <v>172</v>
      </c>
      <c r="G1466">
        <v>98</v>
      </c>
      <c r="H1466">
        <v>71.7</v>
      </c>
      <c r="I1466">
        <v>81</v>
      </c>
    </row>
    <row r="1467" spans="1:9">
      <c r="A1467" t="s">
        <v>805</v>
      </c>
      <c r="B1467" t="s">
        <v>483</v>
      </c>
      <c r="C1467" t="s">
        <v>800</v>
      </c>
      <c r="D1467" t="s">
        <v>433</v>
      </c>
      <c r="E1467">
        <v>523</v>
      </c>
      <c r="F1467">
        <v>195</v>
      </c>
      <c r="G1467">
        <v>109</v>
      </c>
      <c r="H1467">
        <v>95</v>
      </c>
      <c r="I1467">
        <v>61</v>
      </c>
    </row>
    <row r="1468" spans="1:9">
      <c r="A1468" t="s">
        <v>805</v>
      </c>
      <c r="B1468" t="s">
        <v>483</v>
      </c>
      <c r="C1468" t="s">
        <v>800</v>
      </c>
      <c r="D1468" t="s">
        <v>433</v>
      </c>
      <c r="E1468">
        <v>531</v>
      </c>
      <c r="F1468">
        <v>149</v>
      </c>
      <c r="G1468">
        <v>84</v>
      </c>
      <c r="H1468">
        <v>66.25</v>
      </c>
      <c r="I1468">
        <v>272</v>
      </c>
    </row>
    <row r="1469" spans="1:9">
      <c r="A1469" t="s">
        <v>805</v>
      </c>
      <c r="B1469" t="s">
        <v>483</v>
      </c>
      <c r="C1469" t="s">
        <v>800</v>
      </c>
      <c r="D1469" t="s">
        <v>433</v>
      </c>
      <c r="E1469">
        <v>532</v>
      </c>
      <c r="F1469">
        <v>185.5</v>
      </c>
      <c r="G1469">
        <v>109.6</v>
      </c>
      <c r="H1469">
        <v>78.400000000000006</v>
      </c>
      <c r="I1469">
        <v>290</v>
      </c>
    </row>
    <row r="1470" spans="1:9">
      <c r="A1470" t="s">
        <v>805</v>
      </c>
      <c r="B1470" t="s">
        <v>483</v>
      </c>
      <c r="C1470" t="s">
        <v>800</v>
      </c>
      <c r="D1470" t="s">
        <v>433</v>
      </c>
      <c r="E1470">
        <v>533</v>
      </c>
      <c r="F1470">
        <v>223</v>
      </c>
      <c r="G1470">
        <v>129.55000000000001</v>
      </c>
      <c r="H1470">
        <v>103.8</v>
      </c>
      <c r="I1470">
        <v>162</v>
      </c>
    </row>
    <row r="1471" spans="1:9">
      <c r="A1471" t="s">
        <v>805</v>
      </c>
      <c r="B1471" t="s">
        <v>483</v>
      </c>
      <c r="C1471" t="s">
        <v>800</v>
      </c>
      <c r="D1471" t="s">
        <v>433</v>
      </c>
      <c r="E1471">
        <v>534</v>
      </c>
      <c r="F1471">
        <v>250</v>
      </c>
      <c r="G1471">
        <v>135.30000000000001</v>
      </c>
      <c r="H1471">
        <v>110</v>
      </c>
      <c r="I1471">
        <v>65</v>
      </c>
    </row>
    <row r="1472" spans="1:9">
      <c r="A1472" t="s">
        <v>805</v>
      </c>
      <c r="B1472" t="s">
        <v>483</v>
      </c>
      <c r="C1472" t="s">
        <v>800</v>
      </c>
      <c r="D1472" t="s">
        <v>433</v>
      </c>
      <c r="E1472">
        <v>575</v>
      </c>
      <c r="F1472">
        <v>36</v>
      </c>
      <c r="G1472">
        <v>14.35</v>
      </c>
      <c r="H1472">
        <v>20.8</v>
      </c>
      <c r="I1472">
        <v>14</v>
      </c>
    </row>
    <row r="1473" spans="1:9">
      <c r="A1473" t="s">
        <v>805</v>
      </c>
      <c r="B1473" t="s">
        <v>483</v>
      </c>
      <c r="C1473" t="s">
        <v>800</v>
      </c>
      <c r="D1473" t="s">
        <v>433</v>
      </c>
      <c r="E1473">
        <v>577</v>
      </c>
      <c r="F1473">
        <v>34.5</v>
      </c>
      <c r="G1473">
        <v>19</v>
      </c>
      <c r="H1473">
        <v>12.025</v>
      </c>
      <c r="I1473">
        <v>92</v>
      </c>
    </row>
    <row r="1474" spans="1:9">
      <c r="A1474" t="s">
        <v>805</v>
      </c>
      <c r="B1474" t="s">
        <v>483</v>
      </c>
      <c r="C1474" t="s">
        <v>800</v>
      </c>
      <c r="D1474" t="s">
        <v>799</v>
      </c>
      <c r="E1474">
        <v>615</v>
      </c>
      <c r="F1474">
        <v>1600</v>
      </c>
      <c r="G1474">
        <v>670</v>
      </c>
      <c r="H1474">
        <v>865</v>
      </c>
      <c r="I1474">
        <v>24</v>
      </c>
    </row>
    <row r="1475" spans="1:9">
      <c r="A1475" t="s">
        <v>805</v>
      </c>
      <c r="B1475" t="s">
        <v>96</v>
      </c>
      <c r="C1475" t="s">
        <v>70</v>
      </c>
      <c r="D1475" t="s">
        <v>451</v>
      </c>
      <c r="E1475">
        <v>11</v>
      </c>
      <c r="F1475">
        <v>59</v>
      </c>
      <c r="G1475">
        <v>40.25</v>
      </c>
      <c r="H1475">
        <v>18</v>
      </c>
      <c r="I1475">
        <v>1498777</v>
      </c>
    </row>
    <row r="1476" spans="1:9">
      <c r="A1476" t="s">
        <v>805</v>
      </c>
      <c r="B1476" t="s">
        <v>96</v>
      </c>
      <c r="C1476" t="s">
        <v>70</v>
      </c>
      <c r="D1476" t="s">
        <v>451</v>
      </c>
      <c r="E1476">
        <v>12</v>
      </c>
      <c r="F1476">
        <v>52.5</v>
      </c>
      <c r="G1476">
        <v>35</v>
      </c>
      <c r="H1476">
        <v>16.8</v>
      </c>
      <c r="I1476">
        <v>5328720</v>
      </c>
    </row>
    <row r="1477" spans="1:9">
      <c r="A1477" t="s">
        <v>805</v>
      </c>
      <c r="B1477" t="s">
        <v>96</v>
      </c>
      <c r="C1477" t="s">
        <v>70</v>
      </c>
      <c r="D1477" t="s">
        <v>451</v>
      </c>
      <c r="E1477">
        <v>13</v>
      </c>
      <c r="F1477">
        <v>47</v>
      </c>
      <c r="G1477">
        <v>29.75</v>
      </c>
      <c r="H1477">
        <v>18</v>
      </c>
      <c r="I1477">
        <v>1354790</v>
      </c>
    </row>
    <row r="1478" spans="1:9">
      <c r="A1478" t="s">
        <v>805</v>
      </c>
      <c r="B1478" t="s">
        <v>96</v>
      </c>
      <c r="C1478" t="s">
        <v>70</v>
      </c>
      <c r="D1478" t="s">
        <v>451</v>
      </c>
      <c r="E1478">
        <v>14</v>
      </c>
      <c r="F1478">
        <v>61</v>
      </c>
      <c r="G1478">
        <v>35</v>
      </c>
      <c r="H1478">
        <v>24.4</v>
      </c>
      <c r="I1478">
        <v>297964</v>
      </c>
    </row>
    <row r="1479" spans="1:9">
      <c r="A1479" t="s">
        <v>805</v>
      </c>
      <c r="B1479" t="s">
        <v>96</v>
      </c>
      <c r="C1479" t="s">
        <v>70</v>
      </c>
      <c r="D1479" t="s">
        <v>451</v>
      </c>
      <c r="E1479">
        <v>22</v>
      </c>
      <c r="F1479">
        <v>41</v>
      </c>
      <c r="G1479">
        <v>25.9</v>
      </c>
      <c r="H1479">
        <v>16</v>
      </c>
      <c r="I1479">
        <v>5537587</v>
      </c>
    </row>
    <row r="1480" spans="1:9">
      <c r="A1480" t="s">
        <v>805</v>
      </c>
      <c r="B1480" t="s">
        <v>96</v>
      </c>
      <c r="C1480" t="s">
        <v>70</v>
      </c>
      <c r="D1480" t="s">
        <v>451</v>
      </c>
      <c r="E1480">
        <v>71</v>
      </c>
      <c r="F1480">
        <v>57</v>
      </c>
      <c r="G1480">
        <v>33.6</v>
      </c>
      <c r="H1480">
        <v>22.8</v>
      </c>
      <c r="I1480">
        <v>265804</v>
      </c>
    </row>
    <row r="1481" spans="1:9">
      <c r="A1481" t="s">
        <v>805</v>
      </c>
      <c r="B1481" t="s">
        <v>96</v>
      </c>
      <c r="C1481" t="s">
        <v>70</v>
      </c>
      <c r="D1481" t="s">
        <v>455</v>
      </c>
      <c r="E1481">
        <v>111</v>
      </c>
      <c r="F1481">
        <v>58</v>
      </c>
      <c r="G1481">
        <v>38.1</v>
      </c>
      <c r="H1481">
        <v>16</v>
      </c>
      <c r="I1481">
        <v>359277</v>
      </c>
    </row>
    <row r="1482" spans="1:9">
      <c r="A1482" t="s">
        <v>805</v>
      </c>
      <c r="B1482" t="s">
        <v>96</v>
      </c>
      <c r="C1482" t="s">
        <v>70</v>
      </c>
      <c r="D1482" t="s">
        <v>455</v>
      </c>
      <c r="E1482">
        <v>114</v>
      </c>
      <c r="F1482">
        <v>105</v>
      </c>
      <c r="G1482">
        <v>70</v>
      </c>
      <c r="H1482">
        <v>32.5</v>
      </c>
      <c r="I1482">
        <v>6306749</v>
      </c>
    </row>
    <row r="1483" spans="1:9">
      <c r="A1483" t="s">
        <v>805</v>
      </c>
      <c r="B1483" t="s">
        <v>96</v>
      </c>
      <c r="C1483" t="s">
        <v>70</v>
      </c>
      <c r="D1483" t="s">
        <v>455</v>
      </c>
      <c r="E1483">
        <v>121</v>
      </c>
      <c r="F1483">
        <v>31.5</v>
      </c>
      <c r="G1483">
        <v>25</v>
      </c>
      <c r="H1483">
        <v>7.2</v>
      </c>
      <c r="I1483">
        <v>4666275</v>
      </c>
    </row>
    <row r="1484" spans="1:9">
      <c r="A1484" t="s">
        <v>805</v>
      </c>
      <c r="B1484" t="s">
        <v>96</v>
      </c>
      <c r="C1484" t="s">
        <v>70</v>
      </c>
      <c r="D1484" t="s">
        <v>455</v>
      </c>
      <c r="E1484">
        <v>161</v>
      </c>
      <c r="F1484">
        <v>50</v>
      </c>
      <c r="G1484">
        <v>34</v>
      </c>
      <c r="H1484">
        <v>18.8</v>
      </c>
      <c r="I1484">
        <v>522379</v>
      </c>
    </row>
    <row r="1485" spans="1:9">
      <c r="A1485" t="s">
        <v>805</v>
      </c>
      <c r="B1485" t="s">
        <v>96</v>
      </c>
      <c r="C1485" t="s">
        <v>70</v>
      </c>
      <c r="D1485" t="s">
        <v>441</v>
      </c>
      <c r="E1485">
        <v>311</v>
      </c>
      <c r="F1485">
        <v>156</v>
      </c>
      <c r="G1485">
        <v>83</v>
      </c>
      <c r="H1485">
        <v>75.599999999999994</v>
      </c>
      <c r="I1485">
        <v>555766</v>
      </c>
    </row>
    <row r="1486" spans="1:9">
      <c r="A1486" t="s">
        <v>805</v>
      </c>
      <c r="B1486" t="s">
        <v>96</v>
      </c>
      <c r="C1486" t="s">
        <v>70</v>
      </c>
      <c r="D1486" t="s">
        <v>433</v>
      </c>
      <c r="E1486">
        <v>521</v>
      </c>
      <c r="F1486">
        <v>138.6</v>
      </c>
      <c r="G1486">
        <v>72</v>
      </c>
      <c r="H1486">
        <v>60</v>
      </c>
      <c r="I1486">
        <v>454417</v>
      </c>
    </row>
    <row r="1487" spans="1:9">
      <c r="A1487" t="s">
        <v>805</v>
      </c>
      <c r="B1487" t="s">
        <v>96</v>
      </c>
      <c r="C1487" t="s">
        <v>70</v>
      </c>
      <c r="D1487" t="s">
        <v>433</v>
      </c>
      <c r="E1487">
        <v>522</v>
      </c>
      <c r="F1487">
        <v>166</v>
      </c>
      <c r="G1487">
        <v>86.4</v>
      </c>
      <c r="H1487">
        <v>75</v>
      </c>
      <c r="I1487">
        <v>360626</v>
      </c>
    </row>
    <row r="1488" spans="1:9">
      <c r="A1488" t="s">
        <v>805</v>
      </c>
      <c r="B1488" t="s">
        <v>96</v>
      </c>
      <c r="C1488" t="s">
        <v>70</v>
      </c>
      <c r="D1488" t="s">
        <v>433</v>
      </c>
      <c r="E1488">
        <v>523</v>
      </c>
      <c r="F1488">
        <v>188.5</v>
      </c>
      <c r="G1488">
        <v>103.2</v>
      </c>
      <c r="H1488">
        <v>80.400000000000006</v>
      </c>
      <c r="I1488">
        <v>255858</v>
      </c>
    </row>
    <row r="1489" spans="1:9">
      <c r="A1489" t="s">
        <v>805</v>
      </c>
      <c r="B1489" t="s">
        <v>96</v>
      </c>
      <c r="C1489" t="s">
        <v>70</v>
      </c>
      <c r="D1489" t="s">
        <v>433</v>
      </c>
      <c r="E1489">
        <v>531</v>
      </c>
      <c r="F1489">
        <v>145.5</v>
      </c>
      <c r="G1489">
        <v>80</v>
      </c>
      <c r="H1489">
        <v>60</v>
      </c>
      <c r="I1489">
        <v>1254442</v>
      </c>
    </row>
    <row r="1490" spans="1:9">
      <c r="A1490" t="s">
        <v>805</v>
      </c>
      <c r="B1490" t="s">
        <v>96</v>
      </c>
      <c r="C1490" t="s">
        <v>70</v>
      </c>
      <c r="D1490" t="s">
        <v>433</v>
      </c>
      <c r="E1490">
        <v>532</v>
      </c>
      <c r="F1490">
        <v>181</v>
      </c>
      <c r="G1490">
        <v>97.2</v>
      </c>
      <c r="H1490">
        <v>80</v>
      </c>
      <c r="I1490">
        <v>1263281</v>
      </c>
    </row>
    <row r="1491" spans="1:9">
      <c r="A1491" t="s">
        <v>805</v>
      </c>
      <c r="B1491" t="s">
        <v>96</v>
      </c>
      <c r="C1491" t="s">
        <v>70</v>
      </c>
      <c r="D1491" t="s">
        <v>433</v>
      </c>
      <c r="E1491">
        <v>533</v>
      </c>
      <c r="F1491">
        <v>211</v>
      </c>
      <c r="G1491">
        <v>118.2</v>
      </c>
      <c r="H1491">
        <v>89</v>
      </c>
      <c r="I1491">
        <v>609802</v>
      </c>
    </row>
    <row r="1492" spans="1:9">
      <c r="A1492" t="s">
        <v>805</v>
      </c>
      <c r="B1492" t="s">
        <v>96</v>
      </c>
      <c r="C1492" t="s">
        <v>70</v>
      </c>
      <c r="D1492" t="s">
        <v>433</v>
      </c>
      <c r="E1492">
        <v>534</v>
      </c>
      <c r="F1492">
        <v>240</v>
      </c>
      <c r="G1492">
        <v>130</v>
      </c>
      <c r="H1492">
        <v>98</v>
      </c>
      <c r="I1492">
        <v>283235</v>
      </c>
    </row>
    <row r="1493" spans="1:9">
      <c r="A1493" t="s">
        <v>805</v>
      </c>
      <c r="B1493" t="s">
        <v>96</v>
      </c>
      <c r="C1493" t="s">
        <v>70</v>
      </c>
      <c r="D1493" t="s">
        <v>433</v>
      </c>
      <c r="E1493">
        <v>575</v>
      </c>
      <c r="F1493">
        <v>32.5</v>
      </c>
      <c r="G1493">
        <v>17.100000000000001</v>
      </c>
      <c r="H1493">
        <v>13.9</v>
      </c>
      <c r="I1493">
        <v>100041</v>
      </c>
    </row>
    <row r="1494" spans="1:9">
      <c r="A1494" t="s">
        <v>805</v>
      </c>
      <c r="B1494" t="s">
        <v>96</v>
      </c>
      <c r="C1494" t="s">
        <v>70</v>
      </c>
      <c r="D1494" t="s">
        <v>433</v>
      </c>
      <c r="E1494">
        <v>577</v>
      </c>
      <c r="F1494">
        <v>32</v>
      </c>
      <c r="G1494">
        <v>18</v>
      </c>
      <c r="H1494">
        <v>13</v>
      </c>
      <c r="I1494">
        <v>386258</v>
      </c>
    </row>
    <row r="1495" spans="1:9">
      <c r="A1495" t="s">
        <v>805</v>
      </c>
      <c r="B1495" t="s">
        <v>96</v>
      </c>
      <c r="C1495" t="s">
        <v>70</v>
      </c>
      <c r="D1495" t="s">
        <v>799</v>
      </c>
      <c r="E1495">
        <v>615</v>
      </c>
      <c r="F1495">
        <v>1500</v>
      </c>
      <c r="G1495">
        <v>700</v>
      </c>
      <c r="H1495">
        <v>785.6</v>
      </c>
      <c r="I1495">
        <v>93597</v>
      </c>
    </row>
    <row r="1496" spans="1:9">
      <c r="A1496" t="s">
        <v>805</v>
      </c>
      <c r="B1496" t="s">
        <v>96</v>
      </c>
      <c r="C1496" t="s">
        <v>72</v>
      </c>
      <c r="D1496" t="s">
        <v>451</v>
      </c>
      <c r="E1496">
        <v>11</v>
      </c>
      <c r="F1496">
        <v>58</v>
      </c>
      <c r="G1496">
        <v>39</v>
      </c>
      <c r="H1496">
        <v>18.649999999999999</v>
      </c>
      <c r="I1496">
        <v>514358</v>
      </c>
    </row>
    <row r="1497" spans="1:9">
      <c r="A1497" t="s">
        <v>805</v>
      </c>
      <c r="B1497" t="s">
        <v>96</v>
      </c>
      <c r="C1497" t="s">
        <v>72</v>
      </c>
      <c r="D1497" t="s">
        <v>451</v>
      </c>
      <c r="E1497">
        <v>12</v>
      </c>
      <c r="F1497">
        <v>53</v>
      </c>
      <c r="G1497">
        <v>35</v>
      </c>
      <c r="H1497">
        <v>17</v>
      </c>
      <c r="I1497">
        <v>1785318</v>
      </c>
    </row>
    <row r="1498" spans="1:9">
      <c r="A1498" t="s">
        <v>805</v>
      </c>
      <c r="B1498" t="s">
        <v>96</v>
      </c>
      <c r="C1498" t="s">
        <v>72</v>
      </c>
      <c r="D1498" t="s">
        <v>451</v>
      </c>
      <c r="E1498">
        <v>13</v>
      </c>
      <c r="F1498">
        <v>49</v>
      </c>
      <c r="G1498">
        <v>30</v>
      </c>
      <c r="H1498">
        <v>18.600000000000001</v>
      </c>
      <c r="I1498">
        <v>440277</v>
      </c>
    </row>
    <row r="1499" spans="1:9">
      <c r="A1499" t="s">
        <v>805</v>
      </c>
      <c r="B1499" t="s">
        <v>96</v>
      </c>
      <c r="C1499" t="s">
        <v>72</v>
      </c>
      <c r="D1499" t="s">
        <v>451</v>
      </c>
      <c r="E1499">
        <v>14</v>
      </c>
      <c r="F1499">
        <v>64.5</v>
      </c>
      <c r="G1499">
        <v>35</v>
      </c>
      <c r="H1499">
        <v>25.8</v>
      </c>
      <c r="I1499">
        <v>78673</v>
      </c>
    </row>
    <row r="1500" spans="1:9">
      <c r="A1500" t="s">
        <v>805</v>
      </c>
      <c r="B1500" t="s">
        <v>96</v>
      </c>
      <c r="C1500" t="s">
        <v>72</v>
      </c>
      <c r="D1500" t="s">
        <v>451</v>
      </c>
      <c r="E1500">
        <v>22</v>
      </c>
      <c r="F1500">
        <v>40.5</v>
      </c>
      <c r="G1500">
        <v>25.5</v>
      </c>
      <c r="H1500">
        <v>15</v>
      </c>
      <c r="I1500">
        <v>1836688</v>
      </c>
    </row>
    <row r="1501" spans="1:9">
      <c r="A1501" t="s">
        <v>805</v>
      </c>
      <c r="B1501" t="s">
        <v>96</v>
      </c>
      <c r="C1501" t="s">
        <v>72</v>
      </c>
      <c r="D1501" t="s">
        <v>451</v>
      </c>
      <c r="E1501">
        <v>71</v>
      </c>
      <c r="F1501">
        <v>60</v>
      </c>
      <c r="G1501">
        <v>34.35</v>
      </c>
      <c r="H1501">
        <v>23.85</v>
      </c>
      <c r="I1501">
        <v>87255</v>
      </c>
    </row>
    <row r="1502" spans="1:9">
      <c r="A1502" t="s">
        <v>805</v>
      </c>
      <c r="B1502" t="s">
        <v>96</v>
      </c>
      <c r="C1502" t="s">
        <v>72</v>
      </c>
      <c r="D1502" t="s">
        <v>455</v>
      </c>
      <c r="E1502">
        <v>111</v>
      </c>
      <c r="F1502">
        <v>60</v>
      </c>
      <c r="G1502">
        <v>36.700000000000003</v>
      </c>
      <c r="H1502">
        <v>19</v>
      </c>
      <c r="I1502">
        <v>125920</v>
      </c>
    </row>
    <row r="1503" spans="1:9">
      <c r="A1503" t="s">
        <v>805</v>
      </c>
      <c r="B1503" t="s">
        <v>96</v>
      </c>
      <c r="C1503" t="s">
        <v>72</v>
      </c>
      <c r="D1503" t="s">
        <v>455</v>
      </c>
      <c r="E1503">
        <v>114</v>
      </c>
      <c r="F1503">
        <v>103</v>
      </c>
      <c r="G1503">
        <v>68</v>
      </c>
      <c r="H1503">
        <v>36.5</v>
      </c>
      <c r="I1503">
        <v>2149900</v>
      </c>
    </row>
    <row r="1504" spans="1:9">
      <c r="A1504" t="s">
        <v>805</v>
      </c>
      <c r="B1504" t="s">
        <v>96</v>
      </c>
      <c r="C1504" t="s">
        <v>72</v>
      </c>
      <c r="D1504" t="s">
        <v>455</v>
      </c>
      <c r="E1504">
        <v>121</v>
      </c>
      <c r="F1504">
        <v>31.5</v>
      </c>
      <c r="G1504">
        <v>25</v>
      </c>
      <c r="H1504">
        <v>8.3000000000000007</v>
      </c>
      <c r="I1504">
        <v>1829278</v>
      </c>
    </row>
    <row r="1505" spans="1:9">
      <c r="A1505" t="s">
        <v>805</v>
      </c>
      <c r="B1505" t="s">
        <v>96</v>
      </c>
      <c r="C1505" t="s">
        <v>72</v>
      </c>
      <c r="D1505" t="s">
        <v>455</v>
      </c>
      <c r="E1505">
        <v>161</v>
      </c>
      <c r="F1505">
        <v>50</v>
      </c>
      <c r="G1505">
        <v>32</v>
      </c>
      <c r="H1505">
        <v>20.7</v>
      </c>
      <c r="I1505">
        <v>160319</v>
      </c>
    </row>
    <row r="1506" spans="1:9">
      <c r="A1506" t="s">
        <v>805</v>
      </c>
      <c r="B1506" t="s">
        <v>96</v>
      </c>
      <c r="C1506" t="s">
        <v>72</v>
      </c>
      <c r="D1506" t="s">
        <v>441</v>
      </c>
      <c r="E1506">
        <v>311</v>
      </c>
      <c r="F1506">
        <v>165</v>
      </c>
      <c r="G1506">
        <v>87</v>
      </c>
      <c r="H1506">
        <v>85</v>
      </c>
      <c r="I1506">
        <v>178811</v>
      </c>
    </row>
    <row r="1507" spans="1:9">
      <c r="A1507" t="s">
        <v>805</v>
      </c>
      <c r="B1507" t="s">
        <v>96</v>
      </c>
      <c r="C1507" t="s">
        <v>72</v>
      </c>
      <c r="D1507" t="s">
        <v>433</v>
      </c>
      <c r="E1507">
        <v>521</v>
      </c>
      <c r="F1507">
        <v>145.5</v>
      </c>
      <c r="G1507">
        <v>69</v>
      </c>
      <c r="H1507">
        <v>70</v>
      </c>
      <c r="I1507">
        <v>145320</v>
      </c>
    </row>
    <row r="1508" spans="1:9">
      <c r="A1508" t="s">
        <v>805</v>
      </c>
      <c r="B1508" t="s">
        <v>96</v>
      </c>
      <c r="C1508" t="s">
        <v>72</v>
      </c>
      <c r="D1508" t="s">
        <v>433</v>
      </c>
      <c r="E1508">
        <v>522</v>
      </c>
      <c r="F1508">
        <v>175</v>
      </c>
      <c r="G1508">
        <v>84.8</v>
      </c>
      <c r="H1508">
        <v>90</v>
      </c>
      <c r="I1508">
        <v>109339</v>
      </c>
    </row>
    <row r="1509" spans="1:9">
      <c r="A1509" t="s">
        <v>805</v>
      </c>
      <c r="B1509" t="s">
        <v>96</v>
      </c>
      <c r="C1509" t="s">
        <v>72</v>
      </c>
      <c r="D1509" t="s">
        <v>433</v>
      </c>
      <c r="E1509">
        <v>523</v>
      </c>
      <c r="F1509">
        <v>198.5</v>
      </c>
      <c r="G1509">
        <v>107</v>
      </c>
      <c r="H1509">
        <v>91.9</v>
      </c>
      <c r="I1509">
        <v>81499</v>
      </c>
    </row>
    <row r="1510" spans="1:9">
      <c r="A1510" t="s">
        <v>805</v>
      </c>
      <c r="B1510" t="s">
        <v>96</v>
      </c>
      <c r="C1510" t="s">
        <v>72</v>
      </c>
      <c r="D1510" t="s">
        <v>433</v>
      </c>
      <c r="E1510">
        <v>531</v>
      </c>
      <c r="F1510">
        <v>146</v>
      </c>
      <c r="G1510">
        <v>78.599999999999994</v>
      </c>
      <c r="H1510">
        <v>70</v>
      </c>
      <c r="I1510">
        <v>407111</v>
      </c>
    </row>
    <row r="1511" spans="1:9">
      <c r="A1511" t="s">
        <v>805</v>
      </c>
      <c r="B1511" t="s">
        <v>96</v>
      </c>
      <c r="C1511" t="s">
        <v>72</v>
      </c>
      <c r="D1511" t="s">
        <v>433</v>
      </c>
      <c r="E1511">
        <v>532</v>
      </c>
      <c r="F1511">
        <v>186</v>
      </c>
      <c r="G1511">
        <v>95</v>
      </c>
      <c r="H1511">
        <v>92.3</v>
      </c>
      <c r="I1511">
        <v>383573</v>
      </c>
    </row>
    <row r="1512" spans="1:9">
      <c r="A1512" t="s">
        <v>805</v>
      </c>
      <c r="B1512" t="s">
        <v>96</v>
      </c>
      <c r="C1512" t="s">
        <v>72</v>
      </c>
      <c r="D1512" t="s">
        <v>433</v>
      </c>
      <c r="E1512">
        <v>533</v>
      </c>
      <c r="F1512">
        <v>212.5</v>
      </c>
      <c r="G1512">
        <v>115</v>
      </c>
      <c r="H1512">
        <v>98.5</v>
      </c>
      <c r="I1512">
        <v>187038</v>
      </c>
    </row>
    <row r="1513" spans="1:9">
      <c r="A1513" t="s">
        <v>805</v>
      </c>
      <c r="B1513" t="s">
        <v>96</v>
      </c>
      <c r="C1513" t="s">
        <v>72</v>
      </c>
      <c r="D1513" t="s">
        <v>433</v>
      </c>
      <c r="E1513">
        <v>534</v>
      </c>
      <c r="F1513">
        <v>245</v>
      </c>
      <c r="G1513">
        <v>130</v>
      </c>
      <c r="H1513">
        <v>110</v>
      </c>
      <c r="I1513">
        <v>83059</v>
      </c>
    </row>
    <row r="1514" spans="1:9">
      <c r="A1514" t="s">
        <v>805</v>
      </c>
      <c r="B1514" t="s">
        <v>96</v>
      </c>
      <c r="C1514" t="s">
        <v>72</v>
      </c>
      <c r="D1514" t="s">
        <v>433</v>
      </c>
      <c r="E1514">
        <v>575</v>
      </c>
      <c r="F1514">
        <v>32.5</v>
      </c>
      <c r="G1514">
        <v>15.6</v>
      </c>
      <c r="H1514">
        <v>17</v>
      </c>
      <c r="I1514">
        <v>26076</v>
      </c>
    </row>
    <row r="1515" spans="1:9">
      <c r="A1515" t="s">
        <v>805</v>
      </c>
      <c r="B1515" t="s">
        <v>96</v>
      </c>
      <c r="C1515" t="s">
        <v>72</v>
      </c>
      <c r="D1515" t="s">
        <v>433</v>
      </c>
      <c r="E1515">
        <v>577</v>
      </c>
      <c r="F1515">
        <v>31</v>
      </c>
      <c r="G1515">
        <v>17.399999999999999</v>
      </c>
      <c r="H1515">
        <v>13.675000000000001</v>
      </c>
      <c r="I1515">
        <v>84671</v>
      </c>
    </row>
    <row r="1516" spans="1:9">
      <c r="A1516" t="s">
        <v>805</v>
      </c>
      <c r="B1516" t="s">
        <v>96</v>
      </c>
      <c r="C1516" t="s">
        <v>72</v>
      </c>
      <c r="D1516" t="s">
        <v>799</v>
      </c>
      <c r="E1516">
        <v>615</v>
      </c>
      <c r="F1516">
        <v>1500</v>
      </c>
      <c r="G1516">
        <v>635</v>
      </c>
      <c r="H1516">
        <v>836</v>
      </c>
      <c r="I1516">
        <v>33578</v>
      </c>
    </row>
    <row r="1517" spans="1:9">
      <c r="A1517" t="s">
        <v>805</v>
      </c>
      <c r="B1517" t="s">
        <v>96</v>
      </c>
      <c r="C1517" t="s">
        <v>804</v>
      </c>
      <c r="D1517" t="s">
        <v>451</v>
      </c>
      <c r="E1517">
        <v>11</v>
      </c>
      <c r="F1517">
        <v>61</v>
      </c>
      <c r="G1517">
        <v>40.299999999999997</v>
      </c>
      <c r="H1517">
        <v>18.3</v>
      </c>
      <c r="I1517">
        <v>315488</v>
      </c>
    </row>
    <row r="1518" spans="1:9">
      <c r="A1518" t="s">
        <v>805</v>
      </c>
      <c r="B1518" t="s">
        <v>96</v>
      </c>
      <c r="C1518" t="s">
        <v>804</v>
      </c>
      <c r="D1518" t="s">
        <v>451</v>
      </c>
      <c r="E1518">
        <v>12</v>
      </c>
      <c r="F1518">
        <v>53</v>
      </c>
      <c r="G1518">
        <v>35</v>
      </c>
      <c r="H1518">
        <v>17.850000000000001</v>
      </c>
      <c r="I1518">
        <v>1240893</v>
      </c>
    </row>
    <row r="1519" spans="1:9">
      <c r="A1519" t="s">
        <v>805</v>
      </c>
      <c r="B1519" t="s">
        <v>96</v>
      </c>
      <c r="C1519" t="s">
        <v>804</v>
      </c>
      <c r="D1519" t="s">
        <v>451</v>
      </c>
      <c r="E1519">
        <v>13</v>
      </c>
      <c r="F1519">
        <v>49.5</v>
      </c>
      <c r="G1519">
        <v>29.7</v>
      </c>
      <c r="H1519">
        <v>19.2</v>
      </c>
      <c r="I1519">
        <v>279228</v>
      </c>
    </row>
    <row r="1520" spans="1:9">
      <c r="A1520" t="s">
        <v>805</v>
      </c>
      <c r="B1520" t="s">
        <v>96</v>
      </c>
      <c r="C1520" t="s">
        <v>804</v>
      </c>
      <c r="D1520" t="s">
        <v>451</v>
      </c>
      <c r="E1520">
        <v>14</v>
      </c>
      <c r="F1520">
        <v>60</v>
      </c>
      <c r="G1520">
        <v>35</v>
      </c>
      <c r="H1520">
        <v>25.75</v>
      </c>
      <c r="I1520">
        <v>59973</v>
      </c>
    </row>
    <row r="1521" spans="1:9">
      <c r="A1521" t="s">
        <v>805</v>
      </c>
      <c r="B1521" t="s">
        <v>96</v>
      </c>
      <c r="C1521" t="s">
        <v>804</v>
      </c>
      <c r="D1521" t="s">
        <v>451</v>
      </c>
      <c r="E1521">
        <v>22</v>
      </c>
      <c r="F1521">
        <v>43</v>
      </c>
      <c r="G1521">
        <v>25.5</v>
      </c>
      <c r="H1521">
        <v>17.2</v>
      </c>
      <c r="I1521">
        <v>1042755</v>
      </c>
    </row>
    <row r="1522" spans="1:9">
      <c r="A1522" t="s">
        <v>805</v>
      </c>
      <c r="B1522" t="s">
        <v>96</v>
      </c>
      <c r="C1522" t="s">
        <v>804</v>
      </c>
      <c r="D1522" t="s">
        <v>451</v>
      </c>
      <c r="E1522">
        <v>71</v>
      </c>
      <c r="F1522">
        <v>58</v>
      </c>
      <c r="G1522">
        <v>31.6</v>
      </c>
      <c r="H1522">
        <v>23.2</v>
      </c>
      <c r="I1522">
        <v>47465</v>
      </c>
    </row>
    <row r="1523" spans="1:9">
      <c r="A1523" t="s">
        <v>805</v>
      </c>
      <c r="B1523" t="s">
        <v>96</v>
      </c>
      <c r="C1523" t="s">
        <v>804</v>
      </c>
      <c r="D1523" t="s">
        <v>455</v>
      </c>
      <c r="E1523">
        <v>111</v>
      </c>
      <c r="F1523">
        <v>55.5</v>
      </c>
      <c r="G1523">
        <v>36.65</v>
      </c>
      <c r="H1523">
        <v>16.649999999999999</v>
      </c>
      <c r="I1523">
        <v>86051</v>
      </c>
    </row>
    <row r="1524" spans="1:9">
      <c r="A1524" t="s">
        <v>805</v>
      </c>
      <c r="B1524" t="s">
        <v>96</v>
      </c>
      <c r="C1524" t="s">
        <v>804</v>
      </c>
      <c r="D1524" t="s">
        <v>455</v>
      </c>
      <c r="E1524">
        <v>114</v>
      </c>
      <c r="F1524">
        <v>104</v>
      </c>
      <c r="G1524">
        <v>69</v>
      </c>
      <c r="H1524">
        <v>37.1</v>
      </c>
      <c r="I1524">
        <v>1360893</v>
      </c>
    </row>
    <row r="1525" spans="1:9">
      <c r="A1525" t="s">
        <v>805</v>
      </c>
      <c r="B1525" t="s">
        <v>96</v>
      </c>
      <c r="C1525" t="s">
        <v>804</v>
      </c>
      <c r="D1525" t="s">
        <v>455</v>
      </c>
      <c r="E1525">
        <v>121</v>
      </c>
      <c r="F1525">
        <v>31.5</v>
      </c>
      <c r="G1525">
        <v>27.3</v>
      </c>
      <c r="H1525">
        <v>4.55</v>
      </c>
      <c r="I1525">
        <v>832859</v>
      </c>
    </row>
    <row r="1526" spans="1:9">
      <c r="A1526" t="s">
        <v>805</v>
      </c>
      <c r="B1526" t="s">
        <v>96</v>
      </c>
      <c r="C1526" t="s">
        <v>804</v>
      </c>
      <c r="D1526" t="s">
        <v>455</v>
      </c>
      <c r="E1526">
        <v>161</v>
      </c>
      <c r="F1526">
        <v>49</v>
      </c>
      <c r="G1526">
        <v>32.6</v>
      </c>
      <c r="H1526">
        <v>19.2</v>
      </c>
      <c r="I1526">
        <v>160246</v>
      </c>
    </row>
    <row r="1527" spans="1:9">
      <c r="A1527" t="s">
        <v>805</v>
      </c>
      <c r="B1527" t="s">
        <v>96</v>
      </c>
      <c r="C1527" t="s">
        <v>804</v>
      </c>
      <c r="D1527" t="s">
        <v>441</v>
      </c>
      <c r="E1527">
        <v>311</v>
      </c>
      <c r="F1527">
        <v>160</v>
      </c>
      <c r="G1527">
        <v>75</v>
      </c>
      <c r="H1527">
        <v>79</v>
      </c>
      <c r="I1527">
        <v>115064</v>
      </c>
    </row>
    <row r="1528" spans="1:9">
      <c r="A1528" t="s">
        <v>805</v>
      </c>
      <c r="B1528" t="s">
        <v>96</v>
      </c>
      <c r="C1528" t="s">
        <v>804</v>
      </c>
      <c r="D1528" t="s">
        <v>433</v>
      </c>
      <c r="E1528">
        <v>521</v>
      </c>
      <c r="F1528">
        <v>140</v>
      </c>
      <c r="G1528">
        <v>64.5</v>
      </c>
      <c r="H1528">
        <v>68.8</v>
      </c>
      <c r="I1528">
        <v>90170</v>
      </c>
    </row>
    <row r="1529" spans="1:9">
      <c r="A1529" t="s">
        <v>805</v>
      </c>
      <c r="B1529" t="s">
        <v>96</v>
      </c>
      <c r="C1529" t="s">
        <v>804</v>
      </c>
      <c r="D1529" t="s">
        <v>433</v>
      </c>
      <c r="E1529">
        <v>522</v>
      </c>
      <c r="F1529">
        <v>168</v>
      </c>
      <c r="G1529">
        <v>79.8</v>
      </c>
      <c r="H1529">
        <v>82.4</v>
      </c>
      <c r="I1529">
        <v>74092</v>
      </c>
    </row>
    <row r="1530" spans="1:9">
      <c r="A1530" t="s">
        <v>805</v>
      </c>
      <c r="B1530" t="s">
        <v>96</v>
      </c>
      <c r="C1530" t="s">
        <v>804</v>
      </c>
      <c r="D1530" t="s">
        <v>433</v>
      </c>
      <c r="E1530">
        <v>523</v>
      </c>
      <c r="F1530">
        <v>180</v>
      </c>
      <c r="G1530">
        <v>93.95</v>
      </c>
      <c r="H1530">
        <v>85.45</v>
      </c>
      <c r="I1530">
        <v>54270</v>
      </c>
    </row>
    <row r="1531" spans="1:9">
      <c r="A1531" t="s">
        <v>805</v>
      </c>
      <c r="B1531" t="s">
        <v>96</v>
      </c>
      <c r="C1531" t="s">
        <v>804</v>
      </c>
      <c r="D1531" t="s">
        <v>433</v>
      </c>
      <c r="E1531">
        <v>531</v>
      </c>
      <c r="F1531">
        <v>140.80000000000001</v>
      </c>
      <c r="G1531">
        <v>72.599999999999994</v>
      </c>
      <c r="H1531">
        <v>65.599999999999994</v>
      </c>
      <c r="I1531">
        <v>261845</v>
      </c>
    </row>
    <row r="1532" spans="1:9">
      <c r="A1532" t="s">
        <v>805</v>
      </c>
      <c r="B1532" t="s">
        <v>96</v>
      </c>
      <c r="C1532" t="s">
        <v>804</v>
      </c>
      <c r="D1532" t="s">
        <v>433</v>
      </c>
      <c r="E1532">
        <v>532</v>
      </c>
      <c r="F1532">
        <v>180</v>
      </c>
      <c r="G1532">
        <v>91</v>
      </c>
      <c r="H1532">
        <v>83</v>
      </c>
      <c r="I1532">
        <v>274585</v>
      </c>
    </row>
    <row r="1533" spans="1:9">
      <c r="A1533" t="s">
        <v>805</v>
      </c>
      <c r="B1533" t="s">
        <v>96</v>
      </c>
      <c r="C1533" t="s">
        <v>804</v>
      </c>
      <c r="D1533" t="s">
        <v>433</v>
      </c>
      <c r="E1533">
        <v>533</v>
      </c>
      <c r="F1533">
        <v>200</v>
      </c>
      <c r="G1533">
        <v>109</v>
      </c>
      <c r="H1533">
        <v>91.6</v>
      </c>
      <c r="I1533">
        <v>133914</v>
      </c>
    </row>
    <row r="1534" spans="1:9">
      <c r="A1534" t="s">
        <v>805</v>
      </c>
      <c r="B1534" t="s">
        <v>96</v>
      </c>
      <c r="C1534" t="s">
        <v>804</v>
      </c>
      <c r="D1534" t="s">
        <v>433</v>
      </c>
      <c r="E1534">
        <v>534</v>
      </c>
      <c r="F1534">
        <v>225</v>
      </c>
      <c r="G1534">
        <v>116.6</v>
      </c>
      <c r="H1534">
        <v>104</v>
      </c>
      <c r="I1534">
        <v>64077</v>
      </c>
    </row>
    <row r="1535" spans="1:9">
      <c r="A1535" t="s">
        <v>805</v>
      </c>
      <c r="B1535" t="s">
        <v>96</v>
      </c>
      <c r="C1535" t="s">
        <v>804</v>
      </c>
      <c r="D1535" t="s">
        <v>433</v>
      </c>
      <c r="E1535">
        <v>575</v>
      </c>
      <c r="F1535">
        <v>33</v>
      </c>
      <c r="G1535">
        <v>15.95</v>
      </c>
      <c r="H1535">
        <v>15.2</v>
      </c>
      <c r="I1535">
        <v>23789</v>
      </c>
    </row>
    <row r="1536" spans="1:9">
      <c r="A1536" t="s">
        <v>805</v>
      </c>
      <c r="B1536" t="s">
        <v>96</v>
      </c>
      <c r="C1536" t="s">
        <v>804</v>
      </c>
      <c r="D1536" t="s">
        <v>433</v>
      </c>
      <c r="E1536">
        <v>577</v>
      </c>
      <c r="F1536">
        <v>30</v>
      </c>
      <c r="G1536">
        <v>16.2</v>
      </c>
      <c r="H1536">
        <v>13.5</v>
      </c>
      <c r="I1536">
        <v>97363</v>
      </c>
    </row>
    <row r="1537" spans="1:9">
      <c r="A1537" t="s">
        <v>805</v>
      </c>
      <c r="B1537" t="s">
        <v>96</v>
      </c>
      <c r="C1537" t="s">
        <v>804</v>
      </c>
      <c r="D1537" t="s">
        <v>799</v>
      </c>
      <c r="E1537">
        <v>615</v>
      </c>
      <c r="F1537">
        <v>1510</v>
      </c>
      <c r="G1537">
        <v>600</v>
      </c>
      <c r="H1537">
        <v>920</v>
      </c>
      <c r="I1537">
        <v>16826</v>
      </c>
    </row>
    <row r="1538" spans="1:9">
      <c r="A1538" t="s">
        <v>805</v>
      </c>
      <c r="B1538" t="s">
        <v>96</v>
      </c>
      <c r="C1538" t="s">
        <v>803</v>
      </c>
      <c r="D1538" t="s">
        <v>451</v>
      </c>
      <c r="E1538">
        <v>11</v>
      </c>
      <c r="F1538">
        <v>55</v>
      </c>
      <c r="G1538">
        <v>42</v>
      </c>
      <c r="H1538">
        <v>15.9</v>
      </c>
      <c r="I1538">
        <v>293452</v>
      </c>
    </row>
    <row r="1539" spans="1:9">
      <c r="A1539" t="s">
        <v>805</v>
      </c>
      <c r="B1539" t="s">
        <v>96</v>
      </c>
      <c r="C1539" t="s">
        <v>803</v>
      </c>
      <c r="D1539" t="s">
        <v>451</v>
      </c>
      <c r="E1539">
        <v>12</v>
      </c>
      <c r="F1539">
        <v>50</v>
      </c>
      <c r="G1539">
        <v>39.6</v>
      </c>
      <c r="H1539">
        <v>13</v>
      </c>
      <c r="I1539">
        <v>1033743</v>
      </c>
    </row>
    <row r="1540" spans="1:9">
      <c r="A1540" t="s">
        <v>805</v>
      </c>
      <c r="B1540" t="s">
        <v>96</v>
      </c>
      <c r="C1540" t="s">
        <v>803</v>
      </c>
      <c r="D1540" t="s">
        <v>451</v>
      </c>
      <c r="E1540">
        <v>13</v>
      </c>
      <c r="F1540">
        <v>44</v>
      </c>
      <c r="G1540">
        <v>30</v>
      </c>
      <c r="H1540">
        <v>15.5</v>
      </c>
      <c r="I1540">
        <v>268536</v>
      </c>
    </row>
    <row r="1541" spans="1:9">
      <c r="A1541" t="s">
        <v>805</v>
      </c>
      <c r="B1541" t="s">
        <v>96</v>
      </c>
      <c r="C1541" t="s">
        <v>803</v>
      </c>
      <c r="D1541" t="s">
        <v>451</v>
      </c>
      <c r="E1541">
        <v>14</v>
      </c>
      <c r="F1541">
        <v>60</v>
      </c>
      <c r="G1541">
        <v>35</v>
      </c>
      <c r="H1541">
        <v>25.4</v>
      </c>
      <c r="I1541">
        <v>52479</v>
      </c>
    </row>
    <row r="1542" spans="1:9">
      <c r="A1542" t="s">
        <v>805</v>
      </c>
      <c r="B1542" t="s">
        <v>96</v>
      </c>
      <c r="C1542" t="s">
        <v>803</v>
      </c>
      <c r="D1542" t="s">
        <v>451</v>
      </c>
      <c r="E1542">
        <v>22</v>
      </c>
      <c r="F1542">
        <v>40.5</v>
      </c>
      <c r="G1542">
        <v>26.4</v>
      </c>
      <c r="H1542">
        <v>15</v>
      </c>
      <c r="I1542">
        <v>1117200</v>
      </c>
    </row>
    <row r="1543" spans="1:9">
      <c r="A1543" t="s">
        <v>805</v>
      </c>
      <c r="B1543" t="s">
        <v>96</v>
      </c>
      <c r="C1543" t="s">
        <v>803</v>
      </c>
      <c r="D1543" t="s">
        <v>451</v>
      </c>
      <c r="E1543">
        <v>71</v>
      </c>
      <c r="F1543">
        <v>55</v>
      </c>
      <c r="G1543">
        <v>35</v>
      </c>
      <c r="H1543">
        <v>19.2</v>
      </c>
      <c r="I1543">
        <v>48396</v>
      </c>
    </row>
    <row r="1544" spans="1:9">
      <c r="A1544" t="s">
        <v>805</v>
      </c>
      <c r="B1544" t="s">
        <v>96</v>
      </c>
      <c r="C1544" t="s">
        <v>803</v>
      </c>
      <c r="D1544" t="s">
        <v>455</v>
      </c>
      <c r="E1544">
        <v>111</v>
      </c>
      <c r="F1544">
        <v>55</v>
      </c>
      <c r="G1544">
        <v>41.25</v>
      </c>
      <c r="H1544">
        <v>12</v>
      </c>
      <c r="I1544">
        <v>81147</v>
      </c>
    </row>
    <row r="1545" spans="1:9">
      <c r="A1545" t="s">
        <v>805</v>
      </c>
      <c r="B1545" t="s">
        <v>96</v>
      </c>
      <c r="C1545" t="s">
        <v>803</v>
      </c>
      <c r="D1545" t="s">
        <v>455</v>
      </c>
      <c r="E1545">
        <v>114</v>
      </c>
      <c r="F1545">
        <v>100</v>
      </c>
      <c r="G1545">
        <v>75.8</v>
      </c>
      <c r="H1545">
        <v>28.5</v>
      </c>
      <c r="I1545">
        <v>1231215</v>
      </c>
    </row>
    <row r="1546" spans="1:9">
      <c r="A1546" t="s">
        <v>805</v>
      </c>
      <c r="B1546" t="s">
        <v>96</v>
      </c>
      <c r="C1546" t="s">
        <v>803</v>
      </c>
      <c r="D1546" t="s">
        <v>455</v>
      </c>
      <c r="E1546">
        <v>121</v>
      </c>
      <c r="F1546">
        <v>31.5</v>
      </c>
      <c r="G1546">
        <v>25.2</v>
      </c>
      <c r="H1546">
        <v>5.6</v>
      </c>
      <c r="I1546">
        <v>1007441</v>
      </c>
    </row>
    <row r="1547" spans="1:9">
      <c r="A1547" t="s">
        <v>805</v>
      </c>
      <c r="B1547" t="s">
        <v>96</v>
      </c>
      <c r="C1547" t="s">
        <v>803</v>
      </c>
      <c r="D1547" t="s">
        <v>455</v>
      </c>
      <c r="E1547">
        <v>161</v>
      </c>
      <c r="F1547">
        <v>52</v>
      </c>
      <c r="G1547">
        <v>35</v>
      </c>
      <c r="H1547">
        <v>17.5</v>
      </c>
      <c r="I1547">
        <v>75760</v>
      </c>
    </row>
    <row r="1548" spans="1:9">
      <c r="A1548" t="s">
        <v>805</v>
      </c>
      <c r="B1548" t="s">
        <v>96</v>
      </c>
      <c r="C1548" t="s">
        <v>803</v>
      </c>
      <c r="D1548" t="s">
        <v>441</v>
      </c>
      <c r="E1548">
        <v>311</v>
      </c>
      <c r="F1548">
        <v>156</v>
      </c>
      <c r="G1548">
        <v>86.1</v>
      </c>
      <c r="H1548">
        <v>78</v>
      </c>
      <c r="I1548">
        <v>103240</v>
      </c>
    </row>
    <row r="1549" spans="1:9">
      <c r="A1549" t="s">
        <v>805</v>
      </c>
      <c r="B1549" t="s">
        <v>96</v>
      </c>
      <c r="C1549" t="s">
        <v>803</v>
      </c>
      <c r="D1549" t="s">
        <v>433</v>
      </c>
      <c r="E1549">
        <v>521</v>
      </c>
      <c r="F1549">
        <v>131.5</v>
      </c>
      <c r="G1549">
        <v>71.099999999999994</v>
      </c>
      <c r="H1549">
        <v>60</v>
      </c>
      <c r="I1549">
        <v>89290</v>
      </c>
    </row>
    <row r="1550" spans="1:9">
      <c r="A1550" t="s">
        <v>805</v>
      </c>
      <c r="B1550" t="s">
        <v>96</v>
      </c>
      <c r="C1550" t="s">
        <v>803</v>
      </c>
      <c r="D1550" t="s">
        <v>433</v>
      </c>
      <c r="E1550">
        <v>522</v>
      </c>
      <c r="F1550">
        <v>153</v>
      </c>
      <c r="G1550">
        <v>87.4</v>
      </c>
      <c r="H1550">
        <v>73</v>
      </c>
      <c r="I1550">
        <v>77966</v>
      </c>
    </row>
    <row r="1551" spans="1:9">
      <c r="A1551" t="s">
        <v>805</v>
      </c>
      <c r="B1551" t="s">
        <v>96</v>
      </c>
      <c r="C1551" t="s">
        <v>803</v>
      </c>
      <c r="D1551" t="s">
        <v>433</v>
      </c>
      <c r="E1551">
        <v>523</v>
      </c>
      <c r="F1551">
        <v>185.5</v>
      </c>
      <c r="G1551">
        <v>107.25</v>
      </c>
      <c r="H1551">
        <v>80.400000000000006</v>
      </c>
      <c r="I1551">
        <v>52306</v>
      </c>
    </row>
    <row r="1552" spans="1:9">
      <c r="A1552" t="s">
        <v>805</v>
      </c>
      <c r="B1552" t="s">
        <v>96</v>
      </c>
      <c r="C1552" t="s">
        <v>803</v>
      </c>
      <c r="D1552" t="s">
        <v>433</v>
      </c>
      <c r="E1552">
        <v>531</v>
      </c>
      <c r="F1552">
        <v>145.5</v>
      </c>
      <c r="G1552">
        <v>85</v>
      </c>
      <c r="H1552">
        <v>58.2</v>
      </c>
      <c r="I1552">
        <v>250331</v>
      </c>
    </row>
    <row r="1553" spans="1:9">
      <c r="A1553" t="s">
        <v>805</v>
      </c>
      <c r="B1553" t="s">
        <v>96</v>
      </c>
      <c r="C1553" t="s">
        <v>803</v>
      </c>
      <c r="D1553" t="s">
        <v>433</v>
      </c>
      <c r="E1553">
        <v>532</v>
      </c>
      <c r="F1553">
        <v>172</v>
      </c>
      <c r="G1553">
        <v>100.2</v>
      </c>
      <c r="H1553">
        <v>75.150000000000006</v>
      </c>
      <c r="I1553">
        <v>279910</v>
      </c>
    </row>
    <row r="1554" spans="1:9">
      <c r="A1554" t="s">
        <v>805</v>
      </c>
      <c r="B1554" t="s">
        <v>96</v>
      </c>
      <c r="C1554" t="s">
        <v>803</v>
      </c>
      <c r="D1554" t="s">
        <v>433</v>
      </c>
      <c r="E1554">
        <v>533</v>
      </c>
      <c r="F1554">
        <v>200</v>
      </c>
      <c r="G1554">
        <v>120</v>
      </c>
      <c r="H1554">
        <v>87.75</v>
      </c>
      <c r="I1554">
        <v>133458</v>
      </c>
    </row>
    <row r="1555" spans="1:9">
      <c r="A1555" t="s">
        <v>805</v>
      </c>
      <c r="B1555" t="s">
        <v>96</v>
      </c>
      <c r="C1555" t="s">
        <v>803</v>
      </c>
      <c r="D1555" t="s">
        <v>433</v>
      </c>
      <c r="E1555">
        <v>534</v>
      </c>
      <c r="F1555">
        <v>240</v>
      </c>
      <c r="G1555">
        <v>135.4</v>
      </c>
      <c r="H1555">
        <v>101</v>
      </c>
      <c r="I1555">
        <v>60349</v>
      </c>
    </row>
    <row r="1556" spans="1:9">
      <c r="A1556" t="s">
        <v>805</v>
      </c>
      <c r="B1556" t="s">
        <v>96</v>
      </c>
      <c r="C1556" t="s">
        <v>803</v>
      </c>
      <c r="D1556" t="s">
        <v>433</v>
      </c>
      <c r="E1556">
        <v>575</v>
      </c>
      <c r="F1556">
        <v>32.5</v>
      </c>
      <c r="G1556">
        <v>17.3</v>
      </c>
      <c r="H1556">
        <v>13</v>
      </c>
      <c r="I1556">
        <v>10699</v>
      </c>
    </row>
    <row r="1557" spans="1:9">
      <c r="A1557" t="s">
        <v>805</v>
      </c>
      <c r="B1557" t="s">
        <v>96</v>
      </c>
      <c r="C1557" t="s">
        <v>803</v>
      </c>
      <c r="D1557" t="s">
        <v>433</v>
      </c>
      <c r="E1557">
        <v>577</v>
      </c>
      <c r="F1557">
        <v>34</v>
      </c>
      <c r="G1557">
        <v>19</v>
      </c>
      <c r="H1557">
        <v>12.4</v>
      </c>
      <c r="I1557">
        <v>82853</v>
      </c>
    </row>
    <row r="1558" spans="1:9">
      <c r="A1558" t="s">
        <v>805</v>
      </c>
      <c r="B1558" t="s">
        <v>96</v>
      </c>
      <c r="C1558" t="s">
        <v>803</v>
      </c>
      <c r="D1558" t="s">
        <v>799</v>
      </c>
      <c r="E1558">
        <v>615</v>
      </c>
      <c r="F1558">
        <v>1550</v>
      </c>
      <c r="G1558">
        <v>760</v>
      </c>
      <c r="H1558">
        <v>750</v>
      </c>
      <c r="I1558">
        <v>16780</v>
      </c>
    </row>
    <row r="1559" spans="1:9">
      <c r="A1559" t="s">
        <v>805</v>
      </c>
      <c r="B1559" t="s">
        <v>96</v>
      </c>
      <c r="C1559" t="s">
        <v>78</v>
      </c>
      <c r="D1559" t="s">
        <v>451</v>
      </c>
      <c r="E1559">
        <v>11</v>
      </c>
      <c r="F1559">
        <v>57</v>
      </c>
      <c r="G1559">
        <v>39.9</v>
      </c>
      <c r="H1559">
        <v>17.350000000000001</v>
      </c>
      <c r="I1559">
        <v>217845</v>
      </c>
    </row>
    <row r="1560" spans="1:9">
      <c r="A1560" t="s">
        <v>805</v>
      </c>
      <c r="B1560" t="s">
        <v>96</v>
      </c>
      <c r="C1560" t="s">
        <v>78</v>
      </c>
      <c r="D1560" t="s">
        <v>451</v>
      </c>
      <c r="E1560">
        <v>12</v>
      </c>
      <c r="F1560">
        <v>52</v>
      </c>
      <c r="G1560">
        <v>35</v>
      </c>
      <c r="H1560">
        <v>18.399999999999999</v>
      </c>
      <c r="I1560">
        <v>587625</v>
      </c>
    </row>
    <row r="1561" spans="1:9">
      <c r="A1561" t="s">
        <v>805</v>
      </c>
      <c r="B1561" t="s">
        <v>96</v>
      </c>
      <c r="C1561" t="s">
        <v>78</v>
      </c>
      <c r="D1561" t="s">
        <v>451</v>
      </c>
      <c r="E1561">
        <v>13</v>
      </c>
      <c r="F1561">
        <v>47</v>
      </c>
      <c r="G1561">
        <v>28.2</v>
      </c>
      <c r="H1561">
        <v>18.399999999999999</v>
      </c>
      <c r="I1561">
        <v>166158</v>
      </c>
    </row>
    <row r="1562" spans="1:9">
      <c r="A1562" t="s">
        <v>805</v>
      </c>
      <c r="B1562" t="s">
        <v>96</v>
      </c>
      <c r="C1562" t="s">
        <v>78</v>
      </c>
      <c r="D1562" t="s">
        <v>451</v>
      </c>
      <c r="E1562">
        <v>14</v>
      </c>
      <c r="F1562">
        <v>61</v>
      </c>
      <c r="G1562">
        <v>36.6</v>
      </c>
      <c r="H1562">
        <v>23</v>
      </c>
      <c r="I1562">
        <v>77914</v>
      </c>
    </row>
    <row r="1563" spans="1:9">
      <c r="A1563" t="s">
        <v>805</v>
      </c>
      <c r="B1563" t="s">
        <v>96</v>
      </c>
      <c r="C1563" t="s">
        <v>78</v>
      </c>
      <c r="D1563" t="s">
        <v>451</v>
      </c>
      <c r="E1563">
        <v>22</v>
      </c>
      <c r="F1563">
        <v>44</v>
      </c>
      <c r="G1563">
        <v>26.4</v>
      </c>
      <c r="H1563">
        <v>17.600000000000001</v>
      </c>
      <c r="I1563">
        <v>821137</v>
      </c>
    </row>
    <row r="1564" spans="1:9">
      <c r="A1564" t="s">
        <v>805</v>
      </c>
      <c r="B1564" t="s">
        <v>96</v>
      </c>
      <c r="C1564" t="s">
        <v>78</v>
      </c>
      <c r="D1564" t="s">
        <v>451</v>
      </c>
      <c r="E1564">
        <v>71</v>
      </c>
      <c r="F1564">
        <v>57</v>
      </c>
      <c r="G1564">
        <v>34.200000000000003</v>
      </c>
      <c r="H1564">
        <v>22.8</v>
      </c>
      <c r="I1564">
        <v>54368</v>
      </c>
    </row>
    <row r="1565" spans="1:9">
      <c r="A1565" t="s">
        <v>805</v>
      </c>
      <c r="B1565" t="s">
        <v>96</v>
      </c>
      <c r="C1565" t="s">
        <v>78</v>
      </c>
      <c r="D1565" t="s">
        <v>455</v>
      </c>
      <c r="E1565">
        <v>111</v>
      </c>
      <c r="F1565">
        <v>61</v>
      </c>
      <c r="G1565">
        <v>56</v>
      </c>
      <c r="H1565">
        <v>0</v>
      </c>
      <c r="I1565">
        <v>27445</v>
      </c>
    </row>
    <row r="1566" spans="1:9">
      <c r="A1566" t="s">
        <v>805</v>
      </c>
      <c r="B1566" t="s">
        <v>96</v>
      </c>
      <c r="C1566" t="s">
        <v>78</v>
      </c>
      <c r="D1566" t="s">
        <v>455</v>
      </c>
      <c r="E1566">
        <v>114</v>
      </c>
      <c r="F1566">
        <v>105</v>
      </c>
      <c r="G1566">
        <v>94</v>
      </c>
      <c r="H1566">
        <v>0</v>
      </c>
      <c r="I1566">
        <v>804712</v>
      </c>
    </row>
    <row r="1567" spans="1:9">
      <c r="A1567" t="s">
        <v>805</v>
      </c>
      <c r="B1567" t="s">
        <v>96</v>
      </c>
      <c r="C1567" t="s">
        <v>78</v>
      </c>
      <c r="D1567" t="s">
        <v>455</v>
      </c>
      <c r="E1567">
        <v>121</v>
      </c>
      <c r="F1567">
        <v>33</v>
      </c>
      <c r="G1567">
        <v>23.1</v>
      </c>
      <c r="H1567">
        <v>9.9</v>
      </c>
      <c r="I1567">
        <v>466292</v>
      </c>
    </row>
    <row r="1568" spans="1:9">
      <c r="A1568" t="s">
        <v>805</v>
      </c>
      <c r="B1568" t="s">
        <v>96</v>
      </c>
      <c r="C1568" t="s">
        <v>78</v>
      </c>
      <c r="D1568" t="s">
        <v>455</v>
      </c>
      <c r="E1568">
        <v>161</v>
      </c>
      <c r="F1568">
        <v>55</v>
      </c>
      <c r="G1568">
        <v>46.75</v>
      </c>
      <c r="H1568">
        <v>8.25</v>
      </c>
      <c r="I1568">
        <v>67088</v>
      </c>
    </row>
    <row r="1569" spans="1:9">
      <c r="A1569" t="s">
        <v>805</v>
      </c>
      <c r="B1569" t="s">
        <v>96</v>
      </c>
      <c r="C1569" t="s">
        <v>78</v>
      </c>
      <c r="D1569" t="s">
        <v>441</v>
      </c>
      <c r="E1569">
        <v>311</v>
      </c>
      <c r="F1569">
        <v>151</v>
      </c>
      <c r="G1569">
        <v>90.6</v>
      </c>
      <c r="H1569">
        <v>60.4</v>
      </c>
      <c r="I1569">
        <v>84540</v>
      </c>
    </row>
    <row r="1570" spans="1:9">
      <c r="A1570" t="s">
        <v>805</v>
      </c>
      <c r="B1570" t="s">
        <v>96</v>
      </c>
      <c r="C1570" t="s">
        <v>78</v>
      </c>
      <c r="D1570" t="s">
        <v>433</v>
      </c>
      <c r="E1570">
        <v>521</v>
      </c>
      <c r="F1570">
        <v>131</v>
      </c>
      <c r="G1570">
        <v>78.599999999999994</v>
      </c>
      <c r="H1570">
        <v>52.4</v>
      </c>
      <c r="I1570">
        <v>66249</v>
      </c>
    </row>
    <row r="1571" spans="1:9">
      <c r="A1571" t="s">
        <v>805</v>
      </c>
      <c r="B1571" t="s">
        <v>96</v>
      </c>
      <c r="C1571" t="s">
        <v>78</v>
      </c>
      <c r="D1571" t="s">
        <v>433</v>
      </c>
      <c r="E1571">
        <v>522</v>
      </c>
      <c r="F1571">
        <v>157</v>
      </c>
      <c r="G1571">
        <v>94.2</v>
      </c>
      <c r="H1571">
        <v>62.8</v>
      </c>
      <c r="I1571">
        <v>49971</v>
      </c>
    </row>
    <row r="1572" spans="1:9">
      <c r="A1572" t="s">
        <v>805</v>
      </c>
      <c r="B1572" t="s">
        <v>96</v>
      </c>
      <c r="C1572" t="s">
        <v>78</v>
      </c>
      <c r="D1572" t="s">
        <v>433</v>
      </c>
      <c r="E1572">
        <v>523</v>
      </c>
      <c r="F1572">
        <v>180</v>
      </c>
      <c r="G1572">
        <v>108</v>
      </c>
      <c r="H1572">
        <v>72</v>
      </c>
      <c r="I1572">
        <v>34973</v>
      </c>
    </row>
    <row r="1573" spans="1:9">
      <c r="A1573" t="s">
        <v>805</v>
      </c>
      <c r="B1573" t="s">
        <v>96</v>
      </c>
      <c r="C1573" t="s">
        <v>78</v>
      </c>
      <c r="D1573" t="s">
        <v>433</v>
      </c>
      <c r="E1573">
        <v>531</v>
      </c>
      <c r="F1573">
        <v>143</v>
      </c>
      <c r="G1573">
        <v>85.8</v>
      </c>
      <c r="H1573">
        <v>57.2</v>
      </c>
      <c r="I1573">
        <v>171371</v>
      </c>
    </row>
    <row r="1574" spans="1:9">
      <c r="A1574" t="s">
        <v>805</v>
      </c>
      <c r="B1574" t="s">
        <v>96</v>
      </c>
      <c r="C1574" t="s">
        <v>78</v>
      </c>
      <c r="D1574" t="s">
        <v>433</v>
      </c>
      <c r="E1574">
        <v>532</v>
      </c>
      <c r="F1574">
        <v>180</v>
      </c>
      <c r="G1574">
        <v>108</v>
      </c>
      <c r="H1574">
        <v>72</v>
      </c>
      <c r="I1574">
        <v>168475</v>
      </c>
    </row>
    <row r="1575" spans="1:9">
      <c r="A1575" t="s">
        <v>805</v>
      </c>
      <c r="B1575" t="s">
        <v>96</v>
      </c>
      <c r="C1575" t="s">
        <v>78</v>
      </c>
      <c r="D1575" t="s">
        <v>433</v>
      </c>
      <c r="E1575">
        <v>533</v>
      </c>
      <c r="F1575">
        <v>211</v>
      </c>
      <c r="G1575">
        <v>126.6</v>
      </c>
      <c r="H1575">
        <v>84.4</v>
      </c>
      <c r="I1575">
        <v>80239</v>
      </c>
    </row>
    <row r="1576" spans="1:9">
      <c r="A1576" t="s">
        <v>805</v>
      </c>
      <c r="B1576" t="s">
        <v>96</v>
      </c>
      <c r="C1576" t="s">
        <v>78</v>
      </c>
      <c r="D1576" t="s">
        <v>433</v>
      </c>
      <c r="E1576">
        <v>534</v>
      </c>
      <c r="F1576">
        <v>236</v>
      </c>
      <c r="G1576">
        <v>141.6</v>
      </c>
      <c r="H1576">
        <v>94.4</v>
      </c>
      <c r="I1576">
        <v>38730</v>
      </c>
    </row>
    <row r="1577" spans="1:9">
      <c r="A1577" t="s">
        <v>805</v>
      </c>
      <c r="B1577" t="s">
        <v>96</v>
      </c>
      <c r="C1577" t="s">
        <v>78</v>
      </c>
      <c r="D1577" t="s">
        <v>433</v>
      </c>
      <c r="E1577">
        <v>575</v>
      </c>
      <c r="F1577">
        <v>34</v>
      </c>
      <c r="G1577">
        <v>20</v>
      </c>
      <c r="H1577">
        <v>13.6</v>
      </c>
      <c r="I1577">
        <v>14751</v>
      </c>
    </row>
    <row r="1578" spans="1:9">
      <c r="A1578" t="s">
        <v>805</v>
      </c>
      <c r="B1578" t="s">
        <v>96</v>
      </c>
      <c r="C1578" t="s">
        <v>78</v>
      </c>
      <c r="D1578" t="s">
        <v>433</v>
      </c>
      <c r="E1578">
        <v>577</v>
      </c>
      <c r="F1578">
        <v>40</v>
      </c>
      <c r="G1578">
        <v>24</v>
      </c>
      <c r="H1578">
        <v>16</v>
      </c>
      <c r="I1578">
        <v>52166</v>
      </c>
    </row>
    <row r="1579" spans="1:9">
      <c r="A1579" t="s">
        <v>805</v>
      </c>
      <c r="B1579" t="s">
        <v>96</v>
      </c>
      <c r="C1579" t="s">
        <v>78</v>
      </c>
      <c r="D1579" t="s">
        <v>799</v>
      </c>
      <c r="E1579">
        <v>615</v>
      </c>
      <c r="F1579">
        <v>1399</v>
      </c>
      <c r="G1579">
        <v>839.4</v>
      </c>
      <c r="H1579">
        <v>559.6</v>
      </c>
      <c r="I1579">
        <v>19271</v>
      </c>
    </row>
    <row r="1580" spans="1:9">
      <c r="A1580" t="s">
        <v>805</v>
      </c>
      <c r="B1580" t="s">
        <v>96</v>
      </c>
      <c r="C1580" t="s">
        <v>75</v>
      </c>
      <c r="D1580" t="s">
        <v>451</v>
      </c>
      <c r="E1580">
        <v>11</v>
      </c>
      <c r="F1580">
        <v>53.5</v>
      </c>
      <c r="G1580">
        <v>38.5</v>
      </c>
      <c r="H1580">
        <v>18</v>
      </c>
      <c r="I1580">
        <v>90401</v>
      </c>
    </row>
    <row r="1581" spans="1:9">
      <c r="A1581" t="s">
        <v>805</v>
      </c>
      <c r="B1581" t="s">
        <v>96</v>
      </c>
      <c r="C1581" t="s">
        <v>75</v>
      </c>
      <c r="D1581" t="s">
        <v>451</v>
      </c>
      <c r="E1581">
        <v>12</v>
      </c>
      <c r="F1581">
        <v>51</v>
      </c>
      <c r="G1581">
        <v>35</v>
      </c>
      <c r="H1581">
        <v>17.3</v>
      </c>
      <c r="I1581">
        <v>465985</v>
      </c>
    </row>
    <row r="1582" spans="1:9">
      <c r="A1582" t="s">
        <v>805</v>
      </c>
      <c r="B1582" t="s">
        <v>96</v>
      </c>
      <c r="C1582" t="s">
        <v>75</v>
      </c>
      <c r="D1582" t="s">
        <v>451</v>
      </c>
      <c r="E1582">
        <v>13</v>
      </c>
      <c r="F1582">
        <v>47</v>
      </c>
      <c r="G1582">
        <v>30.6</v>
      </c>
      <c r="H1582">
        <v>18.8</v>
      </c>
      <c r="I1582">
        <v>139212</v>
      </c>
    </row>
    <row r="1583" spans="1:9">
      <c r="A1583" t="s">
        <v>805</v>
      </c>
      <c r="B1583" t="s">
        <v>96</v>
      </c>
      <c r="C1583" t="s">
        <v>75</v>
      </c>
      <c r="D1583" t="s">
        <v>451</v>
      </c>
      <c r="E1583">
        <v>14</v>
      </c>
      <c r="F1583">
        <v>60</v>
      </c>
      <c r="G1583">
        <v>35</v>
      </c>
      <c r="H1583">
        <v>26</v>
      </c>
      <c r="I1583">
        <v>14228</v>
      </c>
    </row>
    <row r="1584" spans="1:9">
      <c r="A1584" t="s">
        <v>805</v>
      </c>
      <c r="B1584" t="s">
        <v>96</v>
      </c>
      <c r="C1584" t="s">
        <v>75</v>
      </c>
      <c r="D1584" t="s">
        <v>451</v>
      </c>
      <c r="E1584">
        <v>22</v>
      </c>
      <c r="F1584">
        <v>41</v>
      </c>
      <c r="G1584">
        <v>25.85</v>
      </c>
      <c r="H1584">
        <v>16.399999999999999</v>
      </c>
      <c r="I1584">
        <v>465603</v>
      </c>
    </row>
    <row r="1585" spans="1:9">
      <c r="A1585" t="s">
        <v>805</v>
      </c>
      <c r="B1585" t="s">
        <v>96</v>
      </c>
      <c r="C1585" t="s">
        <v>75</v>
      </c>
      <c r="D1585" t="s">
        <v>451</v>
      </c>
      <c r="E1585">
        <v>71</v>
      </c>
      <c r="F1585">
        <v>55</v>
      </c>
      <c r="G1585">
        <v>32</v>
      </c>
      <c r="H1585">
        <v>25.45</v>
      </c>
      <c r="I1585">
        <v>16869</v>
      </c>
    </row>
    <row r="1586" spans="1:9">
      <c r="A1586" t="s">
        <v>805</v>
      </c>
      <c r="B1586" t="s">
        <v>96</v>
      </c>
      <c r="C1586" t="s">
        <v>75</v>
      </c>
      <c r="D1586" t="s">
        <v>455</v>
      </c>
      <c r="E1586">
        <v>111</v>
      </c>
      <c r="F1586">
        <v>57.5</v>
      </c>
      <c r="G1586">
        <v>48</v>
      </c>
      <c r="H1586">
        <v>11.5</v>
      </c>
      <c r="I1586">
        <v>23753</v>
      </c>
    </row>
    <row r="1587" spans="1:9">
      <c r="A1587" t="s">
        <v>805</v>
      </c>
      <c r="B1587" t="s">
        <v>96</v>
      </c>
      <c r="C1587" t="s">
        <v>75</v>
      </c>
      <c r="D1587" t="s">
        <v>455</v>
      </c>
      <c r="E1587">
        <v>114</v>
      </c>
      <c r="F1587">
        <v>101</v>
      </c>
      <c r="G1587">
        <v>69.599999999999994</v>
      </c>
      <c r="H1587">
        <v>34.299999999999997</v>
      </c>
      <c r="I1587">
        <v>504578</v>
      </c>
    </row>
    <row r="1588" spans="1:9">
      <c r="A1588" t="s">
        <v>805</v>
      </c>
      <c r="B1588" t="s">
        <v>96</v>
      </c>
      <c r="C1588" t="s">
        <v>75</v>
      </c>
      <c r="D1588" t="s">
        <v>455</v>
      </c>
      <c r="E1588">
        <v>121</v>
      </c>
      <c r="F1588">
        <v>31.5</v>
      </c>
      <c r="G1588">
        <v>24</v>
      </c>
      <c r="H1588">
        <v>8.6999999999999993</v>
      </c>
      <c r="I1588">
        <v>367279</v>
      </c>
    </row>
    <row r="1589" spans="1:9">
      <c r="A1589" t="s">
        <v>805</v>
      </c>
      <c r="B1589" t="s">
        <v>96</v>
      </c>
      <c r="C1589" t="s">
        <v>75</v>
      </c>
      <c r="D1589" t="s">
        <v>455</v>
      </c>
      <c r="E1589">
        <v>161</v>
      </c>
      <c r="F1589">
        <v>44</v>
      </c>
      <c r="G1589">
        <v>30.8</v>
      </c>
      <c r="H1589">
        <v>14.55</v>
      </c>
      <c r="I1589">
        <v>37364</v>
      </c>
    </row>
    <row r="1590" spans="1:9">
      <c r="A1590" t="s">
        <v>805</v>
      </c>
      <c r="B1590" t="s">
        <v>96</v>
      </c>
      <c r="C1590" t="s">
        <v>75</v>
      </c>
      <c r="D1590" t="s">
        <v>441</v>
      </c>
      <c r="E1590">
        <v>311</v>
      </c>
      <c r="F1590">
        <v>136</v>
      </c>
      <c r="G1590">
        <v>76.8</v>
      </c>
      <c r="H1590">
        <v>56.7</v>
      </c>
      <c r="I1590">
        <v>47555</v>
      </c>
    </row>
    <row r="1591" spans="1:9">
      <c r="A1591" t="s">
        <v>805</v>
      </c>
      <c r="B1591" t="s">
        <v>96</v>
      </c>
      <c r="C1591" t="s">
        <v>75</v>
      </c>
      <c r="D1591" t="s">
        <v>433</v>
      </c>
      <c r="E1591">
        <v>521</v>
      </c>
      <c r="F1591">
        <v>121</v>
      </c>
      <c r="G1591">
        <v>72.599999999999994</v>
      </c>
      <c r="H1591">
        <v>48</v>
      </c>
      <c r="I1591">
        <v>42770</v>
      </c>
    </row>
    <row r="1592" spans="1:9">
      <c r="A1592" t="s">
        <v>805</v>
      </c>
      <c r="B1592" t="s">
        <v>96</v>
      </c>
      <c r="C1592" t="s">
        <v>75</v>
      </c>
      <c r="D1592" t="s">
        <v>433</v>
      </c>
      <c r="E1592">
        <v>522</v>
      </c>
      <c r="F1592">
        <v>144</v>
      </c>
      <c r="G1592">
        <v>86.4</v>
      </c>
      <c r="H1592">
        <v>57.2</v>
      </c>
      <c r="I1592">
        <v>34176</v>
      </c>
    </row>
    <row r="1593" spans="1:9">
      <c r="A1593" t="s">
        <v>805</v>
      </c>
      <c r="B1593" t="s">
        <v>96</v>
      </c>
      <c r="C1593" t="s">
        <v>75</v>
      </c>
      <c r="D1593" t="s">
        <v>433</v>
      </c>
      <c r="E1593">
        <v>523</v>
      </c>
      <c r="F1593">
        <v>166</v>
      </c>
      <c r="G1593">
        <v>99.6</v>
      </c>
      <c r="H1593">
        <v>66.400000000000006</v>
      </c>
      <c r="I1593">
        <v>22982</v>
      </c>
    </row>
    <row r="1594" spans="1:9">
      <c r="A1594" t="s">
        <v>805</v>
      </c>
      <c r="B1594" t="s">
        <v>96</v>
      </c>
      <c r="C1594" t="s">
        <v>75</v>
      </c>
      <c r="D1594" t="s">
        <v>433</v>
      </c>
      <c r="E1594">
        <v>531</v>
      </c>
      <c r="F1594">
        <v>130</v>
      </c>
      <c r="G1594">
        <v>79</v>
      </c>
      <c r="H1594">
        <v>51.2</v>
      </c>
      <c r="I1594">
        <v>110119</v>
      </c>
    </row>
    <row r="1595" spans="1:9">
      <c r="A1595" t="s">
        <v>805</v>
      </c>
      <c r="B1595" t="s">
        <v>96</v>
      </c>
      <c r="C1595" t="s">
        <v>75</v>
      </c>
      <c r="D1595" t="s">
        <v>433</v>
      </c>
      <c r="E1595">
        <v>532</v>
      </c>
      <c r="F1595">
        <v>163</v>
      </c>
      <c r="G1595">
        <v>97.8</v>
      </c>
      <c r="H1595">
        <v>64.8</v>
      </c>
      <c r="I1595">
        <v>103016</v>
      </c>
    </row>
    <row r="1596" spans="1:9">
      <c r="A1596" t="s">
        <v>805</v>
      </c>
      <c r="B1596" t="s">
        <v>96</v>
      </c>
      <c r="C1596" t="s">
        <v>75</v>
      </c>
      <c r="D1596" t="s">
        <v>433</v>
      </c>
      <c r="E1596">
        <v>533</v>
      </c>
      <c r="F1596">
        <v>198</v>
      </c>
      <c r="G1596">
        <v>118.8</v>
      </c>
      <c r="H1596">
        <v>78.8</v>
      </c>
      <c r="I1596">
        <v>50649</v>
      </c>
    </row>
    <row r="1597" spans="1:9">
      <c r="A1597" t="s">
        <v>805</v>
      </c>
      <c r="B1597" t="s">
        <v>96</v>
      </c>
      <c r="C1597" t="s">
        <v>75</v>
      </c>
      <c r="D1597" t="s">
        <v>433</v>
      </c>
      <c r="E1597">
        <v>534</v>
      </c>
      <c r="F1597">
        <v>207</v>
      </c>
      <c r="G1597">
        <v>130</v>
      </c>
      <c r="H1597">
        <v>82.4</v>
      </c>
      <c r="I1597">
        <v>26301</v>
      </c>
    </row>
    <row r="1598" spans="1:9">
      <c r="A1598" t="s">
        <v>805</v>
      </c>
      <c r="B1598" t="s">
        <v>96</v>
      </c>
      <c r="C1598" t="s">
        <v>75</v>
      </c>
      <c r="D1598" t="s">
        <v>433</v>
      </c>
      <c r="E1598">
        <v>575</v>
      </c>
      <c r="F1598">
        <v>30</v>
      </c>
      <c r="G1598">
        <v>18</v>
      </c>
      <c r="H1598">
        <v>12</v>
      </c>
      <c r="I1598">
        <v>21240</v>
      </c>
    </row>
    <row r="1599" spans="1:9">
      <c r="A1599" t="s">
        <v>805</v>
      </c>
      <c r="B1599" t="s">
        <v>96</v>
      </c>
      <c r="C1599" t="s">
        <v>75</v>
      </c>
      <c r="D1599" t="s">
        <v>433</v>
      </c>
      <c r="E1599">
        <v>577</v>
      </c>
      <c r="F1599">
        <v>27</v>
      </c>
      <c r="G1599">
        <v>17</v>
      </c>
      <c r="H1599">
        <v>10.8</v>
      </c>
      <c r="I1599">
        <v>50978</v>
      </c>
    </row>
    <row r="1600" spans="1:9">
      <c r="A1600" t="s">
        <v>805</v>
      </c>
      <c r="B1600" t="s">
        <v>96</v>
      </c>
      <c r="C1600" t="s">
        <v>75</v>
      </c>
      <c r="D1600" t="s">
        <v>799</v>
      </c>
      <c r="E1600">
        <v>615</v>
      </c>
      <c r="F1600">
        <v>1460</v>
      </c>
      <c r="G1600">
        <v>720</v>
      </c>
      <c r="H1600">
        <v>791.27499999999998</v>
      </c>
      <c r="I1600">
        <v>3954</v>
      </c>
    </row>
    <row r="1601" spans="1:9">
      <c r="A1601" t="s">
        <v>805</v>
      </c>
      <c r="B1601" t="s">
        <v>96</v>
      </c>
      <c r="C1601" t="s">
        <v>802</v>
      </c>
      <c r="D1601" t="s">
        <v>451</v>
      </c>
      <c r="E1601">
        <v>11</v>
      </c>
      <c r="F1601">
        <v>64</v>
      </c>
      <c r="G1601">
        <v>48.6</v>
      </c>
      <c r="H1601">
        <v>10.8</v>
      </c>
      <c r="I1601">
        <v>25172</v>
      </c>
    </row>
    <row r="1602" spans="1:9">
      <c r="A1602" t="s">
        <v>805</v>
      </c>
      <c r="B1602" t="s">
        <v>96</v>
      </c>
      <c r="C1602" t="s">
        <v>802</v>
      </c>
      <c r="D1602" t="s">
        <v>451</v>
      </c>
      <c r="E1602">
        <v>12</v>
      </c>
      <c r="F1602">
        <v>58</v>
      </c>
      <c r="G1602">
        <v>43</v>
      </c>
      <c r="H1602">
        <v>10</v>
      </c>
      <c r="I1602">
        <v>95116</v>
      </c>
    </row>
    <row r="1603" spans="1:9">
      <c r="A1603" t="s">
        <v>805</v>
      </c>
      <c r="B1603" t="s">
        <v>96</v>
      </c>
      <c r="C1603" t="s">
        <v>802</v>
      </c>
      <c r="D1603" t="s">
        <v>451</v>
      </c>
      <c r="E1603">
        <v>13</v>
      </c>
      <c r="F1603">
        <v>47</v>
      </c>
      <c r="G1603">
        <v>32.6</v>
      </c>
      <c r="H1603">
        <v>14.4</v>
      </c>
      <c r="I1603">
        <v>28757</v>
      </c>
    </row>
    <row r="1604" spans="1:9">
      <c r="A1604" t="s">
        <v>805</v>
      </c>
      <c r="B1604" t="s">
        <v>96</v>
      </c>
      <c r="C1604" t="s">
        <v>802</v>
      </c>
      <c r="D1604" t="s">
        <v>451</v>
      </c>
      <c r="E1604">
        <v>14</v>
      </c>
      <c r="F1604">
        <v>65</v>
      </c>
      <c r="G1604">
        <v>35</v>
      </c>
      <c r="H1604">
        <v>26</v>
      </c>
      <c r="I1604">
        <v>6301</v>
      </c>
    </row>
    <row r="1605" spans="1:9">
      <c r="A1605" t="s">
        <v>805</v>
      </c>
      <c r="B1605" t="s">
        <v>96</v>
      </c>
      <c r="C1605" t="s">
        <v>802</v>
      </c>
      <c r="D1605" t="s">
        <v>451</v>
      </c>
      <c r="E1605">
        <v>22</v>
      </c>
      <c r="F1605">
        <v>41.5</v>
      </c>
      <c r="G1605">
        <v>28</v>
      </c>
      <c r="H1605">
        <v>12.15</v>
      </c>
      <c r="I1605">
        <v>109706</v>
      </c>
    </row>
    <row r="1606" spans="1:9">
      <c r="A1606" t="s">
        <v>805</v>
      </c>
      <c r="B1606" t="s">
        <v>96</v>
      </c>
      <c r="C1606" t="s">
        <v>802</v>
      </c>
      <c r="D1606" t="s">
        <v>451</v>
      </c>
      <c r="E1606">
        <v>71</v>
      </c>
      <c r="F1606">
        <v>60.5</v>
      </c>
      <c r="G1606">
        <v>38</v>
      </c>
      <c r="H1606">
        <v>19.3</v>
      </c>
      <c r="I1606">
        <v>4146</v>
      </c>
    </row>
    <row r="1607" spans="1:9">
      <c r="A1607" t="s">
        <v>805</v>
      </c>
      <c r="B1607" t="s">
        <v>96</v>
      </c>
      <c r="C1607" t="s">
        <v>802</v>
      </c>
      <c r="D1607" t="s">
        <v>455</v>
      </c>
      <c r="E1607">
        <v>111</v>
      </c>
      <c r="F1607">
        <v>57</v>
      </c>
      <c r="G1607">
        <v>52</v>
      </c>
      <c r="H1607">
        <v>4.5</v>
      </c>
      <c r="I1607">
        <v>7262</v>
      </c>
    </row>
    <row r="1608" spans="1:9">
      <c r="A1608" t="s">
        <v>805</v>
      </c>
      <c r="B1608" t="s">
        <v>96</v>
      </c>
      <c r="C1608" t="s">
        <v>802</v>
      </c>
      <c r="D1608" t="s">
        <v>455</v>
      </c>
      <c r="E1608">
        <v>114</v>
      </c>
      <c r="F1608">
        <v>105</v>
      </c>
      <c r="G1608">
        <v>82.5</v>
      </c>
      <c r="H1608">
        <v>19.5</v>
      </c>
      <c r="I1608">
        <v>105304</v>
      </c>
    </row>
    <row r="1609" spans="1:9">
      <c r="A1609" t="s">
        <v>805</v>
      </c>
      <c r="B1609" t="s">
        <v>96</v>
      </c>
      <c r="C1609" t="s">
        <v>802</v>
      </c>
      <c r="D1609" t="s">
        <v>455</v>
      </c>
      <c r="E1609">
        <v>121</v>
      </c>
      <c r="F1609">
        <v>31</v>
      </c>
      <c r="G1609">
        <v>27</v>
      </c>
      <c r="H1609">
        <v>4.0666666666999998</v>
      </c>
      <c r="I1609">
        <v>63970</v>
      </c>
    </row>
    <row r="1610" spans="1:9">
      <c r="A1610" t="s">
        <v>805</v>
      </c>
      <c r="B1610" t="s">
        <v>96</v>
      </c>
      <c r="C1610" t="s">
        <v>802</v>
      </c>
      <c r="D1610" t="s">
        <v>455</v>
      </c>
      <c r="E1610">
        <v>161</v>
      </c>
      <c r="F1610">
        <v>52</v>
      </c>
      <c r="G1610">
        <v>36.9</v>
      </c>
      <c r="H1610">
        <v>5</v>
      </c>
      <c r="I1610">
        <v>10129</v>
      </c>
    </row>
    <row r="1611" spans="1:9">
      <c r="A1611" t="s">
        <v>805</v>
      </c>
      <c r="B1611" t="s">
        <v>96</v>
      </c>
      <c r="C1611" t="s">
        <v>802</v>
      </c>
      <c r="D1611" t="s">
        <v>441</v>
      </c>
      <c r="E1611">
        <v>311</v>
      </c>
      <c r="F1611">
        <v>180</v>
      </c>
      <c r="G1611">
        <v>97</v>
      </c>
      <c r="H1611">
        <v>95.6</v>
      </c>
      <c r="I1611">
        <v>12933</v>
      </c>
    </row>
    <row r="1612" spans="1:9">
      <c r="A1612" t="s">
        <v>805</v>
      </c>
      <c r="B1612" t="s">
        <v>96</v>
      </c>
      <c r="C1612" t="s">
        <v>802</v>
      </c>
      <c r="D1612" t="s">
        <v>433</v>
      </c>
      <c r="E1612">
        <v>521</v>
      </c>
      <c r="F1612">
        <v>150</v>
      </c>
      <c r="G1612">
        <v>86</v>
      </c>
      <c r="H1612">
        <v>73.8</v>
      </c>
      <c r="I1612">
        <v>11172</v>
      </c>
    </row>
    <row r="1613" spans="1:9">
      <c r="A1613" t="s">
        <v>805</v>
      </c>
      <c r="B1613" t="s">
        <v>96</v>
      </c>
      <c r="C1613" t="s">
        <v>802</v>
      </c>
      <c r="D1613" t="s">
        <v>433</v>
      </c>
      <c r="E1613">
        <v>522</v>
      </c>
      <c r="F1613">
        <v>177</v>
      </c>
      <c r="G1613">
        <v>101</v>
      </c>
      <c r="H1613">
        <v>91.2</v>
      </c>
      <c r="I1613">
        <v>8048</v>
      </c>
    </row>
    <row r="1614" spans="1:9">
      <c r="A1614" t="s">
        <v>805</v>
      </c>
      <c r="B1614" t="s">
        <v>96</v>
      </c>
      <c r="C1614" t="s">
        <v>802</v>
      </c>
      <c r="D1614" t="s">
        <v>433</v>
      </c>
      <c r="E1614">
        <v>523</v>
      </c>
      <c r="F1614">
        <v>200</v>
      </c>
      <c r="G1614">
        <v>116.55</v>
      </c>
      <c r="H1614">
        <v>101</v>
      </c>
      <c r="I1614">
        <v>5072</v>
      </c>
    </row>
    <row r="1615" spans="1:9">
      <c r="A1615" t="s">
        <v>805</v>
      </c>
      <c r="B1615" t="s">
        <v>96</v>
      </c>
      <c r="C1615" t="s">
        <v>802</v>
      </c>
      <c r="D1615" t="s">
        <v>433</v>
      </c>
      <c r="E1615">
        <v>531</v>
      </c>
      <c r="F1615">
        <v>154</v>
      </c>
      <c r="G1615">
        <v>91</v>
      </c>
      <c r="H1615">
        <v>62.5</v>
      </c>
      <c r="I1615">
        <v>23750</v>
      </c>
    </row>
    <row r="1616" spans="1:9">
      <c r="A1616" t="s">
        <v>805</v>
      </c>
      <c r="B1616" t="s">
        <v>96</v>
      </c>
      <c r="C1616" t="s">
        <v>802</v>
      </c>
      <c r="D1616" t="s">
        <v>433</v>
      </c>
      <c r="E1616">
        <v>532</v>
      </c>
      <c r="F1616">
        <v>188</v>
      </c>
      <c r="G1616">
        <v>106</v>
      </c>
      <c r="H1616">
        <v>91.8</v>
      </c>
      <c r="I1616">
        <v>24159</v>
      </c>
    </row>
    <row r="1617" spans="1:9">
      <c r="A1617" t="s">
        <v>805</v>
      </c>
      <c r="B1617" t="s">
        <v>96</v>
      </c>
      <c r="C1617" t="s">
        <v>802</v>
      </c>
      <c r="D1617" t="s">
        <v>433</v>
      </c>
      <c r="E1617">
        <v>533</v>
      </c>
      <c r="F1617">
        <v>217.8</v>
      </c>
      <c r="G1617">
        <v>126.3</v>
      </c>
      <c r="H1617">
        <v>102.2</v>
      </c>
      <c r="I1617">
        <v>11301</v>
      </c>
    </row>
    <row r="1618" spans="1:9">
      <c r="A1618" t="s">
        <v>805</v>
      </c>
      <c r="B1618" t="s">
        <v>96</v>
      </c>
      <c r="C1618" t="s">
        <v>802</v>
      </c>
      <c r="D1618" t="s">
        <v>433</v>
      </c>
      <c r="E1618">
        <v>534</v>
      </c>
      <c r="F1618">
        <v>245</v>
      </c>
      <c r="G1618">
        <v>137</v>
      </c>
      <c r="H1618">
        <v>118.4</v>
      </c>
      <c r="I1618">
        <v>5240</v>
      </c>
    </row>
    <row r="1619" spans="1:9">
      <c r="A1619" t="s">
        <v>805</v>
      </c>
      <c r="B1619" t="s">
        <v>96</v>
      </c>
      <c r="C1619" t="s">
        <v>802</v>
      </c>
      <c r="D1619" t="s">
        <v>433</v>
      </c>
      <c r="E1619">
        <v>575</v>
      </c>
      <c r="F1619">
        <v>33</v>
      </c>
      <c r="G1619">
        <v>21</v>
      </c>
      <c r="H1619">
        <v>14</v>
      </c>
      <c r="I1619">
        <v>2365</v>
      </c>
    </row>
    <row r="1620" spans="1:9">
      <c r="A1620" t="s">
        <v>805</v>
      </c>
      <c r="B1620" t="s">
        <v>96</v>
      </c>
      <c r="C1620" t="s">
        <v>802</v>
      </c>
      <c r="D1620" t="s">
        <v>433</v>
      </c>
      <c r="E1620">
        <v>577</v>
      </c>
      <c r="F1620">
        <v>33</v>
      </c>
      <c r="G1620">
        <v>22</v>
      </c>
      <c r="H1620">
        <v>13</v>
      </c>
      <c r="I1620">
        <v>10775</v>
      </c>
    </row>
    <row r="1621" spans="1:9">
      <c r="A1621" t="s">
        <v>805</v>
      </c>
      <c r="B1621" t="s">
        <v>96</v>
      </c>
      <c r="C1621" t="s">
        <v>802</v>
      </c>
      <c r="D1621" t="s">
        <v>799</v>
      </c>
      <c r="E1621">
        <v>615</v>
      </c>
      <c r="F1621">
        <v>1650</v>
      </c>
      <c r="G1621">
        <v>800</v>
      </c>
      <c r="H1621">
        <v>764.25</v>
      </c>
      <c r="I1621">
        <v>1544</v>
      </c>
    </row>
    <row r="1622" spans="1:9">
      <c r="A1622" t="s">
        <v>805</v>
      </c>
      <c r="B1622" t="s">
        <v>96</v>
      </c>
      <c r="C1622" t="s">
        <v>71</v>
      </c>
      <c r="D1622" t="s">
        <v>451</v>
      </c>
      <c r="E1622">
        <v>11</v>
      </c>
      <c r="F1622">
        <v>64</v>
      </c>
      <c r="G1622">
        <v>45</v>
      </c>
      <c r="H1622">
        <v>21</v>
      </c>
      <c r="I1622">
        <v>27672</v>
      </c>
    </row>
    <row r="1623" spans="1:9">
      <c r="A1623" t="s">
        <v>805</v>
      </c>
      <c r="B1623" t="s">
        <v>96</v>
      </c>
      <c r="C1623" t="s">
        <v>71</v>
      </c>
      <c r="D1623" t="s">
        <v>451</v>
      </c>
      <c r="E1623">
        <v>12</v>
      </c>
      <c r="F1623">
        <v>62</v>
      </c>
      <c r="G1623">
        <v>38.799999999999997</v>
      </c>
      <c r="H1623">
        <v>26</v>
      </c>
      <c r="I1623">
        <v>97481</v>
      </c>
    </row>
    <row r="1624" spans="1:9">
      <c r="A1624" t="s">
        <v>805</v>
      </c>
      <c r="B1624" t="s">
        <v>96</v>
      </c>
      <c r="C1624" t="s">
        <v>71</v>
      </c>
      <c r="D1624" t="s">
        <v>451</v>
      </c>
      <c r="E1624">
        <v>13</v>
      </c>
      <c r="F1624">
        <v>52.5</v>
      </c>
      <c r="G1624">
        <v>31.2</v>
      </c>
      <c r="H1624">
        <v>22.5</v>
      </c>
      <c r="I1624">
        <v>22793</v>
      </c>
    </row>
    <row r="1625" spans="1:9">
      <c r="A1625" t="s">
        <v>805</v>
      </c>
      <c r="B1625" t="s">
        <v>96</v>
      </c>
      <c r="C1625" t="s">
        <v>71</v>
      </c>
      <c r="D1625" t="s">
        <v>451</v>
      </c>
      <c r="E1625">
        <v>14</v>
      </c>
      <c r="F1625">
        <v>75</v>
      </c>
      <c r="G1625">
        <v>35</v>
      </c>
      <c r="H1625">
        <v>37.075000000000003</v>
      </c>
      <c r="I1625">
        <v>5830</v>
      </c>
    </row>
    <row r="1626" spans="1:9">
      <c r="A1626" t="s">
        <v>805</v>
      </c>
      <c r="B1626" t="s">
        <v>96</v>
      </c>
      <c r="C1626" t="s">
        <v>71</v>
      </c>
      <c r="D1626" t="s">
        <v>451</v>
      </c>
      <c r="E1626">
        <v>22</v>
      </c>
      <c r="F1626">
        <v>46</v>
      </c>
      <c r="G1626">
        <v>24.9</v>
      </c>
      <c r="H1626">
        <v>18.45</v>
      </c>
      <c r="I1626">
        <v>106629</v>
      </c>
    </row>
    <row r="1627" spans="1:9">
      <c r="A1627" t="s">
        <v>805</v>
      </c>
      <c r="B1627" t="s">
        <v>96</v>
      </c>
      <c r="C1627" t="s">
        <v>71</v>
      </c>
      <c r="D1627" t="s">
        <v>451</v>
      </c>
      <c r="E1627">
        <v>71</v>
      </c>
      <c r="F1627">
        <v>67</v>
      </c>
      <c r="G1627">
        <v>33.6</v>
      </c>
      <c r="H1627">
        <v>30</v>
      </c>
      <c r="I1627">
        <v>5686</v>
      </c>
    </row>
    <row r="1628" spans="1:9">
      <c r="A1628" t="s">
        <v>805</v>
      </c>
      <c r="B1628" t="s">
        <v>96</v>
      </c>
      <c r="C1628" t="s">
        <v>71</v>
      </c>
      <c r="D1628" t="s">
        <v>455</v>
      </c>
      <c r="E1628">
        <v>111</v>
      </c>
      <c r="F1628">
        <v>64</v>
      </c>
      <c r="G1628">
        <v>38</v>
      </c>
      <c r="H1628">
        <v>25</v>
      </c>
      <c r="I1628">
        <v>6147</v>
      </c>
    </row>
    <row r="1629" spans="1:9">
      <c r="A1629" t="s">
        <v>805</v>
      </c>
      <c r="B1629" t="s">
        <v>96</v>
      </c>
      <c r="C1629" t="s">
        <v>71</v>
      </c>
      <c r="D1629" t="s">
        <v>455</v>
      </c>
      <c r="E1629">
        <v>114</v>
      </c>
      <c r="F1629">
        <v>115</v>
      </c>
      <c r="G1629">
        <v>71.2</v>
      </c>
      <c r="H1629">
        <v>43.8</v>
      </c>
      <c r="I1629">
        <v>115365</v>
      </c>
    </row>
    <row r="1630" spans="1:9">
      <c r="A1630" t="s">
        <v>805</v>
      </c>
      <c r="B1630" t="s">
        <v>96</v>
      </c>
      <c r="C1630" t="s">
        <v>71</v>
      </c>
      <c r="D1630" t="s">
        <v>455</v>
      </c>
      <c r="E1630">
        <v>121</v>
      </c>
      <c r="F1630">
        <v>35.5</v>
      </c>
      <c r="G1630">
        <v>25</v>
      </c>
      <c r="H1630">
        <v>10</v>
      </c>
      <c r="I1630">
        <v>80001</v>
      </c>
    </row>
    <row r="1631" spans="1:9">
      <c r="A1631" t="s">
        <v>805</v>
      </c>
      <c r="B1631" t="s">
        <v>96</v>
      </c>
      <c r="C1631" t="s">
        <v>71</v>
      </c>
      <c r="D1631" t="s">
        <v>455</v>
      </c>
      <c r="E1631">
        <v>161</v>
      </c>
      <c r="F1631">
        <v>52</v>
      </c>
      <c r="G1631">
        <v>33.6</v>
      </c>
      <c r="H1631">
        <v>24</v>
      </c>
      <c r="I1631">
        <v>9508</v>
      </c>
    </row>
    <row r="1632" spans="1:9">
      <c r="A1632" t="s">
        <v>805</v>
      </c>
      <c r="B1632" t="s">
        <v>96</v>
      </c>
      <c r="C1632" t="s">
        <v>71</v>
      </c>
      <c r="D1632" t="s">
        <v>441</v>
      </c>
      <c r="E1632">
        <v>311</v>
      </c>
      <c r="F1632">
        <v>191</v>
      </c>
      <c r="G1632">
        <v>80</v>
      </c>
      <c r="H1632">
        <v>106</v>
      </c>
      <c r="I1632">
        <v>8634</v>
      </c>
    </row>
    <row r="1633" spans="1:9">
      <c r="A1633" t="s">
        <v>805</v>
      </c>
      <c r="B1633" t="s">
        <v>96</v>
      </c>
      <c r="C1633" t="s">
        <v>71</v>
      </c>
      <c r="D1633" t="s">
        <v>433</v>
      </c>
      <c r="E1633">
        <v>521</v>
      </c>
      <c r="F1633">
        <v>164</v>
      </c>
      <c r="G1633">
        <v>67</v>
      </c>
      <c r="H1633">
        <v>87.9</v>
      </c>
      <c r="I1633">
        <v>6433</v>
      </c>
    </row>
    <row r="1634" spans="1:9">
      <c r="A1634" t="s">
        <v>805</v>
      </c>
      <c r="B1634" t="s">
        <v>96</v>
      </c>
      <c r="C1634" t="s">
        <v>71</v>
      </c>
      <c r="D1634" t="s">
        <v>433</v>
      </c>
      <c r="E1634">
        <v>522</v>
      </c>
      <c r="F1634">
        <v>191</v>
      </c>
      <c r="G1634">
        <v>81</v>
      </c>
      <c r="H1634">
        <v>108</v>
      </c>
      <c r="I1634">
        <v>4582</v>
      </c>
    </row>
    <row r="1635" spans="1:9">
      <c r="A1635" t="s">
        <v>805</v>
      </c>
      <c r="B1635" t="s">
        <v>96</v>
      </c>
      <c r="C1635" t="s">
        <v>71</v>
      </c>
      <c r="D1635" t="s">
        <v>433</v>
      </c>
      <c r="E1635">
        <v>523</v>
      </c>
      <c r="F1635">
        <v>220</v>
      </c>
      <c r="G1635">
        <v>101.75</v>
      </c>
      <c r="H1635">
        <v>111</v>
      </c>
      <c r="I1635">
        <v>3085</v>
      </c>
    </row>
    <row r="1636" spans="1:9">
      <c r="A1636" t="s">
        <v>805</v>
      </c>
      <c r="B1636" t="s">
        <v>96</v>
      </c>
      <c r="C1636" t="s">
        <v>71</v>
      </c>
      <c r="D1636" t="s">
        <v>433</v>
      </c>
      <c r="E1636">
        <v>531</v>
      </c>
      <c r="F1636">
        <v>167</v>
      </c>
      <c r="G1636">
        <v>79.2</v>
      </c>
      <c r="H1636">
        <v>85.6</v>
      </c>
      <c r="I1636">
        <v>20647</v>
      </c>
    </row>
    <row r="1637" spans="1:9">
      <c r="A1637" t="s">
        <v>805</v>
      </c>
      <c r="B1637" t="s">
        <v>96</v>
      </c>
      <c r="C1637" t="s">
        <v>71</v>
      </c>
      <c r="D1637" t="s">
        <v>433</v>
      </c>
      <c r="E1637">
        <v>532</v>
      </c>
      <c r="F1637">
        <v>214</v>
      </c>
      <c r="G1637">
        <v>95</v>
      </c>
      <c r="H1637">
        <v>112</v>
      </c>
      <c r="I1637">
        <v>20373</v>
      </c>
    </row>
    <row r="1638" spans="1:9">
      <c r="A1638" t="s">
        <v>805</v>
      </c>
      <c r="B1638" t="s">
        <v>96</v>
      </c>
      <c r="C1638" t="s">
        <v>71</v>
      </c>
      <c r="D1638" t="s">
        <v>433</v>
      </c>
      <c r="E1638">
        <v>533</v>
      </c>
      <c r="F1638">
        <v>242</v>
      </c>
      <c r="G1638">
        <v>121</v>
      </c>
      <c r="H1638">
        <v>124</v>
      </c>
      <c r="I1638">
        <v>9025</v>
      </c>
    </row>
    <row r="1639" spans="1:9">
      <c r="A1639" t="s">
        <v>805</v>
      </c>
      <c r="B1639" t="s">
        <v>96</v>
      </c>
      <c r="C1639" t="s">
        <v>71</v>
      </c>
      <c r="D1639" t="s">
        <v>433</v>
      </c>
      <c r="E1639">
        <v>534</v>
      </c>
      <c r="F1639">
        <v>276</v>
      </c>
      <c r="G1639">
        <v>130</v>
      </c>
      <c r="H1639">
        <v>137.9</v>
      </c>
      <c r="I1639">
        <v>3496</v>
      </c>
    </row>
    <row r="1640" spans="1:9">
      <c r="A1640" t="s">
        <v>805</v>
      </c>
      <c r="B1640" t="s">
        <v>96</v>
      </c>
      <c r="C1640" t="s">
        <v>71</v>
      </c>
      <c r="D1640" t="s">
        <v>433</v>
      </c>
      <c r="E1640">
        <v>575</v>
      </c>
      <c r="F1640">
        <v>34</v>
      </c>
      <c r="G1640">
        <v>15.6</v>
      </c>
      <c r="H1640">
        <v>15.75</v>
      </c>
      <c r="I1640">
        <v>685</v>
      </c>
    </row>
    <row r="1641" spans="1:9">
      <c r="A1641" t="s">
        <v>805</v>
      </c>
      <c r="B1641" t="s">
        <v>96</v>
      </c>
      <c r="C1641" t="s">
        <v>71</v>
      </c>
      <c r="D1641" t="s">
        <v>433</v>
      </c>
      <c r="E1641">
        <v>577</v>
      </c>
      <c r="F1641">
        <v>34</v>
      </c>
      <c r="G1641">
        <v>17.399999999999999</v>
      </c>
      <c r="H1641">
        <v>15.2</v>
      </c>
      <c r="I1641">
        <v>4071</v>
      </c>
    </row>
    <row r="1642" spans="1:9">
      <c r="A1642" t="s">
        <v>805</v>
      </c>
      <c r="B1642" t="s">
        <v>96</v>
      </c>
      <c r="C1642" t="s">
        <v>71</v>
      </c>
      <c r="D1642" t="s">
        <v>799</v>
      </c>
      <c r="E1642">
        <v>615</v>
      </c>
      <c r="F1642">
        <v>1700</v>
      </c>
      <c r="G1642">
        <v>619</v>
      </c>
      <c r="H1642">
        <v>1050</v>
      </c>
      <c r="I1642">
        <v>1349</v>
      </c>
    </row>
    <row r="1643" spans="1:9">
      <c r="A1643" t="s">
        <v>805</v>
      </c>
      <c r="B1643" t="s">
        <v>96</v>
      </c>
      <c r="C1643" t="s">
        <v>73</v>
      </c>
      <c r="D1643" t="s">
        <v>451</v>
      </c>
      <c r="E1643">
        <v>11</v>
      </c>
      <c r="F1643">
        <v>68</v>
      </c>
      <c r="G1643">
        <v>62</v>
      </c>
      <c r="H1643">
        <v>0</v>
      </c>
      <c r="I1643">
        <v>13939</v>
      </c>
    </row>
    <row r="1644" spans="1:9">
      <c r="A1644" t="s">
        <v>805</v>
      </c>
      <c r="B1644" t="s">
        <v>96</v>
      </c>
      <c r="C1644" t="s">
        <v>73</v>
      </c>
      <c r="D1644" t="s">
        <v>451</v>
      </c>
      <c r="E1644">
        <v>12</v>
      </c>
      <c r="F1644">
        <v>61</v>
      </c>
      <c r="G1644">
        <v>55.5</v>
      </c>
      <c r="H1644">
        <v>0</v>
      </c>
      <c r="I1644">
        <v>21558</v>
      </c>
    </row>
    <row r="1645" spans="1:9">
      <c r="A1645" t="s">
        <v>805</v>
      </c>
      <c r="B1645" t="s">
        <v>96</v>
      </c>
      <c r="C1645" t="s">
        <v>73</v>
      </c>
      <c r="D1645" t="s">
        <v>451</v>
      </c>
      <c r="E1645">
        <v>13</v>
      </c>
      <c r="F1645">
        <v>56</v>
      </c>
      <c r="G1645">
        <v>32</v>
      </c>
      <c r="H1645">
        <v>18.850000000000001</v>
      </c>
      <c r="I1645">
        <v>9489</v>
      </c>
    </row>
    <row r="1646" spans="1:9">
      <c r="A1646" t="s">
        <v>805</v>
      </c>
      <c r="B1646" t="s">
        <v>96</v>
      </c>
      <c r="C1646" t="s">
        <v>73</v>
      </c>
      <c r="D1646" t="s">
        <v>451</v>
      </c>
      <c r="E1646">
        <v>14</v>
      </c>
      <c r="F1646">
        <v>66</v>
      </c>
      <c r="G1646">
        <v>35.200000000000003</v>
      </c>
      <c r="H1646">
        <v>32.85</v>
      </c>
      <c r="I1646">
        <v>2485</v>
      </c>
    </row>
    <row r="1647" spans="1:9">
      <c r="A1647" t="s">
        <v>805</v>
      </c>
      <c r="B1647" t="s">
        <v>96</v>
      </c>
      <c r="C1647" t="s">
        <v>73</v>
      </c>
      <c r="D1647" t="s">
        <v>451</v>
      </c>
      <c r="E1647">
        <v>22</v>
      </c>
      <c r="F1647">
        <v>46</v>
      </c>
      <c r="G1647">
        <v>31.5</v>
      </c>
      <c r="H1647">
        <v>13.5</v>
      </c>
      <c r="I1647">
        <v>36807</v>
      </c>
    </row>
    <row r="1648" spans="1:9">
      <c r="A1648" t="s">
        <v>805</v>
      </c>
      <c r="B1648" t="s">
        <v>96</v>
      </c>
      <c r="C1648" t="s">
        <v>73</v>
      </c>
      <c r="D1648" t="s">
        <v>451</v>
      </c>
      <c r="E1648">
        <v>71</v>
      </c>
      <c r="F1648">
        <v>63</v>
      </c>
      <c r="G1648">
        <v>37.1</v>
      </c>
      <c r="H1648">
        <v>19</v>
      </c>
      <c r="I1648">
        <v>1558</v>
      </c>
    </row>
    <row r="1649" spans="1:9">
      <c r="A1649" t="s">
        <v>805</v>
      </c>
      <c r="B1649" t="s">
        <v>96</v>
      </c>
      <c r="C1649" t="s">
        <v>73</v>
      </c>
      <c r="D1649" t="s">
        <v>455</v>
      </c>
      <c r="E1649">
        <v>111</v>
      </c>
      <c r="F1649">
        <v>70</v>
      </c>
      <c r="G1649">
        <v>56.1</v>
      </c>
      <c r="H1649">
        <v>5.7</v>
      </c>
      <c r="I1649">
        <v>1473</v>
      </c>
    </row>
    <row r="1650" spans="1:9">
      <c r="A1650" t="s">
        <v>805</v>
      </c>
      <c r="B1650" t="s">
        <v>96</v>
      </c>
      <c r="C1650" t="s">
        <v>73</v>
      </c>
      <c r="D1650" t="s">
        <v>455</v>
      </c>
      <c r="E1650">
        <v>114</v>
      </c>
      <c r="F1650">
        <v>120</v>
      </c>
      <c r="G1650">
        <v>109</v>
      </c>
      <c r="H1650">
        <v>0</v>
      </c>
      <c r="I1650">
        <v>33443</v>
      </c>
    </row>
    <row r="1651" spans="1:9">
      <c r="A1651" t="s">
        <v>805</v>
      </c>
      <c r="B1651" t="s">
        <v>96</v>
      </c>
      <c r="C1651" t="s">
        <v>73</v>
      </c>
      <c r="D1651" t="s">
        <v>455</v>
      </c>
      <c r="E1651">
        <v>121</v>
      </c>
      <c r="F1651">
        <v>31.5</v>
      </c>
      <c r="G1651">
        <v>27</v>
      </c>
      <c r="H1651">
        <v>3.35</v>
      </c>
      <c r="I1651">
        <v>18137</v>
      </c>
    </row>
    <row r="1652" spans="1:9">
      <c r="A1652" t="s">
        <v>805</v>
      </c>
      <c r="B1652" t="s">
        <v>96</v>
      </c>
      <c r="C1652" t="s">
        <v>73</v>
      </c>
      <c r="D1652" t="s">
        <v>455</v>
      </c>
      <c r="E1652">
        <v>161</v>
      </c>
      <c r="F1652">
        <v>64</v>
      </c>
      <c r="G1652">
        <v>43.3</v>
      </c>
      <c r="H1652">
        <v>21.1</v>
      </c>
      <c r="I1652">
        <v>1840</v>
      </c>
    </row>
    <row r="1653" spans="1:9">
      <c r="A1653" t="s">
        <v>805</v>
      </c>
      <c r="B1653" t="s">
        <v>96</v>
      </c>
      <c r="C1653" t="s">
        <v>73</v>
      </c>
      <c r="D1653" t="s">
        <v>441</v>
      </c>
      <c r="E1653">
        <v>311</v>
      </c>
      <c r="F1653">
        <v>172</v>
      </c>
      <c r="G1653">
        <v>97</v>
      </c>
      <c r="H1653">
        <v>68.8</v>
      </c>
      <c r="I1653">
        <v>4851</v>
      </c>
    </row>
    <row r="1654" spans="1:9">
      <c r="A1654" t="s">
        <v>805</v>
      </c>
      <c r="B1654" t="s">
        <v>96</v>
      </c>
      <c r="C1654" t="s">
        <v>73</v>
      </c>
      <c r="D1654" t="s">
        <v>433</v>
      </c>
      <c r="E1654">
        <v>521</v>
      </c>
      <c r="F1654">
        <v>150</v>
      </c>
      <c r="G1654">
        <v>90</v>
      </c>
      <c r="H1654">
        <v>54.2</v>
      </c>
      <c r="I1654">
        <v>2919</v>
      </c>
    </row>
    <row r="1655" spans="1:9">
      <c r="A1655" t="s">
        <v>805</v>
      </c>
      <c r="B1655" t="s">
        <v>96</v>
      </c>
      <c r="C1655" t="s">
        <v>73</v>
      </c>
      <c r="D1655" t="s">
        <v>433</v>
      </c>
      <c r="E1655">
        <v>522</v>
      </c>
      <c r="F1655">
        <v>183</v>
      </c>
      <c r="G1655">
        <v>105.6</v>
      </c>
      <c r="H1655">
        <v>65.2</v>
      </c>
      <c r="I1655">
        <v>2381</v>
      </c>
    </row>
    <row r="1656" spans="1:9">
      <c r="A1656" t="s">
        <v>805</v>
      </c>
      <c r="B1656" t="s">
        <v>96</v>
      </c>
      <c r="C1656" t="s">
        <v>73</v>
      </c>
      <c r="D1656" t="s">
        <v>433</v>
      </c>
      <c r="E1656">
        <v>523</v>
      </c>
      <c r="F1656">
        <v>197</v>
      </c>
      <c r="G1656">
        <v>122.45</v>
      </c>
      <c r="H1656">
        <v>74.2</v>
      </c>
      <c r="I1656">
        <v>1614</v>
      </c>
    </row>
    <row r="1657" spans="1:9">
      <c r="A1657" t="s">
        <v>805</v>
      </c>
      <c r="B1657" t="s">
        <v>96</v>
      </c>
      <c r="C1657" t="s">
        <v>73</v>
      </c>
      <c r="D1657" t="s">
        <v>433</v>
      </c>
      <c r="E1657">
        <v>531</v>
      </c>
      <c r="F1657">
        <v>170</v>
      </c>
      <c r="G1657">
        <v>101.5</v>
      </c>
      <c r="H1657">
        <v>56</v>
      </c>
      <c r="I1657">
        <v>9044</v>
      </c>
    </row>
    <row r="1658" spans="1:9">
      <c r="A1658" t="s">
        <v>805</v>
      </c>
      <c r="B1658" t="s">
        <v>96</v>
      </c>
      <c r="C1658" t="s">
        <v>73</v>
      </c>
      <c r="D1658" t="s">
        <v>433</v>
      </c>
      <c r="E1658">
        <v>532</v>
      </c>
      <c r="F1658">
        <v>195</v>
      </c>
      <c r="G1658">
        <v>117</v>
      </c>
      <c r="H1658">
        <v>72</v>
      </c>
      <c r="I1658">
        <v>8899</v>
      </c>
    </row>
    <row r="1659" spans="1:9">
      <c r="A1659" t="s">
        <v>805</v>
      </c>
      <c r="B1659" t="s">
        <v>96</v>
      </c>
      <c r="C1659" t="s">
        <v>73</v>
      </c>
      <c r="D1659" t="s">
        <v>433</v>
      </c>
      <c r="E1659">
        <v>533</v>
      </c>
      <c r="F1659">
        <v>230</v>
      </c>
      <c r="G1659">
        <v>138</v>
      </c>
      <c r="H1659">
        <v>86.45</v>
      </c>
      <c r="I1659">
        <v>4010</v>
      </c>
    </row>
    <row r="1660" spans="1:9">
      <c r="A1660" t="s">
        <v>805</v>
      </c>
      <c r="B1660" t="s">
        <v>96</v>
      </c>
      <c r="C1660" t="s">
        <v>73</v>
      </c>
      <c r="D1660" t="s">
        <v>433</v>
      </c>
      <c r="E1660">
        <v>534</v>
      </c>
      <c r="F1660">
        <v>275</v>
      </c>
      <c r="G1660">
        <v>162</v>
      </c>
      <c r="H1660">
        <v>98</v>
      </c>
      <c r="I1660">
        <v>1905</v>
      </c>
    </row>
    <row r="1661" spans="1:9">
      <c r="A1661" t="s">
        <v>805</v>
      </c>
      <c r="B1661" t="s">
        <v>96</v>
      </c>
      <c r="C1661" t="s">
        <v>73</v>
      </c>
      <c r="D1661" t="s">
        <v>433</v>
      </c>
      <c r="E1661">
        <v>575</v>
      </c>
      <c r="F1661">
        <v>36.5</v>
      </c>
      <c r="G1661">
        <v>20</v>
      </c>
      <c r="H1661">
        <v>12.3</v>
      </c>
      <c r="I1661">
        <v>415</v>
      </c>
    </row>
    <row r="1662" spans="1:9">
      <c r="A1662" t="s">
        <v>805</v>
      </c>
      <c r="B1662" t="s">
        <v>96</v>
      </c>
      <c r="C1662" t="s">
        <v>73</v>
      </c>
      <c r="D1662" t="s">
        <v>433</v>
      </c>
      <c r="E1662">
        <v>577</v>
      </c>
      <c r="F1662">
        <v>35</v>
      </c>
      <c r="G1662">
        <v>21.85</v>
      </c>
      <c r="H1662">
        <v>10.5</v>
      </c>
      <c r="I1662">
        <v>3311</v>
      </c>
    </row>
    <row r="1663" spans="1:9">
      <c r="A1663" t="s">
        <v>805</v>
      </c>
      <c r="B1663" t="s">
        <v>96</v>
      </c>
      <c r="C1663" t="s">
        <v>73</v>
      </c>
      <c r="D1663" t="s">
        <v>799</v>
      </c>
      <c r="E1663">
        <v>615</v>
      </c>
      <c r="F1663">
        <v>1633</v>
      </c>
      <c r="G1663">
        <v>800</v>
      </c>
      <c r="H1663">
        <v>752.5</v>
      </c>
      <c r="I1663">
        <v>285</v>
      </c>
    </row>
    <row r="1664" spans="1:9">
      <c r="A1664" t="s">
        <v>805</v>
      </c>
      <c r="B1664" t="s">
        <v>96</v>
      </c>
      <c r="C1664" t="s">
        <v>800</v>
      </c>
      <c r="D1664" t="s">
        <v>451</v>
      </c>
      <c r="E1664">
        <v>11</v>
      </c>
      <c r="F1664">
        <v>60</v>
      </c>
      <c r="G1664">
        <v>45</v>
      </c>
      <c r="H1664">
        <v>14.15</v>
      </c>
      <c r="I1664">
        <v>450</v>
      </c>
    </row>
    <row r="1665" spans="1:9">
      <c r="A1665" t="s">
        <v>805</v>
      </c>
      <c r="B1665" t="s">
        <v>96</v>
      </c>
      <c r="C1665" t="s">
        <v>800</v>
      </c>
      <c r="D1665" t="s">
        <v>451</v>
      </c>
      <c r="E1665">
        <v>12</v>
      </c>
      <c r="F1665">
        <v>54</v>
      </c>
      <c r="G1665">
        <v>38</v>
      </c>
      <c r="H1665">
        <v>14.433333333</v>
      </c>
      <c r="I1665">
        <v>1001</v>
      </c>
    </row>
    <row r="1666" spans="1:9">
      <c r="A1666" t="s">
        <v>805</v>
      </c>
      <c r="B1666" t="s">
        <v>96</v>
      </c>
      <c r="C1666" t="s">
        <v>800</v>
      </c>
      <c r="D1666" t="s">
        <v>451</v>
      </c>
      <c r="E1666">
        <v>13</v>
      </c>
      <c r="F1666">
        <v>49.5</v>
      </c>
      <c r="G1666">
        <v>33</v>
      </c>
      <c r="H1666">
        <v>15</v>
      </c>
      <c r="I1666">
        <v>340</v>
      </c>
    </row>
    <row r="1667" spans="1:9">
      <c r="A1667" t="s">
        <v>805</v>
      </c>
      <c r="B1667" t="s">
        <v>96</v>
      </c>
      <c r="C1667" t="s">
        <v>800</v>
      </c>
      <c r="D1667" t="s">
        <v>451</v>
      </c>
      <c r="E1667">
        <v>14</v>
      </c>
      <c r="F1667">
        <v>60</v>
      </c>
      <c r="G1667">
        <v>38.5</v>
      </c>
      <c r="H1667">
        <v>22</v>
      </c>
      <c r="I1667">
        <v>81</v>
      </c>
    </row>
    <row r="1668" spans="1:9">
      <c r="A1668" t="s">
        <v>805</v>
      </c>
      <c r="B1668" t="s">
        <v>96</v>
      </c>
      <c r="C1668" t="s">
        <v>800</v>
      </c>
      <c r="D1668" t="s">
        <v>451</v>
      </c>
      <c r="E1668">
        <v>22</v>
      </c>
      <c r="F1668">
        <v>42</v>
      </c>
      <c r="G1668">
        <v>27.3</v>
      </c>
      <c r="H1668">
        <v>13.75</v>
      </c>
      <c r="I1668">
        <v>1062</v>
      </c>
    </row>
    <row r="1669" spans="1:9">
      <c r="A1669" t="s">
        <v>805</v>
      </c>
      <c r="B1669" t="s">
        <v>96</v>
      </c>
      <c r="C1669" t="s">
        <v>800</v>
      </c>
      <c r="D1669" t="s">
        <v>451</v>
      </c>
      <c r="E1669">
        <v>71</v>
      </c>
      <c r="F1669">
        <v>57</v>
      </c>
      <c r="G1669">
        <v>39</v>
      </c>
      <c r="H1669">
        <v>16.5</v>
      </c>
      <c r="I1669">
        <v>61</v>
      </c>
    </row>
    <row r="1670" spans="1:9">
      <c r="A1670" t="s">
        <v>805</v>
      </c>
      <c r="B1670" t="s">
        <v>96</v>
      </c>
      <c r="C1670" t="s">
        <v>800</v>
      </c>
      <c r="D1670" t="s">
        <v>455</v>
      </c>
      <c r="E1670">
        <v>111</v>
      </c>
      <c r="F1670">
        <v>62</v>
      </c>
      <c r="G1670">
        <v>41</v>
      </c>
      <c r="H1670">
        <v>21</v>
      </c>
      <c r="I1670">
        <v>79</v>
      </c>
    </row>
    <row r="1671" spans="1:9">
      <c r="A1671" t="s">
        <v>805</v>
      </c>
      <c r="B1671" t="s">
        <v>96</v>
      </c>
      <c r="C1671" t="s">
        <v>800</v>
      </c>
      <c r="D1671" t="s">
        <v>455</v>
      </c>
      <c r="E1671">
        <v>114</v>
      </c>
      <c r="F1671">
        <v>104</v>
      </c>
      <c r="G1671">
        <v>70</v>
      </c>
      <c r="H1671">
        <v>29.1</v>
      </c>
      <c r="I1671">
        <v>1339</v>
      </c>
    </row>
    <row r="1672" spans="1:9">
      <c r="A1672" t="s">
        <v>805</v>
      </c>
      <c r="B1672" t="s">
        <v>96</v>
      </c>
      <c r="C1672" t="s">
        <v>800</v>
      </c>
      <c r="D1672" t="s">
        <v>455</v>
      </c>
      <c r="E1672">
        <v>121</v>
      </c>
      <c r="F1672">
        <v>33</v>
      </c>
      <c r="G1672">
        <v>25</v>
      </c>
      <c r="H1672">
        <v>8</v>
      </c>
      <c r="I1672">
        <v>1018</v>
      </c>
    </row>
    <row r="1673" spans="1:9">
      <c r="A1673" t="s">
        <v>805</v>
      </c>
      <c r="B1673" t="s">
        <v>96</v>
      </c>
      <c r="C1673" t="s">
        <v>800</v>
      </c>
      <c r="D1673" t="s">
        <v>455</v>
      </c>
      <c r="E1673">
        <v>161</v>
      </c>
      <c r="F1673">
        <v>48</v>
      </c>
      <c r="G1673">
        <v>30.8</v>
      </c>
      <c r="H1673">
        <v>15.95</v>
      </c>
      <c r="I1673">
        <v>125</v>
      </c>
    </row>
    <row r="1674" spans="1:9">
      <c r="A1674" t="s">
        <v>805</v>
      </c>
      <c r="B1674" t="s">
        <v>96</v>
      </c>
      <c r="C1674" t="s">
        <v>800</v>
      </c>
      <c r="D1674" t="s">
        <v>441</v>
      </c>
      <c r="E1674">
        <v>311</v>
      </c>
      <c r="F1674">
        <v>172</v>
      </c>
      <c r="G1674">
        <v>92.1</v>
      </c>
      <c r="H1674">
        <v>87.6</v>
      </c>
      <c r="I1674">
        <v>138</v>
      </c>
    </row>
    <row r="1675" spans="1:9">
      <c r="A1675" t="s">
        <v>805</v>
      </c>
      <c r="B1675" t="s">
        <v>96</v>
      </c>
      <c r="C1675" t="s">
        <v>800</v>
      </c>
      <c r="D1675" t="s">
        <v>433</v>
      </c>
      <c r="E1675">
        <v>521</v>
      </c>
      <c r="F1675">
        <v>142.5</v>
      </c>
      <c r="G1675">
        <v>67</v>
      </c>
      <c r="H1675">
        <v>65</v>
      </c>
      <c r="I1675">
        <v>94</v>
      </c>
    </row>
    <row r="1676" spans="1:9">
      <c r="A1676" t="s">
        <v>805</v>
      </c>
      <c r="B1676" t="s">
        <v>96</v>
      </c>
      <c r="C1676" t="s">
        <v>800</v>
      </c>
      <c r="D1676" t="s">
        <v>433</v>
      </c>
      <c r="E1676">
        <v>522</v>
      </c>
      <c r="F1676">
        <v>168</v>
      </c>
      <c r="G1676">
        <v>85</v>
      </c>
      <c r="H1676">
        <v>85</v>
      </c>
      <c r="I1676">
        <v>71</v>
      </c>
    </row>
    <row r="1677" spans="1:9">
      <c r="A1677" t="s">
        <v>805</v>
      </c>
      <c r="B1677" t="s">
        <v>96</v>
      </c>
      <c r="C1677" t="s">
        <v>800</v>
      </c>
      <c r="D1677" t="s">
        <v>433</v>
      </c>
      <c r="E1677">
        <v>523</v>
      </c>
      <c r="F1677">
        <v>200</v>
      </c>
      <c r="G1677">
        <v>125</v>
      </c>
      <c r="H1677">
        <v>86</v>
      </c>
      <c r="I1677">
        <v>57</v>
      </c>
    </row>
    <row r="1678" spans="1:9">
      <c r="A1678" t="s">
        <v>805</v>
      </c>
      <c r="B1678" t="s">
        <v>96</v>
      </c>
      <c r="C1678" t="s">
        <v>800</v>
      </c>
      <c r="D1678" t="s">
        <v>433</v>
      </c>
      <c r="E1678">
        <v>531</v>
      </c>
      <c r="F1678">
        <v>150</v>
      </c>
      <c r="G1678">
        <v>85.8</v>
      </c>
      <c r="H1678">
        <v>70</v>
      </c>
      <c r="I1678">
        <v>224</v>
      </c>
    </row>
    <row r="1679" spans="1:9">
      <c r="A1679" t="s">
        <v>805</v>
      </c>
      <c r="B1679" t="s">
        <v>96</v>
      </c>
      <c r="C1679" t="s">
        <v>800</v>
      </c>
      <c r="D1679" t="s">
        <v>433</v>
      </c>
      <c r="E1679">
        <v>532</v>
      </c>
      <c r="F1679">
        <v>186</v>
      </c>
      <c r="G1679">
        <v>110</v>
      </c>
      <c r="H1679">
        <v>78</v>
      </c>
      <c r="I1679">
        <v>291</v>
      </c>
    </row>
    <row r="1680" spans="1:9">
      <c r="A1680" t="s">
        <v>805</v>
      </c>
      <c r="B1680" t="s">
        <v>96</v>
      </c>
      <c r="C1680" t="s">
        <v>800</v>
      </c>
      <c r="D1680" t="s">
        <v>433</v>
      </c>
      <c r="E1680">
        <v>533</v>
      </c>
      <c r="F1680">
        <v>225</v>
      </c>
      <c r="G1680">
        <v>135</v>
      </c>
      <c r="H1680">
        <v>91</v>
      </c>
      <c r="I1680">
        <v>168</v>
      </c>
    </row>
    <row r="1681" spans="1:9">
      <c r="A1681" t="s">
        <v>805</v>
      </c>
      <c r="B1681" t="s">
        <v>96</v>
      </c>
      <c r="C1681" t="s">
        <v>800</v>
      </c>
      <c r="D1681" t="s">
        <v>433</v>
      </c>
      <c r="E1681">
        <v>534</v>
      </c>
      <c r="F1681">
        <v>250</v>
      </c>
      <c r="G1681">
        <v>126.5</v>
      </c>
      <c r="H1681">
        <v>120</v>
      </c>
      <c r="I1681">
        <v>78</v>
      </c>
    </row>
    <row r="1682" spans="1:9">
      <c r="A1682" t="s">
        <v>805</v>
      </c>
      <c r="B1682" t="s">
        <v>96</v>
      </c>
      <c r="C1682" t="s">
        <v>800</v>
      </c>
      <c r="D1682" t="s">
        <v>433</v>
      </c>
      <c r="E1682">
        <v>575</v>
      </c>
      <c r="F1682">
        <v>32.5</v>
      </c>
      <c r="G1682">
        <v>17.3</v>
      </c>
      <c r="H1682">
        <v>14.7</v>
      </c>
      <c r="I1682">
        <v>21</v>
      </c>
    </row>
    <row r="1683" spans="1:9">
      <c r="A1683" t="s">
        <v>805</v>
      </c>
      <c r="B1683" t="s">
        <v>96</v>
      </c>
      <c r="C1683" t="s">
        <v>800</v>
      </c>
      <c r="D1683" t="s">
        <v>433</v>
      </c>
      <c r="E1683">
        <v>577</v>
      </c>
      <c r="F1683">
        <v>31</v>
      </c>
      <c r="G1683">
        <v>21</v>
      </c>
      <c r="H1683">
        <v>11.9</v>
      </c>
      <c r="I1683">
        <v>70</v>
      </c>
    </row>
    <row r="1684" spans="1:9">
      <c r="A1684" t="s">
        <v>805</v>
      </c>
      <c r="B1684" t="s">
        <v>96</v>
      </c>
      <c r="C1684" t="s">
        <v>800</v>
      </c>
      <c r="D1684" t="s">
        <v>799</v>
      </c>
      <c r="E1684">
        <v>615</v>
      </c>
      <c r="F1684">
        <v>1619</v>
      </c>
      <c r="G1684">
        <v>920</v>
      </c>
      <c r="H1684">
        <v>737.35</v>
      </c>
      <c r="I1684">
        <v>10</v>
      </c>
    </row>
    <row r="1685" spans="1:9">
      <c r="A1685" t="s">
        <v>801</v>
      </c>
      <c r="B1685" t="s">
        <v>573</v>
      </c>
      <c r="C1685" t="s">
        <v>70</v>
      </c>
      <c r="D1685" t="s">
        <v>451</v>
      </c>
      <c r="E1685">
        <v>11</v>
      </c>
      <c r="F1685">
        <v>68</v>
      </c>
      <c r="G1685">
        <v>52</v>
      </c>
      <c r="H1685">
        <v>37</v>
      </c>
      <c r="I1685">
        <v>1145228</v>
      </c>
    </row>
    <row r="1686" spans="1:9">
      <c r="A1686" t="s">
        <v>801</v>
      </c>
      <c r="B1686" t="s">
        <v>573</v>
      </c>
      <c r="C1686" t="s">
        <v>70</v>
      </c>
      <c r="D1686" t="s">
        <v>451</v>
      </c>
      <c r="E1686">
        <v>12</v>
      </c>
      <c r="F1686">
        <v>61</v>
      </c>
      <c r="G1686">
        <v>46</v>
      </c>
      <c r="H1686">
        <v>35.299999999999997</v>
      </c>
      <c r="I1686">
        <v>3815220</v>
      </c>
    </row>
    <row r="1687" spans="1:9">
      <c r="A1687" t="s">
        <v>801</v>
      </c>
      <c r="B1687" t="s">
        <v>573</v>
      </c>
      <c r="C1687" t="s">
        <v>70</v>
      </c>
      <c r="D1687" t="s">
        <v>451</v>
      </c>
      <c r="E1687">
        <v>13</v>
      </c>
      <c r="F1687">
        <v>56</v>
      </c>
      <c r="G1687">
        <v>36.799999999999997</v>
      </c>
      <c r="H1687">
        <v>35</v>
      </c>
      <c r="I1687">
        <v>805823</v>
      </c>
    </row>
    <row r="1688" spans="1:9">
      <c r="A1688" t="s">
        <v>801</v>
      </c>
      <c r="B1688" t="s">
        <v>573</v>
      </c>
      <c r="C1688" t="s">
        <v>70</v>
      </c>
      <c r="D1688" t="s">
        <v>451</v>
      </c>
      <c r="E1688">
        <v>14</v>
      </c>
      <c r="F1688">
        <v>80</v>
      </c>
      <c r="G1688">
        <v>39.9</v>
      </c>
      <c r="H1688">
        <v>50.8</v>
      </c>
      <c r="I1688">
        <v>278834</v>
      </c>
    </row>
    <row r="1689" spans="1:9">
      <c r="A1689" t="s">
        <v>801</v>
      </c>
      <c r="B1689" t="s">
        <v>573</v>
      </c>
      <c r="C1689" t="s">
        <v>70</v>
      </c>
      <c r="D1689" t="s">
        <v>451</v>
      </c>
      <c r="E1689">
        <v>22</v>
      </c>
      <c r="F1689">
        <v>47</v>
      </c>
      <c r="G1689">
        <v>31.5</v>
      </c>
      <c r="H1689">
        <v>30</v>
      </c>
      <c r="I1689">
        <v>4121007</v>
      </c>
    </row>
    <row r="1690" spans="1:9">
      <c r="A1690" t="s">
        <v>801</v>
      </c>
      <c r="B1690" t="s">
        <v>573</v>
      </c>
      <c r="C1690" t="s">
        <v>70</v>
      </c>
      <c r="D1690" t="s">
        <v>451</v>
      </c>
      <c r="E1690">
        <v>71</v>
      </c>
      <c r="F1690">
        <v>80</v>
      </c>
      <c r="G1690">
        <v>39.9</v>
      </c>
      <c r="H1690">
        <v>54.35</v>
      </c>
      <c r="I1690">
        <v>204749</v>
      </c>
    </row>
    <row r="1691" spans="1:9">
      <c r="A1691" t="s">
        <v>801</v>
      </c>
      <c r="B1691" t="s">
        <v>573</v>
      </c>
      <c r="C1691" t="s">
        <v>70</v>
      </c>
      <c r="D1691" t="s">
        <v>455</v>
      </c>
      <c r="E1691">
        <v>111</v>
      </c>
      <c r="F1691">
        <v>70</v>
      </c>
      <c r="G1691">
        <v>51</v>
      </c>
      <c r="H1691">
        <v>44.2</v>
      </c>
      <c r="I1691">
        <v>296963</v>
      </c>
    </row>
    <row r="1692" spans="1:9">
      <c r="A1692" t="s">
        <v>801</v>
      </c>
      <c r="B1692" t="s">
        <v>573</v>
      </c>
      <c r="C1692" t="s">
        <v>70</v>
      </c>
      <c r="D1692" t="s">
        <v>455</v>
      </c>
      <c r="E1692">
        <v>114</v>
      </c>
      <c r="F1692">
        <v>124</v>
      </c>
      <c r="G1692">
        <v>88</v>
      </c>
      <c r="H1692">
        <v>77</v>
      </c>
      <c r="I1692">
        <v>4215674</v>
      </c>
    </row>
    <row r="1693" spans="1:9">
      <c r="A1693" t="s">
        <v>801</v>
      </c>
      <c r="B1693" t="s">
        <v>573</v>
      </c>
      <c r="C1693" t="s">
        <v>70</v>
      </c>
      <c r="D1693" t="s">
        <v>455</v>
      </c>
      <c r="E1693">
        <v>121</v>
      </c>
      <c r="F1693">
        <v>41</v>
      </c>
      <c r="G1693">
        <v>29.75</v>
      </c>
      <c r="H1693">
        <v>19.5</v>
      </c>
      <c r="I1693">
        <v>2678367</v>
      </c>
    </row>
    <row r="1694" spans="1:9">
      <c r="A1694" t="s">
        <v>801</v>
      </c>
      <c r="B1694" t="s">
        <v>573</v>
      </c>
      <c r="C1694" t="s">
        <v>70</v>
      </c>
      <c r="D1694" t="s">
        <v>455</v>
      </c>
      <c r="E1694">
        <v>161</v>
      </c>
      <c r="F1694">
        <v>65</v>
      </c>
      <c r="G1694">
        <v>35.6</v>
      </c>
      <c r="H1694">
        <v>44.7</v>
      </c>
      <c r="I1694">
        <v>411623</v>
      </c>
    </row>
    <row r="1695" spans="1:9">
      <c r="A1695" t="s">
        <v>801</v>
      </c>
      <c r="B1695" t="s">
        <v>573</v>
      </c>
      <c r="C1695" t="s">
        <v>70</v>
      </c>
      <c r="D1695" t="s">
        <v>441</v>
      </c>
      <c r="E1695">
        <v>311</v>
      </c>
      <c r="F1695">
        <v>190</v>
      </c>
      <c r="G1695">
        <v>92.75</v>
      </c>
      <c r="H1695">
        <v>135.9</v>
      </c>
      <c r="I1695">
        <v>530245</v>
      </c>
    </row>
    <row r="1696" spans="1:9">
      <c r="A1696" t="s">
        <v>801</v>
      </c>
      <c r="B1696" t="s">
        <v>573</v>
      </c>
      <c r="C1696" t="s">
        <v>70</v>
      </c>
      <c r="D1696" t="s">
        <v>433</v>
      </c>
      <c r="E1696">
        <v>521</v>
      </c>
      <c r="F1696">
        <v>158</v>
      </c>
      <c r="G1696">
        <v>81.2</v>
      </c>
      <c r="H1696">
        <v>108.7</v>
      </c>
      <c r="I1696">
        <v>432474</v>
      </c>
    </row>
    <row r="1697" spans="1:9">
      <c r="A1697" t="s">
        <v>801</v>
      </c>
      <c r="B1697" t="s">
        <v>573</v>
      </c>
      <c r="C1697" t="s">
        <v>70</v>
      </c>
      <c r="D1697" t="s">
        <v>433</v>
      </c>
      <c r="E1697">
        <v>522</v>
      </c>
      <c r="F1697">
        <v>187</v>
      </c>
      <c r="G1697">
        <v>98</v>
      </c>
      <c r="H1697">
        <v>130</v>
      </c>
      <c r="I1697">
        <v>317051</v>
      </c>
    </row>
    <row r="1698" spans="1:9">
      <c r="A1698" t="s">
        <v>801</v>
      </c>
      <c r="B1698" t="s">
        <v>573</v>
      </c>
      <c r="C1698" t="s">
        <v>70</v>
      </c>
      <c r="D1698" t="s">
        <v>433</v>
      </c>
      <c r="E1698">
        <v>523</v>
      </c>
      <c r="F1698">
        <v>220</v>
      </c>
      <c r="G1698">
        <v>114</v>
      </c>
      <c r="H1698">
        <v>152</v>
      </c>
      <c r="I1698">
        <v>213885</v>
      </c>
    </row>
    <row r="1699" spans="1:9">
      <c r="A1699" t="s">
        <v>801</v>
      </c>
      <c r="B1699" t="s">
        <v>573</v>
      </c>
      <c r="C1699" t="s">
        <v>70</v>
      </c>
      <c r="D1699" t="s">
        <v>433</v>
      </c>
      <c r="E1699">
        <v>531</v>
      </c>
      <c r="F1699">
        <v>166</v>
      </c>
      <c r="G1699">
        <v>89.6</v>
      </c>
      <c r="H1699">
        <v>112.5</v>
      </c>
      <c r="I1699">
        <v>1177648</v>
      </c>
    </row>
    <row r="1700" spans="1:9">
      <c r="A1700" t="s">
        <v>801</v>
      </c>
      <c r="B1700" t="s">
        <v>573</v>
      </c>
      <c r="C1700" t="s">
        <v>70</v>
      </c>
      <c r="D1700" t="s">
        <v>433</v>
      </c>
      <c r="E1700">
        <v>532</v>
      </c>
      <c r="F1700">
        <v>209</v>
      </c>
      <c r="G1700">
        <v>113.05</v>
      </c>
      <c r="H1700">
        <v>142.30000000000001</v>
      </c>
      <c r="I1700">
        <v>1057923</v>
      </c>
    </row>
    <row r="1701" spans="1:9">
      <c r="A1701" t="s">
        <v>801</v>
      </c>
      <c r="B1701" t="s">
        <v>573</v>
      </c>
      <c r="C1701" t="s">
        <v>70</v>
      </c>
      <c r="D1701" t="s">
        <v>433</v>
      </c>
      <c r="E1701">
        <v>533</v>
      </c>
      <c r="F1701">
        <v>250</v>
      </c>
      <c r="G1701">
        <v>129.5</v>
      </c>
      <c r="H1701">
        <v>170</v>
      </c>
      <c r="I1701">
        <v>499135</v>
      </c>
    </row>
    <row r="1702" spans="1:9">
      <c r="A1702" t="s">
        <v>801</v>
      </c>
      <c r="B1702" t="s">
        <v>573</v>
      </c>
      <c r="C1702" t="s">
        <v>70</v>
      </c>
      <c r="D1702" t="s">
        <v>433</v>
      </c>
      <c r="E1702">
        <v>534</v>
      </c>
      <c r="F1702">
        <v>276</v>
      </c>
      <c r="G1702">
        <v>145.6</v>
      </c>
      <c r="H1702">
        <v>189.7</v>
      </c>
      <c r="I1702">
        <v>214447</v>
      </c>
    </row>
    <row r="1703" spans="1:9">
      <c r="A1703" t="s">
        <v>801</v>
      </c>
      <c r="B1703" t="s">
        <v>573</v>
      </c>
      <c r="C1703" t="s">
        <v>70</v>
      </c>
      <c r="D1703" t="s">
        <v>433</v>
      </c>
      <c r="E1703">
        <v>575</v>
      </c>
      <c r="F1703">
        <v>40</v>
      </c>
      <c r="G1703">
        <v>21</v>
      </c>
      <c r="H1703">
        <v>27.55</v>
      </c>
      <c r="I1703">
        <v>204418</v>
      </c>
    </row>
    <row r="1704" spans="1:9">
      <c r="A1704" t="s">
        <v>801</v>
      </c>
      <c r="B1704" t="s">
        <v>573</v>
      </c>
      <c r="C1704" t="s">
        <v>70</v>
      </c>
      <c r="D1704" t="s">
        <v>433</v>
      </c>
      <c r="E1704">
        <v>577</v>
      </c>
      <c r="F1704">
        <v>45</v>
      </c>
      <c r="G1704">
        <v>22.4</v>
      </c>
      <c r="H1704">
        <v>30.1</v>
      </c>
      <c r="I1704">
        <v>440659</v>
      </c>
    </row>
    <row r="1705" spans="1:9">
      <c r="A1705" t="s">
        <v>801</v>
      </c>
      <c r="B1705" t="s">
        <v>573</v>
      </c>
      <c r="C1705" t="s">
        <v>70</v>
      </c>
      <c r="D1705" t="s">
        <v>799</v>
      </c>
      <c r="E1705">
        <v>615</v>
      </c>
      <c r="F1705">
        <v>1698</v>
      </c>
      <c r="G1705">
        <v>800</v>
      </c>
      <c r="H1705">
        <v>1262</v>
      </c>
      <c r="I1705">
        <v>193550</v>
      </c>
    </row>
    <row r="1706" spans="1:9">
      <c r="A1706" t="s">
        <v>801</v>
      </c>
      <c r="B1706" t="s">
        <v>573</v>
      </c>
      <c r="C1706" t="s">
        <v>72</v>
      </c>
      <c r="D1706" t="s">
        <v>451</v>
      </c>
      <c r="E1706">
        <v>11</v>
      </c>
      <c r="F1706">
        <v>70</v>
      </c>
      <c r="G1706">
        <v>52</v>
      </c>
      <c r="H1706">
        <v>36</v>
      </c>
      <c r="I1706">
        <v>387659</v>
      </c>
    </row>
    <row r="1707" spans="1:9">
      <c r="A1707" t="s">
        <v>801</v>
      </c>
      <c r="B1707" t="s">
        <v>573</v>
      </c>
      <c r="C1707" t="s">
        <v>72</v>
      </c>
      <c r="D1707" t="s">
        <v>451</v>
      </c>
      <c r="E1707">
        <v>12</v>
      </c>
      <c r="F1707">
        <v>65</v>
      </c>
      <c r="G1707">
        <v>47</v>
      </c>
      <c r="H1707">
        <v>37</v>
      </c>
      <c r="I1707">
        <v>1273527</v>
      </c>
    </row>
    <row r="1708" spans="1:9">
      <c r="A1708" t="s">
        <v>801</v>
      </c>
      <c r="B1708" t="s">
        <v>573</v>
      </c>
      <c r="C1708" t="s">
        <v>72</v>
      </c>
      <c r="D1708" t="s">
        <v>451</v>
      </c>
      <c r="E1708">
        <v>13</v>
      </c>
      <c r="F1708">
        <v>60</v>
      </c>
      <c r="G1708">
        <v>38</v>
      </c>
      <c r="H1708">
        <v>35</v>
      </c>
      <c r="I1708">
        <v>261873</v>
      </c>
    </row>
    <row r="1709" spans="1:9">
      <c r="A1709" t="s">
        <v>801</v>
      </c>
      <c r="B1709" t="s">
        <v>573</v>
      </c>
      <c r="C1709" t="s">
        <v>72</v>
      </c>
      <c r="D1709" t="s">
        <v>451</v>
      </c>
      <c r="E1709">
        <v>14</v>
      </c>
      <c r="F1709">
        <v>80</v>
      </c>
      <c r="G1709">
        <v>38.25</v>
      </c>
      <c r="H1709">
        <v>51.75</v>
      </c>
      <c r="I1709">
        <v>71460</v>
      </c>
    </row>
    <row r="1710" spans="1:9">
      <c r="A1710" t="s">
        <v>801</v>
      </c>
      <c r="B1710" t="s">
        <v>573</v>
      </c>
      <c r="C1710" t="s">
        <v>72</v>
      </c>
      <c r="D1710" t="s">
        <v>451</v>
      </c>
      <c r="E1710">
        <v>22</v>
      </c>
      <c r="F1710">
        <v>47</v>
      </c>
      <c r="G1710">
        <v>32</v>
      </c>
      <c r="H1710">
        <v>28</v>
      </c>
      <c r="I1710">
        <v>1387561</v>
      </c>
    </row>
    <row r="1711" spans="1:9">
      <c r="A1711" t="s">
        <v>801</v>
      </c>
      <c r="B1711" t="s">
        <v>573</v>
      </c>
      <c r="C1711" t="s">
        <v>72</v>
      </c>
      <c r="D1711" t="s">
        <v>451</v>
      </c>
      <c r="E1711">
        <v>71</v>
      </c>
      <c r="F1711">
        <v>85</v>
      </c>
      <c r="G1711">
        <v>39.9</v>
      </c>
      <c r="H1711">
        <v>58</v>
      </c>
      <c r="I1711">
        <v>68792</v>
      </c>
    </row>
    <row r="1712" spans="1:9">
      <c r="A1712" t="s">
        <v>801</v>
      </c>
      <c r="B1712" t="s">
        <v>573</v>
      </c>
      <c r="C1712" t="s">
        <v>72</v>
      </c>
      <c r="D1712" t="s">
        <v>455</v>
      </c>
      <c r="E1712">
        <v>111</v>
      </c>
      <c r="F1712">
        <v>71</v>
      </c>
      <c r="G1712">
        <v>52</v>
      </c>
      <c r="H1712">
        <v>44.3</v>
      </c>
      <c r="I1712">
        <v>108360</v>
      </c>
    </row>
    <row r="1713" spans="1:9">
      <c r="A1713" t="s">
        <v>801</v>
      </c>
      <c r="B1713" t="s">
        <v>573</v>
      </c>
      <c r="C1713" t="s">
        <v>72</v>
      </c>
      <c r="D1713" t="s">
        <v>455</v>
      </c>
      <c r="E1713">
        <v>114</v>
      </c>
      <c r="F1713">
        <v>125</v>
      </c>
      <c r="G1713">
        <v>87</v>
      </c>
      <c r="H1713">
        <v>75</v>
      </c>
      <c r="I1713">
        <v>1442263</v>
      </c>
    </row>
    <row r="1714" spans="1:9">
      <c r="A1714" t="s">
        <v>801</v>
      </c>
      <c r="B1714" t="s">
        <v>573</v>
      </c>
      <c r="C1714" t="s">
        <v>72</v>
      </c>
      <c r="D1714" t="s">
        <v>455</v>
      </c>
      <c r="E1714">
        <v>121</v>
      </c>
      <c r="F1714">
        <v>43</v>
      </c>
      <c r="G1714">
        <v>34</v>
      </c>
      <c r="H1714">
        <v>22</v>
      </c>
      <c r="I1714">
        <v>1123325</v>
      </c>
    </row>
    <row r="1715" spans="1:9">
      <c r="A1715" t="s">
        <v>801</v>
      </c>
      <c r="B1715" t="s">
        <v>573</v>
      </c>
      <c r="C1715" t="s">
        <v>72</v>
      </c>
      <c r="D1715" t="s">
        <v>455</v>
      </c>
      <c r="E1715">
        <v>161</v>
      </c>
      <c r="F1715">
        <v>70</v>
      </c>
      <c r="G1715">
        <v>32</v>
      </c>
      <c r="H1715">
        <v>44.45</v>
      </c>
      <c r="I1715">
        <v>126453</v>
      </c>
    </row>
    <row r="1716" spans="1:9">
      <c r="A1716" t="s">
        <v>801</v>
      </c>
      <c r="B1716" t="s">
        <v>573</v>
      </c>
      <c r="C1716" t="s">
        <v>72</v>
      </c>
      <c r="D1716" t="s">
        <v>441</v>
      </c>
      <c r="E1716">
        <v>311</v>
      </c>
      <c r="F1716">
        <v>200</v>
      </c>
      <c r="G1716">
        <v>91</v>
      </c>
      <c r="H1716">
        <v>138.4</v>
      </c>
      <c r="I1716">
        <v>163893</v>
      </c>
    </row>
    <row r="1717" spans="1:9">
      <c r="A1717" t="s">
        <v>801</v>
      </c>
      <c r="B1717" t="s">
        <v>573</v>
      </c>
      <c r="C1717" t="s">
        <v>72</v>
      </c>
      <c r="D1717" t="s">
        <v>433</v>
      </c>
      <c r="E1717">
        <v>521</v>
      </c>
      <c r="F1717">
        <v>165</v>
      </c>
      <c r="G1717">
        <v>75</v>
      </c>
      <c r="H1717">
        <v>112.7</v>
      </c>
      <c r="I1717">
        <v>135046</v>
      </c>
    </row>
    <row r="1718" spans="1:9">
      <c r="A1718" t="s">
        <v>801</v>
      </c>
      <c r="B1718" t="s">
        <v>573</v>
      </c>
      <c r="C1718" t="s">
        <v>72</v>
      </c>
      <c r="D1718" t="s">
        <v>433</v>
      </c>
      <c r="E1718">
        <v>522</v>
      </c>
      <c r="F1718">
        <v>200</v>
      </c>
      <c r="G1718">
        <v>92.75</v>
      </c>
      <c r="H1718">
        <v>138</v>
      </c>
      <c r="I1718">
        <v>93131</v>
      </c>
    </row>
    <row r="1719" spans="1:9">
      <c r="A1719" t="s">
        <v>801</v>
      </c>
      <c r="B1719" t="s">
        <v>573</v>
      </c>
      <c r="C1719" t="s">
        <v>72</v>
      </c>
      <c r="D1719" t="s">
        <v>433</v>
      </c>
      <c r="E1719">
        <v>523</v>
      </c>
      <c r="F1719">
        <v>235</v>
      </c>
      <c r="G1719">
        <v>107.25</v>
      </c>
      <c r="H1719">
        <v>159</v>
      </c>
      <c r="I1719">
        <v>67931</v>
      </c>
    </row>
    <row r="1720" spans="1:9">
      <c r="A1720" t="s">
        <v>801</v>
      </c>
      <c r="B1720" t="s">
        <v>573</v>
      </c>
      <c r="C1720" t="s">
        <v>72</v>
      </c>
      <c r="D1720" t="s">
        <v>433</v>
      </c>
      <c r="E1720">
        <v>531</v>
      </c>
      <c r="F1720">
        <v>179</v>
      </c>
      <c r="G1720">
        <v>84.5</v>
      </c>
      <c r="H1720">
        <v>116.2</v>
      </c>
      <c r="I1720">
        <v>386011</v>
      </c>
    </row>
    <row r="1721" spans="1:9">
      <c r="A1721" t="s">
        <v>801</v>
      </c>
      <c r="B1721" t="s">
        <v>573</v>
      </c>
      <c r="C1721" t="s">
        <v>72</v>
      </c>
      <c r="D1721" t="s">
        <v>433</v>
      </c>
      <c r="E1721">
        <v>532</v>
      </c>
      <c r="F1721">
        <v>224</v>
      </c>
      <c r="G1721">
        <v>108</v>
      </c>
      <c r="H1721">
        <v>150</v>
      </c>
      <c r="I1721">
        <v>329151</v>
      </c>
    </row>
    <row r="1722" spans="1:9">
      <c r="A1722" t="s">
        <v>801</v>
      </c>
      <c r="B1722" t="s">
        <v>573</v>
      </c>
      <c r="C1722" t="s">
        <v>72</v>
      </c>
      <c r="D1722" t="s">
        <v>433</v>
      </c>
      <c r="E1722">
        <v>533</v>
      </c>
      <c r="F1722">
        <v>260</v>
      </c>
      <c r="G1722">
        <v>125</v>
      </c>
      <c r="H1722">
        <v>177.6</v>
      </c>
      <c r="I1722">
        <v>162092</v>
      </c>
    </row>
    <row r="1723" spans="1:9">
      <c r="A1723" t="s">
        <v>801</v>
      </c>
      <c r="B1723" t="s">
        <v>573</v>
      </c>
      <c r="C1723" t="s">
        <v>72</v>
      </c>
      <c r="D1723" t="s">
        <v>433</v>
      </c>
      <c r="E1723">
        <v>534</v>
      </c>
      <c r="F1723">
        <v>285</v>
      </c>
      <c r="G1723">
        <v>136.80000000000001</v>
      </c>
      <c r="H1723">
        <v>193</v>
      </c>
      <c r="I1723">
        <v>64601</v>
      </c>
    </row>
    <row r="1724" spans="1:9">
      <c r="A1724" t="s">
        <v>801</v>
      </c>
      <c r="B1724" t="s">
        <v>573</v>
      </c>
      <c r="C1724" t="s">
        <v>72</v>
      </c>
      <c r="D1724" t="s">
        <v>433</v>
      </c>
      <c r="E1724">
        <v>575</v>
      </c>
      <c r="F1724">
        <v>42</v>
      </c>
      <c r="G1724">
        <v>18.75</v>
      </c>
      <c r="H1724">
        <v>30</v>
      </c>
      <c r="I1724">
        <v>60210</v>
      </c>
    </row>
    <row r="1725" spans="1:9">
      <c r="A1725" t="s">
        <v>801</v>
      </c>
      <c r="B1725" t="s">
        <v>573</v>
      </c>
      <c r="C1725" t="s">
        <v>72</v>
      </c>
      <c r="D1725" t="s">
        <v>433</v>
      </c>
      <c r="E1725">
        <v>577</v>
      </c>
      <c r="F1725">
        <v>45</v>
      </c>
      <c r="G1725">
        <v>20.45</v>
      </c>
      <c r="H1725">
        <v>28.5</v>
      </c>
      <c r="I1725">
        <v>116139</v>
      </c>
    </row>
    <row r="1726" spans="1:9">
      <c r="A1726" t="s">
        <v>801</v>
      </c>
      <c r="B1726" t="s">
        <v>573</v>
      </c>
      <c r="C1726" t="s">
        <v>72</v>
      </c>
      <c r="D1726" t="s">
        <v>799</v>
      </c>
      <c r="E1726">
        <v>615</v>
      </c>
      <c r="F1726">
        <v>1794.5</v>
      </c>
      <c r="G1726">
        <v>700</v>
      </c>
      <c r="H1726">
        <v>1330</v>
      </c>
      <c r="I1726">
        <v>66600</v>
      </c>
    </row>
    <row r="1727" spans="1:9">
      <c r="A1727" t="s">
        <v>801</v>
      </c>
      <c r="B1727" t="s">
        <v>573</v>
      </c>
      <c r="C1727" t="s">
        <v>804</v>
      </c>
      <c r="D1727" t="s">
        <v>451</v>
      </c>
      <c r="E1727">
        <v>11</v>
      </c>
      <c r="F1727">
        <v>65</v>
      </c>
      <c r="G1727">
        <v>52</v>
      </c>
      <c r="H1727">
        <v>33</v>
      </c>
      <c r="I1727">
        <v>238184</v>
      </c>
    </row>
    <row r="1728" spans="1:9">
      <c r="A1728" t="s">
        <v>801</v>
      </c>
      <c r="B1728" t="s">
        <v>573</v>
      </c>
      <c r="C1728" t="s">
        <v>804</v>
      </c>
      <c r="D1728" t="s">
        <v>451</v>
      </c>
      <c r="E1728">
        <v>12</v>
      </c>
      <c r="F1728">
        <v>60</v>
      </c>
      <c r="G1728">
        <v>46</v>
      </c>
      <c r="H1728">
        <v>34</v>
      </c>
      <c r="I1728">
        <v>910958</v>
      </c>
    </row>
    <row r="1729" spans="1:9">
      <c r="A1729" t="s">
        <v>801</v>
      </c>
      <c r="B1729" t="s">
        <v>573</v>
      </c>
      <c r="C1729" t="s">
        <v>804</v>
      </c>
      <c r="D1729" t="s">
        <v>451</v>
      </c>
      <c r="E1729">
        <v>13</v>
      </c>
      <c r="F1729">
        <v>55</v>
      </c>
      <c r="G1729">
        <v>34.799999999999997</v>
      </c>
      <c r="H1729">
        <v>36.700000000000003</v>
      </c>
      <c r="I1729">
        <v>155038</v>
      </c>
    </row>
    <row r="1730" spans="1:9">
      <c r="A1730" t="s">
        <v>801</v>
      </c>
      <c r="B1730" t="s">
        <v>573</v>
      </c>
      <c r="C1730" t="s">
        <v>804</v>
      </c>
      <c r="D1730" t="s">
        <v>451</v>
      </c>
      <c r="E1730">
        <v>14</v>
      </c>
      <c r="F1730">
        <v>80</v>
      </c>
      <c r="G1730">
        <v>40</v>
      </c>
      <c r="H1730">
        <v>52.8</v>
      </c>
      <c r="I1730">
        <v>59854</v>
      </c>
    </row>
    <row r="1731" spans="1:9">
      <c r="A1731" t="s">
        <v>801</v>
      </c>
      <c r="B1731" t="s">
        <v>573</v>
      </c>
      <c r="C1731" t="s">
        <v>804</v>
      </c>
      <c r="D1731" t="s">
        <v>451</v>
      </c>
      <c r="E1731">
        <v>22</v>
      </c>
      <c r="F1731">
        <v>50</v>
      </c>
      <c r="G1731">
        <v>30.1</v>
      </c>
      <c r="H1731">
        <v>32.299999999999997</v>
      </c>
      <c r="I1731">
        <v>730897</v>
      </c>
    </row>
    <row r="1732" spans="1:9">
      <c r="A1732" t="s">
        <v>801</v>
      </c>
      <c r="B1732" t="s">
        <v>573</v>
      </c>
      <c r="C1732" t="s">
        <v>804</v>
      </c>
      <c r="D1732" t="s">
        <v>451</v>
      </c>
      <c r="E1732">
        <v>71</v>
      </c>
      <c r="F1732">
        <v>84</v>
      </c>
      <c r="G1732">
        <v>40</v>
      </c>
      <c r="H1732">
        <v>57</v>
      </c>
      <c r="I1732">
        <v>38139</v>
      </c>
    </row>
    <row r="1733" spans="1:9">
      <c r="A1733" t="s">
        <v>801</v>
      </c>
      <c r="B1733" t="s">
        <v>573</v>
      </c>
      <c r="C1733" t="s">
        <v>804</v>
      </c>
      <c r="D1733" t="s">
        <v>455</v>
      </c>
      <c r="E1733">
        <v>111</v>
      </c>
      <c r="F1733">
        <v>65</v>
      </c>
      <c r="G1733">
        <v>48.5</v>
      </c>
      <c r="H1733">
        <v>43.5</v>
      </c>
      <c r="I1733">
        <v>66235</v>
      </c>
    </row>
    <row r="1734" spans="1:9">
      <c r="A1734" t="s">
        <v>801</v>
      </c>
      <c r="B1734" t="s">
        <v>573</v>
      </c>
      <c r="C1734" t="s">
        <v>804</v>
      </c>
      <c r="D1734" t="s">
        <v>455</v>
      </c>
      <c r="E1734">
        <v>114</v>
      </c>
      <c r="F1734">
        <v>125</v>
      </c>
      <c r="G1734">
        <v>87</v>
      </c>
      <c r="H1734">
        <v>80.599999999999994</v>
      </c>
      <c r="I1734">
        <v>907334</v>
      </c>
    </row>
    <row r="1735" spans="1:9">
      <c r="A1735" t="s">
        <v>801</v>
      </c>
      <c r="B1735" t="s">
        <v>573</v>
      </c>
      <c r="C1735" t="s">
        <v>804</v>
      </c>
      <c r="D1735" t="s">
        <v>455</v>
      </c>
      <c r="E1735">
        <v>121</v>
      </c>
      <c r="F1735">
        <v>40</v>
      </c>
      <c r="G1735">
        <v>35</v>
      </c>
      <c r="H1735">
        <v>16.899999999999999</v>
      </c>
      <c r="I1735">
        <v>421341</v>
      </c>
    </row>
    <row r="1736" spans="1:9">
      <c r="A1736" t="s">
        <v>801</v>
      </c>
      <c r="B1736" t="s">
        <v>573</v>
      </c>
      <c r="C1736" t="s">
        <v>804</v>
      </c>
      <c r="D1736" t="s">
        <v>455</v>
      </c>
      <c r="E1736">
        <v>161</v>
      </c>
      <c r="F1736">
        <v>65</v>
      </c>
      <c r="G1736">
        <v>41.5</v>
      </c>
      <c r="H1736">
        <v>44.7</v>
      </c>
      <c r="I1736">
        <v>131735</v>
      </c>
    </row>
    <row r="1737" spans="1:9">
      <c r="A1737" t="s">
        <v>801</v>
      </c>
      <c r="B1737" t="s">
        <v>573</v>
      </c>
      <c r="C1737" t="s">
        <v>804</v>
      </c>
      <c r="D1737" t="s">
        <v>441</v>
      </c>
      <c r="E1737">
        <v>311</v>
      </c>
      <c r="F1737">
        <v>189</v>
      </c>
      <c r="G1737">
        <v>84.5</v>
      </c>
      <c r="H1737">
        <v>136</v>
      </c>
      <c r="I1737">
        <v>111134</v>
      </c>
    </row>
    <row r="1738" spans="1:9">
      <c r="A1738" t="s">
        <v>801</v>
      </c>
      <c r="B1738" t="s">
        <v>573</v>
      </c>
      <c r="C1738" t="s">
        <v>804</v>
      </c>
      <c r="D1738" t="s">
        <v>433</v>
      </c>
      <c r="E1738">
        <v>521</v>
      </c>
      <c r="F1738">
        <v>160</v>
      </c>
      <c r="G1738">
        <v>75.650000000000006</v>
      </c>
      <c r="H1738">
        <v>117</v>
      </c>
      <c r="I1738">
        <v>88383</v>
      </c>
    </row>
    <row r="1739" spans="1:9">
      <c r="A1739" t="s">
        <v>801</v>
      </c>
      <c r="B1739" t="s">
        <v>573</v>
      </c>
      <c r="C1739" t="s">
        <v>804</v>
      </c>
      <c r="D1739" t="s">
        <v>433</v>
      </c>
      <c r="E1739">
        <v>522</v>
      </c>
      <c r="F1739">
        <v>190</v>
      </c>
      <c r="G1739">
        <v>89.6</v>
      </c>
      <c r="H1739">
        <v>135</v>
      </c>
      <c r="I1739">
        <v>67798</v>
      </c>
    </row>
    <row r="1740" spans="1:9">
      <c r="A1740" t="s">
        <v>801</v>
      </c>
      <c r="B1740" t="s">
        <v>573</v>
      </c>
      <c r="C1740" t="s">
        <v>804</v>
      </c>
      <c r="D1740" t="s">
        <v>433</v>
      </c>
      <c r="E1740">
        <v>523</v>
      </c>
      <c r="F1740">
        <v>215</v>
      </c>
      <c r="G1740">
        <v>106.25</v>
      </c>
      <c r="H1740">
        <v>156.5</v>
      </c>
      <c r="I1740">
        <v>46097</v>
      </c>
    </row>
    <row r="1741" spans="1:9">
      <c r="A1741" t="s">
        <v>801</v>
      </c>
      <c r="B1741" t="s">
        <v>573</v>
      </c>
      <c r="C1741" t="s">
        <v>804</v>
      </c>
      <c r="D1741" t="s">
        <v>433</v>
      </c>
      <c r="E1741">
        <v>531</v>
      </c>
      <c r="F1741">
        <v>168</v>
      </c>
      <c r="G1741">
        <v>80.55</v>
      </c>
      <c r="H1741">
        <v>116.5</v>
      </c>
      <c r="I1741">
        <v>249285</v>
      </c>
    </row>
    <row r="1742" spans="1:9">
      <c r="A1742" t="s">
        <v>801</v>
      </c>
      <c r="B1742" t="s">
        <v>573</v>
      </c>
      <c r="C1742" t="s">
        <v>804</v>
      </c>
      <c r="D1742" t="s">
        <v>433</v>
      </c>
      <c r="E1742">
        <v>532</v>
      </c>
      <c r="F1742">
        <v>205</v>
      </c>
      <c r="G1742">
        <v>102.4</v>
      </c>
      <c r="H1742">
        <v>144</v>
      </c>
      <c r="I1742">
        <v>234255</v>
      </c>
    </row>
    <row r="1743" spans="1:9">
      <c r="A1743" t="s">
        <v>801</v>
      </c>
      <c r="B1743" t="s">
        <v>573</v>
      </c>
      <c r="C1743" t="s">
        <v>804</v>
      </c>
      <c r="D1743" t="s">
        <v>433</v>
      </c>
      <c r="E1743">
        <v>533</v>
      </c>
      <c r="F1743">
        <v>245</v>
      </c>
      <c r="G1743">
        <v>116.9</v>
      </c>
      <c r="H1743">
        <v>171</v>
      </c>
      <c r="I1743">
        <v>108030</v>
      </c>
    </row>
    <row r="1744" spans="1:9">
      <c r="A1744" t="s">
        <v>801</v>
      </c>
      <c r="B1744" t="s">
        <v>573</v>
      </c>
      <c r="C1744" t="s">
        <v>804</v>
      </c>
      <c r="D1744" t="s">
        <v>433</v>
      </c>
      <c r="E1744">
        <v>534</v>
      </c>
      <c r="F1744">
        <v>265</v>
      </c>
      <c r="G1744">
        <v>121.1</v>
      </c>
      <c r="H1744">
        <v>191</v>
      </c>
      <c r="I1744">
        <v>48991</v>
      </c>
    </row>
    <row r="1745" spans="1:9">
      <c r="A1745" t="s">
        <v>801</v>
      </c>
      <c r="B1745" t="s">
        <v>573</v>
      </c>
      <c r="C1745" t="s">
        <v>804</v>
      </c>
      <c r="D1745" t="s">
        <v>433</v>
      </c>
      <c r="E1745">
        <v>575</v>
      </c>
      <c r="F1745">
        <v>43</v>
      </c>
      <c r="G1745">
        <v>21</v>
      </c>
      <c r="H1745">
        <v>30.2</v>
      </c>
      <c r="I1745">
        <v>45238</v>
      </c>
    </row>
    <row r="1746" spans="1:9">
      <c r="A1746" t="s">
        <v>801</v>
      </c>
      <c r="B1746" t="s">
        <v>573</v>
      </c>
      <c r="C1746" t="s">
        <v>804</v>
      </c>
      <c r="D1746" t="s">
        <v>433</v>
      </c>
      <c r="E1746">
        <v>577</v>
      </c>
      <c r="F1746">
        <v>48</v>
      </c>
      <c r="G1746">
        <v>21</v>
      </c>
      <c r="H1746">
        <v>32.299999999999997</v>
      </c>
      <c r="I1746">
        <v>115536</v>
      </c>
    </row>
    <row r="1747" spans="1:9">
      <c r="A1747" t="s">
        <v>801</v>
      </c>
      <c r="B1747" t="s">
        <v>573</v>
      </c>
      <c r="C1747" t="s">
        <v>804</v>
      </c>
      <c r="D1747" t="s">
        <v>799</v>
      </c>
      <c r="E1747">
        <v>615</v>
      </c>
      <c r="F1747">
        <v>1760</v>
      </c>
      <c r="G1747">
        <v>791.1</v>
      </c>
      <c r="H1747">
        <v>1345</v>
      </c>
      <c r="I1747">
        <v>32655</v>
      </c>
    </row>
    <row r="1748" spans="1:9">
      <c r="A1748" t="s">
        <v>801</v>
      </c>
      <c r="B1748" t="s">
        <v>573</v>
      </c>
      <c r="C1748" t="s">
        <v>803</v>
      </c>
      <c r="D1748" t="s">
        <v>451</v>
      </c>
      <c r="E1748">
        <v>11</v>
      </c>
      <c r="F1748">
        <v>72</v>
      </c>
      <c r="G1748">
        <v>53</v>
      </c>
      <c r="H1748">
        <v>38.4</v>
      </c>
      <c r="I1748">
        <v>234210</v>
      </c>
    </row>
    <row r="1749" spans="1:9">
      <c r="A1749" t="s">
        <v>801</v>
      </c>
      <c r="B1749" t="s">
        <v>573</v>
      </c>
      <c r="C1749" t="s">
        <v>803</v>
      </c>
      <c r="D1749" t="s">
        <v>451</v>
      </c>
      <c r="E1749">
        <v>12</v>
      </c>
      <c r="F1749">
        <v>60</v>
      </c>
      <c r="G1749">
        <v>46</v>
      </c>
      <c r="H1749">
        <v>35.15</v>
      </c>
      <c r="I1749">
        <v>747787</v>
      </c>
    </row>
    <row r="1750" spans="1:9">
      <c r="A1750" t="s">
        <v>801</v>
      </c>
      <c r="B1750" t="s">
        <v>573</v>
      </c>
      <c r="C1750" t="s">
        <v>803</v>
      </c>
      <c r="D1750" t="s">
        <v>451</v>
      </c>
      <c r="E1750">
        <v>13</v>
      </c>
      <c r="F1750">
        <v>53</v>
      </c>
      <c r="G1750">
        <v>33</v>
      </c>
      <c r="H1750">
        <v>33.9</v>
      </c>
      <c r="I1750">
        <v>154135</v>
      </c>
    </row>
    <row r="1751" spans="1:9">
      <c r="A1751" t="s">
        <v>801</v>
      </c>
      <c r="B1751" t="s">
        <v>573</v>
      </c>
      <c r="C1751" t="s">
        <v>803</v>
      </c>
      <c r="D1751" t="s">
        <v>451</v>
      </c>
      <c r="E1751">
        <v>14</v>
      </c>
      <c r="F1751">
        <v>70</v>
      </c>
      <c r="G1751">
        <v>40.5</v>
      </c>
      <c r="H1751">
        <v>47</v>
      </c>
      <c r="I1751">
        <v>57547</v>
      </c>
    </row>
    <row r="1752" spans="1:9">
      <c r="A1752" t="s">
        <v>801</v>
      </c>
      <c r="B1752" t="s">
        <v>573</v>
      </c>
      <c r="C1752" t="s">
        <v>803</v>
      </c>
      <c r="D1752" t="s">
        <v>451</v>
      </c>
      <c r="E1752">
        <v>22</v>
      </c>
      <c r="F1752">
        <v>45</v>
      </c>
      <c r="G1752">
        <v>32</v>
      </c>
      <c r="H1752">
        <v>28.8</v>
      </c>
      <c r="I1752">
        <v>838935</v>
      </c>
    </row>
    <row r="1753" spans="1:9">
      <c r="A1753" t="s">
        <v>801</v>
      </c>
      <c r="B1753" t="s">
        <v>573</v>
      </c>
      <c r="C1753" t="s">
        <v>803</v>
      </c>
      <c r="D1753" t="s">
        <v>451</v>
      </c>
      <c r="E1753">
        <v>71</v>
      </c>
      <c r="F1753">
        <v>70</v>
      </c>
      <c r="G1753">
        <v>40</v>
      </c>
      <c r="H1753">
        <v>47</v>
      </c>
      <c r="I1753">
        <v>40603</v>
      </c>
    </row>
    <row r="1754" spans="1:9">
      <c r="A1754" t="s">
        <v>801</v>
      </c>
      <c r="B1754" t="s">
        <v>573</v>
      </c>
      <c r="C1754" t="s">
        <v>803</v>
      </c>
      <c r="D1754" t="s">
        <v>455</v>
      </c>
      <c r="E1754">
        <v>111</v>
      </c>
      <c r="F1754">
        <v>68</v>
      </c>
      <c r="G1754">
        <v>49</v>
      </c>
      <c r="H1754">
        <v>43.8</v>
      </c>
      <c r="I1754">
        <v>72115</v>
      </c>
    </row>
    <row r="1755" spans="1:9">
      <c r="A1755" t="s">
        <v>801</v>
      </c>
      <c r="B1755" t="s">
        <v>573</v>
      </c>
      <c r="C1755" t="s">
        <v>803</v>
      </c>
      <c r="D1755" t="s">
        <v>455</v>
      </c>
      <c r="E1755">
        <v>114</v>
      </c>
      <c r="F1755">
        <v>122</v>
      </c>
      <c r="G1755">
        <v>87</v>
      </c>
      <c r="H1755">
        <v>77.5</v>
      </c>
      <c r="I1755">
        <v>839386</v>
      </c>
    </row>
    <row r="1756" spans="1:9">
      <c r="A1756" t="s">
        <v>801</v>
      </c>
      <c r="B1756" t="s">
        <v>573</v>
      </c>
      <c r="C1756" t="s">
        <v>803</v>
      </c>
      <c r="D1756" t="s">
        <v>455</v>
      </c>
      <c r="E1756">
        <v>121</v>
      </c>
      <c r="F1756">
        <v>35</v>
      </c>
      <c r="G1756">
        <v>25.2</v>
      </c>
      <c r="H1756">
        <v>17.3</v>
      </c>
      <c r="I1756">
        <v>610616</v>
      </c>
    </row>
    <row r="1757" spans="1:9">
      <c r="A1757" t="s">
        <v>801</v>
      </c>
      <c r="B1757" t="s">
        <v>573</v>
      </c>
      <c r="C1757" t="s">
        <v>803</v>
      </c>
      <c r="D1757" t="s">
        <v>455</v>
      </c>
      <c r="E1757">
        <v>161</v>
      </c>
      <c r="F1757">
        <v>65</v>
      </c>
      <c r="G1757">
        <v>33.299999999999997</v>
      </c>
      <c r="H1757">
        <v>44.75</v>
      </c>
      <c r="I1757">
        <v>66059</v>
      </c>
    </row>
    <row r="1758" spans="1:9">
      <c r="A1758" t="s">
        <v>801</v>
      </c>
      <c r="B1758" t="s">
        <v>573</v>
      </c>
      <c r="C1758" t="s">
        <v>803</v>
      </c>
      <c r="D1758" t="s">
        <v>441</v>
      </c>
      <c r="E1758">
        <v>311</v>
      </c>
      <c r="F1758">
        <v>195</v>
      </c>
      <c r="G1758">
        <v>97.5</v>
      </c>
      <c r="H1758">
        <v>138</v>
      </c>
      <c r="I1758">
        <v>100507</v>
      </c>
    </row>
    <row r="1759" spans="1:9">
      <c r="A1759" t="s">
        <v>801</v>
      </c>
      <c r="B1759" t="s">
        <v>573</v>
      </c>
      <c r="C1759" t="s">
        <v>803</v>
      </c>
      <c r="D1759" t="s">
        <v>433</v>
      </c>
      <c r="E1759">
        <v>521</v>
      </c>
      <c r="F1759">
        <v>150</v>
      </c>
      <c r="G1759">
        <v>82.95</v>
      </c>
      <c r="H1759">
        <v>105.35</v>
      </c>
      <c r="I1759">
        <v>87247</v>
      </c>
    </row>
    <row r="1760" spans="1:9">
      <c r="A1760" t="s">
        <v>801</v>
      </c>
      <c r="B1760" t="s">
        <v>573</v>
      </c>
      <c r="C1760" t="s">
        <v>803</v>
      </c>
      <c r="D1760" t="s">
        <v>433</v>
      </c>
      <c r="E1760">
        <v>522</v>
      </c>
      <c r="F1760">
        <v>184</v>
      </c>
      <c r="G1760">
        <v>101.4</v>
      </c>
      <c r="H1760">
        <v>127.4</v>
      </c>
      <c r="I1760">
        <v>69800</v>
      </c>
    </row>
    <row r="1761" spans="1:9">
      <c r="A1761" t="s">
        <v>801</v>
      </c>
      <c r="B1761" t="s">
        <v>573</v>
      </c>
      <c r="C1761" t="s">
        <v>803</v>
      </c>
      <c r="D1761" t="s">
        <v>433</v>
      </c>
      <c r="E1761">
        <v>523</v>
      </c>
      <c r="F1761">
        <v>215</v>
      </c>
      <c r="G1761">
        <v>117.2</v>
      </c>
      <c r="H1761">
        <v>149.19999999999999</v>
      </c>
      <c r="I1761">
        <v>43995</v>
      </c>
    </row>
    <row r="1762" spans="1:9">
      <c r="A1762" t="s">
        <v>801</v>
      </c>
      <c r="B1762" t="s">
        <v>573</v>
      </c>
      <c r="C1762" t="s">
        <v>803</v>
      </c>
      <c r="D1762" t="s">
        <v>433</v>
      </c>
      <c r="E1762">
        <v>531</v>
      </c>
      <c r="F1762">
        <v>160</v>
      </c>
      <c r="G1762">
        <v>92.5</v>
      </c>
      <c r="H1762">
        <v>109.1</v>
      </c>
      <c r="I1762">
        <v>242198</v>
      </c>
    </row>
    <row r="1763" spans="1:9">
      <c r="A1763" t="s">
        <v>801</v>
      </c>
      <c r="B1763" t="s">
        <v>573</v>
      </c>
      <c r="C1763" t="s">
        <v>803</v>
      </c>
      <c r="D1763" t="s">
        <v>433</v>
      </c>
      <c r="E1763">
        <v>532</v>
      </c>
      <c r="F1763">
        <v>200</v>
      </c>
      <c r="G1763">
        <v>119.6</v>
      </c>
      <c r="H1763">
        <v>137.69999999999999</v>
      </c>
      <c r="I1763">
        <v>243095</v>
      </c>
    </row>
    <row r="1764" spans="1:9">
      <c r="A1764" t="s">
        <v>801</v>
      </c>
      <c r="B1764" t="s">
        <v>573</v>
      </c>
      <c r="C1764" t="s">
        <v>803</v>
      </c>
      <c r="D1764" t="s">
        <v>433</v>
      </c>
      <c r="E1764">
        <v>533</v>
      </c>
      <c r="F1764">
        <v>250</v>
      </c>
      <c r="G1764">
        <v>138.4</v>
      </c>
      <c r="H1764">
        <v>167.95</v>
      </c>
      <c r="I1764">
        <v>109337</v>
      </c>
    </row>
    <row r="1765" spans="1:9">
      <c r="A1765" t="s">
        <v>801</v>
      </c>
      <c r="B1765" t="s">
        <v>573</v>
      </c>
      <c r="C1765" t="s">
        <v>803</v>
      </c>
      <c r="D1765" t="s">
        <v>433</v>
      </c>
      <c r="E1765">
        <v>534</v>
      </c>
      <c r="F1765">
        <v>279</v>
      </c>
      <c r="G1765">
        <v>150.15</v>
      </c>
      <c r="H1765">
        <v>191</v>
      </c>
      <c r="I1765">
        <v>47005</v>
      </c>
    </row>
    <row r="1766" spans="1:9">
      <c r="A1766" t="s">
        <v>801</v>
      </c>
      <c r="B1766" t="s">
        <v>573</v>
      </c>
      <c r="C1766" t="s">
        <v>803</v>
      </c>
      <c r="D1766" t="s">
        <v>433</v>
      </c>
      <c r="E1766">
        <v>575</v>
      </c>
      <c r="F1766">
        <v>39</v>
      </c>
      <c r="G1766">
        <v>23.024999999999999</v>
      </c>
      <c r="H1766">
        <v>26.8</v>
      </c>
      <c r="I1766">
        <v>23576</v>
      </c>
    </row>
    <row r="1767" spans="1:9">
      <c r="A1767" t="s">
        <v>801</v>
      </c>
      <c r="B1767" t="s">
        <v>573</v>
      </c>
      <c r="C1767" t="s">
        <v>803</v>
      </c>
      <c r="D1767" t="s">
        <v>433</v>
      </c>
      <c r="E1767">
        <v>577</v>
      </c>
      <c r="F1767">
        <v>44</v>
      </c>
      <c r="G1767">
        <v>22.4</v>
      </c>
      <c r="H1767">
        <v>30</v>
      </c>
      <c r="I1767">
        <v>87655</v>
      </c>
    </row>
    <row r="1768" spans="1:9">
      <c r="A1768" t="s">
        <v>801</v>
      </c>
      <c r="B1768" t="s">
        <v>573</v>
      </c>
      <c r="C1768" t="s">
        <v>803</v>
      </c>
      <c r="D1768" t="s">
        <v>799</v>
      </c>
      <c r="E1768">
        <v>615</v>
      </c>
      <c r="F1768">
        <v>1690</v>
      </c>
      <c r="G1768">
        <v>760</v>
      </c>
      <c r="H1768">
        <v>1260</v>
      </c>
      <c r="I1768">
        <v>35212</v>
      </c>
    </row>
    <row r="1769" spans="1:9">
      <c r="A1769" t="s">
        <v>801</v>
      </c>
      <c r="B1769" t="s">
        <v>573</v>
      </c>
      <c r="C1769" t="s">
        <v>78</v>
      </c>
      <c r="D1769" t="s">
        <v>451</v>
      </c>
      <c r="E1769">
        <v>11</v>
      </c>
      <c r="F1769">
        <v>65</v>
      </c>
      <c r="G1769">
        <v>52</v>
      </c>
      <c r="H1769">
        <v>37</v>
      </c>
      <c r="I1769">
        <v>157858</v>
      </c>
    </row>
    <row r="1770" spans="1:9">
      <c r="A1770" t="s">
        <v>801</v>
      </c>
      <c r="B1770" t="s">
        <v>573</v>
      </c>
      <c r="C1770" t="s">
        <v>78</v>
      </c>
      <c r="D1770" t="s">
        <v>451</v>
      </c>
      <c r="E1770">
        <v>12</v>
      </c>
      <c r="F1770">
        <v>59</v>
      </c>
      <c r="G1770">
        <v>46</v>
      </c>
      <c r="H1770">
        <v>33.274999999999999</v>
      </c>
      <c r="I1770">
        <v>377040</v>
      </c>
    </row>
    <row r="1771" spans="1:9">
      <c r="A1771" t="s">
        <v>801</v>
      </c>
      <c r="B1771" t="s">
        <v>573</v>
      </c>
      <c r="C1771" t="s">
        <v>78</v>
      </c>
      <c r="D1771" t="s">
        <v>451</v>
      </c>
      <c r="E1771">
        <v>13</v>
      </c>
      <c r="F1771">
        <v>55</v>
      </c>
      <c r="G1771">
        <v>35</v>
      </c>
      <c r="H1771">
        <v>33</v>
      </c>
      <c r="I1771">
        <v>93784</v>
      </c>
    </row>
    <row r="1772" spans="1:9">
      <c r="A1772" t="s">
        <v>801</v>
      </c>
      <c r="B1772" t="s">
        <v>573</v>
      </c>
      <c r="C1772" t="s">
        <v>78</v>
      </c>
      <c r="D1772" t="s">
        <v>451</v>
      </c>
      <c r="E1772">
        <v>14</v>
      </c>
      <c r="F1772">
        <v>80</v>
      </c>
      <c r="G1772">
        <v>40.200000000000003</v>
      </c>
      <c r="H1772">
        <v>48</v>
      </c>
      <c r="I1772">
        <v>58243</v>
      </c>
    </row>
    <row r="1773" spans="1:9">
      <c r="A1773" t="s">
        <v>801</v>
      </c>
      <c r="B1773" t="s">
        <v>573</v>
      </c>
      <c r="C1773" t="s">
        <v>78</v>
      </c>
      <c r="D1773" t="s">
        <v>451</v>
      </c>
      <c r="E1773">
        <v>22</v>
      </c>
      <c r="F1773">
        <v>47</v>
      </c>
      <c r="G1773">
        <v>30.4</v>
      </c>
      <c r="H1773">
        <v>27.1</v>
      </c>
      <c r="I1773">
        <v>598789</v>
      </c>
    </row>
    <row r="1774" spans="1:9">
      <c r="A1774" t="s">
        <v>801</v>
      </c>
      <c r="B1774" t="s">
        <v>573</v>
      </c>
      <c r="C1774" t="s">
        <v>78</v>
      </c>
      <c r="D1774" t="s">
        <v>451</v>
      </c>
      <c r="E1774">
        <v>71</v>
      </c>
      <c r="F1774">
        <v>75</v>
      </c>
      <c r="G1774">
        <v>39.200000000000003</v>
      </c>
      <c r="H1774">
        <v>53.5</v>
      </c>
      <c r="I1774">
        <v>32449</v>
      </c>
    </row>
    <row r="1775" spans="1:9">
      <c r="A1775" t="s">
        <v>801</v>
      </c>
      <c r="B1775" t="s">
        <v>573</v>
      </c>
      <c r="C1775" t="s">
        <v>78</v>
      </c>
      <c r="D1775" t="s">
        <v>455</v>
      </c>
      <c r="E1775">
        <v>111</v>
      </c>
      <c r="F1775">
        <v>75</v>
      </c>
      <c r="G1775">
        <v>56</v>
      </c>
      <c r="H1775">
        <v>50</v>
      </c>
      <c r="I1775">
        <v>18879</v>
      </c>
    </row>
    <row r="1776" spans="1:9">
      <c r="A1776" t="s">
        <v>801</v>
      </c>
      <c r="B1776" t="s">
        <v>573</v>
      </c>
      <c r="C1776" t="s">
        <v>78</v>
      </c>
      <c r="D1776" t="s">
        <v>455</v>
      </c>
      <c r="E1776">
        <v>114</v>
      </c>
      <c r="F1776">
        <v>118</v>
      </c>
      <c r="G1776">
        <v>100</v>
      </c>
      <c r="H1776">
        <v>75</v>
      </c>
      <c r="I1776">
        <v>510212</v>
      </c>
    </row>
    <row r="1777" spans="1:9">
      <c r="A1777" t="s">
        <v>801</v>
      </c>
      <c r="B1777" t="s">
        <v>573</v>
      </c>
      <c r="C1777" t="s">
        <v>78</v>
      </c>
      <c r="D1777" t="s">
        <v>455</v>
      </c>
      <c r="E1777">
        <v>121</v>
      </c>
      <c r="F1777">
        <v>42</v>
      </c>
      <c r="G1777">
        <v>26</v>
      </c>
      <c r="H1777">
        <v>20</v>
      </c>
      <c r="I1777">
        <v>228133</v>
      </c>
    </row>
    <row r="1778" spans="1:9">
      <c r="A1778" t="s">
        <v>801</v>
      </c>
      <c r="B1778" t="s">
        <v>573</v>
      </c>
      <c r="C1778" t="s">
        <v>78</v>
      </c>
      <c r="D1778" t="s">
        <v>455</v>
      </c>
      <c r="E1778">
        <v>161</v>
      </c>
      <c r="F1778">
        <v>68</v>
      </c>
      <c r="G1778">
        <v>38.5</v>
      </c>
      <c r="H1778">
        <v>47</v>
      </c>
      <c r="I1778">
        <v>36046</v>
      </c>
    </row>
    <row r="1779" spans="1:9">
      <c r="A1779" t="s">
        <v>801</v>
      </c>
      <c r="B1779" t="s">
        <v>573</v>
      </c>
      <c r="C1779" t="s">
        <v>78</v>
      </c>
      <c r="D1779" t="s">
        <v>441</v>
      </c>
      <c r="E1779">
        <v>311</v>
      </c>
      <c r="F1779">
        <v>180</v>
      </c>
      <c r="G1779">
        <v>102</v>
      </c>
      <c r="H1779">
        <v>127.2</v>
      </c>
      <c r="I1779">
        <v>77863</v>
      </c>
    </row>
    <row r="1780" spans="1:9">
      <c r="A1780" t="s">
        <v>801</v>
      </c>
      <c r="B1780" t="s">
        <v>573</v>
      </c>
      <c r="C1780" t="s">
        <v>78</v>
      </c>
      <c r="D1780" t="s">
        <v>433</v>
      </c>
      <c r="E1780">
        <v>521</v>
      </c>
      <c r="F1780">
        <v>147</v>
      </c>
      <c r="G1780">
        <v>92</v>
      </c>
      <c r="H1780">
        <v>97.4</v>
      </c>
      <c r="I1780">
        <v>60480</v>
      </c>
    </row>
    <row r="1781" spans="1:9">
      <c r="A1781" t="s">
        <v>801</v>
      </c>
      <c r="B1781" t="s">
        <v>573</v>
      </c>
      <c r="C1781" t="s">
        <v>78</v>
      </c>
      <c r="D1781" t="s">
        <v>433</v>
      </c>
      <c r="E1781">
        <v>522</v>
      </c>
      <c r="F1781">
        <v>170</v>
      </c>
      <c r="G1781">
        <v>107.8</v>
      </c>
      <c r="H1781">
        <v>114.35</v>
      </c>
      <c r="I1781">
        <v>42770</v>
      </c>
    </row>
    <row r="1782" spans="1:9">
      <c r="A1782" t="s">
        <v>801</v>
      </c>
      <c r="B1782" t="s">
        <v>573</v>
      </c>
      <c r="C1782" t="s">
        <v>78</v>
      </c>
      <c r="D1782" t="s">
        <v>433</v>
      </c>
      <c r="E1782">
        <v>523</v>
      </c>
      <c r="F1782">
        <v>199</v>
      </c>
      <c r="G1782">
        <v>125.6</v>
      </c>
      <c r="H1782">
        <v>136</v>
      </c>
      <c r="I1782">
        <v>27984</v>
      </c>
    </row>
    <row r="1783" spans="1:9">
      <c r="A1783" t="s">
        <v>801</v>
      </c>
      <c r="B1783" t="s">
        <v>573</v>
      </c>
      <c r="C1783" t="s">
        <v>78</v>
      </c>
      <c r="D1783" t="s">
        <v>433</v>
      </c>
      <c r="E1783">
        <v>531</v>
      </c>
      <c r="F1783">
        <v>159</v>
      </c>
      <c r="G1783">
        <v>97.8</v>
      </c>
      <c r="H1783">
        <v>107.5</v>
      </c>
      <c r="I1783">
        <v>144200</v>
      </c>
    </row>
    <row r="1784" spans="1:9">
      <c r="A1784" t="s">
        <v>801</v>
      </c>
      <c r="B1784" t="s">
        <v>573</v>
      </c>
      <c r="C1784" t="s">
        <v>78</v>
      </c>
      <c r="D1784" t="s">
        <v>433</v>
      </c>
      <c r="E1784">
        <v>532</v>
      </c>
      <c r="F1784">
        <v>204</v>
      </c>
      <c r="G1784">
        <v>124</v>
      </c>
      <c r="H1784">
        <v>138</v>
      </c>
      <c r="I1784">
        <v>119359</v>
      </c>
    </row>
    <row r="1785" spans="1:9">
      <c r="A1785" t="s">
        <v>801</v>
      </c>
      <c r="B1785" t="s">
        <v>573</v>
      </c>
      <c r="C1785" t="s">
        <v>78</v>
      </c>
      <c r="D1785" t="s">
        <v>433</v>
      </c>
      <c r="E1785">
        <v>533</v>
      </c>
      <c r="F1785">
        <v>238</v>
      </c>
      <c r="G1785">
        <v>145.6</v>
      </c>
      <c r="H1785">
        <v>159.19999999999999</v>
      </c>
      <c r="I1785">
        <v>56537</v>
      </c>
    </row>
    <row r="1786" spans="1:9">
      <c r="A1786" t="s">
        <v>801</v>
      </c>
      <c r="B1786" t="s">
        <v>573</v>
      </c>
      <c r="C1786" t="s">
        <v>78</v>
      </c>
      <c r="D1786" t="s">
        <v>433</v>
      </c>
      <c r="E1786">
        <v>534</v>
      </c>
      <c r="F1786">
        <v>265</v>
      </c>
      <c r="G1786">
        <v>163.19999999999999</v>
      </c>
      <c r="H1786">
        <v>177</v>
      </c>
      <c r="I1786">
        <v>24954</v>
      </c>
    </row>
    <row r="1787" spans="1:9">
      <c r="A1787" t="s">
        <v>801</v>
      </c>
      <c r="B1787" t="s">
        <v>573</v>
      </c>
      <c r="C1787" t="s">
        <v>78</v>
      </c>
      <c r="D1787" t="s">
        <v>433</v>
      </c>
      <c r="E1787">
        <v>575</v>
      </c>
      <c r="F1787">
        <v>40</v>
      </c>
      <c r="G1787">
        <v>23.4</v>
      </c>
      <c r="H1787">
        <v>25.7</v>
      </c>
      <c r="I1787">
        <v>28743</v>
      </c>
    </row>
    <row r="1788" spans="1:9">
      <c r="A1788" t="s">
        <v>801</v>
      </c>
      <c r="B1788" t="s">
        <v>573</v>
      </c>
      <c r="C1788" t="s">
        <v>78</v>
      </c>
      <c r="D1788" t="s">
        <v>433</v>
      </c>
      <c r="E1788">
        <v>577</v>
      </c>
      <c r="F1788">
        <v>50</v>
      </c>
      <c r="G1788">
        <v>28.8</v>
      </c>
      <c r="H1788">
        <v>32.799999999999997</v>
      </c>
      <c r="I1788">
        <v>41846</v>
      </c>
    </row>
    <row r="1789" spans="1:9">
      <c r="A1789" t="s">
        <v>801</v>
      </c>
      <c r="B1789" t="s">
        <v>573</v>
      </c>
      <c r="C1789" t="s">
        <v>78</v>
      </c>
      <c r="D1789" t="s">
        <v>799</v>
      </c>
      <c r="E1789">
        <v>615</v>
      </c>
      <c r="F1789">
        <v>1485</v>
      </c>
      <c r="G1789">
        <v>991.55</v>
      </c>
      <c r="H1789">
        <v>1072</v>
      </c>
      <c r="I1789">
        <v>38865</v>
      </c>
    </row>
    <row r="1790" spans="1:9">
      <c r="A1790" t="s">
        <v>801</v>
      </c>
      <c r="B1790" t="s">
        <v>573</v>
      </c>
      <c r="C1790" t="s">
        <v>75</v>
      </c>
      <c r="D1790" t="s">
        <v>451</v>
      </c>
      <c r="E1790">
        <v>11</v>
      </c>
      <c r="F1790">
        <v>60</v>
      </c>
      <c r="G1790">
        <v>51</v>
      </c>
      <c r="H1790">
        <v>36.1</v>
      </c>
      <c r="I1790">
        <v>79123</v>
      </c>
    </row>
    <row r="1791" spans="1:9">
      <c r="A1791" t="s">
        <v>801</v>
      </c>
      <c r="B1791" t="s">
        <v>573</v>
      </c>
      <c r="C1791" t="s">
        <v>75</v>
      </c>
      <c r="D1791" t="s">
        <v>451</v>
      </c>
      <c r="E1791">
        <v>12</v>
      </c>
      <c r="F1791">
        <v>55</v>
      </c>
      <c r="G1791">
        <v>45</v>
      </c>
      <c r="H1791">
        <v>33</v>
      </c>
      <c r="I1791">
        <v>346794</v>
      </c>
    </row>
    <row r="1792" spans="1:9">
      <c r="A1792" t="s">
        <v>801</v>
      </c>
      <c r="B1792" t="s">
        <v>573</v>
      </c>
      <c r="C1792" t="s">
        <v>75</v>
      </c>
      <c r="D1792" t="s">
        <v>451</v>
      </c>
      <c r="E1792">
        <v>13</v>
      </c>
      <c r="F1792">
        <v>53</v>
      </c>
      <c r="G1792">
        <v>40.799999999999997</v>
      </c>
      <c r="H1792">
        <v>32.700000000000003</v>
      </c>
      <c r="I1792">
        <v>101949</v>
      </c>
    </row>
    <row r="1793" spans="1:9">
      <c r="A1793" t="s">
        <v>801</v>
      </c>
      <c r="B1793" t="s">
        <v>573</v>
      </c>
      <c r="C1793" t="s">
        <v>75</v>
      </c>
      <c r="D1793" t="s">
        <v>451</v>
      </c>
      <c r="E1793">
        <v>14</v>
      </c>
      <c r="F1793">
        <v>75</v>
      </c>
      <c r="G1793">
        <v>45.5</v>
      </c>
      <c r="H1793">
        <v>48.5</v>
      </c>
      <c r="I1793">
        <v>15704</v>
      </c>
    </row>
    <row r="1794" spans="1:9">
      <c r="A1794" t="s">
        <v>801</v>
      </c>
      <c r="B1794" t="s">
        <v>573</v>
      </c>
      <c r="C1794" t="s">
        <v>75</v>
      </c>
      <c r="D1794" t="s">
        <v>451</v>
      </c>
      <c r="E1794">
        <v>22</v>
      </c>
      <c r="F1794">
        <v>49</v>
      </c>
      <c r="G1794">
        <v>34.85</v>
      </c>
      <c r="H1794">
        <v>31.45</v>
      </c>
      <c r="I1794">
        <v>371119</v>
      </c>
    </row>
    <row r="1795" spans="1:9">
      <c r="A1795" t="s">
        <v>801</v>
      </c>
      <c r="B1795" t="s">
        <v>573</v>
      </c>
      <c r="C1795" t="s">
        <v>75</v>
      </c>
      <c r="D1795" t="s">
        <v>451</v>
      </c>
      <c r="E1795">
        <v>71</v>
      </c>
      <c r="F1795">
        <v>72.5</v>
      </c>
      <c r="G1795">
        <v>38.4</v>
      </c>
      <c r="H1795">
        <v>51.6</v>
      </c>
      <c r="I1795">
        <v>14655</v>
      </c>
    </row>
    <row r="1796" spans="1:9">
      <c r="A1796" t="s">
        <v>801</v>
      </c>
      <c r="B1796" t="s">
        <v>573</v>
      </c>
      <c r="C1796" t="s">
        <v>75</v>
      </c>
      <c r="D1796" t="s">
        <v>455</v>
      </c>
      <c r="E1796">
        <v>111</v>
      </c>
      <c r="F1796">
        <v>63.3</v>
      </c>
      <c r="G1796">
        <v>53</v>
      </c>
      <c r="H1796">
        <v>41</v>
      </c>
      <c r="I1796">
        <v>19666</v>
      </c>
    </row>
    <row r="1797" spans="1:9">
      <c r="A1797" t="s">
        <v>801</v>
      </c>
      <c r="B1797" t="s">
        <v>573</v>
      </c>
      <c r="C1797" t="s">
        <v>75</v>
      </c>
      <c r="D1797" t="s">
        <v>455</v>
      </c>
      <c r="E1797">
        <v>114</v>
      </c>
      <c r="F1797">
        <v>115</v>
      </c>
      <c r="G1797">
        <v>90</v>
      </c>
      <c r="H1797">
        <v>70</v>
      </c>
      <c r="I1797">
        <v>343987</v>
      </c>
    </row>
    <row r="1798" spans="1:9">
      <c r="A1798" t="s">
        <v>801</v>
      </c>
      <c r="B1798" t="s">
        <v>573</v>
      </c>
      <c r="C1798" t="s">
        <v>75</v>
      </c>
      <c r="D1798" t="s">
        <v>455</v>
      </c>
      <c r="E1798">
        <v>121</v>
      </c>
      <c r="F1798">
        <v>35</v>
      </c>
      <c r="G1798">
        <v>26.8</v>
      </c>
      <c r="H1798">
        <v>18.5</v>
      </c>
      <c r="I1798">
        <v>212747</v>
      </c>
    </row>
    <row r="1799" spans="1:9">
      <c r="A1799" t="s">
        <v>801</v>
      </c>
      <c r="B1799" t="s">
        <v>573</v>
      </c>
      <c r="C1799" t="s">
        <v>75</v>
      </c>
      <c r="D1799" t="s">
        <v>455</v>
      </c>
      <c r="E1799">
        <v>161</v>
      </c>
      <c r="F1799">
        <v>51</v>
      </c>
      <c r="G1799">
        <v>33.333333332999999</v>
      </c>
      <c r="H1799">
        <v>35.75</v>
      </c>
      <c r="I1799">
        <v>33360</v>
      </c>
    </row>
    <row r="1800" spans="1:9">
      <c r="A1800" t="s">
        <v>801</v>
      </c>
      <c r="B1800" t="s">
        <v>573</v>
      </c>
      <c r="C1800" t="s">
        <v>75</v>
      </c>
      <c r="D1800" t="s">
        <v>441</v>
      </c>
      <c r="E1800">
        <v>311</v>
      </c>
      <c r="F1800">
        <v>170</v>
      </c>
      <c r="G1800">
        <v>102.85</v>
      </c>
      <c r="H1800">
        <v>116.4</v>
      </c>
      <c r="I1800">
        <v>48772</v>
      </c>
    </row>
    <row r="1801" spans="1:9">
      <c r="A1801" t="s">
        <v>801</v>
      </c>
      <c r="B1801" t="s">
        <v>573</v>
      </c>
      <c r="C1801" t="s">
        <v>75</v>
      </c>
      <c r="D1801" t="s">
        <v>433</v>
      </c>
      <c r="E1801">
        <v>521</v>
      </c>
      <c r="F1801">
        <v>135</v>
      </c>
      <c r="G1801">
        <v>87</v>
      </c>
      <c r="H1801">
        <v>96</v>
      </c>
      <c r="I1801">
        <v>40998</v>
      </c>
    </row>
    <row r="1802" spans="1:9">
      <c r="A1802" t="s">
        <v>801</v>
      </c>
      <c r="B1802" t="s">
        <v>573</v>
      </c>
      <c r="C1802" t="s">
        <v>75</v>
      </c>
      <c r="D1802" t="s">
        <v>433</v>
      </c>
      <c r="E1802">
        <v>522</v>
      </c>
      <c r="F1802">
        <v>160</v>
      </c>
      <c r="G1802">
        <v>106</v>
      </c>
      <c r="H1802">
        <v>110</v>
      </c>
      <c r="I1802">
        <v>29922</v>
      </c>
    </row>
    <row r="1803" spans="1:9">
      <c r="A1803" t="s">
        <v>801</v>
      </c>
      <c r="B1803" t="s">
        <v>573</v>
      </c>
      <c r="C1803" t="s">
        <v>75</v>
      </c>
      <c r="D1803" t="s">
        <v>433</v>
      </c>
      <c r="E1803">
        <v>523</v>
      </c>
      <c r="F1803">
        <v>194</v>
      </c>
      <c r="G1803">
        <v>120</v>
      </c>
      <c r="H1803">
        <v>136</v>
      </c>
      <c r="I1803">
        <v>19645</v>
      </c>
    </row>
    <row r="1804" spans="1:9">
      <c r="A1804" t="s">
        <v>801</v>
      </c>
      <c r="B1804" t="s">
        <v>573</v>
      </c>
      <c r="C1804" t="s">
        <v>75</v>
      </c>
      <c r="D1804" t="s">
        <v>433</v>
      </c>
      <c r="E1804">
        <v>531</v>
      </c>
      <c r="F1804">
        <v>143</v>
      </c>
      <c r="G1804">
        <v>106.25</v>
      </c>
      <c r="H1804">
        <v>96.1</v>
      </c>
      <c r="I1804">
        <v>105105</v>
      </c>
    </row>
    <row r="1805" spans="1:9">
      <c r="A1805" t="s">
        <v>801</v>
      </c>
      <c r="B1805" t="s">
        <v>573</v>
      </c>
      <c r="C1805" t="s">
        <v>75</v>
      </c>
      <c r="D1805" t="s">
        <v>433</v>
      </c>
      <c r="E1805">
        <v>532</v>
      </c>
      <c r="F1805">
        <v>180</v>
      </c>
      <c r="G1805">
        <v>128</v>
      </c>
      <c r="H1805">
        <v>121</v>
      </c>
      <c r="I1805">
        <v>85595</v>
      </c>
    </row>
    <row r="1806" spans="1:9">
      <c r="A1806" t="s">
        <v>801</v>
      </c>
      <c r="B1806" t="s">
        <v>573</v>
      </c>
      <c r="C1806" t="s">
        <v>75</v>
      </c>
      <c r="D1806" t="s">
        <v>433</v>
      </c>
      <c r="E1806">
        <v>533</v>
      </c>
      <c r="F1806">
        <v>217</v>
      </c>
      <c r="G1806">
        <v>140.25</v>
      </c>
      <c r="H1806">
        <v>144.5</v>
      </c>
      <c r="I1806">
        <v>40958</v>
      </c>
    </row>
    <row r="1807" spans="1:9">
      <c r="A1807" t="s">
        <v>801</v>
      </c>
      <c r="B1807" t="s">
        <v>573</v>
      </c>
      <c r="C1807" t="s">
        <v>75</v>
      </c>
      <c r="D1807" t="s">
        <v>433</v>
      </c>
      <c r="E1807">
        <v>534</v>
      </c>
      <c r="F1807">
        <v>243</v>
      </c>
      <c r="G1807">
        <v>148.80000000000001</v>
      </c>
      <c r="H1807">
        <v>167</v>
      </c>
      <c r="I1807">
        <v>19585</v>
      </c>
    </row>
    <row r="1808" spans="1:9">
      <c r="A1808" t="s">
        <v>801</v>
      </c>
      <c r="B1808" t="s">
        <v>573</v>
      </c>
      <c r="C1808" t="s">
        <v>75</v>
      </c>
      <c r="D1808" t="s">
        <v>433</v>
      </c>
      <c r="E1808">
        <v>575</v>
      </c>
      <c r="F1808">
        <v>35</v>
      </c>
      <c r="G1808">
        <v>22</v>
      </c>
      <c r="H1808">
        <v>24</v>
      </c>
      <c r="I1808">
        <v>39287</v>
      </c>
    </row>
    <row r="1809" spans="1:9">
      <c r="A1809" t="s">
        <v>801</v>
      </c>
      <c r="B1809" t="s">
        <v>573</v>
      </c>
      <c r="C1809" t="s">
        <v>75</v>
      </c>
      <c r="D1809" t="s">
        <v>433</v>
      </c>
      <c r="E1809">
        <v>577</v>
      </c>
      <c r="F1809">
        <v>39</v>
      </c>
      <c r="G1809">
        <v>24.9</v>
      </c>
      <c r="H1809">
        <v>29</v>
      </c>
      <c r="I1809">
        <v>60278</v>
      </c>
    </row>
    <row r="1810" spans="1:9">
      <c r="A1810" t="s">
        <v>801</v>
      </c>
      <c r="B1810" t="s">
        <v>573</v>
      </c>
      <c r="C1810" t="s">
        <v>75</v>
      </c>
      <c r="D1810" t="s">
        <v>799</v>
      </c>
      <c r="E1810">
        <v>615</v>
      </c>
      <c r="F1810">
        <v>1500</v>
      </c>
      <c r="G1810">
        <v>989.2</v>
      </c>
      <c r="H1810">
        <v>1080.5</v>
      </c>
      <c r="I1810">
        <v>13575</v>
      </c>
    </row>
    <row r="1811" spans="1:9">
      <c r="A1811" t="s">
        <v>801</v>
      </c>
      <c r="B1811" t="s">
        <v>573</v>
      </c>
      <c r="C1811" t="s">
        <v>802</v>
      </c>
      <c r="D1811" t="s">
        <v>451</v>
      </c>
      <c r="E1811">
        <v>11</v>
      </c>
      <c r="F1811">
        <v>70</v>
      </c>
      <c r="G1811">
        <v>55</v>
      </c>
      <c r="H1811">
        <v>44.4</v>
      </c>
      <c r="I1811">
        <v>19873</v>
      </c>
    </row>
    <row r="1812" spans="1:9">
      <c r="A1812" t="s">
        <v>801</v>
      </c>
      <c r="B1812" t="s">
        <v>573</v>
      </c>
      <c r="C1812" t="s">
        <v>802</v>
      </c>
      <c r="D1812" t="s">
        <v>451</v>
      </c>
      <c r="E1812">
        <v>12</v>
      </c>
      <c r="F1812">
        <v>66</v>
      </c>
      <c r="G1812">
        <v>52</v>
      </c>
      <c r="H1812">
        <v>42.7</v>
      </c>
      <c r="I1812">
        <v>70128</v>
      </c>
    </row>
    <row r="1813" spans="1:9">
      <c r="A1813" t="s">
        <v>801</v>
      </c>
      <c r="B1813" t="s">
        <v>573</v>
      </c>
      <c r="C1813" t="s">
        <v>802</v>
      </c>
      <c r="D1813" t="s">
        <v>451</v>
      </c>
      <c r="E1813">
        <v>13</v>
      </c>
      <c r="F1813">
        <v>57.5</v>
      </c>
      <c r="G1813">
        <v>32</v>
      </c>
      <c r="H1813">
        <v>37.700000000000003</v>
      </c>
      <c r="I1813">
        <v>18692</v>
      </c>
    </row>
    <row r="1814" spans="1:9">
      <c r="A1814" t="s">
        <v>801</v>
      </c>
      <c r="B1814" t="s">
        <v>573</v>
      </c>
      <c r="C1814" t="s">
        <v>802</v>
      </c>
      <c r="D1814" t="s">
        <v>451</v>
      </c>
      <c r="E1814">
        <v>14</v>
      </c>
      <c r="F1814">
        <v>80</v>
      </c>
      <c r="G1814">
        <v>36</v>
      </c>
      <c r="H1814">
        <v>55</v>
      </c>
      <c r="I1814">
        <v>6851</v>
      </c>
    </row>
    <row r="1815" spans="1:9">
      <c r="A1815" t="s">
        <v>801</v>
      </c>
      <c r="B1815" t="s">
        <v>573</v>
      </c>
      <c r="C1815" t="s">
        <v>802</v>
      </c>
      <c r="D1815" t="s">
        <v>451</v>
      </c>
      <c r="E1815">
        <v>22</v>
      </c>
      <c r="F1815">
        <v>47</v>
      </c>
      <c r="G1815">
        <v>29.2</v>
      </c>
      <c r="H1815">
        <v>29.3</v>
      </c>
      <c r="I1815">
        <v>77294</v>
      </c>
    </row>
    <row r="1816" spans="1:9">
      <c r="A1816" t="s">
        <v>801</v>
      </c>
      <c r="B1816" t="s">
        <v>573</v>
      </c>
      <c r="C1816" t="s">
        <v>802</v>
      </c>
      <c r="D1816" t="s">
        <v>451</v>
      </c>
      <c r="E1816">
        <v>71</v>
      </c>
      <c r="F1816">
        <v>81</v>
      </c>
      <c r="G1816">
        <v>33</v>
      </c>
      <c r="H1816">
        <v>56.1</v>
      </c>
      <c r="I1816">
        <v>3417</v>
      </c>
    </row>
    <row r="1817" spans="1:9">
      <c r="A1817" t="s">
        <v>801</v>
      </c>
      <c r="B1817" t="s">
        <v>573</v>
      </c>
      <c r="C1817" t="s">
        <v>802</v>
      </c>
      <c r="D1817" t="s">
        <v>455</v>
      </c>
      <c r="E1817">
        <v>111</v>
      </c>
      <c r="F1817">
        <v>60</v>
      </c>
      <c r="G1817">
        <v>40.5</v>
      </c>
      <c r="H1817">
        <v>39.5</v>
      </c>
      <c r="I1817">
        <v>5605</v>
      </c>
    </row>
    <row r="1818" spans="1:9">
      <c r="A1818" t="s">
        <v>801</v>
      </c>
      <c r="B1818" t="s">
        <v>573</v>
      </c>
      <c r="C1818" t="s">
        <v>802</v>
      </c>
      <c r="D1818" t="s">
        <v>455</v>
      </c>
      <c r="E1818">
        <v>114</v>
      </c>
      <c r="F1818">
        <v>113.5</v>
      </c>
      <c r="G1818">
        <v>88</v>
      </c>
      <c r="H1818">
        <v>70</v>
      </c>
      <c r="I1818">
        <v>71066</v>
      </c>
    </row>
    <row r="1819" spans="1:9">
      <c r="A1819" t="s">
        <v>801</v>
      </c>
      <c r="B1819" t="s">
        <v>573</v>
      </c>
      <c r="C1819" t="s">
        <v>802</v>
      </c>
      <c r="D1819" t="s">
        <v>455</v>
      </c>
      <c r="E1819">
        <v>121</v>
      </c>
      <c r="F1819">
        <v>45</v>
      </c>
      <c r="G1819">
        <v>29</v>
      </c>
      <c r="H1819">
        <v>26</v>
      </c>
      <c r="I1819">
        <v>31873</v>
      </c>
    </row>
    <row r="1820" spans="1:9">
      <c r="A1820" t="s">
        <v>801</v>
      </c>
      <c r="B1820" t="s">
        <v>573</v>
      </c>
      <c r="C1820" t="s">
        <v>802</v>
      </c>
      <c r="D1820" t="s">
        <v>455</v>
      </c>
      <c r="E1820">
        <v>161</v>
      </c>
      <c r="F1820">
        <v>70</v>
      </c>
      <c r="G1820">
        <v>32</v>
      </c>
      <c r="H1820">
        <v>49.8</v>
      </c>
      <c r="I1820">
        <v>8524</v>
      </c>
    </row>
    <row r="1821" spans="1:9">
      <c r="A1821" t="s">
        <v>801</v>
      </c>
      <c r="B1821" t="s">
        <v>573</v>
      </c>
      <c r="C1821" t="s">
        <v>802</v>
      </c>
      <c r="D1821" t="s">
        <v>441</v>
      </c>
      <c r="E1821">
        <v>311</v>
      </c>
      <c r="F1821">
        <v>199</v>
      </c>
      <c r="G1821">
        <v>92.75</v>
      </c>
      <c r="H1821">
        <v>142.19999999999999</v>
      </c>
      <c r="I1821">
        <v>14746</v>
      </c>
    </row>
    <row r="1822" spans="1:9">
      <c r="A1822" t="s">
        <v>801</v>
      </c>
      <c r="B1822" t="s">
        <v>573</v>
      </c>
      <c r="C1822" t="s">
        <v>802</v>
      </c>
      <c r="D1822" t="s">
        <v>433</v>
      </c>
      <c r="E1822">
        <v>521</v>
      </c>
      <c r="F1822">
        <v>172</v>
      </c>
      <c r="G1822">
        <v>88.9</v>
      </c>
      <c r="H1822">
        <v>123</v>
      </c>
      <c r="I1822">
        <v>10566</v>
      </c>
    </row>
    <row r="1823" spans="1:9">
      <c r="A1823" t="s">
        <v>801</v>
      </c>
      <c r="B1823" t="s">
        <v>573</v>
      </c>
      <c r="C1823" t="s">
        <v>802</v>
      </c>
      <c r="D1823" t="s">
        <v>433</v>
      </c>
      <c r="E1823">
        <v>522</v>
      </c>
      <c r="F1823">
        <v>203</v>
      </c>
      <c r="G1823">
        <v>114.4</v>
      </c>
      <c r="H1823">
        <v>144</v>
      </c>
      <c r="I1823">
        <v>6778</v>
      </c>
    </row>
    <row r="1824" spans="1:9">
      <c r="A1824" t="s">
        <v>801</v>
      </c>
      <c r="B1824" t="s">
        <v>573</v>
      </c>
      <c r="C1824" t="s">
        <v>802</v>
      </c>
      <c r="D1824" t="s">
        <v>433</v>
      </c>
      <c r="E1824">
        <v>523</v>
      </c>
      <c r="F1824">
        <v>234</v>
      </c>
      <c r="G1824">
        <v>124.95</v>
      </c>
      <c r="H1824">
        <v>165</v>
      </c>
      <c r="I1824">
        <v>3925</v>
      </c>
    </row>
    <row r="1825" spans="1:9">
      <c r="A1825" t="s">
        <v>801</v>
      </c>
      <c r="B1825" t="s">
        <v>573</v>
      </c>
      <c r="C1825" t="s">
        <v>802</v>
      </c>
      <c r="D1825" t="s">
        <v>433</v>
      </c>
      <c r="E1825">
        <v>531</v>
      </c>
      <c r="F1825">
        <v>178</v>
      </c>
      <c r="G1825">
        <v>100</v>
      </c>
      <c r="H1825">
        <v>123</v>
      </c>
      <c r="I1825">
        <v>22319</v>
      </c>
    </row>
    <row r="1826" spans="1:9">
      <c r="A1826" t="s">
        <v>801</v>
      </c>
      <c r="B1826" t="s">
        <v>573</v>
      </c>
      <c r="C1826" t="s">
        <v>802</v>
      </c>
      <c r="D1826" t="s">
        <v>433</v>
      </c>
      <c r="E1826">
        <v>532</v>
      </c>
      <c r="F1826">
        <v>219.5</v>
      </c>
      <c r="G1826">
        <v>127</v>
      </c>
      <c r="H1826">
        <v>150.4</v>
      </c>
      <c r="I1826">
        <v>20636</v>
      </c>
    </row>
    <row r="1827" spans="1:9">
      <c r="A1827" t="s">
        <v>801</v>
      </c>
      <c r="B1827" t="s">
        <v>573</v>
      </c>
      <c r="C1827" t="s">
        <v>802</v>
      </c>
      <c r="D1827" t="s">
        <v>433</v>
      </c>
      <c r="E1827">
        <v>533</v>
      </c>
      <c r="F1827">
        <v>251</v>
      </c>
      <c r="G1827">
        <v>133.35</v>
      </c>
      <c r="H1827">
        <v>175.5</v>
      </c>
      <c r="I1827">
        <v>10098</v>
      </c>
    </row>
    <row r="1828" spans="1:9">
      <c r="A1828" t="s">
        <v>801</v>
      </c>
      <c r="B1828" t="s">
        <v>573</v>
      </c>
      <c r="C1828" t="s">
        <v>802</v>
      </c>
      <c r="D1828" t="s">
        <v>433</v>
      </c>
      <c r="E1828">
        <v>534</v>
      </c>
      <c r="F1828">
        <v>290</v>
      </c>
      <c r="G1828">
        <v>157.25</v>
      </c>
      <c r="H1828">
        <v>206</v>
      </c>
      <c r="I1828">
        <v>4427</v>
      </c>
    </row>
    <row r="1829" spans="1:9">
      <c r="A1829" t="s">
        <v>801</v>
      </c>
      <c r="B1829" t="s">
        <v>573</v>
      </c>
      <c r="C1829" t="s">
        <v>802</v>
      </c>
      <c r="D1829" t="s">
        <v>433</v>
      </c>
      <c r="E1829">
        <v>575</v>
      </c>
      <c r="F1829">
        <v>34</v>
      </c>
      <c r="G1829">
        <v>21</v>
      </c>
      <c r="H1829">
        <v>23.7</v>
      </c>
      <c r="I1829">
        <v>4315</v>
      </c>
    </row>
    <row r="1830" spans="1:9">
      <c r="A1830" t="s">
        <v>801</v>
      </c>
      <c r="B1830" t="s">
        <v>573</v>
      </c>
      <c r="C1830" t="s">
        <v>802</v>
      </c>
      <c r="D1830" t="s">
        <v>433</v>
      </c>
      <c r="E1830">
        <v>577</v>
      </c>
      <c r="F1830">
        <v>45</v>
      </c>
      <c r="G1830">
        <v>22.4</v>
      </c>
      <c r="H1830">
        <v>30</v>
      </c>
      <c r="I1830">
        <v>9191</v>
      </c>
    </row>
    <row r="1831" spans="1:9">
      <c r="A1831" t="s">
        <v>801</v>
      </c>
      <c r="B1831" t="s">
        <v>573</v>
      </c>
      <c r="C1831" t="s">
        <v>802</v>
      </c>
      <c r="D1831" t="s">
        <v>799</v>
      </c>
      <c r="E1831">
        <v>615</v>
      </c>
      <c r="F1831">
        <v>1850</v>
      </c>
      <c r="G1831">
        <v>720</v>
      </c>
      <c r="H1831">
        <v>1370</v>
      </c>
      <c r="I1831">
        <v>3020</v>
      </c>
    </row>
    <row r="1832" spans="1:9">
      <c r="A1832" t="s">
        <v>801</v>
      </c>
      <c r="B1832" t="s">
        <v>573</v>
      </c>
      <c r="C1832" t="s">
        <v>71</v>
      </c>
      <c r="D1832" t="s">
        <v>451</v>
      </c>
      <c r="E1832">
        <v>11</v>
      </c>
      <c r="F1832">
        <v>94</v>
      </c>
      <c r="G1832">
        <v>58</v>
      </c>
      <c r="H1832">
        <v>57.6</v>
      </c>
      <c r="I1832">
        <v>16929</v>
      </c>
    </row>
    <row r="1833" spans="1:9">
      <c r="A1833" t="s">
        <v>801</v>
      </c>
      <c r="B1833" t="s">
        <v>573</v>
      </c>
      <c r="C1833" t="s">
        <v>71</v>
      </c>
      <c r="D1833" t="s">
        <v>451</v>
      </c>
      <c r="E1833">
        <v>12</v>
      </c>
      <c r="F1833">
        <v>80</v>
      </c>
      <c r="G1833">
        <v>54</v>
      </c>
      <c r="H1833">
        <v>51.75</v>
      </c>
      <c r="I1833">
        <v>71269</v>
      </c>
    </row>
    <row r="1834" spans="1:9">
      <c r="A1834" t="s">
        <v>801</v>
      </c>
      <c r="B1834" t="s">
        <v>573</v>
      </c>
      <c r="C1834" t="s">
        <v>71</v>
      </c>
      <c r="D1834" t="s">
        <v>451</v>
      </c>
      <c r="E1834">
        <v>13</v>
      </c>
      <c r="F1834">
        <v>75</v>
      </c>
      <c r="G1834">
        <v>38.799999999999997</v>
      </c>
      <c r="H1834">
        <v>48.6</v>
      </c>
      <c r="I1834">
        <v>12773</v>
      </c>
    </row>
    <row r="1835" spans="1:9">
      <c r="A1835" t="s">
        <v>801</v>
      </c>
      <c r="B1835" t="s">
        <v>573</v>
      </c>
      <c r="C1835" t="s">
        <v>71</v>
      </c>
      <c r="D1835" t="s">
        <v>451</v>
      </c>
      <c r="E1835">
        <v>14</v>
      </c>
      <c r="F1835">
        <v>90</v>
      </c>
      <c r="G1835">
        <v>39</v>
      </c>
      <c r="H1835">
        <v>61</v>
      </c>
      <c r="I1835">
        <v>6238</v>
      </c>
    </row>
    <row r="1836" spans="1:9">
      <c r="A1836" t="s">
        <v>801</v>
      </c>
      <c r="B1836" t="s">
        <v>573</v>
      </c>
      <c r="C1836" t="s">
        <v>71</v>
      </c>
      <c r="D1836" t="s">
        <v>451</v>
      </c>
      <c r="E1836">
        <v>22</v>
      </c>
      <c r="F1836">
        <v>50</v>
      </c>
      <c r="G1836">
        <v>29.2</v>
      </c>
      <c r="H1836">
        <v>33</v>
      </c>
      <c r="I1836">
        <v>81922</v>
      </c>
    </row>
    <row r="1837" spans="1:9">
      <c r="A1837" t="s">
        <v>801</v>
      </c>
      <c r="B1837" t="s">
        <v>573</v>
      </c>
      <c r="C1837" t="s">
        <v>71</v>
      </c>
      <c r="D1837" t="s">
        <v>451</v>
      </c>
      <c r="E1837">
        <v>71</v>
      </c>
      <c r="F1837">
        <v>100</v>
      </c>
      <c r="G1837">
        <v>37</v>
      </c>
      <c r="H1837">
        <v>65</v>
      </c>
      <c r="I1837">
        <v>5034</v>
      </c>
    </row>
    <row r="1838" spans="1:9">
      <c r="A1838" t="s">
        <v>801</v>
      </c>
      <c r="B1838" t="s">
        <v>573</v>
      </c>
      <c r="C1838" t="s">
        <v>71</v>
      </c>
      <c r="D1838" t="s">
        <v>455</v>
      </c>
      <c r="E1838">
        <v>111</v>
      </c>
      <c r="F1838">
        <v>90</v>
      </c>
      <c r="G1838">
        <v>50</v>
      </c>
      <c r="H1838">
        <v>60.7</v>
      </c>
      <c r="I1838">
        <v>4943</v>
      </c>
    </row>
    <row r="1839" spans="1:9">
      <c r="A1839" t="s">
        <v>801</v>
      </c>
      <c r="B1839" t="s">
        <v>573</v>
      </c>
      <c r="C1839" t="s">
        <v>71</v>
      </c>
      <c r="D1839" t="s">
        <v>455</v>
      </c>
      <c r="E1839">
        <v>114</v>
      </c>
      <c r="F1839">
        <v>145</v>
      </c>
      <c r="G1839">
        <v>92</v>
      </c>
      <c r="H1839">
        <v>97</v>
      </c>
      <c r="I1839">
        <v>75928</v>
      </c>
    </row>
    <row r="1840" spans="1:9">
      <c r="A1840" t="s">
        <v>801</v>
      </c>
      <c r="B1840" t="s">
        <v>573</v>
      </c>
      <c r="C1840" t="s">
        <v>71</v>
      </c>
      <c r="D1840" t="s">
        <v>455</v>
      </c>
      <c r="E1840">
        <v>121</v>
      </c>
      <c r="F1840">
        <v>45</v>
      </c>
      <c r="G1840">
        <v>30</v>
      </c>
      <c r="H1840">
        <v>23.26</v>
      </c>
      <c r="I1840">
        <v>37384</v>
      </c>
    </row>
    <row r="1841" spans="1:9">
      <c r="A1841" t="s">
        <v>801</v>
      </c>
      <c r="B1841" t="s">
        <v>573</v>
      </c>
      <c r="C1841" t="s">
        <v>71</v>
      </c>
      <c r="D1841" t="s">
        <v>455</v>
      </c>
      <c r="E1841">
        <v>161</v>
      </c>
      <c r="F1841">
        <v>65</v>
      </c>
      <c r="G1841">
        <v>32</v>
      </c>
      <c r="H1841">
        <v>45.4</v>
      </c>
      <c r="I1841">
        <v>7303</v>
      </c>
    </row>
    <row r="1842" spans="1:9">
      <c r="A1842" t="s">
        <v>801</v>
      </c>
      <c r="B1842" t="s">
        <v>573</v>
      </c>
      <c r="C1842" t="s">
        <v>71</v>
      </c>
      <c r="D1842" t="s">
        <v>441</v>
      </c>
      <c r="E1842">
        <v>311</v>
      </c>
      <c r="F1842">
        <v>250</v>
      </c>
      <c r="G1842">
        <v>90</v>
      </c>
      <c r="H1842">
        <v>188.4</v>
      </c>
      <c r="I1842">
        <v>7733</v>
      </c>
    </row>
    <row r="1843" spans="1:9">
      <c r="A1843" t="s">
        <v>801</v>
      </c>
      <c r="B1843" t="s">
        <v>573</v>
      </c>
      <c r="C1843" t="s">
        <v>71</v>
      </c>
      <c r="D1843" t="s">
        <v>433</v>
      </c>
      <c r="E1843">
        <v>521</v>
      </c>
      <c r="F1843">
        <v>200</v>
      </c>
      <c r="G1843">
        <v>69</v>
      </c>
      <c r="H1843">
        <v>146</v>
      </c>
      <c r="I1843">
        <v>6616</v>
      </c>
    </row>
    <row r="1844" spans="1:9">
      <c r="A1844" t="s">
        <v>801</v>
      </c>
      <c r="B1844" t="s">
        <v>573</v>
      </c>
      <c r="C1844" t="s">
        <v>71</v>
      </c>
      <c r="D1844" t="s">
        <v>433</v>
      </c>
      <c r="E1844">
        <v>522</v>
      </c>
      <c r="F1844">
        <v>235</v>
      </c>
      <c r="G1844">
        <v>84.8</v>
      </c>
      <c r="H1844">
        <v>167.6</v>
      </c>
      <c r="I1844">
        <v>4495</v>
      </c>
    </row>
    <row r="1845" spans="1:9">
      <c r="A1845" t="s">
        <v>801</v>
      </c>
      <c r="B1845" t="s">
        <v>573</v>
      </c>
      <c r="C1845" t="s">
        <v>71</v>
      </c>
      <c r="D1845" t="s">
        <v>433</v>
      </c>
      <c r="E1845">
        <v>523</v>
      </c>
      <c r="F1845">
        <v>265</v>
      </c>
      <c r="G1845">
        <v>99.6</v>
      </c>
      <c r="H1845">
        <v>194.95</v>
      </c>
      <c r="I1845">
        <v>2728</v>
      </c>
    </row>
    <row r="1846" spans="1:9">
      <c r="A1846" t="s">
        <v>801</v>
      </c>
      <c r="B1846" t="s">
        <v>573</v>
      </c>
      <c r="C1846" t="s">
        <v>71</v>
      </c>
      <c r="D1846" t="s">
        <v>433</v>
      </c>
      <c r="E1846">
        <v>531</v>
      </c>
      <c r="F1846">
        <v>217.8</v>
      </c>
      <c r="G1846">
        <v>81.25</v>
      </c>
      <c r="H1846">
        <v>157.19999999999999</v>
      </c>
      <c r="I1846">
        <v>19166</v>
      </c>
    </row>
    <row r="1847" spans="1:9">
      <c r="A1847" t="s">
        <v>801</v>
      </c>
      <c r="B1847" t="s">
        <v>573</v>
      </c>
      <c r="C1847" t="s">
        <v>71</v>
      </c>
      <c r="D1847" t="s">
        <v>433</v>
      </c>
      <c r="E1847">
        <v>532</v>
      </c>
      <c r="F1847">
        <v>250</v>
      </c>
      <c r="G1847">
        <v>112</v>
      </c>
      <c r="H1847">
        <v>185.3</v>
      </c>
      <c r="I1847">
        <v>17349</v>
      </c>
    </row>
    <row r="1848" spans="1:9">
      <c r="A1848" t="s">
        <v>801</v>
      </c>
      <c r="B1848" t="s">
        <v>573</v>
      </c>
      <c r="C1848" t="s">
        <v>71</v>
      </c>
      <c r="D1848" t="s">
        <v>433</v>
      </c>
      <c r="E1848">
        <v>533</v>
      </c>
      <c r="F1848">
        <v>299</v>
      </c>
      <c r="G1848">
        <v>126</v>
      </c>
      <c r="H1848">
        <v>214</v>
      </c>
      <c r="I1848">
        <v>8095</v>
      </c>
    </row>
    <row r="1849" spans="1:9">
      <c r="A1849" t="s">
        <v>801</v>
      </c>
      <c r="B1849" t="s">
        <v>573</v>
      </c>
      <c r="C1849" t="s">
        <v>71</v>
      </c>
      <c r="D1849" t="s">
        <v>433</v>
      </c>
      <c r="E1849">
        <v>534</v>
      </c>
      <c r="F1849">
        <v>319.3</v>
      </c>
      <c r="G1849">
        <v>127</v>
      </c>
      <c r="H1849">
        <v>232.35</v>
      </c>
      <c r="I1849">
        <v>3106</v>
      </c>
    </row>
    <row r="1850" spans="1:9">
      <c r="A1850" t="s">
        <v>801</v>
      </c>
      <c r="B1850" t="s">
        <v>573</v>
      </c>
      <c r="C1850" t="s">
        <v>71</v>
      </c>
      <c r="D1850" t="s">
        <v>433</v>
      </c>
      <c r="E1850">
        <v>575</v>
      </c>
      <c r="F1850">
        <v>45</v>
      </c>
      <c r="G1850">
        <v>16</v>
      </c>
      <c r="H1850">
        <v>33.700000000000003</v>
      </c>
      <c r="I1850">
        <v>1773</v>
      </c>
    </row>
    <row r="1851" spans="1:9">
      <c r="A1851" t="s">
        <v>801</v>
      </c>
      <c r="B1851" t="s">
        <v>573</v>
      </c>
      <c r="C1851" t="s">
        <v>71</v>
      </c>
      <c r="D1851" t="s">
        <v>433</v>
      </c>
      <c r="E1851">
        <v>577</v>
      </c>
      <c r="F1851">
        <v>48.95</v>
      </c>
      <c r="G1851">
        <v>20</v>
      </c>
      <c r="H1851">
        <v>32</v>
      </c>
      <c r="I1851">
        <v>5964</v>
      </c>
    </row>
    <row r="1852" spans="1:9">
      <c r="A1852" t="s">
        <v>801</v>
      </c>
      <c r="B1852" t="s">
        <v>573</v>
      </c>
      <c r="C1852" t="s">
        <v>71</v>
      </c>
      <c r="D1852" t="s">
        <v>799</v>
      </c>
      <c r="E1852">
        <v>615</v>
      </c>
      <c r="F1852">
        <v>1910</v>
      </c>
      <c r="G1852">
        <v>700</v>
      </c>
      <c r="H1852">
        <v>1422.6</v>
      </c>
      <c r="I1852">
        <v>2834</v>
      </c>
    </row>
    <row r="1853" spans="1:9">
      <c r="A1853" t="s">
        <v>801</v>
      </c>
      <c r="B1853" t="s">
        <v>573</v>
      </c>
      <c r="C1853" t="s">
        <v>73</v>
      </c>
      <c r="D1853" t="s">
        <v>451</v>
      </c>
      <c r="E1853">
        <v>11</v>
      </c>
      <c r="F1853">
        <v>79</v>
      </c>
      <c r="G1853">
        <v>60</v>
      </c>
      <c r="H1853">
        <v>52.35</v>
      </c>
      <c r="I1853">
        <v>7617</v>
      </c>
    </row>
    <row r="1854" spans="1:9">
      <c r="A1854" t="s">
        <v>801</v>
      </c>
      <c r="B1854" t="s">
        <v>573</v>
      </c>
      <c r="C1854" t="s">
        <v>73</v>
      </c>
      <c r="D1854" t="s">
        <v>451</v>
      </c>
      <c r="E1854">
        <v>12</v>
      </c>
      <c r="F1854">
        <v>71</v>
      </c>
      <c r="G1854">
        <v>70</v>
      </c>
      <c r="H1854">
        <v>44</v>
      </c>
      <c r="I1854">
        <v>14393</v>
      </c>
    </row>
    <row r="1855" spans="1:9">
      <c r="A1855" t="s">
        <v>801</v>
      </c>
      <c r="B1855" t="s">
        <v>573</v>
      </c>
      <c r="C1855" t="s">
        <v>73</v>
      </c>
      <c r="D1855" t="s">
        <v>451</v>
      </c>
      <c r="E1855">
        <v>13</v>
      </c>
      <c r="F1855">
        <v>76</v>
      </c>
      <c r="G1855">
        <v>30.8</v>
      </c>
      <c r="H1855">
        <v>54.5</v>
      </c>
      <c r="I1855">
        <v>6211</v>
      </c>
    </row>
    <row r="1856" spans="1:9">
      <c r="A1856" t="s">
        <v>801</v>
      </c>
      <c r="B1856" t="s">
        <v>573</v>
      </c>
      <c r="C1856" t="s">
        <v>73</v>
      </c>
      <c r="D1856" t="s">
        <v>451</v>
      </c>
      <c r="E1856">
        <v>14</v>
      </c>
      <c r="F1856">
        <v>82.5</v>
      </c>
      <c r="G1856">
        <v>36</v>
      </c>
      <c r="H1856">
        <v>60.7</v>
      </c>
      <c r="I1856">
        <v>2517</v>
      </c>
    </row>
    <row r="1857" spans="1:9">
      <c r="A1857" t="s">
        <v>801</v>
      </c>
      <c r="B1857" t="s">
        <v>573</v>
      </c>
      <c r="C1857" t="s">
        <v>73</v>
      </c>
      <c r="D1857" t="s">
        <v>451</v>
      </c>
      <c r="E1857">
        <v>22</v>
      </c>
      <c r="F1857">
        <v>48</v>
      </c>
      <c r="G1857">
        <v>31.65</v>
      </c>
      <c r="H1857">
        <v>33.700000000000003</v>
      </c>
      <c r="I1857">
        <v>26143</v>
      </c>
    </row>
    <row r="1858" spans="1:9">
      <c r="A1858" t="s">
        <v>801</v>
      </c>
      <c r="B1858" t="s">
        <v>573</v>
      </c>
      <c r="C1858" t="s">
        <v>73</v>
      </c>
      <c r="D1858" t="s">
        <v>451</v>
      </c>
      <c r="E1858">
        <v>71</v>
      </c>
      <c r="F1858">
        <v>71.55</v>
      </c>
      <c r="G1858">
        <v>34.774999999999999</v>
      </c>
      <c r="H1858">
        <v>51.05</v>
      </c>
      <c r="I1858">
        <v>1378</v>
      </c>
    </row>
    <row r="1859" spans="1:9">
      <c r="A1859" t="s">
        <v>801</v>
      </c>
      <c r="B1859" t="s">
        <v>573</v>
      </c>
      <c r="C1859" t="s">
        <v>73</v>
      </c>
      <c r="D1859" t="s">
        <v>455</v>
      </c>
      <c r="E1859">
        <v>111</v>
      </c>
      <c r="F1859">
        <v>101</v>
      </c>
      <c r="G1859">
        <v>52</v>
      </c>
      <c r="H1859">
        <v>72.3</v>
      </c>
      <c r="I1859">
        <v>841</v>
      </c>
    </row>
    <row r="1860" spans="1:9">
      <c r="A1860" t="s">
        <v>801</v>
      </c>
      <c r="B1860" t="s">
        <v>573</v>
      </c>
      <c r="C1860" t="s">
        <v>73</v>
      </c>
      <c r="D1860" t="s">
        <v>455</v>
      </c>
      <c r="E1860">
        <v>114</v>
      </c>
      <c r="F1860">
        <v>206</v>
      </c>
      <c r="G1860">
        <v>103</v>
      </c>
      <c r="H1860">
        <v>136.65</v>
      </c>
      <c r="I1860">
        <v>19573</v>
      </c>
    </row>
    <row r="1861" spans="1:9">
      <c r="A1861" t="s">
        <v>801</v>
      </c>
      <c r="B1861" t="s">
        <v>573</v>
      </c>
      <c r="C1861" t="s">
        <v>73</v>
      </c>
      <c r="D1861" t="s">
        <v>455</v>
      </c>
      <c r="E1861">
        <v>121</v>
      </c>
      <c r="F1861">
        <v>34</v>
      </c>
      <c r="G1861">
        <v>26</v>
      </c>
      <c r="H1861">
        <v>21.5</v>
      </c>
      <c r="I1861">
        <v>8902</v>
      </c>
    </row>
    <row r="1862" spans="1:9">
      <c r="A1862" t="s">
        <v>801</v>
      </c>
      <c r="B1862" t="s">
        <v>573</v>
      </c>
      <c r="C1862" t="s">
        <v>73</v>
      </c>
      <c r="D1862" t="s">
        <v>455</v>
      </c>
      <c r="E1862">
        <v>161</v>
      </c>
      <c r="F1862">
        <v>82</v>
      </c>
      <c r="G1862">
        <v>40</v>
      </c>
      <c r="H1862">
        <v>62.35</v>
      </c>
      <c r="I1862">
        <v>1394</v>
      </c>
    </row>
    <row r="1863" spans="1:9">
      <c r="A1863" t="s">
        <v>801</v>
      </c>
      <c r="B1863" t="s">
        <v>573</v>
      </c>
      <c r="C1863" t="s">
        <v>73</v>
      </c>
      <c r="D1863" t="s">
        <v>441</v>
      </c>
      <c r="E1863">
        <v>311</v>
      </c>
      <c r="F1863">
        <v>190</v>
      </c>
      <c r="G1863">
        <v>81.900000000000006</v>
      </c>
      <c r="H1863">
        <v>144.19999999999999</v>
      </c>
      <c r="I1863">
        <v>4548</v>
      </c>
    </row>
    <row r="1864" spans="1:9">
      <c r="A1864" t="s">
        <v>801</v>
      </c>
      <c r="B1864" t="s">
        <v>573</v>
      </c>
      <c r="C1864" t="s">
        <v>73</v>
      </c>
      <c r="D1864" t="s">
        <v>433</v>
      </c>
      <c r="E1864">
        <v>521</v>
      </c>
      <c r="F1864">
        <v>174.23333332999999</v>
      </c>
      <c r="G1864">
        <v>81.599999999999994</v>
      </c>
      <c r="H1864">
        <v>127</v>
      </c>
      <c r="I1864">
        <v>2540</v>
      </c>
    </row>
    <row r="1865" spans="1:9">
      <c r="A1865" t="s">
        <v>801</v>
      </c>
      <c r="B1865" t="s">
        <v>573</v>
      </c>
      <c r="C1865" t="s">
        <v>73</v>
      </c>
      <c r="D1865" t="s">
        <v>433</v>
      </c>
      <c r="E1865">
        <v>522</v>
      </c>
      <c r="F1865">
        <v>215</v>
      </c>
      <c r="G1865">
        <v>97.875</v>
      </c>
      <c r="H1865">
        <v>155</v>
      </c>
      <c r="I1865">
        <v>1830</v>
      </c>
    </row>
    <row r="1866" spans="1:9">
      <c r="A1866" t="s">
        <v>801</v>
      </c>
      <c r="B1866" t="s">
        <v>573</v>
      </c>
      <c r="C1866" t="s">
        <v>73</v>
      </c>
      <c r="D1866" t="s">
        <v>433</v>
      </c>
      <c r="E1866">
        <v>523</v>
      </c>
      <c r="F1866">
        <v>255</v>
      </c>
      <c r="G1866">
        <v>115</v>
      </c>
      <c r="H1866">
        <v>195.4</v>
      </c>
      <c r="I1866">
        <v>1218</v>
      </c>
    </row>
    <row r="1867" spans="1:9">
      <c r="A1867" t="s">
        <v>801</v>
      </c>
      <c r="B1867" t="s">
        <v>573</v>
      </c>
      <c r="C1867" t="s">
        <v>73</v>
      </c>
      <c r="D1867" t="s">
        <v>433</v>
      </c>
      <c r="E1867">
        <v>531</v>
      </c>
      <c r="F1867">
        <v>186</v>
      </c>
      <c r="G1867">
        <v>98.5</v>
      </c>
      <c r="H1867">
        <v>133.9</v>
      </c>
      <c r="I1867">
        <v>6958</v>
      </c>
    </row>
    <row r="1868" spans="1:9">
      <c r="A1868" t="s">
        <v>801</v>
      </c>
      <c r="B1868" t="s">
        <v>573</v>
      </c>
      <c r="C1868" t="s">
        <v>73</v>
      </c>
      <c r="D1868" t="s">
        <v>433</v>
      </c>
      <c r="E1868">
        <v>532</v>
      </c>
      <c r="F1868">
        <v>242</v>
      </c>
      <c r="G1868">
        <v>113.6</v>
      </c>
      <c r="H1868">
        <v>164.3</v>
      </c>
      <c r="I1868">
        <v>6214</v>
      </c>
    </row>
    <row r="1869" spans="1:9">
      <c r="A1869" t="s">
        <v>801</v>
      </c>
      <c r="B1869" t="s">
        <v>573</v>
      </c>
      <c r="C1869" t="s">
        <v>73</v>
      </c>
      <c r="D1869" t="s">
        <v>433</v>
      </c>
      <c r="E1869">
        <v>533</v>
      </c>
      <c r="F1869">
        <v>255</v>
      </c>
      <c r="G1869">
        <v>132</v>
      </c>
      <c r="H1869">
        <v>184</v>
      </c>
      <c r="I1869">
        <v>3098</v>
      </c>
    </row>
    <row r="1870" spans="1:9">
      <c r="A1870" t="s">
        <v>801</v>
      </c>
      <c r="B1870" t="s">
        <v>573</v>
      </c>
      <c r="C1870" t="s">
        <v>73</v>
      </c>
      <c r="D1870" t="s">
        <v>433</v>
      </c>
      <c r="E1870">
        <v>534</v>
      </c>
      <c r="F1870">
        <v>332</v>
      </c>
      <c r="G1870">
        <v>145.6</v>
      </c>
      <c r="H1870">
        <v>252.8</v>
      </c>
      <c r="I1870">
        <v>1486</v>
      </c>
    </row>
    <row r="1871" spans="1:9">
      <c r="A1871" t="s">
        <v>801</v>
      </c>
      <c r="B1871" t="s">
        <v>573</v>
      </c>
      <c r="C1871" t="s">
        <v>73</v>
      </c>
      <c r="D1871" t="s">
        <v>433</v>
      </c>
      <c r="E1871">
        <v>575</v>
      </c>
      <c r="F1871">
        <v>50</v>
      </c>
      <c r="G1871">
        <v>20</v>
      </c>
      <c r="H1871">
        <v>36.35</v>
      </c>
      <c r="I1871">
        <v>1075</v>
      </c>
    </row>
    <row r="1872" spans="1:9">
      <c r="A1872" t="s">
        <v>801</v>
      </c>
      <c r="B1872" t="s">
        <v>573</v>
      </c>
      <c r="C1872" t="s">
        <v>73</v>
      </c>
      <c r="D1872" t="s">
        <v>433</v>
      </c>
      <c r="E1872">
        <v>577</v>
      </c>
      <c r="F1872">
        <v>61</v>
      </c>
      <c r="G1872">
        <v>18</v>
      </c>
      <c r="H1872">
        <v>48.9</v>
      </c>
      <c r="I1872">
        <v>3474</v>
      </c>
    </row>
    <row r="1873" spans="1:9">
      <c r="A1873" t="s">
        <v>801</v>
      </c>
      <c r="B1873" t="s">
        <v>573</v>
      </c>
      <c r="C1873" t="s">
        <v>73</v>
      </c>
      <c r="D1873" t="s">
        <v>799</v>
      </c>
      <c r="E1873">
        <v>615</v>
      </c>
      <c r="F1873">
        <v>1850</v>
      </c>
      <c r="G1873">
        <v>735</v>
      </c>
      <c r="H1873">
        <v>1410</v>
      </c>
      <c r="I1873">
        <v>662</v>
      </c>
    </row>
    <row r="1874" spans="1:9">
      <c r="A1874" t="s">
        <v>801</v>
      </c>
      <c r="B1874" t="s">
        <v>573</v>
      </c>
      <c r="C1874" t="s">
        <v>800</v>
      </c>
      <c r="D1874" t="s">
        <v>451</v>
      </c>
      <c r="E1874">
        <v>11</v>
      </c>
      <c r="F1874">
        <v>62.5</v>
      </c>
      <c r="G1874">
        <v>45.5</v>
      </c>
      <c r="H1874">
        <v>37</v>
      </c>
      <c r="I1874">
        <v>3775</v>
      </c>
    </row>
    <row r="1875" spans="1:9">
      <c r="A1875" t="s">
        <v>801</v>
      </c>
      <c r="B1875" t="s">
        <v>573</v>
      </c>
      <c r="C1875" t="s">
        <v>800</v>
      </c>
      <c r="D1875" t="s">
        <v>451</v>
      </c>
      <c r="E1875">
        <v>12</v>
      </c>
      <c r="F1875">
        <v>60</v>
      </c>
      <c r="G1875">
        <v>43.5</v>
      </c>
      <c r="H1875">
        <v>36.299999999999997</v>
      </c>
      <c r="I1875">
        <v>3324</v>
      </c>
    </row>
    <row r="1876" spans="1:9">
      <c r="A1876" t="s">
        <v>801</v>
      </c>
      <c r="B1876" t="s">
        <v>573</v>
      </c>
      <c r="C1876" t="s">
        <v>800</v>
      </c>
      <c r="D1876" t="s">
        <v>451</v>
      </c>
      <c r="E1876">
        <v>13</v>
      </c>
      <c r="F1876">
        <v>55</v>
      </c>
      <c r="G1876">
        <v>36.9</v>
      </c>
      <c r="H1876">
        <v>32.6</v>
      </c>
      <c r="I1876">
        <v>1368</v>
      </c>
    </row>
    <row r="1877" spans="1:9">
      <c r="A1877" t="s">
        <v>801</v>
      </c>
      <c r="B1877" t="s">
        <v>573</v>
      </c>
      <c r="C1877" t="s">
        <v>800</v>
      </c>
      <c r="D1877" t="s">
        <v>451</v>
      </c>
      <c r="E1877">
        <v>14</v>
      </c>
      <c r="F1877">
        <v>75</v>
      </c>
      <c r="G1877">
        <v>49.75</v>
      </c>
      <c r="H1877">
        <v>46.825000000000003</v>
      </c>
      <c r="I1877">
        <v>420</v>
      </c>
    </row>
    <row r="1878" spans="1:9">
      <c r="A1878" t="s">
        <v>801</v>
      </c>
      <c r="B1878" t="s">
        <v>573</v>
      </c>
      <c r="C1878" t="s">
        <v>800</v>
      </c>
      <c r="D1878" t="s">
        <v>451</v>
      </c>
      <c r="E1878">
        <v>22</v>
      </c>
      <c r="F1878">
        <v>45</v>
      </c>
      <c r="G1878">
        <v>32.85</v>
      </c>
      <c r="H1878">
        <v>26.95</v>
      </c>
      <c r="I1878">
        <v>8347</v>
      </c>
    </row>
    <row r="1879" spans="1:9">
      <c r="A1879" t="s">
        <v>801</v>
      </c>
      <c r="B1879" t="s">
        <v>573</v>
      </c>
      <c r="C1879" t="s">
        <v>800</v>
      </c>
      <c r="D1879" t="s">
        <v>451</v>
      </c>
      <c r="E1879">
        <v>71</v>
      </c>
      <c r="F1879">
        <v>72</v>
      </c>
      <c r="G1879">
        <v>45</v>
      </c>
      <c r="H1879">
        <v>48</v>
      </c>
      <c r="I1879">
        <v>282</v>
      </c>
    </row>
    <row r="1880" spans="1:9">
      <c r="A1880" t="s">
        <v>801</v>
      </c>
      <c r="B1880" t="s">
        <v>573</v>
      </c>
      <c r="C1880" t="s">
        <v>800</v>
      </c>
      <c r="D1880" t="s">
        <v>455</v>
      </c>
      <c r="E1880">
        <v>111</v>
      </c>
      <c r="F1880">
        <v>65</v>
      </c>
      <c r="G1880">
        <v>49</v>
      </c>
      <c r="H1880">
        <v>40</v>
      </c>
      <c r="I1880">
        <v>319</v>
      </c>
    </row>
    <row r="1881" spans="1:9">
      <c r="A1881" t="s">
        <v>801</v>
      </c>
      <c r="B1881" t="s">
        <v>573</v>
      </c>
      <c r="C1881" t="s">
        <v>800</v>
      </c>
      <c r="D1881" t="s">
        <v>455</v>
      </c>
      <c r="E1881">
        <v>114</v>
      </c>
      <c r="F1881">
        <v>120</v>
      </c>
      <c r="G1881">
        <v>85</v>
      </c>
      <c r="H1881">
        <v>71</v>
      </c>
      <c r="I1881">
        <v>5925</v>
      </c>
    </row>
    <row r="1882" spans="1:9">
      <c r="A1882" t="s">
        <v>801</v>
      </c>
      <c r="B1882" t="s">
        <v>573</v>
      </c>
      <c r="C1882" t="s">
        <v>800</v>
      </c>
      <c r="D1882" t="s">
        <v>455</v>
      </c>
      <c r="E1882">
        <v>121</v>
      </c>
      <c r="F1882">
        <v>40</v>
      </c>
      <c r="G1882">
        <v>28</v>
      </c>
      <c r="H1882">
        <v>20.399999999999999</v>
      </c>
      <c r="I1882">
        <v>4046</v>
      </c>
    </row>
    <row r="1883" spans="1:9">
      <c r="A1883" t="s">
        <v>801</v>
      </c>
      <c r="B1883" t="s">
        <v>573</v>
      </c>
      <c r="C1883" t="s">
        <v>800</v>
      </c>
      <c r="D1883" t="s">
        <v>455</v>
      </c>
      <c r="E1883">
        <v>161</v>
      </c>
      <c r="F1883">
        <v>65</v>
      </c>
      <c r="G1883">
        <v>41.5</v>
      </c>
      <c r="H1883">
        <v>43.7</v>
      </c>
      <c r="I1883">
        <v>749</v>
      </c>
    </row>
    <row r="1884" spans="1:9">
      <c r="A1884" t="s">
        <v>801</v>
      </c>
      <c r="B1884" t="s">
        <v>573</v>
      </c>
      <c r="C1884" t="s">
        <v>800</v>
      </c>
      <c r="D1884" t="s">
        <v>441</v>
      </c>
      <c r="E1884">
        <v>311</v>
      </c>
      <c r="F1884">
        <v>186.2</v>
      </c>
      <c r="G1884">
        <v>108.425</v>
      </c>
      <c r="H1884">
        <v>133</v>
      </c>
      <c r="I1884">
        <v>1049</v>
      </c>
    </row>
    <row r="1885" spans="1:9">
      <c r="A1885" t="s">
        <v>801</v>
      </c>
      <c r="B1885" t="s">
        <v>573</v>
      </c>
      <c r="C1885" t="s">
        <v>800</v>
      </c>
      <c r="D1885" t="s">
        <v>433</v>
      </c>
      <c r="E1885">
        <v>521</v>
      </c>
      <c r="F1885">
        <v>150</v>
      </c>
      <c r="G1885">
        <v>101.5</v>
      </c>
      <c r="H1885">
        <v>106.6</v>
      </c>
      <c r="I1885">
        <v>598</v>
      </c>
    </row>
    <row r="1886" spans="1:9">
      <c r="A1886" t="s">
        <v>801</v>
      </c>
      <c r="B1886" t="s">
        <v>573</v>
      </c>
      <c r="C1886" t="s">
        <v>800</v>
      </c>
      <c r="D1886" t="s">
        <v>433</v>
      </c>
      <c r="E1886">
        <v>522</v>
      </c>
      <c r="F1886">
        <v>192</v>
      </c>
      <c r="G1886">
        <v>106</v>
      </c>
      <c r="H1886">
        <v>138.4</v>
      </c>
      <c r="I1886">
        <v>527</v>
      </c>
    </row>
    <row r="1887" spans="1:9">
      <c r="A1887" t="s">
        <v>801</v>
      </c>
      <c r="B1887" t="s">
        <v>573</v>
      </c>
      <c r="C1887" t="s">
        <v>800</v>
      </c>
      <c r="D1887" t="s">
        <v>433</v>
      </c>
      <c r="E1887">
        <v>523</v>
      </c>
      <c r="F1887">
        <v>210</v>
      </c>
      <c r="G1887">
        <v>138.4</v>
      </c>
      <c r="H1887">
        <v>140.6</v>
      </c>
      <c r="I1887">
        <v>362</v>
      </c>
    </row>
    <row r="1888" spans="1:9">
      <c r="A1888" t="s">
        <v>801</v>
      </c>
      <c r="B1888" t="s">
        <v>573</v>
      </c>
      <c r="C1888" t="s">
        <v>800</v>
      </c>
      <c r="D1888" t="s">
        <v>433</v>
      </c>
      <c r="E1888">
        <v>531</v>
      </c>
      <c r="F1888">
        <v>155</v>
      </c>
      <c r="G1888">
        <v>109</v>
      </c>
      <c r="H1888">
        <v>103.4</v>
      </c>
      <c r="I1888">
        <v>2406</v>
      </c>
    </row>
    <row r="1889" spans="1:9">
      <c r="A1889" t="s">
        <v>801</v>
      </c>
      <c r="B1889" t="s">
        <v>573</v>
      </c>
      <c r="C1889" t="s">
        <v>800</v>
      </c>
      <c r="D1889" t="s">
        <v>433</v>
      </c>
      <c r="E1889">
        <v>532</v>
      </c>
      <c r="F1889">
        <v>200</v>
      </c>
      <c r="G1889">
        <v>134.55000000000001</v>
      </c>
      <c r="H1889">
        <v>131.83333332999999</v>
      </c>
      <c r="I1889">
        <v>2269</v>
      </c>
    </row>
    <row r="1890" spans="1:9">
      <c r="A1890" t="s">
        <v>801</v>
      </c>
      <c r="B1890" t="s">
        <v>573</v>
      </c>
      <c r="C1890" t="s">
        <v>800</v>
      </c>
      <c r="D1890" t="s">
        <v>433</v>
      </c>
      <c r="E1890">
        <v>533</v>
      </c>
      <c r="F1890">
        <v>235</v>
      </c>
      <c r="G1890">
        <v>152.9</v>
      </c>
      <c r="H1890">
        <v>152</v>
      </c>
      <c r="I1890">
        <v>890</v>
      </c>
    </row>
    <row r="1891" spans="1:9">
      <c r="A1891" t="s">
        <v>801</v>
      </c>
      <c r="B1891" t="s">
        <v>573</v>
      </c>
      <c r="C1891" t="s">
        <v>800</v>
      </c>
      <c r="D1891" t="s">
        <v>433</v>
      </c>
      <c r="E1891">
        <v>534</v>
      </c>
      <c r="F1891">
        <v>250</v>
      </c>
      <c r="G1891">
        <v>170.8</v>
      </c>
      <c r="H1891">
        <v>161.80000000000001</v>
      </c>
      <c r="I1891">
        <v>292</v>
      </c>
    </row>
    <row r="1892" spans="1:9">
      <c r="A1892" t="s">
        <v>801</v>
      </c>
      <c r="B1892" t="s">
        <v>573</v>
      </c>
      <c r="C1892" t="s">
        <v>800</v>
      </c>
      <c r="D1892" t="s">
        <v>433</v>
      </c>
      <c r="E1892">
        <v>575</v>
      </c>
      <c r="F1892">
        <v>39</v>
      </c>
      <c r="G1892">
        <v>23.2</v>
      </c>
      <c r="H1892">
        <v>26.65</v>
      </c>
      <c r="I1892">
        <v>201</v>
      </c>
    </row>
    <row r="1893" spans="1:9">
      <c r="A1893" t="s">
        <v>801</v>
      </c>
      <c r="B1893" t="s">
        <v>573</v>
      </c>
      <c r="C1893" t="s">
        <v>800</v>
      </c>
      <c r="D1893" t="s">
        <v>433</v>
      </c>
      <c r="E1893">
        <v>577</v>
      </c>
      <c r="F1893">
        <v>40</v>
      </c>
      <c r="G1893">
        <v>22.4</v>
      </c>
      <c r="H1893">
        <v>25.4</v>
      </c>
      <c r="I1893">
        <v>576</v>
      </c>
    </row>
    <row r="1894" spans="1:9">
      <c r="A1894" t="s">
        <v>801</v>
      </c>
      <c r="B1894" t="s">
        <v>573</v>
      </c>
      <c r="C1894" t="s">
        <v>800</v>
      </c>
      <c r="D1894" t="s">
        <v>799</v>
      </c>
      <c r="E1894">
        <v>615</v>
      </c>
      <c r="F1894">
        <v>1550</v>
      </c>
      <c r="G1894">
        <v>741.9</v>
      </c>
      <c r="H1894">
        <v>1161.0999999999999</v>
      </c>
      <c r="I1894">
        <v>127</v>
      </c>
    </row>
    <row r="1895" spans="1:9">
      <c r="A1895" t="s">
        <v>801</v>
      </c>
      <c r="B1895" t="s">
        <v>331</v>
      </c>
      <c r="C1895" t="s">
        <v>70</v>
      </c>
      <c r="D1895" t="s">
        <v>451</v>
      </c>
      <c r="E1895">
        <v>11</v>
      </c>
      <c r="F1895">
        <v>70</v>
      </c>
      <c r="G1895">
        <v>53</v>
      </c>
      <c r="H1895">
        <v>35.9</v>
      </c>
      <c r="I1895">
        <v>1188933</v>
      </c>
    </row>
    <row r="1896" spans="1:9">
      <c r="A1896" t="s">
        <v>801</v>
      </c>
      <c r="B1896" t="s">
        <v>331</v>
      </c>
      <c r="C1896" t="s">
        <v>70</v>
      </c>
      <c r="D1896" t="s">
        <v>451</v>
      </c>
      <c r="E1896">
        <v>12</v>
      </c>
      <c r="F1896">
        <v>64</v>
      </c>
      <c r="G1896">
        <v>48</v>
      </c>
      <c r="H1896">
        <v>35</v>
      </c>
      <c r="I1896">
        <v>3910976</v>
      </c>
    </row>
    <row r="1897" spans="1:9">
      <c r="A1897" t="s">
        <v>801</v>
      </c>
      <c r="B1897" t="s">
        <v>331</v>
      </c>
      <c r="C1897" t="s">
        <v>70</v>
      </c>
      <c r="D1897" t="s">
        <v>451</v>
      </c>
      <c r="E1897">
        <v>13</v>
      </c>
      <c r="F1897">
        <v>57</v>
      </c>
      <c r="G1897">
        <v>37.5</v>
      </c>
      <c r="H1897">
        <v>34.4</v>
      </c>
      <c r="I1897">
        <v>872823</v>
      </c>
    </row>
    <row r="1898" spans="1:9">
      <c r="A1898" t="s">
        <v>801</v>
      </c>
      <c r="B1898" t="s">
        <v>331</v>
      </c>
      <c r="C1898" t="s">
        <v>70</v>
      </c>
      <c r="D1898" t="s">
        <v>451</v>
      </c>
      <c r="E1898">
        <v>14</v>
      </c>
      <c r="F1898">
        <v>80</v>
      </c>
      <c r="G1898">
        <v>41.65</v>
      </c>
      <c r="H1898">
        <v>51</v>
      </c>
      <c r="I1898">
        <v>277356</v>
      </c>
    </row>
    <row r="1899" spans="1:9">
      <c r="A1899" t="s">
        <v>801</v>
      </c>
      <c r="B1899" t="s">
        <v>331</v>
      </c>
      <c r="C1899" t="s">
        <v>70</v>
      </c>
      <c r="D1899" t="s">
        <v>451</v>
      </c>
      <c r="E1899">
        <v>22</v>
      </c>
      <c r="F1899">
        <v>48</v>
      </c>
      <c r="G1899">
        <v>32</v>
      </c>
      <c r="H1899">
        <v>28.75</v>
      </c>
      <c r="I1899">
        <v>4066717</v>
      </c>
    </row>
    <row r="1900" spans="1:9">
      <c r="A1900" t="s">
        <v>801</v>
      </c>
      <c r="B1900" t="s">
        <v>331</v>
      </c>
      <c r="C1900" t="s">
        <v>70</v>
      </c>
      <c r="D1900" t="s">
        <v>451</v>
      </c>
      <c r="E1900">
        <v>71</v>
      </c>
      <c r="F1900">
        <v>80</v>
      </c>
      <c r="G1900">
        <v>40</v>
      </c>
      <c r="H1900">
        <v>54.1</v>
      </c>
      <c r="I1900">
        <v>196397</v>
      </c>
    </row>
    <row r="1901" spans="1:9">
      <c r="A1901" t="s">
        <v>801</v>
      </c>
      <c r="B1901" t="s">
        <v>331</v>
      </c>
      <c r="C1901" t="s">
        <v>70</v>
      </c>
      <c r="D1901" t="s">
        <v>455</v>
      </c>
      <c r="E1901">
        <v>111</v>
      </c>
      <c r="F1901">
        <v>70</v>
      </c>
      <c r="G1901">
        <v>52.7</v>
      </c>
      <c r="H1901">
        <v>44</v>
      </c>
      <c r="I1901">
        <v>304688</v>
      </c>
    </row>
    <row r="1902" spans="1:9">
      <c r="A1902" t="s">
        <v>801</v>
      </c>
      <c r="B1902" t="s">
        <v>331</v>
      </c>
      <c r="C1902" t="s">
        <v>70</v>
      </c>
      <c r="D1902" t="s">
        <v>455</v>
      </c>
      <c r="E1902">
        <v>114</v>
      </c>
      <c r="F1902">
        <v>125</v>
      </c>
      <c r="G1902">
        <v>91</v>
      </c>
      <c r="H1902">
        <v>76</v>
      </c>
      <c r="I1902">
        <v>4371052</v>
      </c>
    </row>
    <row r="1903" spans="1:9">
      <c r="A1903" t="s">
        <v>801</v>
      </c>
      <c r="B1903" t="s">
        <v>331</v>
      </c>
      <c r="C1903" t="s">
        <v>70</v>
      </c>
      <c r="D1903" t="s">
        <v>455</v>
      </c>
      <c r="E1903">
        <v>121</v>
      </c>
      <c r="F1903">
        <v>43</v>
      </c>
      <c r="G1903">
        <v>30</v>
      </c>
      <c r="H1903">
        <v>19</v>
      </c>
      <c r="I1903">
        <v>2822053</v>
      </c>
    </row>
    <row r="1904" spans="1:9">
      <c r="A1904" t="s">
        <v>801</v>
      </c>
      <c r="B1904" t="s">
        <v>331</v>
      </c>
      <c r="C1904" t="s">
        <v>70</v>
      </c>
      <c r="D1904" t="s">
        <v>455</v>
      </c>
      <c r="E1904">
        <v>161</v>
      </c>
      <c r="F1904">
        <v>66</v>
      </c>
      <c r="G1904">
        <v>36</v>
      </c>
      <c r="H1904">
        <v>44.7</v>
      </c>
      <c r="I1904">
        <v>378600</v>
      </c>
    </row>
    <row r="1905" spans="1:9">
      <c r="A1905" t="s">
        <v>801</v>
      </c>
      <c r="B1905" t="s">
        <v>331</v>
      </c>
      <c r="C1905" t="s">
        <v>70</v>
      </c>
      <c r="D1905" t="s">
        <v>441</v>
      </c>
      <c r="E1905">
        <v>311</v>
      </c>
      <c r="F1905">
        <v>198</v>
      </c>
      <c r="G1905">
        <v>98.7</v>
      </c>
      <c r="H1905">
        <v>137.19999999999999</v>
      </c>
      <c r="I1905">
        <v>520287</v>
      </c>
    </row>
    <row r="1906" spans="1:9">
      <c r="A1906" t="s">
        <v>801</v>
      </c>
      <c r="B1906" t="s">
        <v>331</v>
      </c>
      <c r="C1906" t="s">
        <v>70</v>
      </c>
      <c r="D1906" t="s">
        <v>433</v>
      </c>
      <c r="E1906">
        <v>521</v>
      </c>
      <c r="F1906">
        <v>160</v>
      </c>
      <c r="G1906">
        <v>85</v>
      </c>
      <c r="H1906">
        <v>110</v>
      </c>
      <c r="I1906">
        <v>411205</v>
      </c>
    </row>
    <row r="1907" spans="1:9">
      <c r="A1907" t="s">
        <v>801</v>
      </c>
      <c r="B1907" t="s">
        <v>331</v>
      </c>
      <c r="C1907" t="s">
        <v>70</v>
      </c>
      <c r="D1907" t="s">
        <v>433</v>
      </c>
      <c r="E1907">
        <v>522</v>
      </c>
      <c r="F1907">
        <v>190</v>
      </c>
      <c r="G1907">
        <v>102</v>
      </c>
      <c r="H1907">
        <v>130</v>
      </c>
      <c r="I1907">
        <v>311883</v>
      </c>
    </row>
    <row r="1908" spans="1:9">
      <c r="A1908" t="s">
        <v>801</v>
      </c>
      <c r="B1908" t="s">
        <v>331</v>
      </c>
      <c r="C1908" t="s">
        <v>70</v>
      </c>
      <c r="D1908" t="s">
        <v>433</v>
      </c>
      <c r="E1908">
        <v>523</v>
      </c>
      <c r="F1908">
        <v>220</v>
      </c>
      <c r="G1908">
        <v>118.2</v>
      </c>
      <c r="H1908">
        <v>153</v>
      </c>
      <c r="I1908">
        <v>212101</v>
      </c>
    </row>
    <row r="1909" spans="1:9">
      <c r="A1909" t="s">
        <v>801</v>
      </c>
      <c r="B1909" t="s">
        <v>331</v>
      </c>
      <c r="C1909" t="s">
        <v>70</v>
      </c>
      <c r="D1909" t="s">
        <v>433</v>
      </c>
      <c r="E1909">
        <v>531</v>
      </c>
      <c r="F1909">
        <v>170</v>
      </c>
      <c r="G1909">
        <v>93.2</v>
      </c>
      <c r="H1909">
        <v>112</v>
      </c>
      <c r="I1909">
        <v>1131622</v>
      </c>
    </row>
    <row r="1910" spans="1:9">
      <c r="A1910" t="s">
        <v>801</v>
      </c>
      <c r="B1910" t="s">
        <v>331</v>
      </c>
      <c r="C1910" t="s">
        <v>70</v>
      </c>
      <c r="D1910" t="s">
        <v>433</v>
      </c>
      <c r="E1910">
        <v>532</v>
      </c>
      <c r="F1910">
        <v>212</v>
      </c>
      <c r="G1910">
        <v>117.15</v>
      </c>
      <c r="H1910">
        <v>143</v>
      </c>
      <c r="I1910">
        <v>1060866</v>
      </c>
    </row>
    <row r="1911" spans="1:9">
      <c r="A1911" t="s">
        <v>801</v>
      </c>
      <c r="B1911" t="s">
        <v>331</v>
      </c>
      <c r="C1911" t="s">
        <v>70</v>
      </c>
      <c r="D1911" t="s">
        <v>433</v>
      </c>
      <c r="E1911">
        <v>533</v>
      </c>
      <c r="F1911">
        <v>252</v>
      </c>
      <c r="G1911">
        <v>135</v>
      </c>
      <c r="H1911">
        <v>170.5</v>
      </c>
      <c r="I1911">
        <v>506158</v>
      </c>
    </row>
    <row r="1912" spans="1:9">
      <c r="A1912" t="s">
        <v>801</v>
      </c>
      <c r="B1912" t="s">
        <v>331</v>
      </c>
      <c r="C1912" t="s">
        <v>70</v>
      </c>
      <c r="D1912" t="s">
        <v>433</v>
      </c>
      <c r="E1912">
        <v>534</v>
      </c>
      <c r="F1912">
        <v>280</v>
      </c>
      <c r="G1912">
        <v>150.15</v>
      </c>
      <c r="H1912">
        <v>190.75</v>
      </c>
      <c r="I1912">
        <v>221131</v>
      </c>
    </row>
    <row r="1913" spans="1:9">
      <c r="A1913" t="s">
        <v>801</v>
      </c>
      <c r="B1913" t="s">
        <v>331</v>
      </c>
      <c r="C1913" t="s">
        <v>70</v>
      </c>
      <c r="D1913" t="s">
        <v>433</v>
      </c>
      <c r="E1913">
        <v>575</v>
      </c>
      <c r="F1913">
        <v>40</v>
      </c>
      <c r="G1913">
        <v>21</v>
      </c>
      <c r="H1913">
        <v>27</v>
      </c>
      <c r="I1913">
        <v>180150</v>
      </c>
    </row>
    <row r="1914" spans="1:9">
      <c r="A1914" t="s">
        <v>801</v>
      </c>
      <c r="B1914" t="s">
        <v>331</v>
      </c>
      <c r="C1914" t="s">
        <v>70</v>
      </c>
      <c r="D1914" t="s">
        <v>433</v>
      </c>
      <c r="E1914">
        <v>577</v>
      </c>
      <c r="F1914">
        <v>45</v>
      </c>
      <c r="G1914">
        <v>22.8</v>
      </c>
      <c r="H1914">
        <v>30</v>
      </c>
      <c r="I1914">
        <v>416168</v>
      </c>
    </row>
    <row r="1915" spans="1:9">
      <c r="A1915" t="s">
        <v>801</v>
      </c>
      <c r="B1915" t="s">
        <v>331</v>
      </c>
      <c r="C1915" t="s">
        <v>70</v>
      </c>
      <c r="D1915" t="s">
        <v>799</v>
      </c>
      <c r="E1915">
        <v>615</v>
      </c>
      <c r="F1915">
        <v>1700</v>
      </c>
      <c r="G1915">
        <v>862.5</v>
      </c>
      <c r="H1915">
        <v>1252</v>
      </c>
      <c r="I1915">
        <v>168693</v>
      </c>
    </row>
    <row r="1916" spans="1:9">
      <c r="A1916" t="s">
        <v>801</v>
      </c>
      <c r="B1916" t="s">
        <v>331</v>
      </c>
      <c r="C1916" t="s">
        <v>72</v>
      </c>
      <c r="D1916" t="s">
        <v>451</v>
      </c>
      <c r="E1916">
        <v>11</v>
      </c>
      <c r="F1916">
        <v>70</v>
      </c>
      <c r="G1916">
        <v>55</v>
      </c>
      <c r="H1916">
        <v>35</v>
      </c>
      <c r="I1916">
        <v>402535</v>
      </c>
    </row>
    <row r="1917" spans="1:9">
      <c r="A1917" t="s">
        <v>801</v>
      </c>
      <c r="B1917" t="s">
        <v>331</v>
      </c>
      <c r="C1917" t="s">
        <v>72</v>
      </c>
      <c r="D1917" t="s">
        <v>451</v>
      </c>
      <c r="E1917">
        <v>12</v>
      </c>
      <c r="F1917">
        <v>67</v>
      </c>
      <c r="G1917">
        <v>48</v>
      </c>
      <c r="H1917">
        <v>37</v>
      </c>
      <c r="I1917">
        <v>1284229</v>
      </c>
    </row>
    <row r="1918" spans="1:9">
      <c r="A1918" t="s">
        <v>801</v>
      </c>
      <c r="B1918" t="s">
        <v>331</v>
      </c>
      <c r="C1918" t="s">
        <v>72</v>
      </c>
      <c r="D1918" t="s">
        <v>451</v>
      </c>
      <c r="E1918">
        <v>13</v>
      </c>
      <c r="F1918">
        <v>60</v>
      </c>
      <c r="G1918">
        <v>38.35</v>
      </c>
      <c r="H1918">
        <v>35</v>
      </c>
      <c r="I1918">
        <v>280796</v>
      </c>
    </row>
    <row r="1919" spans="1:9">
      <c r="A1919" t="s">
        <v>801</v>
      </c>
      <c r="B1919" t="s">
        <v>331</v>
      </c>
      <c r="C1919" t="s">
        <v>72</v>
      </c>
      <c r="D1919" t="s">
        <v>451</v>
      </c>
      <c r="E1919">
        <v>14</v>
      </c>
      <c r="F1919">
        <v>83</v>
      </c>
      <c r="G1919">
        <v>40</v>
      </c>
      <c r="H1919">
        <v>52</v>
      </c>
      <c r="I1919">
        <v>70687</v>
      </c>
    </row>
    <row r="1920" spans="1:9">
      <c r="A1920" t="s">
        <v>801</v>
      </c>
      <c r="B1920" t="s">
        <v>331</v>
      </c>
      <c r="C1920" t="s">
        <v>72</v>
      </c>
      <c r="D1920" t="s">
        <v>451</v>
      </c>
      <c r="E1920">
        <v>22</v>
      </c>
      <c r="F1920">
        <v>48</v>
      </c>
      <c r="G1920">
        <v>32.4</v>
      </c>
      <c r="H1920">
        <v>27.3</v>
      </c>
      <c r="I1920">
        <v>1339629</v>
      </c>
    </row>
    <row r="1921" spans="1:9">
      <c r="A1921" t="s">
        <v>801</v>
      </c>
      <c r="B1921" t="s">
        <v>331</v>
      </c>
      <c r="C1921" t="s">
        <v>72</v>
      </c>
      <c r="D1921" t="s">
        <v>451</v>
      </c>
      <c r="E1921">
        <v>71</v>
      </c>
      <c r="F1921">
        <v>90</v>
      </c>
      <c r="G1921">
        <v>39.9</v>
      </c>
      <c r="H1921">
        <v>59</v>
      </c>
      <c r="I1921">
        <v>66325</v>
      </c>
    </row>
    <row r="1922" spans="1:9">
      <c r="A1922" t="s">
        <v>801</v>
      </c>
      <c r="B1922" t="s">
        <v>331</v>
      </c>
      <c r="C1922" t="s">
        <v>72</v>
      </c>
      <c r="D1922" t="s">
        <v>455</v>
      </c>
      <c r="E1922">
        <v>111</v>
      </c>
      <c r="F1922">
        <v>75</v>
      </c>
      <c r="G1922">
        <v>55</v>
      </c>
      <c r="H1922">
        <v>44</v>
      </c>
      <c r="I1922">
        <v>107450</v>
      </c>
    </row>
    <row r="1923" spans="1:9">
      <c r="A1923" t="s">
        <v>801</v>
      </c>
      <c r="B1923" t="s">
        <v>331</v>
      </c>
      <c r="C1923" t="s">
        <v>72</v>
      </c>
      <c r="D1923" t="s">
        <v>455</v>
      </c>
      <c r="E1923">
        <v>114</v>
      </c>
      <c r="F1923">
        <v>127</v>
      </c>
      <c r="G1923">
        <v>91</v>
      </c>
      <c r="H1923">
        <v>75</v>
      </c>
      <c r="I1923">
        <v>1475347</v>
      </c>
    </row>
    <row r="1924" spans="1:9">
      <c r="A1924" t="s">
        <v>801</v>
      </c>
      <c r="B1924" t="s">
        <v>331</v>
      </c>
      <c r="C1924" t="s">
        <v>72</v>
      </c>
      <c r="D1924" t="s">
        <v>455</v>
      </c>
      <c r="E1924">
        <v>121</v>
      </c>
      <c r="F1924">
        <v>43.5</v>
      </c>
      <c r="G1924">
        <v>32.5</v>
      </c>
      <c r="H1924">
        <v>21</v>
      </c>
      <c r="I1924">
        <v>1156318</v>
      </c>
    </row>
    <row r="1925" spans="1:9">
      <c r="A1925" t="s">
        <v>801</v>
      </c>
      <c r="B1925" t="s">
        <v>331</v>
      </c>
      <c r="C1925" t="s">
        <v>72</v>
      </c>
      <c r="D1925" t="s">
        <v>455</v>
      </c>
      <c r="E1925">
        <v>161</v>
      </c>
      <c r="F1925">
        <v>71</v>
      </c>
      <c r="G1925">
        <v>32</v>
      </c>
      <c r="H1925">
        <v>45</v>
      </c>
      <c r="I1925">
        <v>114713</v>
      </c>
    </row>
    <row r="1926" spans="1:9">
      <c r="A1926" t="s">
        <v>801</v>
      </c>
      <c r="B1926" t="s">
        <v>331</v>
      </c>
      <c r="C1926" t="s">
        <v>72</v>
      </c>
      <c r="D1926" t="s">
        <v>441</v>
      </c>
      <c r="E1926">
        <v>311</v>
      </c>
      <c r="F1926">
        <v>200</v>
      </c>
      <c r="G1926">
        <v>95.55</v>
      </c>
      <c r="H1926">
        <v>140</v>
      </c>
      <c r="I1926">
        <v>159488</v>
      </c>
    </row>
    <row r="1927" spans="1:9">
      <c r="A1927" t="s">
        <v>801</v>
      </c>
      <c r="B1927" t="s">
        <v>331</v>
      </c>
      <c r="C1927" t="s">
        <v>72</v>
      </c>
      <c r="D1927" t="s">
        <v>433</v>
      </c>
      <c r="E1927">
        <v>521</v>
      </c>
      <c r="F1927">
        <v>170</v>
      </c>
      <c r="G1927">
        <v>78.599999999999994</v>
      </c>
      <c r="H1927">
        <v>113.6</v>
      </c>
      <c r="I1927">
        <v>127006</v>
      </c>
    </row>
    <row r="1928" spans="1:9">
      <c r="A1928" t="s">
        <v>801</v>
      </c>
      <c r="B1928" t="s">
        <v>331</v>
      </c>
      <c r="C1928" t="s">
        <v>72</v>
      </c>
      <c r="D1928" t="s">
        <v>433</v>
      </c>
      <c r="E1928">
        <v>522</v>
      </c>
      <c r="F1928">
        <v>200</v>
      </c>
      <c r="G1928">
        <v>95.4</v>
      </c>
      <c r="H1928">
        <v>139.85</v>
      </c>
      <c r="I1928">
        <v>89613</v>
      </c>
    </row>
    <row r="1929" spans="1:9">
      <c r="A1929" t="s">
        <v>801</v>
      </c>
      <c r="B1929" t="s">
        <v>331</v>
      </c>
      <c r="C1929" t="s">
        <v>72</v>
      </c>
      <c r="D1929" t="s">
        <v>433</v>
      </c>
      <c r="E1929">
        <v>523</v>
      </c>
      <c r="F1929">
        <v>240</v>
      </c>
      <c r="G1929">
        <v>110.5</v>
      </c>
      <c r="H1929">
        <v>161.80000000000001</v>
      </c>
      <c r="I1929">
        <v>65419</v>
      </c>
    </row>
    <row r="1930" spans="1:9">
      <c r="A1930" t="s">
        <v>801</v>
      </c>
      <c r="B1930" t="s">
        <v>331</v>
      </c>
      <c r="C1930" t="s">
        <v>72</v>
      </c>
      <c r="D1930" t="s">
        <v>433</v>
      </c>
      <c r="E1930">
        <v>531</v>
      </c>
      <c r="F1930">
        <v>180</v>
      </c>
      <c r="G1930">
        <v>89.25</v>
      </c>
      <c r="H1930">
        <v>115</v>
      </c>
      <c r="I1930">
        <v>365489</v>
      </c>
    </row>
    <row r="1931" spans="1:9">
      <c r="A1931" t="s">
        <v>801</v>
      </c>
      <c r="B1931" t="s">
        <v>331</v>
      </c>
      <c r="C1931" t="s">
        <v>72</v>
      </c>
      <c r="D1931" t="s">
        <v>433</v>
      </c>
      <c r="E1931">
        <v>532</v>
      </c>
      <c r="F1931">
        <v>228</v>
      </c>
      <c r="G1931">
        <v>110.5</v>
      </c>
      <c r="H1931">
        <v>151.19999999999999</v>
      </c>
      <c r="I1931">
        <v>321380</v>
      </c>
    </row>
    <row r="1932" spans="1:9">
      <c r="A1932" t="s">
        <v>801</v>
      </c>
      <c r="B1932" t="s">
        <v>331</v>
      </c>
      <c r="C1932" t="s">
        <v>72</v>
      </c>
      <c r="D1932" t="s">
        <v>433</v>
      </c>
      <c r="E1932">
        <v>533</v>
      </c>
      <c r="F1932">
        <v>265</v>
      </c>
      <c r="G1932">
        <v>127.4</v>
      </c>
      <c r="H1932">
        <v>178.9</v>
      </c>
      <c r="I1932">
        <v>158291</v>
      </c>
    </row>
    <row r="1933" spans="1:9">
      <c r="A1933" t="s">
        <v>801</v>
      </c>
      <c r="B1933" t="s">
        <v>331</v>
      </c>
      <c r="C1933" t="s">
        <v>72</v>
      </c>
      <c r="D1933" t="s">
        <v>433</v>
      </c>
      <c r="E1933">
        <v>534</v>
      </c>
      <c r="F1933">
        <v>290</v>
      </c>
      <c r="G1933">
        <v>140</v>
      </c>
      <c r="H1933">
        <v>195</v>
      </c>
      <c r="I1933">
        <v>65328</v>
      </c>
    </row>
    <row r="1934" spans="1:9">
      <c r="A1934" t="s">
        <v>801</v>
      </c>
      <c r="B1934" t="s">
        <v>331</v>
      </c>
      <c r="C1934" t="s">
        <v>72</v>
      </c>
      <c r="D1934" t="s">
        <v>433</v>
      </c>
      <c r="E1934">
        <v>575</v>
      </c>
      <c r="F1934">
        <v>40.3125</v>
      </c>
      <c r="G1934">
        <v>19.25</v>
      </c>
      <c r="H1934">
        <v>29.4</v>
      </c>
      <c r="I1934">
        <v>52368</v>
      </c>
    </row>
    <row r="1935" spans="1:9">
      <c r="A1935" t="s">
        <v>801</v>
      </c>
      <c r="B1935" t="s">
        <v>331</v>
      </c>
      <c r="C1935" t="s">
        <v>72</v>
      </c>
      <c r="D1935" t="s">
        <v>433</v>
      </c>
      <c r="E1935">
        <v>577</v>
      </c>
      <c r="F1935">
        <v>45</v>
      </c>
      <c r="G1935">
        <v>22</v>
      </c>
      <c r="H1935">
        <v>29</v>
      </c>
      <c r="I1935">
        <v>107543</v>
      </c>
    </row>
    <row r="1936" spans="1:9">
      <c r="A1936" t="s">
        <v>801</v>
      </c>
      <c r="B1936" t="s">
        <v>331</v>
      </c>
      <c r="C1936" t="s">
        <v>72</v>
      </c>
      <c r="D1936" t="s">
        <v>799</v>
      </c>
      <c r="E1936">
        <v>615</v>
      </c>
      <c r="F1936">
        <v>1800</v>
      </c>
      <c r="G1936">
        <v>715</v>
      </c>
      <c r="H1936">
        <v>1322.05</v>
      </c>
      <c r="I1936">
        <v>56729</v>
      </c>
    </row>
    <row r="1937" spans="1:9">
      <c r="A1937" t="s">
        <v>801</v>
      </c>
      <c r="B1937" t="s">
        <v>331</v>
      </c>
      <c r="C1937" t="s">
        <v>804</v>
      </c>
      <c r="D1937" t="s">
        <v>451</v>
      </c>
      <c r="E1937">
        <v>11</v>
      </c>
      <c r="F1937">
        <v>65</v>
      </c>
      <c r="G1937">
        <v>52</v>
      </c>
      <c r="H1937">
        <v>33</v>
      </c>
      <c r="I1937">
        <v>243550</v>
      </c>
    </row>
    <row r="1938" spans="1:9">
      <c r="A1938" t="s">
        <v>801</v>
      </c>
      <c r="B1938" t="s">
        <v>331</v>
      </c>
      <c r="C1938" t="s">
        <v>804</v>
      </c>
      <c r="D1938" t="s">
        <v>451</v>
      </c>
      <c r="E1938">
        <v>12</v>
      </c>
      <c r="F1938">
        <v>60</v>
      </c>
      <c r="G1938">
        <v>46</v>
      </c>
      <c r="H1938">
        <v>33.5</v>
      </c>
      <c r="I1938">
        <v>942887</v>
      </c>
    </row>
    <row r="1939" spans="1:9">
      <c r="A1939" t="s">
        <v>801</v>
      </c>
      <c r="B1939" t="s">
        <v>331</v>
      </c>
      <c r="C1939" t="s">
        <v>804</v>
      </c>
      <c r="D1939" t="s">
        <v>451</v>
      </c>
      <c r="E1939">
        <v>13</v>
      </c>
      <c r="F1939">
        <v>55</v>
      </c>
      <c r="G1939">
        <v>36.049999999999997</v>
      </c>
      <c r="H1939">
        <v>35.9</v>
      </c>
      <c r="I1939">
        <v>168245</v>
      </c>
    </row>
    <row r="1940" spans="1:9">
      <c r="A1940" t="s">
        <v>801</v>
      </c>
      <c r="B1940" t="s">
        <v>331</v>
      </c>
      <c r="C1940" t="s">
        <v>804</v>
      </c>
      <c r="D1940" t="s">
        <v>451</v>
      </c>
      <c r="E1940">
        <v>14</v>
      </c>
      <c r="F1940">
        <v>80</v>
      </c>
      <c r="G1940">
        <v>42.25</v>
      </c>
      <c r="H1940">
        <v>54</v>
      </c>
      <c r="I1940">
        <v>57796</v>
      </c>
    </row>
    <row r="1941" spans="1:9">
      <c r="A1941" t="s">
        <v>801</v>
      </c>
      <c r="B1941" t="s">
        <v>331</v>
      </c>
      <c r="C1941" t="s">
        <v>804</v>
      </c>
      <c r="D1941" t="s">
        <v>451</v>
      </c>
      <c r="E1941">
        <v>22</v>
      </c>
      <c r="F1941">
        <v>50</v>
      </c>
      <c r="G1941">
        <v>30.6</v>
      </c>
      <c r="H1941">
        <v>31.9</v>
      </c>
      <c r="I1941">
        <v>731796</v>
      </c>
    </row>
    <row r="1942" spans="1:9">
      <c r="A1942" t="s">
        <v>801</v>
      </c>
      <c r="B1942" t="s">
        <v>331</v>
      </c>
      <c r="C1942" t="s">
        <v>804</v>
      </c>
      <c r="D1942" t="s">
        <v>451</v>
      </c>
      <c r="E1942">
        <v>71</v>
      </c>
      <c r="F1942">
        <v>83.96</v>
      </c>
      <c r="G1942">
        <v>40.4</v>
      </c>
      <c r="H1942">
        <v>56.7</v>
      </c>
      <c r="I1942">
        <v>35061</v>
      </c>
    </row>
    <row r="1943" spans="1:9">
      <c r="A1943" t="s">
        <v>801</v>
      </c>
      <c r="B1943" t="s">
        <v>331</v>
      </c>
      <c r="C1943" t="s">
        <v>804</v>
      </c>
      <c r="D1943" t="s">
        <v>455</v>
      </c>
      <c r="E1943">
        <v>111</v>
      </c>
      <c r="F1943">
        <v>69</v>
      </c>
      <c r="G1943">
        <v>49</v>
      </c>
      <c r="H1943">
        <v>42</v>
      </c>
      <c r="I1943">
        <v>70191</v>
      </c>
    </row>
    <row r="1944" spans="1:9">
      <c r="A1944" t="s">
        <v>801</v>
      </c>
      <c r="B1944" t="s">
        <v>331</v>
      </c>
      <c r="C1944" t="s">
        <v>804</v>
      </c>
      <c r="D1944" t="s">
        <v>455</v>
      </c>
      <c r="E1944">
        <v>114</v>
      </c>
      <c r="F1944">
        <v>130</v>
      </c>
      <c r="G1944">
        <v>87</v>
      </c>
      <c r="H1944">
        <v>79</v>
      </c>
      <c r="I1944">
        <v>942776</v>
      </c>
    </row>
    <row r="1945" spans="1:9">
      <c r="A1945" t="s">
        <v>801</v>
      </c>
      <c r="B1945" t="s">
        <v>331</v>
      </c>
      <c r="C1945" t="s">
        <v>804</v>
      </c>
      <c r="D1945" t="s">
        <v>455</v>
      </c>
      <c r="E1945">
        <v>121</v>
      </c>
      <c r="F1945">
        <v>41.5</v>
      </c>
      <c r="G1945">
        <v>35</v>
      </c>
      <c r="H1945">
        <v>17</v>
      </c>
      <c r="I1945">
        <v>454518</v>
      </c>
    </row>
    <row r="1946" spans="1:9">
      <c r="A1946" t="s">
        <v>801</v>
      </c>
      <c r="B1946" t="s">
        <v>331</v>
      </c>
      <c r="C1946" t="s">
        <v>804</v>
      </c>
      <c r="D1946" t="s">
        <v>455</v>
      </c>
      <c r="E1946">
        <v>161</v>
      </c>
      <c r="F1946">
        <v>65</v>
      </c>
      <c r="G1946">
        <v>43</v>
      </c>
      <c r="H1946">
        <v>45</v>
      </c>
      <c r="I1946">
        <v>119488</v>
      </c>
    </row>
    <row r="1947" spans="1:9">
      <c r="A1947" t="s">
        <v>801</v>
      </c>
      <c r="B1947" t="s">
        <v>331</v>
      </c>
      <c r="C1947" t="s">
        <v>804</v>
      </c>
      <c r="D1947" t="s">
        <v>441</v>
      </c>
      <c r="E1947">
        <v>311</v>
      </c>
      <c r="F1947">
        <v>195</v>
      </c>
      <c r="G1947">
        <v>88</v>
      </c>
      <c r="H1947">
        <v>138</v>
      </c>
      <c r="I1947">
        <v>107083</v>
      </c>
    </row>
    <row r="1948" spans="1:9">
      <c r="A1948" t="s">
        <v>801</v>
      </c>
      <c r="B1948" t="s">
        <v>331</v>
      </c>
      <c r="C1948" t="s">
        <v>804</v>
      </c>
      <c r="D1948" t="s">
        <v>433</v>
      </c>
      <c r="E1948">
        <v>521</v>
      </c>
      <c r="F1948">
        <v>165</v>
      </c>
      <c r="G1948">
        <v>75.650000000000006</v>
      </c>
      <c r="H1948">
        <v>118.3</v>
      </c>
      <c r="I1948">
        <v>83187</v>
      </c>
    </row>
    <row r="1949" spans="1:9">
      <c r="A1949" t="s">
        <v>801</v>
      </c>
      <c r="B1949" t="s">
        <v>331</v>
      </c>
      <c r="C1949" t="s">
        <v>804</v>
      </c>
      <c r="D1949" t="s">
        <v>433</v>
      </c>
      <c r="E1949">
        <v>522</v>
      </c>
      <c r="F1949">
        <v>195</v>
      </c>
      <c r="G1949">
        <v>91</v>
      </c>
      <c r="H1949">
        <v>136.5</v>
      </c>
      <c r="I1949">
        <v>65553</v>
      </c>
    </row>
    <row r="1950" spans="1:9">
      <c r="A1950" t="s">
        <v>801</v>
      </c>
      <c r="B1950" t="s">
        <v>331</v>
      </c>
      <c r="C1950" t="s">
        <v>804</v>
      </c>
      <c r="D1950" t="s">
        <v>433</v>
      </c>
      <c r="E1950">
        <v>523</v>
      </c>
      <c r="F1950">
        <v>220</v>
      </c>
      <c r="G1950">
        <v>106.25</v>
      </c>
      <c r="H1950">
        <v>158</v>
      </c>
      <c r="I1950">
        <v>45163</v>
      </c>
    </row>
    <row r="1951" spans="1:9">
      <c r="A1951" t="s">
        <v>801</v>
      </c>
      <c r="B1951" t="s">
        <v>331</v>
      </c>
      <c r="C1951" t="s">
        <v>804</v>
      </c>
      <c r="D1951" t="s">
        <v>433</v>
      </c>
      <c r="E1951">
        <v>531</v>
      </c>
      <c r="F1951">
        <v>170</v>
      </c>
      <c r="G1951">
        <v>83.1</v>
      </c>
      <c r="H1951">
        <v>116.5</v>
      </c>
      <c r="I1951">
        <v>238306</v>
      </c>
    </row>
    <row r="1952" spans="1:9">
      <c r="A1952" t="s">
        <v>801</v>
      </c>
      <c r="B1952" t="s">
        <v>331</v>
      </c>
      <c r="C1952" t="s">
        <v>804</v>
      </c>
      <c r="D1952" t="s">
        <v>433</v>
      </c>
      <c r="E1952">
        <v>532</v>
      </c>
      <c r="F1952">
        <v>210</v>
      </c>
      <c r="G1952">
        <v>105.6</v>
      </c>
      <c r="H1952">
        <v>146.9</v>
      </c>
      <c r="I1952">
        <v>232595</v>
      </c>
    </row>
    <row r="1953" spans="1:9">
      <c r="A1953" t="s">
        <v>801</v>
      </c>
      <c r="B1953" t="s">
        <v>331</v>
      </c>
      <c r="C1953" t="s">
        <v>804</v>
      </c>
      <c r="D1953" t="s">
        <v>433</v>
      </c>
      <c r="E1953">
        <v>533</v>
      </c>
      <c r="F1953">
        <v>250</v>
      </c>
      <c r="G1953">
        <v>122.5</v>
      </c>
      <c r="H1953">
        <v>173</v>
      </c>
      <c r="I1953">
        <v>109677</v>
      </c>
    </row>
    <row r="1954" spans="1:9">
      <c r="A1954" t="s">
        <v>801</v>
      </c>
      <c r="B1954" t="s">
        <v>331</v>
      </c>
      <c r="C1954" t="s">
        <v>804</v>
      </c>
      <c r="D1954" t="s">
        <v>433</v>
      </c>
      <c r="E1954">
        <v>534</v>
      </c>
      <c r="F1954">
        <v>274</v>
      </c>
      <c r="G1954">
        <v>129.69999999999999</v>
      </c>
      <c r="H1954">
        <v>193.05</v>
      </c>
      <c r="I1954">
        <v>50322</v>
      </c>
    </row>
    <row r="1955" spans="1:9">
      <c r="A1955" t="s">
        <v>801</v>
      </c>
      <c r="B1955" t="s">
        <v>331</v>
      </c>
      <c r="C1955" t="s">
        <v>804</v>
      </c>
      <c r="D1955" t="s">
        <v>433</v>
      </c>
      <c r="E1955">
        <v>575</v>
      </c>
      <c r="F1955">
        <v>45</v>
      </c>
      <c r="G1955">
        <v>21</v>
      </c>
      <c r="H1955">
        <v>30.2</v>
      </c>
      <c r="I1955">
        <v>38458</v>
      </c>
    </row>
    <row r="1956" spans="1:9">
      <c r="A1956" t="s">
        <v>801</v>
      </c>
      <c r="B1956" t="s">
        <v>331</v>
      </c>
      <c r="C1956" t="s">
        <v>804</v>
      </c>
      <c r="D1956" t="s">
        <v>433</v>
      </c>
      <c r="E1956">
        <v>577</v>
      </c>
      <c r="F1956">
        <v>46</v>
      </c>
      <c r="G1956">
        <v>21</v>
      </c>
      <c r="H1956">
        <v>32</v>
      </c>
      <c r="I1956">
        <v>107682</v>
      </c>
    </row>
    <row r="1957" spans="1:9">
      <c r="A1957" t="s">
        <v>801</v>
      </c>
      <c r="B1957" t="s">
        <v>331</v>
      </c>
      <c r="C1957" t="s">
        <v>804</v>
      </c>
      <c r="D1957" t="s">
        <v>799</v>
      </c>
      <c r="E1957">
        <v>615</v>
      </c>
      <c r="F1957">
        <v>1780</v>
      </c>
      <c r="G1957">
        <v>815.1</v>
      </c>
      <c r="H1957">
        <v>1348.3</v>
      </c>
      <c r="I1957">
        <v>28936</v>
      </c>
    </row>
    <row r="1958" spans="1:9">
      <c r="A1958" t="s">
        <v>801</v>
      </c>
      <c r="B1958" t="s">
        <v>331</v>
      </c>
      <c r="C1958" t="s">
        <v>803</v>
      </c>
      <c r="D1958" t="s">
        <v>451</v>
      </c>
      <c r="E1958">
        <v>11</v>
      </c>
      <c r="F1958">
        <v>73</v>
      </c>
      <c r="G1958">
        <v>55</v>
      </c>
      <c r="H1958">
        <v>36</v>
      </c>
      <c r="I1958">
        <v>246320</v>
      </c>
    </row>
    <row r="1959" spans="1:9">
      <c r="A1959" t="s">
        <v>801</v>
      </c>
      <c r="B1959" t="s">
        <v>331</v>
      </c>
      <c r="C1959" t="s">
        <v>803</v>
      </c>
      <c r="D1959" t="s">
        <v>451</v>
      </c>
      <c r="E1959">
        <v>12</v>
      </c>
      <c r="F1959">
        <v>60.2</v>
      </c>
      <c r="G1959">
        <v>46</v>
      </c>
      <c r="H1959">
        <v>32.5</v>
      </c>
      <c r="I1959">
        <v>766928</v>
      </c>
    </row>
    <row r="1960" spans="1:9">
      <c r="A1960" t="s">
        <v>801</v>
      </c>
      <c r="B1960" t="s">
        <v>331</v>
      </c>
      <c r="C1960" t="s">
        <v>803</v>
      </c>
      <c r="D1960" t="s">
        <v>451</v>
      </c>
      <c r="E1960">
        <v>13</v>
      </c>
      <c r="F1960">
        <v>53</v>
      </c>
      <c r="G1960">
        <v>35</v>
      </c>
      <c r="H1960">
        <v>33</v>
      </c>
      <c r="I1960">
        <v>171557</v>
      </c>
    </row>
    <row r="1961" spans="1:9">
      <c r="A1961" t="s">
        <v>801</v>
      </c>
      <c r="B1961" t="s">
        <v>331</v>
      </c>
      <c r="C1961" t="s">
        <v>803</v>
      </c>
      <c r="D1961" t="s">
        <v>451</v>
      </c>
      <c r="E1961">
        <v>14</v>
      </c>
      <c r="F1961">
        <v>75</v>
      </c>
      <c r="G1961">
        <v>42.2</v>
      </c>
      <c r="H1961">
        <v>48.075000000000003</v>
      </c>
      <c r="I1961">
        <v>57140</v>
      </c>
    </row>
    <row r="1962" spans="1:9">
      <c r="A1962" t="s">
        <v>801</v>
      </c>
      <c r="B1962" t="s">
        <v>331</v>
      </c>
      <c r="C1962" t="s">
        <v>803</v>
      </c>
      <c r="D1962" t="s">
        <v>451</v>
      </c>
      <c r="E1962">
        <v>22</v>
      </c>
      <c r="F1962">
        <v>45</v>
      </c>
      <c r="G1962">
        <v>32.200000000000003</v>
      </c>
      <c r="H1962">
        <v>27.4</v>
      </c>
      <c r="I1962">
        <v>833723</v>
      </c>
    </row>
    <row r="1963" spans="1:9">
      <c r="A1963" t="s">
        <v>801</v>
      </c>
      <c r="B1963" t="s">
        <v>331</v>
      </c>
      <c r="C1963" t="s">
        <v>803</v>
      </c>
      <c r="D1963" t="s">
        <v>451</v>
      </c>
      <c r="E1963">
        <v>71</v>
      </c>
      <c r="F1963">
        <v>70</v>
      </c>
      <c r="G1963">
        <v>41</v>
      </c>
      <c r="H1963">
        <v>44</v>
      </c>
      <c r="I1963">
        <v>38256</v>
      </c>
    </row>
    <row r="1964" spans="1:9">
      <c r="A1964" t="s">
        <v>801</v>
      </c>
      <c r="B1964" t="s">
        <v>331</v>
      </c>
      <c r="C1964" t="s">
        <v>803</v>
      </c>
      <c r="D1964" t="s">
        <v>455</v>
      </c>
      <c r="E1964">
        <v>111</v>
      </c>
      <c r="F1964">
        <v>68</v>
      </c>
      <c r="G1964">
        <v>49</v>
      </c>
      <c r="H1964">
        <v>42.5</v>
      </c>
      <c r="I1964">
        <v>76209</v>
      </c>
    </row>
    <row r="1965" spans="1:9">
      <c r="A1965" t="s">
        <v>801</v>
      </c>
      <c r="B1965" t="s">
        <v>331</v>
      </c>
      <c r="C1965" t="s">
        <v>803</v>
      </c>
      <c r="D1965" t="s">
        <v>455</v>
      </c>
      <c r="E1965">
        <v>114</v>
      </c>
      <c r="F1965">
        <v>122</v>
      </c>
      <c r="G1965">
        <v>89</v>
      </c>
      <c r="H1965">
        <v>73</v>
      </c>
      <c r="I1965">
        <v>873424</v>
      </c>
    </row>
    <row r="1966" spans="1:9">
      <c r="A1966" t="s">
        <v>801</v>
      </c>
      <c r="B1966" t="s">
        <v>331</v>
      </c>
      <c r="C1966" t="s">
        <v>803</v>
      </c>
      <c r="D1966" t="s">
        <v>455</v>
      </c>
      <c r="E1966">
        <v>121</v>
      </c>
      <c r="F1966">
        <v>35</v>
      </c>
      <c r="G1966">
        <v>27</v>
      </c>
      <c r="H1966">
        <v>16</v>
      </c>
      <c r="I1966">
        <v>646324</v>
      </c>
    </row>
    <row r="1967" spans="1:9">
      <c r="A1967" t="s">
        <v>801</v>
      </c>
      <c r="B1967" t="s">
        <v>331</v>
      </c>
      <c r="C1967" t="s">
        <v>803</v>
      </c>
      <c r="D1967" t="s">
        <v>455</v>
      </c>
      <c r="E1967">
        <v>161</v>
      </c>
      <c r="F1967">
        <v>65</v>
      </c>
      <c r="G1967">
        <v>35.549999999999997</v>
      </c>
      <c r="H1967">
        <v>44.1</v>
      </c>
      <c r="I1967">
        <v>61806</v>
      </c>
    </row>
    <row r="1968" spans="1:9">
      <c r="A1968" t="s">
        <v>801</v>
      </c>
      <c r="B1968" t="s">
        <v>331</v>
      </c>
      <c r="C1968" t="s">
        <v>803</v>
      </c>
      <c r="D1968" t="s">
        <v>441</v>
      </c>
      <c r="E1968">
        <v>311</v>
      </c>
      <c r="F1968">
        <v>196</v>
      </c>
      <c r="G1968">
        <v>104</v>
      </c>
      <c r="H1968">
        <v>138</v>
      </c>
      <c r="I1968">
        <v>100402</v>
      </c>
    </row>
    <row r="1969" spans="1:9">
      <c r="A1969" t="s">
        <v>801</v>
      </c>
      <c r="B1969" t="s">
        <v>331</v>
      </c>
      <c r="C1969" t="s">
        <v>803</v>
      </c>
      <c r="D1969" t="s">
        <v>433</v>
      </c>
      <c r="E1969">
        <v>521</v>
      </c>
      <c r="F1969">
        <v>152</v>
      </c>
      <c r="G1969">
        <v>87.55</v>
      </c>
      <c r="H1969">
        <v>105.2</v>
      </c>
      <c r="I1969">
        <v>83151</v>
      </c>
    </row>
    <row r="1970" spans="1:9">
      <c r="A1970" t="s">
        <v>801</v>
      </c>
      <c r="B1970" t="s">
        <v>331</v>
      </c>
      <c r="C1970" t="s">
        <v>803</v>
      </c>
      <c r="D1970" t="s">
        <v>433</v>
      </c>
      <c r="E1970">
        <v>522</v>
      </c>
      <c r="F1970">
        <v>188</v>
      </c>
      <c r="G1970">
        <v>105.3</v>
      </c>
      <c r="H1970">
        <v>126.8</v>
      </c>
      <c r="I1970">
        <v>70039</v>
      </c>
    </row>
    <row r="1971" spans="1:9">
      <c r="A1971" t="s">
        <v>801</v>
      </c>
      <c r="B1971" t="s">
        <v>331</v>
      </c>
      <c r="C1971" t="s">
        <v>803</v>
      </c>
      <c r="D1971" t="s">
        <v>433</v>
      </c>
      <c r="E1971">
        <v>523</v>
      </c>
      <c r="F1971">
        <v>220</v>
      </c>
      <c r="G1971">
        <v>125</v>
      </c>
      <c r="H1971">
        <v>149.19999999999999</v>
      </c>
      <c r="I1971">
        <v>44863</v>
      </c>
    </row>
    <row r="1972" spans="1:9">
      <c r="A1972" t="s">
        <v>801</v>
      </c>
      <c r="B1972" t="s">
        <v>331</v>
      </c>
      <c r="C1972" t="s">
        <v>803</v>
      </c>
      <c r="D1972" t="s">
        <v>433</v>
      </c>
      <c r="E1972">
        <v>531</v>
      </c>
      <c r="F1972">
        <v>162</v>
      </c>
      <c r="G1972">
        <v>98.8</v>
      </c>
      <c r="H1972">
        <v>106.35</v>
      </c>
      <c r="I1972">
        <v>235622</v>
      </c>
    </row>
    <row r="1973" spans="1:9">
      <c r="A1973" t="s">
        <v>801</v>
      </c>
      <c r="B1973" t="s">
        <v>331</v>
      </c>
      <c r="C1973" t="s">
        <v>803</v>
      </c>
      <c r="D1973" t="s">
        <v>433</v>
      </c>
      <c r="E1973">
        <v>532</v>
      </c>
      <c r="F1973">
        <v>204</v>
      </c>
      <c r="G1973">
        <v>123.2</v>
      </c>
      <c r="H1973">
        <v>136.6</v>
      </c>
      <c r="I1973">
        <v>245424</v>
      </c>
    </row>
    <row r="1974" spans="1:9">
      <c r="A1974" t="s">
        <v>801</v>
      </c>
      <c r="B1974" t="s">
        <v>331</v>
      </c>
      <c r="C1974" t="s">
        <v>803</v>
      </c>
      <c r="D1974" t="s">
        <v>433</v>
      </c>
      <c r="E1974">
        <v>533</v>
      </c>
      <c r="F1974">
        <v>250</v>
      </c>
      <c r="G1974">
        <v>142.80000000000001</v>
      </c>
      <c r="H1974">
        <v>164.85</v>
      </c>
      <c r="I1974">
        <v>113531</v>
      </c>
    </row>
    <row r="1975" spans="1:9">
      <c r="A1975" t="s">
        <v>801</v>
      </c>
      <c r="B1975" t="s">
        <v>331</v>
      </c>
      <c r="C1975" t="s">
        <v>803</v>
      </c>
      <c r="D1975" t="s">
        <v>433</v>
      </c>
      <c r="E1975">
        <v>534</v>
      </c>
      <c r="F1975">
        <v>281</v>
      </c>
      <c r="G1975">
        <v>157</v>
      </c>
      <c r="H1975">
        <v>187.4</v>
      </c>
      <c r="I1975">
        <v>48971</v>
      </c>
    </row>
    <row r="1976" spans="1:9">
      <c r="A1976" t="s">
        <v>801</v>
      </c>
      <c r="B1976" t="s">
        <v>331</v>
      </c>
      <c r="C1976" t="s">
        <v>803</v>
      </c>
      <c r="D1976" t="s">
        <v>433</v>
      </c>
      <c r="E1976">
        <v>575</v>
      </c>
      <c r="F1976">
        <v>39</v>
      </c>
      <c r="G1976">
        <v>22.1</v>
      </c>
      <c r="H1976">
        <v>26</v>
      </c>
      <c r="I1976">
        <v>20625</v>
      </c>
    </row>
    <row r="1977" spans="1:9">
      <c r="A1977" t="s">
        <v>801</v>
      </c>
      <c r="B1977" t="s">
        <v>331</v>
      </c>
      <c r="C1977" t="s">
        <v>803</v>
      </c>
      <c r="D1977" t="s">
        <v>433</v>
      </c>
      <c r="E1977">
        <v>577</v>
      </c>
      <c r="F1977">
        <v>43</v>
      </c>
      <c r="G1977">
        <v>23.2</v>
      </c>
      <c r="H1977">
        <v>28.3</v>
      </c>
      <c r="I1977">
        <v>84590</v>
      </c>
    </row>
    <row r="1978" spans="1:9">
      <c r="A1978" t="s">
        <v>801</v>
      </c>
      <c r="B1978" t="s">
        <v>331</v>
      </c>
      <c r="C1978" t="s">
        <v>803</v>
      </c>
      <c r="D1978" t="s">
        <v>799</v>
      </c>
      <c r="E1978">
        <v>615</v>
      </c>
      <c r="F1978">
        <v>1690</v>
      </c>
      <c r="G1978">
        <v>761</v>
      </c>
      <c r="H1978">
        <v>1237.5</v>
      </c>
      <c r="I1978">
        <v>31301</v>
      </c>
    </row>
    <row r="1979" spans="1:9">
      <c r="A1979" t="s">
        <v>801</v>
      </c>
      <c r="B1979" t="s">
        <v>331</v>
      </c>
      <c r="C1979" t="s">
        <v>78</v>
      </c>
      <c r="D1979" t="s">
        <v>451</v>
      </c>
      <c r="E1979">
        <v>11</v>
      </c>
      <c r="F1979">
        <v>66</v>
      </c>
      <c r="G1979">
        <v>53</v>
      </c>
      <c r="H1979">
        <v>37</v>
      </c>
      <c r="I1979">
        <v>167866</v>
      </c>
    </row>
    <row r="1980" spans="1:9">
      <c r="A1980" t="s">
        <v>801</v>
      </c>
      <c r="B1980" t="s">
        <v>331</v>
      </c>
      <c r="C1980" t="s">
        <v>78</v>
      </c>
      <c r="D1980" t="s">
        <v>451</v>
      </c>
      <c r="E1980">
        <v>12</v>
      </c>
      <c r="F1980">
        <v>60</v>
      </c>
      <c r="G1980">
        <v>47</v>
      </c>
      <c r="H1980">
        <v>34</v>
      </c>
      <c r="I1980">
        <v>404312</v>
      </c>
    </row>
    <row r="1981" spans="1:9">
      <c r="A1981" t="s">
        <v>801</v>
      </c>
      <c r="B1981" t="s">
        <v>331</v>
      </c>
      <c r="C1981" t="s">
        <v>78</v>
      </c>
      <c r="D1981" t="s">
        <v>451</v>
      </c>
      <c r="E1981">
        <v>13</v>
      </c>
      <c r="F1981">
        <v>56</v>
      </c>
      <c r="G1981">
        <v>36.799999999999997</v>
      </c>
      <c r="H1981">
        <v>33</v>
      </c>
      <c r="I1981">
        <v>107566</v>
      </c>
    </row>
    <row r="1982" spans="1:9">
      <c r="A1982" t="s">
        <v>801</v>
      </c>
      <c r="B1982" t="s">
        <v>331</v>
      </c>
      <c r="C1982" t="s">
        <v>78</v>
      </c>
      <c r="D1982" t="s">
        <v>451</v>
      </c>
      <c r="E1982">
        <v>14</v>
      </c>
      <c r="F1982">
        <v>77</v>
      </c>
      <c r="G1982">
        <v>42.4</v>
      </c>
      <c r="H1982">
        <v>50</v>
      </c>
      <c r="I1982">
        <v>61212</v>
      </c>
    </row>
    <row r="1983" spans="1:9">
      <c r="A1983" t="s">
        <v>801</v>
      </c>
      <c r="B1983" t="s">
        <v>331</v>
      </c>
      <c r="C1983" t="s">
        <v>78</v>
      </c>
      <c r="D1983" t="s">
        <v>451</v>
      </c>
      <c r="E1983">
        <v>22</v>
      </c>
      <c r="F1983">
        <v>48</v>
      </c>
      <c r="G1983">
        <v>32</v>
      </c>
      <c r="H1983">
        <v>27</v>
      </c>
      <c r="I1983">
        <v>619538</v>
      </c>
    </row>
    <row r="1984" spans="1:9">
      <c r="A1984" t="s">
        <v>801</v>
      </c>
      <c r="B1984" t="s">
        <v>331</v>
      </c>
      <c r="C1984" t="s">
        <v>78</v>
      </c>
      <c r="D1984" t="s">
        <v>451</v>
      </c>
      <c r="E1984">
        <v>71</v>
      </c>
      <c r="F1984">
        <v>76.5</v>
      </c>
      <c r="G1984">
        <v>40.799999999999997</v>
      </c>
      <c r="H1984">
        <v>55.5</v>
      </c>
      <c r="I1984">
        <v>33167</v>
      </c>
    </row>
    <row r="1985" spans="1:9">
      <c r="A1985" t="s">
        <v>801</v>
      </c>
      <c r="B1985" t="s">
        <v>331</v>
      </c>
      <c r="C1985" t="s">
        <v>78</v>
      </c>
      <c r="D1985" t="s">
        <v>455</v>
      </c>
      <c r="E1985">
        <v>111</v>
      </c>
      <c r="F1985">
        <v>78</v>
      </c>
      <c r="G1985">
        <v>58</v>
      </c>
      <c r="H1985">
        <v>52.25</v>
      </c>
      <c r="I1985">
        <v>19561</v>
      </c>
    </row>
    <row r="1986" spans="1:9">
      <c r="A1986" t="s">
        <v>801</v>
      </c>
      <c r="B1986" t="s">
        <v>331</v>
      </c>
      <c r="C1986" t="s">
        <v>78</v>
      </c>
      <c r="D1986" t="s">
        <v>455</v>
      </c>
      <c r="E1986">
        <v>114</v>
      </c>
      <c r="F1986">
        <v>121</v>
      </c>
      <c r="G1986">
        <v>102</v>
      </c>
      <c r="H1986">
        <v>76.400000000000006</v>
      </c>
      <c r="I1986">
        <v>548132</v>
      </c>
    </row>
    <row r="1987" spans="1:9">
      <c r="A1987" t="s">
        <v>801</v>
      </c>
      <c r="B1987" t="s">
        <v>331</v>
      </c>
      <c r="C1987" t="s">
        <v>78</v>
      </c>
      <c r="D1987" t="s">
        <v>455</v>
      </c>
      <c r="E1987">
        <v>121</v>
      </c>
      <c r="F1987">
        <v>44</v>
      </c>
      <c r="G1987">
        <v>28.15</v>
      </c>
      <c r="H1987">
        <v>20</v>
      </c>
      <c r="I1987">
        <v>254390</v>
      </c>
    </row>
    <row r="1988" spans="1:9">
      <c r="A1988" t="s">
        <v>801</v>
      </c>
      <c r="B1988" t="s">
        <v>331</v>
      </c>
      <c r="C1988" t="s">
        <v>78</v>
      </c>
      <c r="D1988" t="s">
        <v>455</v>
      </c>
      <c r="E1988">
        <v>161</v>
      </c>
      <c r="F1988">
        <v>68</v>
      </c>
      <c r="G1988">
        <v>39.9</v>
      </c>
      <c r="H1988">
        <v>48</v>
      </c>
      <c r="I1988">
        <v>35833</v>
      </c>
    </row>
    <row r="1989" spans="1:9">
      <c r="A1989" t="s">
        <v>801</v>
      </c>
      <c r="B1989" t="s">
        <v>331</v>
      </c>
      <c r="C1989" t="s">
        <v>78</v>
      </c>
      <c r="D1989" t="s">
        <v>441</v>
      </c>
      <c r="E1989">
        <v>311</v>
      </c>
      <c r="F1989">
        <v>184</v>
      </c>
      <c r="G1989">
        <v>106.28571429</v>
      </c>
      <c r="H1989">
        <v>129</v>
      </c>
      <c r="I1989">
        <v>79807</v>
      </c>
    </row>
    <row r="1990" spans="1:9">
      <c r="A1990" t="s">
        <v>801</v>
      </c>
      <c r="B1990" t="s">
        <v>331</v>
      </c>
      <c r="C1990" t="s">
        <v>78</v>
      </c>
      <c r="D1990" t="s">
        <v>433</v>
      </c>
      <c r="E1990">
        <v>521</v>
      </c>
      <c r="F1990">
        <v>151</v>
      </c>
      <c r="G1990">
        <v>95.9</v>
      </c>
      <c r="H1990">
        <v>99.1</v>
      </c>
      <c r="I1990">
        <v>60710</v>
      </c>
    </row>
    <row r="1991" spans="1:9">
      <c r="A1991" t="s">
        <v>801</v>
      </c>
      <c r="B1991" t="s">
        <v>331</v>
      </c>
      <c r="C1991" t="s">
        <v>78</v>
      </c>
      <c r="D1991" t="s">
        <v>433</v>
      </c>
      <c r="E1991">
        <v>522</v>
      </c>
      <c r="F1991">
        <v>173</v>
      </c>
      <c r="G1991">
        <v>113.1</v>
      </c>
      <c r="H1991">
        <v>116</v>
      </c>
      <c r="I1991">
        <v>44145</v>
      </c>
    </row>
    <row r="1992" spans="1:9">
      <c r="A1992" t="s">
        <v>801</v>
      </c>
      <c r="B1992" t="s">
        <v>331</v>
      </c>
      <c r="C1992" t="s">
        <v>78</v>
      </c>
      <c r="D1992" t="s">
        <v>433</v>
      </c>
      <c r="E1992">
        <v>523</v>
      </c>
      <c r="F1992">
        <v>203</v>
      </c>
      <c r="G1992">
        <v>130.4</v>
      </c>
      <c r="H1992">
        <v>139</v>
      </c>
      <c r="I1992">
        <v>28919</v>
      </c>
    </row>
    <row r="1993" spans="1:9">
      <c r="A1993" t="s">
        <v>801</v>
      </c>
      <c r="B1993" t="s">
        <v>331</v>
      </c>
      <c r="C1993" t="s">
        <v>78</v>
      </c>
      <c r="D1993" t="s">
        <v>433</v>
      </c>
      <c r="E1993">
        <v>531</v>
      </c>
      <c r="F1993">
        <v>161</v>
      </c>
      <c r="G1993">
        <v>101.5</v>
      </c>
      <c r="H1993">
        <v>109</v>
      </c>
      <c r="I1993">
        <v>144327</v>
      </c>
    </row>
    <row r="1994" spans="1:9">
      <c r="A1994" t="s">
        <v>801</v>
      </c>
      <c r="B1994" t="s">
        <v>331</v>
      </c>
      <c r="C1994" t="s">
        <v>78</v>
      </c>
      <c r="D1994" t="s">
        <v>433</v>
      </c>
      <c r="E1994">
        <v>532</v>
      </c>
      <c r="F1994">
        <v>206</v>
      </c>
      <c r="G1994">
        <v>128</v>
      </c>
      <c r="H1994">
        <v>140</v>
      </c>
      <c r="I1994">
        <v>127541</v>
      </c>
    </row>
    <row r="1995" spans="1:9">
      <c r="A1995" t="s">
        <v>801</v>
      </c>
      <c r="B1995" t="s">
        <v>331</v>
      </c>
      <c r="C1995" t="s">
        <v>78</v>
      </c>
      <c r="D1995" t="s">
        <v>433</v>
      </c>
      <c r="E1995">
        <v>533</v>
      </c>
      <c r="F1995">
        <v>248</v>
      </c>
      <c r="G1995">
        <v>151.19999999999999</v>
      </c>
      <c r="H1995">
        <v>163</v>
      </c>
      <c r="I1995">
        <v>60696</v>
      </c>
    </row>
    <row r="1996" spans="1:9">
      <c r="A1996" t="s">
        <v>801</v>
      </c>
      <c r="B1996" t="s">
        <v>331</v>
      </c>
      <c r="C1996" t="s">
        <v>78</v>
      </c>
      <c r="D1996" t="s">
        <v>433</v>
      </c>
      <c r="E1996">
        <v>534</v>
      </c>
      <c r="F1996">
        <v>277</v>
      </c>
      <c r="G1996">
        <v>168</v>
      </c>
      <c r="H1996">
        <v>181</v>
      </c>
      <c r="I1996">
        <v>27142</v>
      </c>
    </row>
    <row r="1997" spans="1:9">
      <c r="A1997" t="s">
        <v>801</v>
      </c>
      <c r="B1997" t="s">
        <v>331</v>
      </c>
      <c r="C1997" t="s">
        <v>78</v>
      </c>
      <c r="D1997" t="s">
        <v>433</v>
      </c>
      <c r="E1997">
        <v>575</v>
      </c>
      <c r="F1997">
        <v>40</v>
      </c>
      <c r="G1997">
        <v>24</v>
      </c>
      <c r="H1997">
        <v>25.8</v>
      </c>
      <c r="I1997">
        <v>26578</v>
      </c>
    </row>
    <row r="1998" spans="1:9">
      <c r="A1998" t="s">
        <v>801</v>
      </c>
      <c r="B1998" t="s">
        <v>331</v>
      </c>
      <c r="C1998" t="s">
        <v>78</v>
      </c>
      <c r="D1998" t="s">
        <v>433</v>
      </c>
      <c r="E1998">
        <v>577</v>
      </c>
      <c r="F1998">
        <v>51</v>
      </c>
      <c r="G1998">
        <v>29.4</v>
      </c>
      <c r="H1998">
        <v>33</v>
      </c>
      <c r="I1998">
        <v>42935</v>
      </c>
    </row>
    <row r="1999" spans="1:9">
      <c r="A1999" t="s">
        <v>801</v>
      </c>
      <c r="B1999" t="s">
        <v>331</v>
      </c>
      <c r="C1999" t="s">
        <v>78</v>
      </c>
      <c r="D1999" t="s">
        <v>799</v>
      </c>
      <c r="E1999">
        <v>615</v>
      </c>
      <c r="F1999">
        <v>1521</v>
      </c>
      <c r="G1999">
        <v>1021.6</v>
      </c>
      <c r="H1999">
        <v>1095</v>
      </c>
      <c r="I1999">
        <v>35164</v>
      </c>
    </row>
    <row r="2000" spans="1:9">
      <c r="A2000" t="s">
        <v>801</v>
      </c>
      <c r="B2000" t="s">
        <v>331</v>
      </c>
      <c r="C2000" t="s">
        <v>75</v>
      </c>
      <c r="D2000" t="s">
        <v>451</v>
      </c>
      <c r="E2000">
        <v>11</v>
      </c>
      <c r="F2000">
        <v>60</v>
      </c>
      <c r="G2000">
        <v>52</v>
      </c>
      <c r="H2000">
        <v>35.200000000000003</v>
      </c>
      <c r="I2000">
        <v>81061</v>
      </c>
    </row>
    <row r="2001" spans="1:9">
      <c r="A2001" t="s">
        <v>801</v>
      </c>
      <c r="B2001" t="s">
        <v>331</v>
      </c>
      <c r="C2001" t="s">
        <v>75</v>
      </c>
      <c r="D2001" t="s">
        <v>451</v>
      </c>
      <c r="E2001">
        <v>12</v>
      </c>
      <c r="F2001">
        <v>56</v>
      </c>
      <c r="G2001">
        <v>46</v>
      </c>
      <c r="H2001">
        <v>32.9</v>
      </c>
      <c r="I2001">
        <v>353738</v>
      </c>
    </row>
    <row r="2002" spans="1:9">
      <c r="A2002" t="s">
        <v>801</v>
      </c>
      <c r="B2002" t="s">
        <v>331</v>
      </c>
      <c r="C2002" t="s">
        <v>75</v>
      </c>
      <c r="D2002" t="s">
        <v>451</v>
      </c>
      <c r="E2002">
        <v>13</v>
      </c>
      <c r="F2002">
        <v>54</v>
      </c>
      <c r="G2002">
        <v>40.799999999999997</v>
      </c>
      <c r="H2002">
        <v>32.799999999999997</v>
      </c>
      <c r="I2002">
        <v>105548</v>
      </c>
    </row>
    <row r="2003" spans="1:9">
      <c r="A2003" t="s">
        <v>801</v>
      </c>
      <c r="B2003" t="s">
        <v>331</v>
      </c>
      <c r="C2003" t="s">
        <v>75</v>
      </c>
      <c r="D2003" t="s">
        <v>451</v>
      </c>
      <c r="E2003">
        <v>14</v>
      </c>
      <c r="F2003">
        <v>75</v>
      </c>
      <c r="G2003">
        <v>48</v>
      </c>
      <c r="H2003">
        <v>45</v>
      </c>
      <c r="I2003">
        <v>14899</v>
      </c>
    </row>
    <row r="2004" spans="1:9">
      <c r="A2004" t="s">
        <v>801</v>
      </c>
      <c r="B2004" t="s">
        <v>331</v>
      </c>
      <c r="C2004" t="s">
        <v>75</v>
      </c>
      <c r="D2004" t="s">
        <v>451</v>
      </c>
      <c r="E2004">
        <v>22</v>
      </c>
      <c r="F2004">
        <v>49</v>
      </c>
      <c r="G2004">
        <v>35</v>
      </c>
      <c r="H2004">
        <v>30.4</v>
      </c>
      <c r="I2004">
        <v>359666</v>
      </c>
    </row>
    <row r="2005" spans="1:9">
      <c r="A2005" t="s">
        <v>801</v>
      </c>
      <c r="B2005" t="s">
        <v>331</v>
      </c>
      <c r="C2005" t="s">
        <v>75</v>
      </c>
      <c r="D2005" t="s">
        <v>451</v>
      </c>
      <c r="E2005">
        <v>71</v>
      </c>
      <c r="F2005">
        <v>70</v>
      </c>
      <c r="G2005">
        <v>37.799999999999997</v>
      </c>
      <c r="H2005">
        <v>49</v>
      </c>
      <c r="I2005">
        <v>14085</v>
      </c>
    </row>
    <row r="2006" spans="1:9">
      <c r="A2006" t="s">
        <v>801</v>
      </c>
      <c r="B2006" t="s">
        <v>331</v>
      </c>
      <c r="C2006" t="s">
        <v>75</v>
      </c>
      <c r="D2006" t="s">
        <v>455</v>
      </c>
      <c r="E2006">
        <v>111</v>
      </c>
      <c r="F2006">
        <v>65</v>
      </c>
      <c r="G2006">
        <v>53</v>
      </c>
      <c r="H2006">
        <v>40.200000000000003</v>
      </c>
      <c r="I2006">
        <v>19214</v>
      </c>
    </row>
    <row r="2007" spans="1:9">
      <c r="A2007" t="s">
        <v>801</v>
      </c>
      <c r="B2007" t="s">
        <v>331</v>
      </c>
      <c r="C2007" t="s">
        <v>75</v>
      </c>
      <c r="D2007" t="s">
        <v>455</v>
      </c>
      <c r="E2007">
        <v>114</v>
      </c>
      <c r="F2007">
        <v>118</v>
      </c>
      <c r="G2007">
        <v>90</v>
      </c>
      <c r="H2007">
        <v>69.349999999999994</v>
      </c>
      <c r="I2007">
        <v>357814</v>
      </c>
    </row>
    <row r="2008" spans="1:9">
      <c r="A2008" t="s">
        <v>801</v>
      </c>
      <c r="B2008" t="s">
        <v>331</v>
      </c>
      <c r="C2008" t="s">
        <v>75</v>
      </c>
      <c r="D2008" t="s">
        <v>455</v>
      </c>
      <c r="E2008">
        <v>121</v>
      </c>
      <c r="F2008">
        <v>35</v>
      </c>
      <c r="G2008">
        <v>26.8</v>
      </c>
      <c r="H2008">
        <v>18.5</v>
      </c>
      <c r="I2008">
        <v>225382</v>
      </c>
    </row>
    <row r="2009" spans="1:9">
      <c r="A2009" t="s">
        <v>801</v>
      </c>
      <c r="B2009" t="s">
        <v>331</v>
      </c>
      <c r="C2009" t="s">
        <v>75</v>
      </c>
      <c r="D2009" t="s">
        <v>455</v>
      </c>
      <c r="E2009">
        <v>161</v>
      </c>
      <c r="F2009">
        <v>55</v>
      </c>
      <c r="G2009">
        <v>34</v>
      </c>
      <c r="H2009">
        <v>38.325000000000003</v>
      </c>
      <c r="I2009">
        <v>31320</v>
      </c>
    </row>
    <row r="2010" spans="1:9">
      <c r="A2010" t="s">
        <v>801</v>
      </c>
      <c r="B2010" t="s">
        <v>331</v>
      </c>
      <c r="C2010" t="s">
        <v>75</v>
      </c>
      <c r="D2010" t="s">
        <v>441</v>
      </c>
      <c r="E2010">
        <v>311</v>
      </c>
      <c r="F2010">
        <v>170</v>
      </c>
      <c r="G2010">
        <v>101.7</v>
      </c>
      <c r="H2010">
        <v>116.6</v>
      </c>
      <c r="I2010">
        <v>46891</v>
      </c>
    </row>
    <row r="2011" spans="1:9">
      <c r="A2011" t="s">
        <v>801</v>
      </c>
      <c r="B2011" t="s">
        <v>331</v>
      </c>
      <c r="C2011" t="s">
        <v>75</v>
      </c>
      <c r="D2011" t="s">
        <v>433</v>
      </c>
      <c r="E2011">
        <v>521</v>
      </c>
      <c r="F2011">
        <v>139</v>
      </c>
      <c r="G2011">
        <v>86.8</v>
      </c>
      <c r="H2011">
        <v>97</v>
      </c>
      <c r="I2011">
        <v>37811</v>
      </c>
    </row>
    <row r="2012" spans="1:9">
      <c r="A2012" t="s">
        <v>801</v>
      </c>
      <c r="B2012" t="s">
        <v>331</v>
      </c>
      <c r="C2012" t="s">
        <v>75</v>
      </c>
      <c r="D2012" t="s">
        <v>433</v>
      </c>
      <c r="E2012">
        <v>522</v>
      </c>
      <c r="F2012">
        <v>165</v>
      </c>
      <c r="G2012">
        <v>105.6</v>
      </c>
      <c r="H2012">
        <v>111.6</v>
      </c>
      <c r="I2012">
        <v>29363</v>
      </c>
    </row>
    <row r="2013" spans="1:9">
      <c r="A2013" t="s">
        <v>801</v>
      </c>
      <c r="B2013" t="s">
        <v>331</v>
      </c>
      <c r="C2013" t="s">
        <v>75</v>
      </c>
      <c r="D2013" t="s">
        <v>433</v>
      </c>
      <c r="E2013">
        <v>523</v>
      </c>
      <c r="F2013">
        <v>197</v>
      </c>
      <c r="G2013">
        <v>120</v>
      </c>
      <c r="H2013">
        <v>135.4</v>
      </c>
      <c r="I2013">
        <v>19727</v>
      </c>
    </row>
    <row r="2014" spans="1:9">
      <c r="A2014" t="s">
        <v>801</v>
      </c>
      <c r="B2014" t="s">
        <v>331</v>
      </c>
      <c r="C2014" t="s">
        <v>75</v>
      </c>
      <c r="D2014" t="s">
        <v>433</v>
      </c>
      <c r="E2014">
        <v>531</v>
      </c>
      <c r="F2014">
        <v>148</v>
      </c>
      <c r="G2014">
        <v>100.8</v>
      </c>
      <c r="H2014">
        <v>96.85</v>
      </c>
      <c r="I2014">
        <v>100578</v>
      </c>
    </row>
    <row r="2015" spans="1:9">
      <c r="A2015" t="s">
        <v>801</v>
      </c>
      <c r="B2015" t="s">
        <v>331</v>
      </c>
      <c r="C2015" t="s">
        <v>75</v>
      </c>
      <c r="D2015" t="s">
        <v>433</v>
      </c>
      <c r="E2015">
        <v>532</v>
      </c>
      <c r="F2015">
        <v>184</v>
      </c>
      <c r="G2015">
        <v>128</v>
      </c>
      <c r="H2015">
        <v>122.8</v>
      </c>
      <c r="I2015">
        <v>88055</v>
      </c>
    </row>
    <row r="2016" spans="1:9">
      <c r="A2016" t="s">
        <v>801</v>
      </c>
      <c r="B2016" t="s">
        <v>331</v>
      </c>
      <c r="C2016" t="s">
        <v>75</v>
      </c>
      <c r="D2016" t="s">
        <v>433</v>
      </c>
      <c r="E2016">
        <v>533</v>
      </c>
      <c r="F2016">
        <v>220</v>
      </c>
      <c r="G2016">
        <v>142.80000000000001</v>
      </c>
      <c r="H2016">
        <v>144.94999999999999</v>
      </c>
      <c r="I2016">
        <v>42623</v>
      </c>
    </row>
    <row r="2017" spans="1:9">
      <c r="A2017" t="s">
        <v>801</v>
      </c>
      <c r="B2017" t="s">
        <v>331</v>
      </c>
      <c r="C2017" t="s">
        <v>75</v>
      </c>
      <c r="D2017" t="s">
        <v>433</v>
      </c>
      <c r="E2017">
        <v>534</v>
      </c>
      <c r="F2017">
        <v>245</v>
      </c>
      <c r="G2017">
        <v>154</v>
      </c>
      <c r="H2017">
        <v>165</v>
      </c>
      <c r="I2017">
        <v>20467</v>
      </c>
    </row>
    <row r="2018" spans="1:9">
      <c r="A2018" t="s">
        <v>801</v>
      </c>
      <c r="B2018" t="s">
        <v>331</v>
      </c>
      <c r="C2018" t="s">
        <v>75</v>
      </c>
      <c r="D2018" t="s">
        <v>433</v>
      </c>
      <c r="E2018">
        <v>575</v>
      </c>
      <c r="F2018">
        <v>35</v>
      </c>
      <c r="G2018">
        <v>20.8</v>
      </c>
      <c r="H2018">
        <v>23</v>
      </c>
      <c r="I2018">
        <v>35958</v>
      </c>
    </row>
    <row r="2019" spans="1:9">
      <c r="A2019" t="s">
        <v>801</v>
      </c>
      <c r="B2019" t="s">
        <v>331</v>
      </c>
      <c r="C2019" t="s">
        <v>75</v>
      </c>
      <c r="D2019" t="s">
        <v>433</v>
      </c>
      <c r="E2019">
        <v>577</v>
      </c>
      <c r="F2019">
        <v>39</v>
      </c>
      <c r="G2019">
        <v>22</v>
      </c>
      <c r="H2019">
        <v>28</v>
      </c>
      <c r="I2019">
        <v>56154</v>
      </c>
    </row>
    <row r="2020" spans="1:9">
      <c r="A2020" t="s">
        <v>801</v>
      </c>
      <c r="B2020" t="s">
        <v>331</v>
      </c>
      <c r="C2020" t="s">
        <v>75</v>
      </c>
      <c r="D2020" t="s">
        <v>799</v>
      </c>
      <c r="E2020">
        <v>615</v>
      </c>
      <c r="F2020">
        <v>1550</v>
      </c>
      <c r="G2020">
        <v>1019.2</v>
      </c>
      <c r="H2020">
        <v>1087</v>
      </c>
      <c r="I2020">
        <v>10986</v>
      </c>
    </row>
    <row r="2021" spans="1:9">
      <c r="A2021" t="s">
        <v>801</v>
      </c>
      <c r="B2021" t="s">
        <v>331</v>
      </c>
      <c r="C2021" t="s">
        <v>802</v>
      </c>
      <c r="D2021" t="s">
        <v>451</v>
      </c>
      <c r="E2021">
        <v>11</v>
      </c>
      <c r="F2021">
        <v>70</v>
      </c>
      <c r="G2021">
        <v>56</v>
      </c>
      <c r="H2021">
        <v>43.65</v>
      </c>
      <c r="I2021">
        <v>20341</v>
      </c>
    </row>
    <row r="2022" spans="1:9">
      <c r="A2022" t="s">
        <v>801</v>
      </c>
      <c r="B2022" t="s">
        <v>331</v>
      </c>
      <c r="C2022" t="s">
        <v>802</v>
      </c>
      <c r="D2022" t="s">
        <v>451</v>
      </c>
      <c r="E2022">
        <v>12</v>
      </c>
      <c r="F2022">
        <v>70</v>
      </c>
      <c r="G2022">
        <v>53</v>
      </c>
      <c r="H2022">
        <v>41.6</v>
      </c>
      <c r="I2022">
        <v>70742</v>
      </c>
    </row>
    <row r="2023" spans="1:9">
      <c r="A2023" t="s">
        <v>801</v>
      </c>
      <c r="B2023" t="s">
        <v>331</v>
      </c>
      <c r="C2023" t="s">
        <v>802</v>
      </c>
      <c r="D2023" t="s">
        <v>451</v>
      </c>
      <c r="E2023">
        <v>13</v>
      </c>
      <c r="F2023">
        <v>60</v>
      </c>
      <c r="G2023">
        <v>33.200000000000003</v>
      </c>
      <c r="H2023">
        <v>37.700000000000003</v>
      </c>
      <c r="I2023">
        <v>19244</v>
      </c>
    </row>
    <row r="2024" spans="1:9">
      <c r="A2024" t="s">
        <v>801</v>
      </c>
      <c r="B2024" t="s">
        <v>331</v>
      </c>
      <c r="C2024" t="s">
        <v>802</v>
      </c>
      <c r="D2024" t="s">
        <v>451</v>
      </c>
      <c r="E2024">
        <v>14</v>
      </c>
      <c r="F2024">
        <v>80</v>
      </c>
      <c r="G2024">
        <v>40</v>
      </c>
      <c r="H2024">
        <v>52.7</v>
      </c>
      <c r="I2024">
        <v>7086</v>
      </c>
    </row>
    <row r="2025" spans="1:9">
      <c r="A2025" t="s">
        <v>801</v>
      </c>
      <c r="B2025" t="s">
        <v>331</v>
      </c>
      <c r="C2025" t="s">
        <v>802</v>
      </c>
      <c r="D2025" t="s">
        <v>451</v>
      </c>
      <c r="E2025">
        <v>22</v>
      </c>
      <c r="F2025">
        <v>50</v>
      </c>
      <c r="G2025">
        <v>30.4</v>
      </c>
      <c r="H2025">
        <v>29.75</v>
      </c>
      <c r="I2025">
        <v>76635</v>
      </c>
    </row>
    <row r="2026" spans="1:9">
      <c r="A2026" t="s">
        <v>801</v>
      </c>
      <c r="B2026" t="s">
        <v>331</v>
      </c>
      <c r="C2026" t="s">
        <v>802</v>
      </c>
      <c r="D2026" t="s">
        <v>451</v>
      </c>
      <c r="E2026">
        <v>71</v>
      </c>
      <c r="F2026">
        <v>80</v>
      </c>
      <c r="G2026">
        <v>34.1</v>
      </c>
      <c r="H2026">
        <v>53.2</v>
      </c>
      <c r="I2026">
        <v>3467</v>
      </c>
    </row>
    <row r="2027" spans="1:9">
      <c r="A2027" t="s">
        <v>801</v>
      </c>
      <c r="B2027" t="s">
        <v>331</v>
      </c>
      <c r="C2027" t="s">
        <v>802</v>
      </c>
      <c r="D2027" t="s">
        <v>455</v>
      </c>
      <c r="E2027">
        <v>111</v>
      </c>
      <c r="F2027">
        <v>69</v>
      </c>
      <c r="G2027">
        <v>44.1</v>
      </c>
      <c r="H2027">
        <v>42.95</v>
      </c>
      <c r="I2027">
        <v>5979</v>
      </c>
    </row>
    <row r="2028" spans="1:9">
      <c r="A2028" t="s">
        <v>801</v>
      </c>
      <c r="B2028" t="s">
        <v>331</v>
      </c>
      <c r="C2028" t="s">
        <v>802</v>
      </c>
      <c r="D2028" t="s">
        <v>455</v>
      </c>
      <c r="E2028">
        <v>114</v>
      </c>
      <c r="F2028">
        <v>115</v>
      </c>
      <c r="G2028">
        <v>89</v>
      </c>
      <c r="H2028">
        <v>69.400000000000006</v>
      </c>
      <c r="I2028">
        <v>73211</v>
      </c>
    </row>
    <row r="2029" spans="1:9">
      <c r="A2029" t="s">
        <v>801</v>
      </c>
      <c r="B2029" t="s">
        <v>331</v>
      </c>
      <c r="C2029" t="s">
        <v>802</v>
      </c>
      <c r="D2029" t="s">
        <v>455</v>
      </c>
      <c r="E2029">
        <v>121</v>
      </c>
      <c r="F2029">
        <v>41</v>
      </c>
      <c r="G2029">
        <v>29</v>
      </c>
      <c r="H2029">
        <v>25</v>
      </c>
      <c r="I2029">
        <v>33140</v>
      </c>
    </row>
    <row r="2030" spans="1:9">
      <c r="A2030" t="s">
        <v>801</v>
      </c>
      <c r="B2030" t="s">
        <v>331</v>
      </c>
      <c r="C2030" t="s">
        <v>802</v>
      </c>
      <c r="D2030" t="s">
        <v>455</v>
      </c>
      <c r="E2030">
        <v>161</v>
      </c>
      <c r="F2030">
        <v>72.5</v>
      </c>
      <c r="G2030">
        <v>33.299999999999997</v>
      </c>
      <c r="H2030">
        <v>46.5</v>
      </c>
      <c r="I2030">
        <v>8038</v>
      </c>
    </row>
    <row r="2031" spans="1:9">
      <c r="A2031" t="s">
        <v>801</v>
      </c>
      <c r="B2031" t="s">
        <v>331</v>
      </c>
      <c r="C2031" t="s">
        <v>802</v>
      </c>
      <c r="D2031" t="s">
        <v>441</v>
      </c>
      <c r="E2031">
        <v>311</v>
      </c>
      <c r="F2031">
        <v>200</v>
      </c>
      <c r="G2031">
        <v>109.2</v>
      </c>
      <c r="H2031">
        <v>143</v>
      </c>
      <c r="I2031">
        <v>14249</v>
      </c>
    </row>
    <row r="2032" spans="1:9">
      <c r="A2032" t="s">
        <v>801</v>
      </c>
      <c r="B2032" t="s">
        <v>331</v>
      </c>
      <c r="C2032" t="s">
        <v>802</v>
      </c>
      <c r="D2032" t="s">
        <v>433</v>
      </c>
      <c r="E2032">
        <v>521</v>
      </c>
      <c r="F2032">
        <v>172</v>
      </c>
      <c r="G2032">
        <v>95.9</v>
      </c>
      <c r="H2032">
        <v>121</v>
      </c>
      <c r="I2032">
        <v>10403</v>
      </c>
    </row>
    <row r="2033" spans="1:9">
      <c r="A2033" t="s">
        <v>801</v>
      </c>
      <c r="B2033" t="s">
        <v>331</v>
      </c>
      <c r="C2033" t="s">
        <v>802</v>
      </c>
      <c r="D2033" t="s">
        <v>433</v>
      </c>
      <c r="E2033">
        <v>522</v>
      </c>
      <c r="F2033">
        <v>210</v>
      </c>
      <c r="G2033">
        <v>120</v>
      </c>
      <c r="H2033">
        <v>140</v>
      </c>
      <c r="I2033">
        <v>7068</v>
      </c>
    </row>
    <row r="2034" spans="1:9">
      <c r="A2034" t="s">
        <v>801</v>
      </c>
      <c r="B2034" t="s">
        <v>331</v>
      </c>
      <c r="C2034" t="s">
        <v>802</v>
      </c>
      <c r="D2034" t="s">
        <v>433</v>
      </c>
      <c r="E2034">
        <v>523</v>
      </c>
      <c r="F2034">
        <v>233</v>
      </c>
      <c r="G2034">
        <v>132.4</v>
      </c>
      <c r="H2034">
        <v>161.69999999999999</v>
      </c>
      <c r="I2034">
        <v>4103</v>
      </c>
    </row>
    <row r="2035" spans="1:9">
      <c r="A2035" t="s">
        <v>801</v>
      </c>
      <c r="B2035" t="s">
        <v>331</v>
      </c>
      <c r="C2035" t="s">
        <v>802</v>
      </c>
      <c r="D2035" t="s">
        <v>433</v>
      </c>
      <c r="E2035">
        <v>531</v>
      </c>
      <c r="F2035">
        <v>180</v>
      </c>
      <c r="G2035">
        <v>106.9</v>
      </c>
      <c r="H2035">
        <v>121.9</v>
      </c>
      <c r="I2035">
        <v>22220</v>
      </c>
    </row>
    <row r="2036" spans="1:9">
      <c r="A2036" t="s">
        <v>801</v>
      </c>
      <c r="B2036" t="s">
        <v>331</v>
      </c>
      <c r="C2036" t="s">
        <v>802</v>
      </c>
      <c r="D2036" t="s">
        <v>433</v>
      </c>
      <c r="E2036">
        <v>532</v>
      </c>
      <c r="F2036">
        <v>220</v>
      </c>
      <c r="G2036">
        <v>133.19999999999999</v>
      </c>
      <c r="H2036">
        <v>151.4</v>
      </c>
      <c r="I2036">
        <v>21805</v>
      </c>
    </row>
    <row r="2037" spans="1:9">
      <c r="A2037" t="s">
        <v>801</v>
      </c>
      <c r="B2037" t="s">
        <v>331</v>
      </c>
      <c r="C2037" t="s">
        <v>802</v>
      </c>
      <c r="D2037" t="s">
        <v>433</v>
      </c>
      <c r="E2037">
        <v>533</v>
      </c>
      <c r="F2037">
        <v>258</v>
      </c>
      <c r="G2037">
        <v>145</v>
      </c>
      <c r="H2037">
        <v>175.2</v>
      </c>
      <c r="I2037">
        <v>10386</v>
      </c>
    </row>
    <row r="2038" spans="1:9">
      <c r="A2038" t="s">
        <v>801</v>
      </c>
      <c r="B2038" t="s">
        <v>331</v>
      </c>
      <c r="C2038" t="s">
        <v>802</v>
      </c>
      <c r="D2038" t="s">
        <v>433</v>
      </c>
      <c r="E2038">
        <v>534</v>
      </c>
      <c r="F2038">
        <v>293</v>
      </c>
      <c r="G2038">
        <v>157.25</v>
      </c>
      <c r="H2038">
        <v>206</v>
      </c>
      <c r="I2038">
        <v>4442</v>
      </c>
    </row>
    <row r="2039" spans="1:9">
      <c r="A2039" t="s">
        <v>801</v>
      </c>
      <c r="B2039" t="s">
        <v>331</v>
      </c>
      <c r="C2039" t="s">
        <v>802</v>
      </c>
      <c r="D2039" t="s">
        <v>433</v>
      </c>
      <c r="E2039">
        <v>575</v>
      </c>
      <c r="F2039">
        <v>37</v>
      </c>
      <c r="G2039">
        <v>21.25</v>
      </c>
      <c r="H2039">
        <v>25.7</v>
      </c>
      <c r="I2039">
        <v>3770</v>
      </c>
    </row>
    <row r="2040" spans="1:9">
      <c r="A2040" t="s">
        <v>801</v>
      </c>
      <c r="B2040" t="s">
        <v>331</v>
      </c>
      <c r="C2040" t="s">
        <v>802</v>
      </c>
      <c r="D2040" t="s">
        <v>433</v>
      </c>
      <c r="E2040">
        <v>577</v>
      </c>
      <c r="F2040">
        <v>42</v>
      </c>
      <c r="G2040">
        <v>23.2</v>
      </c>
      <c r="H2040">
        <v>27</v>
      </c>
      <c r="I2040">
        <v>8883</v>
      </c>
    </row>
    <row r="2041" spans="1:9">
      <c r="A2041" t="s">
        <v>801</v>
      </c>
      <c r="B2041" t="s">
        <v>331</v>
      </c>
      <c r="C2041" t="s">
        <v>802</v>
      </c>
      <c r="D2041" t="s">
        <v>799</v>
      </c>
      <c r="E2041">
        <v>615</v>
      </c>
      <c r="F2041">
        <v>1840</v>
      </c>
      <c r="G2041">
        <v>737.95</v>
      </c>
      <c r="H2041">
        <v>1295.4000000000001</v>
      </c>
      <c r="I2041">
        <v>2605</v>
      </c>
    </row>
    <row r="2042" spans="1:9">
      <c r="A2042" t="s">
        <v>801</v>
      </c>
      <c r="B2042" t="s">
        <v>331</v>
      </c>
      <c r="C2042" t="s">
        <v>71</v>
      </c>
      <c r="D2042" t="s">
        <v>451</v>
      </c>
      <c r="E2042">
        <v>11</v>
      </c>
      <c r="F2042">
        <v>90</v>
      </c>
      <c r="G2042">
        <v>59</v>
      </c>
      <c r="H2042">
        <v>54.6</v>
      </c>
      <c r="I2042">
        <v>18632</v>
      </c>
    </row>
    <row r="2043" spans="1:9">
      <c r="A2043" t="s">
        <v>801</v>
      </c>
      <c r="B2043" t="s">
        <v>331</v>
      </c>
      <c r="C2043" t="s">
        <v>71</v>
      </c>
      <c r="D2043" t="s">
        <v>451</v>
      </c>
      <c r="E2043">
        <v>12</v>
      </c>
      <c r="F2043">
        <v>85</v>
      </c>
      <c r="G2043">
        <v>55</v>
      </c>
      <c r="H2043">
        <v>52</v>
      </c>
      <c r="I2043">
        <v>72237</v>
      </c>
    </row>
    <row r="2044" spans="1:9">
      <c r="A2044" t="s">
        <v>801</v>
      </c>
      <c r="B2044" t="s">
        <v>331</v>
      </c>
      <c r="C2044" t="s">
        <v>71</v>
      </c>
      <c r="D2044" t="s">
        <v>451</v>
      </c>
      <c r="E2044">
        <v>13</v>
      </c>
      <c r="F2044">
        <v>73.5</v>
      </c>
      <c r="G2044">
        <v>41.6</v>
      </c>
      <c r="H2044">
        <v>47.6</v>
      </c>
      <c r="I2044">
        <v>12643</v>
      </c>
    </row>
    <row r="2045" spans="1:9">
      <c r="A2045" t="s">
        <v>801</v>
      </c>
      <c r="B2045" t="s">
        <v>331</v>
      </c>
      <c r="C2045" t="s">
        <v>71</v>
      </c>
      <c r="D2045" t="s">
        <v>451</v>
      </c>
      <c r="E2045">
        <v>14</v>
      </c>
      <c r="F2045">
        <v>90</v>
      </c>
      <c r="G2045">
        <v>42.25</v>
      </c>
      <c r="H2045">
        <v>59</v>
      </c>
      <c r="I2045">
        <v>6037</v>
      </c>
    </row>
    <row r="2046" spans="1:9">
      <c r="A2046" t="s">
        <v>801</v>
      </c>
      <c r="B2046" t="s">
        <v>331</v>
      </c>
      <c r="C2046" t="s">
        <v>71</v>
      </c>
      <c r="D2046" t="s">
        <v>451</v>
      </c>
      <c r="E2046">
        <v>22</v>
      </c>
      <c r="F2046">
        <v>51</v>
      </c>
      <c r="G2046">
        <v>31.15</v>
      </c>
      <c r="H2046">
        <v>32.299999999999997</v>
      </c>
      <c r="I2046">
        <v>78932</v>
      </c>
    </row>
    <row r="2047" spans="1:9">
      <c r="A2047" t="s">
        <v>801</v>
      </c>
      <c r="B2047" t="s">
        <v>331</v>
      </c>
      <c r="C2047" t="s">
        <v>71</v>
      </c>
      <c r="D2047" t="s">
        <v>451</v>
      </c>
      <c r="E2047">
        <v>71</v>
      </c>
      <c r="F2047">
        <v>90</v>
      </c>
      <c r="G2047">
        <v>39.299999999999997</v>
      </c>
      <c r="H2047">
        <v>62.9</v>
      </c>
      <c r="I2047">
        <v>5055</v>
      </c>
    </row>
    <row r="2048" spans="1:9">
      <c r="A2048" t="s">
        <v>801</v>
      </c>
      <c r="B2048" t="s">
        <v>331</v>
      </c>
      <c r="C2048" t="s">
        <v>71</v>
      </c>
      <c r="D2048" t="s">
        <v>455</v>
      </c>
      <c r="E2048">
        <v>111</v>
      </c>
      <c r="F2048">
        <v>90</v>
      </c>
      <c r="G2048">
        <v>51.5</v>
      </c>
      <c r="H2048">
        <v>58</v>
      </c>
      <c r="I2048">
        <v>5021</v>
      </c>
    </row>
    <row r="2049" spans="1:9">
      <c r="A2049" t="s">
        <v>801</v>
      </c>
      <c r="B2049" t="s">
        <v>331</v>
      </c>
      <c r="C2049" t="s">
        <v>71</v>
      </c>
      <c r="D2049" t="s">
        <v>455</v>
      </c>
      <c r="E2049">
        <v>114</v>
      </c>
      <c r="F2049">
        <v>155</v>
      </c>
      <c r="G2049">
        <v>93</v>
      </c>
      <c r="H2049">
        <v>100.6</v>
      </c>
      <c r="I2049">
        <v>78573</v>
      </c>
    </row>
    <row r="2050" spans="1:9">
      <c r="A2050" t="s">
        <v>801</v>
      </c>
      <c r="B2050" t="s">
        <v>331</v>
      </c>
      <c r="C2050" t="s">
        <v>71</v>
      </c>
      <c r="D2050" t="s">
        <v>455</v>
      </c>
      <c r="E2050">
        <v>121</v>
      </c>
      <c r="F2050">
        <v>43</v>
      </c>
      <c r="G2050">
        <v>30</v>
      </c>
      <c r="H2050">
        <v>23</v>
      </c>
      <c r="I2050">
        <v>41845</v>
      </c>
    </row>
    <row r="2051" spans="1:9">
      <c r="A2051" t="s">
        <v>801</v>
      </c>
      <c r="B2051" t="s">
        <v>331</v>
      </c>
      <c r="C2051" t="s">
        <v>71</v>
      </c>
      <c r="D2051" t="s">
        <v>455</v>
      </c>
      <c r="E2051">
        <v>161</v>
      </c>
      <c r="F2051">
        <v>65</v>
      </c>
      <c r="G2051">
        <v>35.549999999999997</v>
      </c>
      <c r="H2051">
        <v>45</v>
      </c>
      <c r="I2051">
        <v>6008</v>
      </c>
    </row>
    <row r="2052" spans="1:9">
      <c r="A2052" t="s">
        <v>801</v>
      </c>
      <c r="B2052" t="s">
        <v>331</v>
      </c>
      <c r="C2052" t="s">
        <v>71</v>
      </c>
      <c r="D2052" t="s">
        <v>441</v>
      </c>
      <c r="E2052">
        <v>311</v>
      </c>
      <c r="F2052">
        <v>257.5</v>
      </c>
      <c r="G2052">
        <v>100</v>
      </c>
      <c r="H2052">
        <v>187.5</v>
      </c>
      <c r="I2052">
        <v>7712</v>
      </c>
    </row>
    <row r="2053" spans="1:9">
      <c r="A2053" t="s">
        <v>801</v>
      </c>
      <c r="B2053" t="s">
        <v>331</v>
      </c>
      <c r="C2053" t="s">
        <v>71</v>
      </c>
      <c r="D2053" t="s">
        <v>433</v>
      </c>
      <c r="E2053">
        <v>521</v>
      </c>
      <c r="F2053">
        <v>206</v>
      </c>
      <c r="G2053">
        <v>78</v>
      </c>
      <c r="H2053">
        <v>145</v>
      </c>
      <c r="I2053">
        <v>6176</v>
      </c>
    </row>
    <row r="2054" spans="1:9">
      <c r="A2054" t="s">
        <v>801</v>
      </c>
      <c r="B2054" t="s">
        <v>331</v>
      </c>
      <c r="C2054" t="s">
        <v>71</v>
      </c>
      <c r="D2054" t="s">
        <v>433</v>
      </c>
      <c r="E2054">
        <v>522</v>
      </c>
      <c r="F2054">
        <v>235</v>
      </c>
      <c r="G2054">
        <v>97.8</v>
      </c>
      <c r="H2054">
        <v>168.03</v>
      </c>
      <c r="I2054">
        <v>4028</v>
      </c>
    </row>
    <row r="2055" spans="1:9">
      <c r="A2055" t="s">
        <v>801</v>
      </c>
      <c r="B2055" t="s">
        <v>331</v>
      </c>
      <c r="C2055" t="s">
        <v>71</v>
      </c>
      <c r="D2055" t="s">
        <v>433</v>
      </c>
      <c r="E2055">
        <v>523</v>
      </c>
      <c r="F2055">
        <v>260</v>
      </c>
      <c r="G2055">
        <v>108.5</v>
      </c>
      <c r="H2055">
        <v>189.55</v>
      </c>
      <c r="I2055">
        <v>2660</v>
      </c>
    </row>
    <row r="2056" spans="1:9">
      <c r="A2056" t="s">
        <v>801</v>
      </c>
      <c r="B2056" t="s">
        <v>331</v>
      </c>
      <c r="C2056" t="s">
        <v>71</v>
      </c>
      <c r="D2056" t="s">
        <v>433</v>
      </c>
      <c r="E2056">
        <v>531</v>
      </c>
      <c r="F2056">
        <v>220</v>
      </c>
      <c r="G2056">
        <v>91.7</v>
      </c>
      <c r="H2056">
        <v>155.19999999999999</v>
      </c>
      <c r="I2056">
        <v>17956</v>
      </c>
    </row>
    <row r="2057" spans="1:9">
      <c r="A2057" t="s">
        <v>801</v>
      </c>
      <c r="B2057" t="s">
        <v>331</v>
      </c>
      <c r="C2057" t="s">
        <v>71</v>
      </c>
      <c r="D2057" t="s">
        <v>433</v>
      </c>
      <c r="E2057">
        <v>532</v>
      </c>
      <c r="F2057">
        <v>260</v>
      </c>
      <c r="G2057">
        <v>117.9</v>
      </c>
      <c r="H2057">
        <v>188.15</v>
      </c>
      <c r="I2057">
        <v>17546</v>
      </c>
    </row>
    <row r="2058" spans="1:9">
      <c r="A2058" t="s">
        <v>801</v>
      </c>
      <c r="B2058" t="s">
        <v>331</v>
      </c>
      <c r="C2058" t="s">
        <v>71</v>
      </c>
      <c r="D2058" t="s">
        <v>433</v>
      </c>
      <c r="E2058">
        <v>533</v>
      </c>
      <c r="F2058">
        <v>308</v>
      </c>
      <c r="G2058">
        <v>131.4</v>
      </c>
      <c r="H2058">
        <v>217</v>
      </c>
      <c r="I2058">
        <v>7602</v>
      </c>
    </row>
    <row r="2059" spans="1:9">
      <c r="A2059" t="s">
        <v>801</v>
      </c>
      <c r="B2059" t="s">
        <v>331</v>
      </c>
      <c r="C2059" t="s">
        <v>71</v>
      </c>
      <c r="D2059" t="s">
        <v>433</v>
      </c>
      <c r="E2059">
        <v>534</v>
      </c>
      <c r="F2059">
        <v>330</v>
      </c>
      <c r="G2059">
        <v>140</v>
      </c>
      <c r="H2059">
        <v>243</v>
      </c>
      <c r="I2059">
        <v>2924</v>
      </c>
    </row>
    <row r="2060" spans="1:9">
      <c r="A2060" t="s">
        <v>801</v>
      </c>
      <c r="B2060" t="s">
        <v>331</v>
      </c>
      <c r="C2060" t="s">
        <v>71</v>
      </c>
      <c r="D2060" t="s">
        <v>433</v>
      </c>
      <c r="E2060">
        <v>575</v>
      </c>
      <c r="F2060">
        <v>47</v>
      </c>
      <c r="G2060">
        <v>18.75</v>
      </c>
      <c r="H2060">
        <v>34</v>
      </c>
      <c r="I2060">
        <v>1461</v>
      </c>
    </row>
    <row r="2061" spans="1:9">
      <c r="A2061" t="s">
        <v>801</v>
      </c>
      <c r="B2061" t="s">
        <v>331</v>
      </c>
      <c r="C2061" t="s">
        <v>71</v>
      </c>
      <c r="D2061" t="s">
        <v>433</v>
      </c>
      <c r="E2061">
        <v>577</v>
      </c>
      <c r="F2061">
        <v>48</v>
      </c>
      <c r="G2061">
        <v>20.3</v>
      </c>
      <c r="H2061">
        <v>32</v>
      </c>
      <c r="I2061">
        <v>5347</v>
      </c>
    </row>
    <row r="2062" spans="1:9">
      <c r="A2062" t="s">
        <v>801</v>
      </c>
      <c r="B2062" t="s">
        <v>331</v>
      </c>
      <c r="C2062" t="s">
        <v>71</v>
      </c>
      <c r="D2062" t="s">
        <v>799</v>
      </c>
      <c r="E2062">
        <v>615</v>
      </c>
      <c r="F2062">
        <v>1910</v>
      </c>
      <c r="G2062">
        <v>746.7</v>
      </c>
      <c r="H2062">
        <v>1456.1</v>
      </c>
      <c r="I2062">
        <v>2365</v>
      </c>
    </row>
    <row r="2063" spans="1:9">
      <c r="A2063" t="s">
        <v>801</v>
      </c>
      <c r="B2063" t="s">
        <v>331</v>
      </c>
      <c r="C2063" t="s">
        <v>73</v>
      </c>
      <c r="D2063" t="s">
        <v>451</v>
      </c>
      <c r="E2063">
        <v>11</v>
      </c>
      <c r="F2063">
        <v>80</v>
      </c>
      <c r="G2063">
        <v>80</v>
      </c>
      <c r="H2063">
        <v>46.6</v>
      </c>
      <c r="I2063">
        <v>8090</v>
      </c>
    </row>
    <row r="2064" spans="1:9">
      <c r="A2064" t="s">
        <v>801</v>
      </c>
      <c r="B2064" t="s">
        <v>331</v>
      </c>
      <c r="C2064" t="s">
        <v>73</v>
      </c>
      <c r="D2064" t="s">
        <v>451</v>
      </c>
      <c r="E2064">
        <v>12</v>
      </c>
      <c r="F2064">
        <v>71</v>
      </c>
      <c r="G2064">
        <v>71</v>
      </c>
      <c r="H2064">
        <v>40</v>
      </c>
      <c r="I2064">
        <v>14792</v>
      </c>
    </row>
    <row r="2065" spans="1:9">
      <c r="A2065" t="s">
        <v>801</v>
      </c>
      <c r="B2065" t="s">
        <v>331</v>
      </c>
      <c r="C2065" t="s">
        <v>73</v>
      </c>
      <c r="D2065" t="s">
        <v>451</v>
      </c>
      <c r="E2065">
        <v>13</v>
      </c>
      <c r="F2065">
        <v>80</v>
      </c>
      <c r="G2065">
        <v>36.4</v>
      </c>
      <c r="H2065">
        <v>52.5</v>
      </c>
      <c r="I2065">
        <v>6903</v>
      </c>
    </row>
    <row r="2066" spans="1:9">
      <c r="A2066" t="s">
        <v>801</v>
      </c>
      <c r="B2066" t="s">
        <v>331</v>
      </c>
      <c r="C2066" t="s">
        <v>73</v>
      </c>
      <c r="D2066" t="s">
        <v>451</v>
      </c>
      <c r="E2066">
        <v>14</v>
      </c>
      <c r="F2066">
        <v>95</v>
      </c>
      <c r="G2066">
        <v>42.4</v>
      </c>
      <c r="H2066">
        <v>62</v>
      </c>
      <c r="I2066">
        <v>2359</v>
      </c>
    </row>
    <row r="2067" spans="1:9">
      <c r="A2067" t="s">
        <v>801</v>
      </c>
      <c r="B2067" t="s">
        <v>331</v>
      </c>
      <c r="C2067" t="s">
        <v>73</v>
      </c>
      <c r="D2067" t="s">
        <v>451</v>
      </c>
      <c r="E2067">
        <v>22</v>
      </c>
      <c r="F2067">
        <v>50</v>
      </c>
      <c r="G2067">
        <v>36</v>
      </c>
      <c r="H2067">
        <v>32.299999999999997</v>
      </c>
      <c r="I2067">
        <v>25338</v>
      </c>
    </row>
    <row r="2068" spans="1:9">
      <c r="A2068" t="s">
        <v>801</v>
      </c>
      <c r="B2068" t="s">
        <v>331</v>
      </c>
      <c r="C2068" t="s">
        <v>73</v>
      </c>
      <c r="D2068" t="s">
        <v>451</v>
      </c>
      <c r="E2068">
        <v>71</v>
      </c>
      <c r="F2068">
        <v>70</v>
      </c>
      <c r="G2068">
        <v>38.1</v>
      </c>
      <c r="H2068">
        <v>49</v>
      </c>
      <c r="I2068">
        <v>921</v>
      </c>
    </row>
    <row r="2069" spans="1:9">
      <c r="A2069" t="s">
        <v>801</v>
      </c>
      <c r="B2069" t="s">
        <v>331</v>
      </c>
      <c r="C2069" t="s">
        <v>73</v>
      </c>
      <c r="D2069" t="s">
        <v>455</v>
      </c>
      <c r="E2069">
        <v>111</v>
      </c>
      <c r="F2069">
        <v>100</v>
      </c>
      <c r="G2069">
        <v>60</v>
      </c>
      <c r="H2069">
        <v>74</v>
      </c>
      <c r="I2069">
        <v>943</v>
      </c>
    </row>
    <row r="2070" spans="1:9">
      <c r="A2070" t="s">
        <v>801</v>
      </c>
      <c r="B2070" t="s">
        <v>331</v>
      </c>
      <c r="C2070" t="s">
        <v>73</v>
      </c>
      <c r="D2070" t="s">
        <v>455</v>
      </c>
      <c r="E2070">
        <v>114</v>
      </c>
      <c r="F2070">
        <v>175</v>
      </c>
      <c r="G2070">
        <v>104</v>
      </c>
      <c r="H2070">
        <v>126.7</v>
      </c>
      <c r="I2070">
        <v>20388</v>
      </c>
    </row>
    <row r="2071" spans="1:9">
      <c r="A2071" t="s">
        <v>801</v>
      </c>
      <c r="B2071" t="s">
        <v>331</v>
      </c>
      <c r="C2071" t="s">
        <v>73</v>
      </c>
      <c r="D2071" t="s">
        <v>455</v>
      </c>
      <c r="E2071">
        <v>121</v>
      </c>
      <c r="F2071">
        <v>36</v>
      </c>
      <c r="G2071">
        <v>26</v>
      </c>
      <c r="H2071">
        <v>20</v>
      </c>
      <c r="I2071">
        <v>9270</v>
      </c>
    </row>
    <row r="2072" spans="1:9">
      <c r="A2072" t="s">
        <v>801</v>
      </c>
      <c r="B2072" t="s">
        <v>331</v>
      </c>
      <c r="C2072" t="s">
        <v>73</v>
      </c>
      <c r="D2072" t="s">
        <v>455</v>
      </c>
      <c r="E2072">
        <v>161</v>
      </c>
      <c r="F2072">
        <v>82</v>
      </c>
      <c r="G2072">
        <v>43.2</v>
      </c>
      <c r="H2072">
        <v>60.35</v>
      </c>
      <c r="I2072">
        <v>1257</v>
      </c>
    </row>
    <row r="2073" spans="1:9">
      <c r="A2073" t="s">
        <v>801</v>
      </c>
      <c r="B2073" t="s">
        <v>331</v>
      </c>
      <c r="C2073" t="s">
        <v>73</v>
      </c>
      <c r="D2073" t="s">
        <v>441</v>
      </c>
      <c r="E2073">
        <v>311</v>
      </c>
      <c r="F2073">
        <v>199.1</v>
      </c>
      <c r="G2073">
        <v>107.6</v>
      </c>
      <c r="H2073">
        <v>149.6</v>
      </c>
      <c r="I2073">
        <v>4480</v>
      </c>
    </row>
    <row r="2074" spans="1:9">
      <c r="A2074" t="s">
        <v>801</v>
      </c>
      <c r="B2074" t="s">
        <v>331</v>
      </c>
      <c r="C2074" t="s">
        <v>73</v>
      </c>
      <c r="D2074" t="s">
        <v>433</v>
      </c>
      <c r="E2074">
        <v>521</v>
      </c>
      <c r="F2074">
        <v>163</v>
      </c>
      <c r="G2074">
        <v>91</v>
      </c>
      <c r="H2074">
        <v>123.75</v>
      </c>
      <c r="I2074">
        <v>2606</v>
      </c>
    </row>
    <row r="2075" spans="1:9">
      <c r="A2075" t="s">
        <v>801</v>
      </c>
      <c r="B2075" t="s">
        <v>331</v>
      </c>
      <c r="C2075" t="s">
        <v>73</v>
      </c>
      <c r="D2075" t="s">
        <v>433</v>
      </c>
      <c r="E2075">
        <v>522</v>
      </c>
      <c r="F2075">
        <v>215</v>
      </c>
      <c r="G2075">
        <v>117.5</v>
      </c>
      <c r="H2075">
        <v>152</v>
      </c>
      <c r="I2075">
        <v>1969</v>
      </c>
    </row>
    <row r="2076" spans="1:9">
      <c r="A2076" t="s">
        <v>801</v>
      </c>
      <c r="B2076" t="s">
        <v>331</v>
      </c>
      <c r="C2076" t="s">
        <v>73</v>
      </c>
      <c r="D2076" t="s">
        <v>433</v>
      </c>
      <c r="E2076">
        <v>523</v>
      </c>
      <c r="F2076">
        <v>268</v>
      </c>
      <c r="G2076">
        <v>128.80000000000001</v>
      </c>
      <c r="H2076">
        <v>195</v>
      </c>
      <c r="I2076">
        <v>1172</v>
      </c>
    </row>
    <row r="2077" spans="1:9">
      <c r="A2077" t="s">
        <v>801</v>
      </c>
      <c r="B2077" t="s">
        <v>331</v>
      </c>
      <c r="C2077" t="s">
        <v>73</v>
      </c>
      <c r="D2077" t="s">
        <v>433</v>
      </c>
      <c r="E2077">
        <v>531</v>
      </c>
      <c r="F2077">
        <v>195</v>
      </c>
      <c r="G2077">
        <v>110.5</v>
      </c>
      <c r="H2077">
        <v>129.85</v>
      </c>
      <c r="I2077">
        <v>6792</v>
      </c>
    </row>
    <row r="2078" spans="1:9">
      <c r="A2078" t="s">
        <v>801</v>
      </c>
      <c r="B2078" t="s">
        <v>331</v>
      </c>
      <c r="C2078" t="s">
        <v>73</v>
      </c>
      <c r="D2078" t="s">
        <v>433</v>
      </c>
      <c r="E2078">
        <v>532</v>
      </c>
      <c r="F2078">
        <v>242</v>
      </c>
      <c r="G2078">
        <v>134</v>
      </c>
      <c r="H2078">
        <v>162.1</v>
      </c>
      <c r="I2078">
        <v>6183</v>
      </c>
    </row>
    <row r="2079" spans="1:9">
      <c r="A2079" t="s">
        <v>801</v>
      </c>
      <c r="B2079" t="s">
        <v>331</v>
      </c>
      <c r="C2079" t="s">
        <v>73</v>
      </c>
      <c r="D2079" t="s">
        <v>433</v>
      </c>
      <c r="E2079">
        <v>533</v>
      </c>
      <c r="F2079">
        <v>268</v>
      </c>
      <c r="G2079">
        <v>147.80000000000001</v>
      </c>
      <c r="H2079">
        <v>193.5</v>
      </c>
      <c r="I2079">
        <v>3178</v>
      </c>
    </row>
    <row r="2080" spans="1:9">
      <c r="A2080" t="s">
        <v>801</v>
      </c>
      <c r="B2080" t="s">
        <v>331</v>
      </c>
      <c r="C2080" t="s">
        <v>73</v>
      </c>
      <c r="D2080" t="s">
        <v>433</v>
      </c>
      <c r="E2080">
        <v>534</v>
      </c>
      <c r="F2080">
        <v>350</v>
      </c>
      <c r="G2080">
        <v>175</v>
      </c>
      <c r="H2080">
        <v>268.5</v>
      </c>
      <c r="I2080">
        <v>1467</v>
      </c>
    </row>
    <row r="2081" spans="1:9">
      <c r="A2081" t="s">
        <v>801</v>
      </c>
      <c r="B2081" t="s">
        <v>331</v>
      </c>
      <c r="C2081" t="s">
        <v>73</v>
      </c>
      <c r="D2081" t="s">
        <v>433</v>
      </c>
      <c r="E2081">
        <v>575</v>
      </c>
      <c r="F2081">
        <v>60</v>
      </c>
      <c r="G2081">
        <v>22.8</v>
      </c>
      <c r="H2081">
        <v>41</v>
      </c>
      <c r="I2081">
        <v>866</v>
      </c>
    </row>
    <row r="2082" spans="1:9">
      <c r="A2082" t="s">
        <v>801</v>
      </c>
      <c r="B2082" t="s">
        <v>331</v>
      </c>
      <c r="C2082" t="s">
        <v>73</v>
      </c>
      <c r="D2082" t="s">
        <v>433</v>
      </c>
      <c r="E2082">
        <v>577</v>
      </c>
      <c r="F2082">
        <v>64</v>
      </c>
      <c r="G2082">
        <v>22.4</v>
      </c>
      <c r="H2082">
        <v>46</v>
      </c>
      <c r="I2082">
        <v>2921</v>
      </c>
    </row>
    <row r="2083" spans="1:9">
      <c r="A2083" t="s">
        <v>801</v>
      </c>
      <c r="B2083" t="s">
        <v>331</v>
      </c>
      <c r="C2083" t="s">
        <v>73</v>
      </c>
      <c r="D2083" t="s">
        <v>799</v>
      </c>
      <c r="E2083">
        <v>615</v>
      </c>
      <c r="F2083">
        <v>1850</v>
      </c>
      <c r="G2083">
        <v>881</v>
      </c>
      <c r="H2083">
        <v>1400.6</v>
      </c>
      <c r="I2083">
        <v>549</v>
      </c>
    </row>
    <row r="2084" spans="1:9">
      <c r="A2084" t="s">
        <v>801</v>
      </c>
      <c r="B2084" t="s">
        <v>331</v>
      </c>
      <c r="C2084" t="s">
        <v>800</v>
      </c>
      <c r="D2084" t="s">
        <v>451</v>
      </c>
      <c r="E2084">
        <v>11</v>
      </c>
      <c r="F2084">
        <v>75</v>
      </c>
      <c r="G2084">
        <v>53</v>
      </c>
      <c r="H2084">
        <v>39.1</v>
      </c>
      <c r="I2084">
        <v>538</v>
      </c>
    </row>
    <row r="2085" spans="1:9">
      <c r="A2085" t="s">
        <v>801</v>
      </c>
      <c r="B2085" t="s">
        <v>331</v>
      </c>
      <c r="C2085" t="s">
        <v>800</v>
      </c>
      <c r="D2085" t="s">
        <v>451</v>
      </c>
      <c r="E2085">
        <v>12</v>
      </c>
      <c r="F2085">
        <v>67</v>
      </c>
      <c r="G2085">
        <v>46</v>
      </c>
      <c r="H2085">
        <v>40.5</v>
      </c>
      <c r="I2085">
        <v>1111</v>
      </c>
    </row>
    <row r="2086" spans="1:9">
      <c r="A2086" t="s">
        <v>801</v>
      </c>
      <c r="B2086" t="s">
        <v>331</v>
      </c>
      <c r="C2086" t="s">
        <v>800</v>
      </c>
      <c r="D2086" t="s">
        <v>451</v>
      </c>
      <c r="E2086">
        <v>13</v>
      </c>
      <c r="F2086">
        <v>60</v>
      </c>
      <c r="G2086">
        <v>38.4</v>
      </c>
      <c r="H2086">
        <v>33.6</v>
      </c>
      <c r="I2086">
        <v>321</v>
      </c>
    </row>
    <row r="2087" spans="1:9">
      <c r="A2087" t="s">
        <v>801</v>
      </c>
      <c r="B2087" t="s">
        <v>331</v>
      </c>
      <c r="C2087" t="s">
        <v>800</v>
      </c>
      <c r="D2087" t="s">
        <v>451</v>
      </c>
      <c r="E2087">
        <v>14</v>
      </c>
      <c r="F2087">
        <v>90</v>
      </c>
      <c r="G2087">
        <v>39.25</v>
      </c>
      <c r="H2087">
        <v>63.15</v>
      </c>
      <c r="I2087">
        <v>140</v>
      </c>
    </row>
    <row r="2088" spans="1:9">
      <c r="A2088" t="s">
        <v>801</v>
      </c>
      <c r="B2088" t="s">
        <v>331</v>
      </c>
      <c r="C2088" t="s">
        <v>800</v>
      </c>
      <c r="D2088" t="s">
        <v>451</v>
      </c>
      <c r="E2088">
        <v>22</v>
      </c>
      <c r="F2088">
        <v>50</v>
      </c>
      <c r="G2088">
        <v>33</v>
      </c>
      <c r="H2088">
        <v>30.6</v>
      </c>
      <c r="I2088">
        <v>1460</v>
      </c>
    </row>
    <row r="2089" spans="1:9">
      <c r="A2089" t="s">
        <v>801</v>
      </c>
      <c r="B2089" t="s">
        <v>331</v>
      </c>
      <c r="C2089" t="s">
        <v>800</v>
      </c>
      <c r="D2089" t="s">
        <v>451</v>
      </c>
      <c r="E2089">
        <v>71</v>
      </c>
      <c r="F2089">
        <v>100</v>
      </c>
      <c r="G2089">
        <v>45.3</v>
      </c>
      <c r="H2089">
        <v>63.25</v>
      </c>
      <c r="I2089">
        <v>60</v>
      </c>
    </row>
    <row r="2090" spans="1:9">
      <c r="A2090" t="s">
        <v>801</v>
      </c>
      <c r="B2090" t="s">
        <v>331</v>
      </c>
      <c r="C2090" t="s">
        <v>800</v>
      </c>
      <c r="D2090" t="s">
        <v>455</v>
      </c>
      <c r="E2090">
        <v>111</v>
      </c>
      <c r="F2090">
        <v>79</v>
      </c>
      <c r="G2090">
        <v>42.024999999999999</v>
      </c>
      <c r="H2090">
        <v>46.7</v>
      </c>
      <c r="I2090">
        <v>120</v>
      </c>
    </row>
    <row r="2091" spans="1:9">
      <c r="A2091" t="s">
        <v>801</v>
      </c>
      <c r="B2091" t="s">
        <v>331</v>
      </c>
      <c r="C2091" t="s">
        <v>800</v>
      </c>
      <c r="D2091" t="s">
        <v>455</v>
      </c>
      <c r="E2091">
        <v>114</v>
      </c>
      <c r="F2091">
        <v>147</v>
      </c>
      <c r="G2091">
        <v>91</v>
      </c>
      <c r="H2091">
        <v>88</v>
      </c>
      <c r="I2091">
        <v>1387</v>
      </c>
    </row>
    <row r="2092" spans="1:9">
      <c r="A2092" t="s">
        <v>801</v>
      </c>
      <c r="B2092" t="s">
        <v>331</v>
      </c>
      <c r="C2092" t="s">
        <v>800</v>
      </c>
      <c r="D2092" t="s">
        <v>455</v>
      </c>
      <c r="E2092">
        <v>121</v>
      </c>
      <c r="F2092">
        <v>45</v>
      </c>
      <c r="G2092">
        <v>30</v>
      </c>
      <c r="H2092">
        <v>22</v>
      </c>
      <c r="I2092">
        <v>866</v>
      </c>
    </row>
    <row r="2093" spans="1:9">
      <c r="A2093" t="s">
        <v>801</v>
      </c>
      <c r="B2093" t="s">
        <v>331</v>
      </c>
      <c r="C2093" t="s">
        <v>800</v>
      </c>
      <c r="D2093" t="s">
        <v>455</v>
      </c>
      <c r="E2093">
        <v>161</v>
      </c>
      <c r="F2093">
        <v>66</v>
      </c>
      <c r="G2093">
        <v>35.200000000000003</v>
      </c>
      <c r="H2093">
        <v>45.2</v>
      </c>
      <c r="I2093">
        <v>137</v>
      </c>
    </row>
    <row r="2094" spans="1:9">
      <c r="A2094" t="s">
        <v>801</v>
      </c>
      <c r="B2094" t="s">
        <v>331</v>
      </c>
      <c r="C2094" t="s">
        <v>800</v>
      </c>
      <c r="D2094" t="s">
        <v>441</v>
      </c>
      <c r="E2094">
        <v>311</v>
      </c>
      <c r="F2094">
        <v>200</v>
      </c>
      <c r="G2094">
        <v>94.85</v>
      </c>
      <c r="H2094">
        <v>147.80000000000001</v>
      </c>
      <c r="I2094">
        <v>175</v>
      </c>
    </row>
    <row r="2095" spans="1:9">
      <c r="A2095" t="s">
        <v>801</v>
      </c>
      <c r="B2095" t="s">
        <v>331</v>
      </c>
      <c r="C2095" t="s">
        <v>800</v>
      </c>
      <c r="D2095" t="s">
        <v>433</v>
      </c>
      <c r="E2095">
        <v>521</v>
      </c>
      <c r="F2095">
        <v>176</v>
      </c>
      <c r="G2095">
        <v>86.75</v>
      </c>
      <c r="H2095">
        <v>123</v>
      </c>
      <c r="I2095">
        <v>155</v>
      </c>
    </row>
    <row r="2096" spans="1:9">
      <c r="A2096" t="s">
        <v>801</v>
      </c>
      <c r="B2096" t="s">
        <v>331</v>
      </c>
      <c r="C2096" t="s">
        <v>800</v>
      </c>
      <c r="D2096" t="s">
        <v>433</v>
      </c>
      <c r="E2096">
        <v>522</v>
      </c>
      <c r="F2096">
        <v>192</v>
      </c>
      <c r="G2096">
        <v>122.85</v>
      </c>
      <c r="H2096">
        <v>128</v>
      </c>
      <c r="I2096">
        <v>105</v>
      </c>
    </row>
    <row r="2097" spans="1:9">
      <c r="A2097" t="s">
        <v>801</v>
      </c>
      <c r="B2097" t="s">
        <v>331</v>
      </c>
      <c r="C2097" t="s">
        <v>800</v>
      </c>
      <c r="D2097" t="s">
        <v>433</v>
      </c>
      <c r="E2097">
        <v>523</v>
      </c>
      <c r="F2097">
        <v>275</v>
      </c>
      <c r="G2097">
        <v>105</v>
      </c>
      <c r="H2097">
        <v>207</v>
      </c>
      <c r="I2097">
        <v>75</v>
      </c>
    </row>
    <row r="2098" spans="1:9">
      <c r="A2098" t="s">
        <v>801</v>
      </c>
      <c r="B2098" t="s">
        <v>331</v>
      </c>
      <c r="C2098" t="s">
        <v>800</v>
      </c>
      <c r="D2098" t="s">
        <v>433</v>
      </c>
      <c r="E2098">
        <v>531</v>
      </c>
      <c r="F2098">
        <v>180</v>
      </c>
      <c r="G2098">
        <v>86.7</v>
      </c>
      <c r="H2098">
        <v>122.75</v>
      </c>
      <c r="I2098">
        <v>332</v>
      </c>
    </row>
    <row r="2099" spans="1:9">
      <c r="A2099" t="s">
        <v>801</v>
      </c>
      <c r="B2099" t="s">
        <v>331</v>
      </c>
      <c r="C2099" t="s">
        <v>800</v>
      </c>
      <c r="D2099" t="s">
        <v>433</v>
      </c>
      <c r="E2099">
        <v>532</v>
      </c>
      <c r="F2099">
        <v>232</v>
      </c>
      <c r="G2099">
        <v>120.4</v>
      </c>
      <c r="H2099">
        <v>158</v>
      </c>
      <c r="I2099">
        <v>337</v>
      </c>
    </row>
    <row r="2100" spans="1:9">
      <c r="A2100" t="s">
        <v>801</v>
      </c>
      <c r="B2100" t="s">
        <v>331</v>
      </c>
      <c r="C2100" t="s">
        <v>800</v>
      </c>
      <c r="D2100" t="s">
        <v>433</v>
      </c>
      <c r="E2100">
        <v>533</v>
      </c>
      <c r="F2100">
        <v>280</v>
      </c>
      <c r="G2100">
        <v>122</v>
      </c>
      <c r="H2100">
        <v>187</v>
      </c>
      <c r="I2100">
        <v>174</v>
      </c>
    </row>
    <row r="2101" spans="1:9">
      <c r="A2101" t="s">
        <v>801</v>
      </c>
      <c r="B2101" t="s">
        <v>331</v>
      </c>
      <c r="C2101" t="s">
        <v>800</v>
      </c>
      <c r="D2101" t="s">
        <v>433</v>
      </c>
      <c r="E2101">
        <v>534</v>
      </c>
      <c r="F2101">
        <v>313</v>
      </c>
      <c r="G2101">
        <v>140</v>
      </c>
      <c r="H2101">
        <v>229.5</v>
      </c>
      <c r="I2101">
        <v>68</v>
      </c>
    </row>
    <row r="2102" spans="1:9">
      <c r="A2102" t="s">
        <v>801</v>
      </c>
      <c r="B2102" t="s">
        <v>331</v>
      </c>
      <c r="C2102" t="s">
        <v>800</v>
      </c>
      <c r="D2102" t="s">
        <v>433</v>
      </c>
      <c r="E2102">
        <v>575</v>
      </c>
      <c r="F2102">
        <v>46</v>
      </c>
      <c r="G2102">
        <v>22.5</v>
      </c>
      <c r="H2102">
        <v>25</v>
      </c>
      <c r="I2102">
        <v>66</v>
      </c>
    </row>
    <row r="2103" spans="1:9">
      <c r="A2103" t="s">
        <v>801</v>
      </c>
      <c r="B2103" t="s">
        <v>331</v>
      </c>
      <c r="C2103" t="s">
        <v>800</v>
      </c>
      <c r="D2103" t="s">
        <v>433</v>
      </c>
      <c r="E2103">
        <v>577</v>
      </c>
      <c r="F2103">
        <v>50</v>
      </c>
      <c r="G2103">
        <v>25.5</v>
      </c>
      <c r="H2103">
        <v>38</v>
      </c>
      <c r="I2103">
        <v>113</v>
      </c>
    </row>
    <row r="2104" spans="1:9">
      <c r="A2104" t="s">
        <v>801</v>
      </c>
      <c r="B2104" t="s">
        <v>331</v>
      </c>
      <c r="C2104" t="s">
        <v>800</v>
      </c>
      <c r="D2104" t="s">
        <v>799</v>
      </c>
      <c r="E2104">
        <v>615</v>
      </c>
      <c r="F2104">
        <v>1700</v>
      </c>
      <c r="G2104">
        <v>750</v>
      </c>
      <c r="H2104">
        <v>1266</v>
      </c>
      <c r="I2104">
        <v>58</v>
      </c>
    </row>
    <row r="2105" spans="1:9">
      <c r="A2105" t="s">
        <v>801</v>
      </c>
      <c r="B2105" t="s">
        <v>572</v>
      </c>
      <c r="C2105" t="s">
        <v>70</v>
      </c>
      <c r="D2105" t="s">
        <v>451</v>
      </c>
      <c r="E2105">
        <v>11</v>
      </c>
      <c r="F2105">
        <v>70</v>
      </c>
      <c r="G2105">
        <v>56</v>
      </c>
      <c r="H2105">
        <v>37</v>
      </c>
      <c r="I2105">
        <v>1291471</v>
      </c>
    </row>
    <row r="2106" spans="1:9">
      <c r="A2106" t="s">
        <v>801</v>
      </c>
      <c r="B2106" t="s">
        <v>572</v>
      </c>
      <c r="C2106" t="s">
        <v>70</v>
      </c>
      <c r="D2106" t="s">
        <v>451</v>
      </c>
      <c r="E2106">
        <v>12</v>
      </c>
      <c r="F2106">
        <v>65</v>
      </c>
      <c r="G2106">
        <v>48.75</v>
      </c>
      <c r="H2106">
        <v>36.5</v>
      </c>
      <c r="I2106">
        <v>4217264</v>
      </c>
    </row>
    <row r="2107" spans="1:9">
      <c r="A2107" t="s">
        <v>801</v>
      </c>
      <c r="B2107" t="s">
        <v>572</v>
      </c>
      <c r="C2107" t="s">
        <v>70</v>
      </c>
      <c r="D2107" t="s">
        <v>451</v>
      </c>
      <c r="E2107">
        <v>13</v>
      </c>
      <c r="F2107">
        <v>60</v>
      </c>
      <c r="G2107">
        <v>40</v>
      </c>
      <c r="H2107">
        <v>35</v>
      </c>
      <c r="I2107">
        <v>964606</v>
      </c>
    </row>
    <row r="2108" spans="1:9">
      <c r="A2108" t="s">
        <v>801</v>
      </c>
      <c r="B2108" t="s">
        <v>572</v>
      </c>
      <c r="C2108" t="s">
        <v>70</v>
      </c>
      <c r="D2108" t="s">
        <v>451</v>
      </c>
      <c r="E2108">
        <v>14</v>
      </c>
      <c r="F2108">
        <v>81</v>
      </c>
      <c r="G2108">
        <v>45</v>
      </c>
      <c r="H2108">
        <v>52.8</v>
      </c>
      <c r="I2108">
        <v>286422</v>
      </c>
    </row>
    <row r="2109" spans="1:9">
      <c r="A2109" t="s">
        <v>801</v>
      </c>
      <c r="B2109" t="s">
        <v>572</v>
      </c>
      <c r="C2109" t="s">
        <v>70</v>
      </c>
      <c r="D2109" t="s">
        <v>451</v>
      </c>
      <c r="E2109">
        <v>22</v>
      </c>
      <c r="F2109">
        <v>50</v>
      </c>
      <c r="G2109">
        <v>35.1</v>
      </c>
      <c r="H2109">
        <v>29.8</v>
      </c>
      <c r="I2109">
        <v>4324884</v>
      </c>
    </row>
    <row r="2110" spans="1:9">
      <c r="A2110" t="s">
        <v>801</v>
      </c>
      <c r="B2110" t="s">
        <v>572</v>
      </c>
      <c r="C2110" t="s">
        <v>70</v>
      </c>
      <c r="D2110" t="s">
        <v>451</v>
      </c>
      <c r="E2110">
        <v>71</v>
      </c>
      <c r="F2110">
        <v>80</v>
      </c>
      <c r="G2110">
        <v>42.5</v>
      </c>
      <c r="H2110">
        <v>55</v>
      </c>
      <c r="I2110">
        <v>216006</v>
      </c>
    </row>
    <row r="2111" spans="1:9">
      <c r="A2111" t="s">
        <v>801</v>
      </c>
      <c r="B2111" t="s">
        <v>572</v>
      </c>
      <c r="C2111" t="s">
        <v>70</v>
      </c>
      <c r="D2111" t="s">
        <v>455</v>
      </c>
      <c r="E2111">
        <v>111</v>
      </c>
      <c r="F2111">
        <v>73.5</v>
      </c>
      <c r="G2111">
        <v>55</v>
      </c>
      <c r="H2111">
        <v>46</v>
      </c>
      <c r="I2111">
        <v>325333</v>
      </c>
    </row>
    <row r="2112" spans="1:9">
      <c r="A2112" t="s">
        <v>801</v>
      </c>
      <c r="B2112" t="s">
        <v>572</v>
      </c>
      <c r="C2112" t="s">
        <v>70</v>
      </c>
      <c r="D2112" t="s">
        <v>455</v>
      </c>
      <c r="E2112">
        <v>114</v>
      </c>
      <c r="F2112">
        <v>130</v>
      </c>
      <c r="G2112">
        <v>95</v>
      </c>
      <c r="H2112">
        <v>79</v>
      </c>
      <c r="I2112">
        <v>4780216</v>
      </c>
    </row>
    <row r="2113" spans="1:9">
      <c r="A2113" t="s">
        <v>801</v>
      </c>
      <c r="B2113" t="s">
        <v>572</v>
      </c>
      <c r="C2113" t="s">
        <v>70</v>
      </c>
      <c r="D2113" t="s">
        <v>455</v>
      </c>
      <c r="E2113">
        <v>121</v>
      </c>
      <c r="F2113">
        <v>45</v>
      </c>
      <c r="G2113">
        <v>33</v>
      </c>
      <c r="H2113">
        <v>20</v>
      </c>
      <c r="I2113">
        <v>3177116</v>
      </c>
    </row>
    <row r="2114" spans="1:9">
      <c r="A2114" t="s">
        <v>801</v>
      </c>
      <c r="B2114" t="s">
        <v>572</v>
      </c>
      <c r="C2114" t="s">
        <v>70</v>
      </c>
      <c r="D2114" t="s">
        <v>455</v>
      </c>
      <c r="E2114">
        <v>161</v>
      </c>
      <c r="F2114">
        <v>69</v>
      </c>
      <c r="G2114">
        <v>39.950000000000003</v>
      </c>
      <c r="H2114">
        <v>45.2</v>
      </c>
      <c r="I2114">
        <v>427003</v>
      </c>
    </row>
    <row r="2115" spans="1:9">
      <c r="A2115" t="s">
        <v>801</v>
      </c>
      <c r="B2115" t="s">
        <v>572</v>
      </c>
      <c r="C2115" t="s">
        <v>70</v>
      </c>
      <c r="D2115" t="s">
        <v>441</v>
      </c>
      <c r="E2115">
        <v>311</v>
      </c>
      <c r="F2115">
        <v>200</v>
      </c>
      <c r="G2115">
        <v>108.4</v>
      </c>
      <c r="H2115">
        <v>142</v>
      </c>
      <c r="I2115">
        <v>551242</v>
      </c>
    </row>
    <row r="2116" spans="1:9">
      <c r="A2116" t="s">
        <v>801</v>
      </c>
      <c r="B2116" t="s">
        <v>572</v>
      </c>
      <c r="C2116" t="s">
        <v>70</v>
      </c>
      <c r="D2116" t="s">
        <v>433</v>
      </c>
      <c r="E2116">
        <v>521</v>
      </c>
      <c r="F2116">
        <v>166</v>
      </c>
      <c r="G2116">
        <v>94.25</v>
      </c>
      <c r="H2116">
        <v>114</v>
      </c>
      <c r="I2116">
        <v>438063</v>
      </c>
    </row>
    <row r="2117" spans="1:9">
      <c r="A2117" t="s">
        <v>801</v>
      </c>
      <c r="B2117" t="s">
        <v>572</v>
      </c>
      <c r="C2117" t="s">
        <v>70</v>
      </c>
      <c r="D2117" t="s">
        <v>433</v>
      </c>
      <c r="E2117">
        <v>522</v>
      </c>
      <c r="F2117">
        <v>198</v>
      </c>
      <c r="G2117">
        <v>112.8</v>
      </c>
      <c r="H2117">
        <v>135</v>
      </c>
      <c r="I2117">
        <v>336013</v>
      </c>
    </row>
    <row r="2118" spans="1:9">
      <c r="A2118" t="s">
        <v>801</v>
      </c>
      <c r="B2118" t="s">
        <v>572</v>
      </c>
      <c r="C2118" t="s">
        <v>70</v>
      </c>
      <c r="D2118" t="s">
        <v>433</v>
      </c>
      <c r="E2118">
        <v>523</v>
      </c>
      <c r="F2118">
        <v>230</v>
      </c>
      <c r="G2118">
        <v>129.15</v>
      </c>
      <c r="H2118">
        <v>158.4</v>
      </c>
      <c r="I2118">
        <v>232504</v>
      </c>
    </row>
    <row r="2119" spans="1:9">
      <c r="A2119" t="s">
        <v>801</v>
      </c>
      <c r="B2119" t="s">
        <v>572</v>
      </c>
      <c r="C2119" t="s">
        <v>70</v>
      </c>
      <c r="D2119" t="s">
        <v>433</v>
      </c>
      <c r="E2119">
        <v>531</v>
      </c>
      <c r="F2119">
        <v>176</v>
      </c>
      <c r="G2119">
        <v>107</v>
      </c>
      <c r="H2119">
        <v>116</v>
      </c>
      <c r="I2119">
        <v>1215745</v>
      </c>
    </row>
    <row r="2120" spans="1:9">
      <c r="A2120" t="s">
        <v>801</v>
      </c>
      <c r="B2120" t="s">
        <v>572</v>
      </c>
      <c r="C2120" t="s">
        <v>70</v>
      </c>
      <c r="D2120" t="s">
        <v>433</v>
      </c>
      <c r="E2120">
        <v>532</v>
      </c>
      <c r="F2120">
        <v>220</v>
      </c>
      <c r="G2120">
        <v>131.25</v>
      </c>
      <c r="H2120">
        <v>147.69999999999999</v>
      </c>
      <c r="I2120">
        <v>1156437</v>
      </c>
    </row>
    <row r="2121" spans="1:9">
      <c r="A2121" t="s">
        <v>801</v>
      </c>
      <c r="B2121" t="s">
        <v>572</v>
      </c>
      <c r="C2121" t="s">
        <v>70</v>
      </c>
      <c r="D2121" t="s">
        <v>433</v>
      </c>
      <c r="E2121">
        <v>533</v>
      </c>
      <c r="F2121">
        <v>260</v>
      </c>
      <c r="G2121">
        <v>147.6</v>
      </c>
      <c r="H2121">
        <v>174.85</v>
      </c>
      <c r="I2121">
        <v>552880</v>
      </c>
    </row>
    <row r="2122" spans="1:9">
      <c r="A2122" t="s">
        <v>801</v>
      </c>
      <c r="B2122" t="s">
        <v>572</v>
      </c>
      <c r="C2122" t="s">
        <v>70</v>
      </c>
      <c r="D2122" t="s">
        <v>433</v>
      </c>
      <c r="E2122">
        <v>534</v>
      </c>
      <c r="F2122">
        <v>290</v>
      </c>
      <c r="G2122">
        <v>161.5</v>
      </c>
      <c r="H2122">
        <v>196</v>
      </c>
      <c r="I2122">
        <v>243389</v>
      </c>
    </row>
    <row r="2123" spans="1:9">
      <c r="A2123" t="s">
        <v>801</v>
      </c>
      <c r="B2123" t="s">
        <v>572</v>
      </c>
      <c r="C2123" t="s">
        <v>70</v>
      </c>
      <c r="D2123" t="s">
        <v>433</v>
      </c>
      <c r="E2123">
        <v>575</v>
      </c>
      <c r="F2123">
        <v>40</v>
      </c>
      <c r="G2123">
        <v>22.4</v>
      </c>
      <c r="H2123">
        <v>28.8</v>
      </c>
      <c r="I2123">
        <v>169088</v>
      </c>
    </row>
    <row r="2124" spans="1:9">
      <c r="A2124" t="s">
        <v>801</v>
      </c>
      <c r="B2124" t="s">
        <v>572</v>
      </c>
      <c r="C2124" t="s">
        <v>70</v>
      </c>
      <c r="D2124" t="s">
        <v>433</v>
      </c>
      <c r="E2124">
        <v>577</v>
      </c>
      <c r="F2124">
        <v>47</v>
      </c>
      <c r="G2124">
        <v>24</v>
      </c>
      <c r="H2124">
        <v>31.5</v>
      </c>
      <c r="I2124">
        <v>437448</v>
      </c>
    </row>
    <row r="2125" spans="1:9">
      <c r="A2125" t="s">
        <v>801</v>
      </c>
      <c r="B2125" t="s">
        <v>572</v>
      </c>
      <c r="C2125" t="s">
        <v>70</v>
      </c>
      <c r="D2125" t="s">
        <v>799</v>
      </c>
      <c r="E2125">
        <v>615</v>
      </c>
      <c r="F2125">
        <v>1750</v>
      </c>
      <c r="G2125">
        <v>946.8</v>
      </c>
      <c r="H2125">
        <v>1280</v>
      </c>
      <c r="I2125">
        <v>159497</v>
      </c>
    </row>
    <row r="2126" spans="1:9">
      <c r="A2126" t="s">
        <v>801</v>
      </c>
      <c r="B2126" t="s">
        <v>572</v>
      </c>
      <c r="C2126" t="s">
        <v>72</v>
      </c>
      <c r="D2126" t="s">
        <v>451</v>
      </c>
      <c r="E2126">
        <v>11</v>
      </c>
      <c r="F2126">
        <v>70</v>
      </c>
      <c r="G2126">
        <v>57</v>
      </c>
      <c r="H2126">
        <v>37</v>
      </c>
      <c r="I2126">
        <v>443877</v>
      </c>
    </row>
    <row r="2127" spans="1:9">
      <c r="A2127" t="s">
        <v>801</v>
      </c>
      <c r="B2127" t="s">
        <v>572</v>
      </c>
      <c r="C2127" t="s">
        <v>72</v>
      </c>
      <c r="D2127" t="s">
        <v>451</v>
      </c>
      <c r="E2127">
        <v>12</v>
      </c>
      <c r="F2127">
        <v>69</v>
      </c>
      <c r="G2127">
        <v>50</v>
      </c>
      <c r="H2127">
        <v>39</v>
      </c>
      <c r="I2127">
        <v>1412704</v>
      </c>
    </row>
    <row r="2128" spans="1:9">
      <c r="A2128" t="s">
        <v>801</v>
      </c>
      <c r="B2128" t="s">
        <v>572</v>
      </c>
      <c r="C2128" t="s">
        <v>72</v>
      </c>
      <c r="D2128" t="s">
        <v>451</v>
      </c>
      <c r="E2128">
        <v>13</v>
      </c>
      <c r="F2128">
        <v>60</v>
      </c>
      <c r="G2128">
        <v>40.5</v>
      </c>
      <c r="H2128">
        <v>35</v>
      </c>
      <c r="I2128">
        <v>313211</v>
      </c>
    </row>
    <row r="2129" spans="1:9">
      <c r="A2129" t="s">
        <v>801</v>
      </c>
      <c r="B2129" t="s">
        <v>572</v>
      </c>
      <c r="C2129" t="s">
        <v>72</v>
      </c>
      <c r="D2129" t="s">
        <v>451</v>
      </c>
      <c r="E2129">
        <v>14</v>
      </c>
      <c r="F2129">
        <v>86</v>
      </c>
      <c r="G2129">
        <v>42.7</v>
      </c>
      <c r="H2129">
        <v>55</v>
      </c>
      <c r="I2129">
        <v>73634</v>
      </c>
    </row>
    <row r="2130" spans="1:9">
      <c r="A2130" t="s">
        <v>801</v>
      </c>
      <c r="B2130" t="s">
        <v>572</v>
      </c>
      <c r="C2130" t="s">
        <v>72</v>
      </c>
      <c r="D2130" t="s">
        <v>451</v>
      </c>
      <c r="E2130">
        <v>22</v>
      </c>
      <c r="F2130">
        <v>50</v>
      </c>
      <c r="G2130">
        <v>35.1</v>
      </c>
      <c r="H2130">
        <v>28.1</v>
      </c>
      <c r="I2130">
        <v>1445992</v>
      </c>
    </row>
    <row r="2131" spans="1:9">
      <c r="A2131" t="s">
        <v>801</v>
      </c>
      <c r="B2131" t="s">
        <v>572</v>
      </c>
      <c r="C2131" t="s">
        <v>72</v>
      </c>
      <c r="D2131" t="s">
        <v>451</v>
      </c>
      <c r="E2131">
        <v>71</v>
      </c>
      <c r="F2131">
        <v>90</v>
      </c>
      <c r="G2131">
        <v>42.5</v>
      </c>
      <c r="H2131">
        <v>59</v>
      </c>
      <c r="I2131">
        <v>74522</v>
      </c>
    </row>
    <row r="2132" spans="1:9">
      <c r="A2132" t="s">
        <v>801</v>
      </c>
      <c r="B2132" t="s">
        <v>572</v>
      </c>
      <c r="C2132" t="s">
        <v>72</v>
      </c>
      <c r="D2132" t="s">
        <v>455</v>
      </c>
      <c r="E2132">
        <v>111</v>
      </c>
      <c r="F2132">
        <v>75</v>
      </c>
      <c r="G2132">
        <v>57</v>
      </c>
      <c r="H2132">
        <v>46.8</v>
      </c>
      <c r="I2132">
        <v>114689</v>
      </c>
    </row>
    <row r="2133" spans="1:9">
      <c r="A2133" t="s">
        <v>801</v>
      </c>
      <c r="B2133" t="s">
        <v>572</v>
      </c>
      <c r="C2133" t="s">
        <v>72</v>
      </c>
      <c r="D2133" t="s">
        <v>455</v>
      </c>
      <c r="E2133">
        <v>114</v>
      </c>
      <c r="F2133">
        <v>132</v>
      </c>
      <c r="G2133">
        <v>95</v>
      </c>
      <c r="H2133">
        <v>78</v>
      </c>
      <c r="I2133">
        <v>1643247</v>
      </c>
    </row>
    <row r="2134" spans="1:9">
      <c r="A2134" t="s">
        <v>801</v>
      </c>
      <c r="B2134" t="s">
        <v>572</v>
      </c>
      <c r="C2134" t="s">
        <v>72</v>
      </c>
      <c r="D2134" t="s">
        <v>455</v>
      </c>
      <c r="E2134">
        <v>121</v>
      </c>
      <c r="F2134">
        <v>45</v>
      </c>
      <c r="G2134">
        <v>37.5</v>
      </c>
      <c r="H2134">
        <v>21.75</v>
      </c>
      <c r="I2134">
        <v>1310525</v>
      </c>
    </row>
    <row r="2135" spans="1:9">
      <c r="A2135" t="s">
        <v>801</v>
      </c>
      <c r="B2135" t="s">
        <v>572</v>
      </c>
      <c r="C2135" t="s">
        <v>72</v>
      </c>
      <c r="D2135" t="s">
        <v>455</v>
      </c>
      <c r="E2135">
        <v>161</v>
      </c>
      <c r="F2135">
        <v>74</v>
      </c>
      <c r="G2135">
        <v>35.549999999999997</v>
      </c>
      <c r="H2135">
        <v>46.4</v>
      </c>
      <c r="I2135">
        <v>131240</v>
      </c>
    </row>
    <row r="2136" spans="1:9">
      <c r="A2136" t="s">
        <v>801</v>
      </c>
      <c r="B2136" t="s">
        <v>572</v>
      </c>
      <c r="C2136" t="s">
        <v>72</v>
      </c>
      <c r="D2136" t="s">
        <v>441</v>
      </c>
      <c r="E2136">
        <v>311</v>
      </c>
      <c r="F2136">
        <v>210</v>
      </c>
      <c r="G2136">
        <v>101.85</v>
      </c>
      <c r="H2136">
        <v>146.19999999999999</v>
      </c>
      <c r="I2136">
        <v>172702</v>
      </c>
    </row>
    <row r="2137" spans="1:9">
      <c r="A2137" t="s">
        <v>801</v>
      </c>
      <c r="B2137" t="s">
        <v>572</v>
      </c>
      <c r="C2137" t="s">
        <v>72</v>
      </c>
      <c r="D2137" t="s">
        <v>433</v>
      </c>
      <c r="E2137">
        <v>521</v>
      </c>
      <c r="F2137">
        <v>176</v>
      </c>
      <c r="G2137">
        <v>89.45</v>
      </c>
      <c r="H2137">
        <v>117.6</v>
      </c>
      <c r="I2137">
        <v>141888</v>
      </c>
    </row>
    <row r="2138" spans="1:9">
      <c r="A2138" t="s">
        <v>801</v>
      </c>
      <c r="B2138" t="s">
        <v>572</v>
      </c>
      <c r="C2138" t="s">
        <v>72</v>
      </c>
      <c r="D2138" t="s">
        <v>433</v>
      </c>
      <c r="E2138">
        <v>522</v>
      </c>
      <c r="F2138">
        <v>210</v>
      </c>
      <c r="G2138">
        <v>107.8</v>
      </c>
      <c r="H2138">
        <v>143.55000000000001</v>
      </c>
      <c r="I2138">
        <v>98495</v>
      </c>
    </row>
    <row r="2139" spans="1:9">
      <c r="A2139" t="s">
        <v>801</v>
      </c>
      <c r="B2139" t="s">
        <v>572</v>
      </c>
      <c r="C2139" t="s">
        <v>72</v>
      </c>
      <c r="D2139" t="s">
        <v>433</v>
      </c>
      <c r="E2139">
        <v>523</v>
      </c>
      <c r="F2139">
        <v>250</v>
      </c>
      <c r="G2139">
        <v>125</v>
      </c>
      <c r="H2139">
        <v>169.4</v>
      </c>
      <c r="I2139">
        <v>74145</v>
      </c>
    </row>
    <row r="2140" spans="1:9">
      <c r="A2140" t="s">
        <v>801</v>
      </c>
      <c r="B2140" t="s">
        <v>572</v>
      </c>
      <c r="C2140" t="s">
        <v>72</v>
      </c>
      <c r="D2140" t="s">
        <v>433</v>
      </c>
      <c r="E2140">
        <v>531</v>
      </c>
      <c r="F2140">
        <v>185</v>
      </c>
      <c r="G2140">
        <v>97.5</v>
      </c>
      <c r="H2140">
        <v>120</v>
      </c>
      <c r="I2140">
        <v>400094</v>
      </c>
    </row>
    <row r="2141" spans="1:9">
      <c r="A2141" t="s">
        <v>801</v>
      </c>
      <c r="B2141" t="s">
        <v>572</v>
      </c>
      <c r="C2141" t="s">
        <v>72</v>
      </c>
      <c r="D2141" t="s">
        <v>433</v>
      </c>
      <c r="E2141">
        <v>532</v>
      </c>
      <c r="F2141">
        <v>233.15</v>
      </c>
      <c r="G2141">
        <v>124.25</v>
      </c>
      <c r="H2141">
        <v>154.80000000000001</v>
      </c>
      <c r="I2141">
        <v>355954</v>
      </c>
    </row>
    <row r="2142" spans="1:9">
      <c r="A2142" t="s">
        <v>801</v>
      </c>
      <c r="B2142" t="s">
        <v>572</v>
      </c>
      <c r="C2142" t="s">
        <v>72</v>
      </c>
      <c r="D2142" t="s">
        <v>433</v>
      </c>
      <c r="E2142">
        <v>533</v>
      </c>
      <c r="F2142">
        <v>270</v>
      </c>
      <c r="G2142">
        <v>138</v>
      </c>
      <c r="H2142">
        <v>181</v>
      </c>
      <c r="I2142">
        <v>175463</v>
      </c>
    </row>
    <row r="2143" spans="1:9">
      <c r="A2143" t="s">
        <v>801</v>
      </c>
      <c r="B2143" t="s">
        <v>572</v>
      </c>
      <c r="C2143" t="s">
        <v>72</v>
      </c>
      <c r="D2143" t="s">
        <v>433</v>
      </c>
      <c r="E2143">
        <v>534</v>
      </c>
      <c r="F2143">
        <v>295</v>
      </c>
      <c r="G2143">
        <v>159.25</v>
      </c>
      <c r="H2143">
        <v>200</v>
      </c>
      <c r="I2143">
        <v>72823</v>
      </c>
    </row>
    <row r="2144" spans="1:9">
      <c r="A2144" t="s">
        <v>801</v>
      </c>
      <c r="B2144" t="s">
        <v>572</v>
      </c>
      <c r="C2144" t="s">
        <v>72</v>
      </c>
      <c r="D2144" t="s">
        <v>433</v>
      </c>
      <c r="E2144">
        <v>575</v>
      </c>
      <c r="F2144">
        <v>45</v>
      </c>
      <c r="G2144">
        <v>21.7</v>
      </c>
      <c r="H2144">
        <v>31.2</v>
      </c>
      <c r="I2144">
        <v>48896</v>
      </c>
    </row>
    <row r="2145" spans="1:9">
      <c r="A2145" t="s">
        <v>801</v>
      </c>
      <c r="B2145" t="s">
        <v>572</v>
      </c>
      <c r="C2145" t="s">
        <v>72</v>
      </c>
      <c r="D2145" t="s">
        <v>433</v>
      </c>
      <c r="E2145">
        <v>577</v>
      </c>
      <c r="F2145">
        <v>48</v>
      </c>
      <c r="G2145">
        <v>22.5</v>
      </c>
      <c r="H2145">
        <v>30.6</v>
      </c>
      <c r="I2145">
        <v>113344</v>
      </c>
    </row>
    <row r="2146" spans="1:9">
      <c r="A2146" t="s">
        <v>801</v>
      </c>
      <c r="B2146" t="s">
        <v>572</v>
      </c>
      <c r="C2146" t="s">
        <v>72</v>
      </c>
      <c r="D2146" t="s">
        <v>799</v>
      </c>
      <c r="E2146">
        <v>615</v>
      </c>
      <c r="F2146">
        <v>1800</v>
      </c>
      <c r="G2146">
        <v>800</v>
      </c>
      <c r="H2146">
        <v>1315</v>
      </c>
      <c r="I2146">
        <v>54841</v>
      </c>
    </row>
    <row r="2147" spans="1:9">
      <c r="A2147" t="s">
        <v>801</v>
      </c>
      <c r="B2147" t="s">
        <v>572</v>
      </c>
      <c r="C2147" t="s">
        <v>804</v>
      </c>
      <c r="D2147" t="s">
        <v>451</v>
      </c>
      <c r="E2147">
        <v>11</v>
      </c>
      <c r="F2147">
        <v>66</v>
      </c>
      <c r="G2147">
        <v>56</v>
      </c>
      <c r="H2147">
        <v>34.299999999999997</v>
      </c>
      <c r="I2147">
        <v>265883</v>
      </c>
    </row>
    <row r="2148" spans="1:9">
      <c r="A2148" t="s">
        <v>801</v>
      </c>
      <c r="B2148" t="s">
        <v>572</v>
      </c>
      <c r="C2148" t="s">
        <v>804</v>
      </c>
      <c r="D2148" t="s">
        <v>451</v>
      </c>
      <c r="E2148">
        <v>12</v>
      </c>
      <c r="F2148">
        <v>64</v>
      </c>
      <c r="G2148">
        <v>47.6</v>
      </c>
      <c r="H2148">
        <v>36</v>
      </c>
      <c r="I2148">
        <v>1020877</v>
      </c>
    </row>
    <row r="2149" spans="1:9">
      <c r="A2149" t="s">
        <v>801</v>
      </c>
      <c r="B2149" t="s">
        <v>572</v>
      </c>
      <c r="C2149" t="s">
        <v>804</v>
      </c>
      <c r="D2149" t="s">
        <v>451</v>
      </c>
      <c r="E2149">
        <v>13</v>
      </c>
      <c r="F2149">
        <v>58</v>
      </c>
      <c r="G2149">
        <v>39.299999999999997</v>
      </c>
      <c r="H2149">
        <v>36</v>
      </c>
      <c r="I2149">
        <v>191011</v>
      </c>
    </row>
    <row r="2150" spans="1:9">
      <c r="A2150" t="s">
        <v>801</v>
      </c>
      <c r="B2150" t="s">
        <v>572</v>
      </c>
      <c r="C2150" t="s">
        <v>804</v>
      </c>
      <c r="D2150" t="s">
        <v>451</v>
      </c>
      <c r="E2150">
        <v>14</v>
      </c>
      <c r="F2150">
        <v>85</v>
      </c>
      <c r="G2150">
        <v>44.4</v>
      </c>
      <c r="H2150">
        <v>56.8</v>
      </c>
      <c r="I2150">
        <v>59957</v>
      </c>
    </row>
    <row r="2151" spans="1:9">
      <c r="A2151" t="s">
        <v>801</v>
      </c>
      <c r="B2151" t="s">
        <v>572</v>
      </c>
      <c r="C2151" t="s">
        <v>804</v>
      </c>
      <c r="D2151" t="s">
        <v>451</v>
      </c>
      <c r="E2151">
        <v>22</v>
      </c>
      <c r="F2151">
        <v>50</v>
      </c>
      <c r="G2151">
        <v>34</v>
      </c>
      <c r="H2151">
        <v>32.216666666999998</v>
      </c>
      <c r="I2151">
        <v>786846</v>
      </c>
    </row>
    <row r="2152" spans="1:9">
      <c r="A2152" t="s">
        <v>801</v>
      </c>
      <c r="B2152" t="s">
        <v>572</v>
      </c>
      <c r="C2152" t="s">
        <v>804</v>
      </c>
      <c r="D2152" t="s">
        <v>451</v>
      </c>
      <c r="E2152">
        <v>71</v>
      </c>
      <c r="F2152">
        <v>84</v>
      </c>
      <c r="G2152">
        <v>41.5</v>
      </c>
      <c r="H2152">
        <v>56.7</v>
      </c>
      <c r="I2152">
        <v>39870</v>
      </c>
    </row>
    <row r="2153" spans="1:9">
      <c r="A2153" t="s">
        <v>801</v>
      </c>
      <c r="B2153" t="s">
        <v>572</v>
      </c>
      <c r="C2153" t="s">
        <v>804</v>
      </c>
      <c r="D2153" t="s">
        <v>455</v>
      </c>
      <c r="E2153">
        <v>111</v>
      </c>
      <c r="F2153">
        <v>70</v>
      </c>
      <c r="G2153">
        <v>51.5</v>
      </c>
      <c r="H2153">
        <v>44</v>
      </c>
      <c r="I2153">
        <v>75899</v>
      </c>
    </row>
    <row r="2154" spans="1:9">
      <c r="A2154" t="s">
        <v>801</v>
      </c>
      <c r="B2154" t="s">
        <v>572</v>
      </c>
      <c r="C2154" t="s">
        <v>804</v>
      </c>
      <c r="D2154" t="s">
        <v>455</v>
      </c>
      <c r="E2154">
        <v>114</v>
      </c>
      <c r="F2154">
        <v>135</v>
      </c>
      <c r="G2154">
        <v>92</v>
      </c>
      <c r="H2154">
        <v>82.6</v>
      </c>
      <c r="I2154">
        <v>1036847</v>
      </c>
    </row>
    <row r="2155" spans="1:9">
      <c r="A2155" t="s">
        <v>801</v>
      </c>
      <c r="B2155" t="s">
        <v>572</v>
      </c>
      <c r="C2155" t="s">
        <v>804</v>
      </c>
      <c r="D2155" t="s">
        <v>455</v>
      </c>
      <c r="E2155">
        <v>121</v>
      </c>
      <c r="F2155">
        <v>42.5</v>
      </c>
      <c r="G2155">
        <v>37</v>
      </c>
      <c r="H2155">
        <v>17.5</v>
      </c>
      <c r="I2155">
        <v>523894</v>
      </c>
    </row>
    <row r="2156" spans="1:9">
      <c r="A2156" t="s">
        <v>801</v>
      </c>
      <c r="B2156" t="s">
        <v>572</v>
      </c>
      <c r="C2156" t="s">
        <v>804</v>
      </c>
      <c r="D2156" t="s">
        <v>455</v>
      </c>
      <c r="E2156">
        <v>161</v>
      </c>
      <c r="F2156">
        <v>69</v>
      </c>
      <c r="G2156">
        <v>44.5</v>
      </c>
      <c r="H2156">
        <v>45.6</v>
      </c>
      <c r="I2156">
        <v>136849</v>
      </c>
    </row>
    <row r="2157" spans="1:9">
      <c r="A2157" t="s">
        <v>801</v>
      </c>
      <c r="B2157" t="s">
        <v>572</v>
      </c>
      <c r="C2157" t="s">
        <v>804</v>
      </c>
      <c r="D2157" t="s">
        <v>441</v>
      </c>
      <c r="E2157">
        <v>311</v>
      </c>
      <c r="F2157">
        <v>200</v>
      </c>
      <c r="G2157">
        <v>96</v>
      </c>
      <c r="H2157">
        <v>143</v>
      </c>
      <c r="I2157">
        <v>115153</v>
      </c>
    </row>
    <row r="2158" spans="1:9">
      <c r="A2158" t="s">
        <v>801</v>
      </c>
      <c r="B2158" t="s">
        <v>572</v>
      </c>
      <c r="C2158" t="s">
        <v>804</v>
      </c>
      <c r="D2158" t="s">
        <v>433</v>
      </c>
      <c r="E2158">
        <v>521</v>
      </c>
      <c r="F2158">
        <v>172</v>
      </c>
      <c r="G2158">
        <v>79.349999999999994</v>
      </c>
      <c r="H2158">
        <v>122.2</v>
      </c>
      <c r="I2158">
        <v>88071</v>
      </c>
    </row>
    <row r="2159" spans="1:9">
      <c r="A2159" t="s">
        <v>801</v>
      </c>
      <c r="B2159" t="s">
        <v>572</v>
      </c>
      <c r="C2159" t="s">
        <v>804</v>
      </c>
      <c r="D2159" t="s">
        <v>433</v>
      </c>
      <c r="E2159">
        <v>522</v>
      </c>
      <c r="F2159">
        <v>200</v>
      </c>
      <c r="G2159">
        <v>97.8</v>
      </c>
      <c r="H2159">
        <v>142.19999999999999</v>
      </c>
      <c r="I2159">
        <v>70243</v>
      </c>
    </row>
    <row r="2160" spans="1:9">
      <c r="A2160" t="s">
        <v>801</v>
      </c>
      <c r="B2160" t="s">
        <v>572</v>
      </c>
      <c r="C2160" t="s">
        <v>804</v>
      </c>
      <c r="D2160" t="s">
        <v>433</v>
      </c>
      <c r="E2160">
        <v>523</v>
      </c>
      <c r="F2160">
        <v>228</v>
      </c>
      <c r="G2160">
        <v>113</v>
      </c>
      <c r="H2160">
        <v>163</v>
      </c>
      <c r="I2160">
        <v>49540</v>
      </c>
    </row>
    <row r="2161" spans="1:9">
      <c r="A2161" t="s">
        <v>801</v>
      </c>
      <c r="B2161" t="s">
        <v>572</v>
      </c>
      <c r="C2161" t="s">
        <v>804</v>
      </c>
      <c r="D2161" t="s">
        <v>433</v>
      </c>
      <c r="E2161">
        <v>531</v>
      </c>
      <c r="F2161">
        <v>180</v>
      </c>
      <c r="G2161">
        <v>93.2</v>
      </c>
      <c r="H2161">
        <v>120.5</v>
      </c>
      <c r="I2161">
        <v>255108</v>
      </c>
    </row>
    <row r="2162" spans="1:9">
      <c r="A2162" t="s">
        <v>801</v>
      </c>
      <c r="B2162" t="s">
        <v>572</v>
      </c>
      <c r="C2162" t="s">
        <v>804</v>
      </c>
      <c r="D2162" t="s">
        <v>433</v>
      </c>
      <c r="E2162">
        <v>532</v>
      </c>
      <c r="F2162">
        <v>220</v>
      </c>
      <c r="G2162">
        <v>117.6</v>
      </c>
      <c r="H2162">
        <v>151.35</v>
      </c>
      <c r="I2162">
        <v>253511</v>
      </c>
    </row>
    <row r="2163" spans="1:9">
      <c r="A2163" t="s">
        <v>801</v>
      </c>
      <c r="B2163" t="s">
        <v>572</v>
      </c>
      <c r="C2163" t="s">
        <v>804</v>
      </c>
      <c r="D2163" t="s">
        <v>433</v>
      </c>
      <c r="E2163">
        <v>533</v>
      </c>
      <c r="F2163">
        <v>255</v>
      </c>
      <c r="G2163">
        <v>130.30000000000001</v>
      </c>
      <c r="H2163">
        <v>178.6</v>
      </c>
      <c r="I2163">
        <v>119797</v>
      </c>
    </row>
    <row r="2164" spans="1:9">
      <c r="A2164" t="s">
        <v>801</v>
      </c>
      <c r="B2164" t="s">
        <v>572</v>
      </c>
      <c r="C2164" t="s">
        <v>804</v>
      </c>
      <c r="D2164" t="s">
        <v>433</v>
      </c>
      <c r="E2164">
        <v>534</v>
      </c>
      <c r="F2164">
        <v>280</v>
      </c>
      <c r="G2164">
        <v>140.19999999999999</v>
      </c>
      <c r="H2164">
        <v>199.7</v>
      </c>
      <c r="I2164">
        <v>55186</v>
      </c>
    </row>
    <row r="2165" spans="1:9">
      <c r="A2165" t="s">
        <v>801</v>
      </c>
      <c r="B2165" t="s">
        <v>572</v>
      </c>
      <c r="C2165" t="s">
        <v>804</v>
      </c>
      <c r="D2165" t="s">
        <v>433</v>
      </c>
      <c r="E2165">
        <v>575</v>
      </c>
      <c r="F2165">
        <v>45</v>
      </c>
      <c r="G2165">
        <v>21</v>
      </c>
      <c r="H2165">
        <v>31</v>
      </c>
      <c r="I2165">
        <v>37616</v>
      </c>
    </row>
    <row r="2166" spans="1:9">
      <c r="A2166" t="s">
        <v>801</v>
      </c>
      <c r="B2166" t="s">
        <v>572</v>
      </c>
      <c r="C2166" t="s">
        <v>804</v>
      </c>
      <c r="D2166" t="s">
        <v>433</v>
      </c>
      <c r="E2166">
        <v>577</v>
      </c>
      <c r="F2166">
        <v>48</v>
      </c>
      <c r="G2166">
        <v>21.2</v>
      </c>
      <c r="H2166">
        <v>34</v>
      </c>
      <c r="I2166">
        <v>113803</v>
      </c>
    </row>
    <row r="2167" spans="1:9">
      <c r="A2167" t="s">
        <v>801</v>
      </c>
      <c r="B2167" t="s">
        <v>572</v>
      </c>
      <c r="C2167" t="s">
        <v>804</v>
      </c>
      <c r="D2167" t="s">
        <v>799</v>
      </c>
      <c r="E2167">
        <v>615</v>
      </c>
      <c r="F2167">
        <v>1820</v>
      </c>
      <c r="G2167">
        <v>875</v>
      </c>
      <c r="H2167">
        <v>1375</v>
      </c>
      <c r="I2167">
        <v>27826</v>
      </c>
    </row>
    <row r="2168" spans="1:9">
      <c r="A2168" t="s">
        <v>801</v>
      </c>
      <c r="B2168" t="s">
        <v>572</v>
      </c>
      <c r="C2168" t="s">
        <v>803</v>
      </c>
      <c r="D2168" t="s">
        <v>451</v>
      </c>
      <c r="E2168">
        <v>11</v>
      </c>
      <c r="F2168">
        <v>73</v>
      </c>
      <c r="G2168">
        <v>57</v>
      </c>
      <c r="H2168">
        <v>37</v>
      </c>
      <c r="I2168">
        <v>268548</v>
      </c>
    </row>
    <row r="2169" spans="1:9">
      <c r="A2169" t="s">
        <v>801</v>
      </c>
      <c r="B2169" t="s">
        <v>572</v>
      </c>
      <c r="C2169" t="s">
        <v>803</v>
      </c>
      <c r="D2169" t="s">
        <v>451</v>
      </c>
      <c r="E2169">
        <v>12</v>
      </c>
      <c r="F2169">
        <v>63</v>
      </c>
      <c r="G2169">
        <v>50</v>
      </c>
      <c r="H2169">
        <v>34</v>
      </c>
      <c r="I2169">
        <v>832382</v>
      </c>
    </row>
    <row r="2170" spans="1:9">
      <c r="A2170" t="s">
        <v>801</v>
      </c>
      <c r="B2170" t="s">
        <v>572</v>
      </c>
      <c r="C2170" t="s">
        <v>803</v>
      </c>
      <c r="D2170" t="s">
        <v>451</v>
      </c>
      <c r="E2170">
        <v>13</v>
      </c>
      <c r="F2170">
        <v>55</v>
      </c>
      <c r="G2170">
        <v>38</v>
      </c>
      <c r="H2170">
        <v>33</v>
      </c>
      <c r="I2170">
        <v>194793</v>
      </c>
    </row>
    <row r="2171" spans="1:9">
      <c r="A2171" t="s">
        <v>801</v>
      </c>
      <c r="B2171" t="s">
        <v>572</v>
      </c>
      <c r="C2171" t="s">
        <v>803</v>
      </c>
      <c r="D2171" t="s">
        <v>451</v>
      </c>
      <c r="E2171">
        <v>14</v>
      </c>
      <c r="F2171">
        <v>79</v>
      </c>
      <c r="G2171">
        <v>48.8</v>
      </c>
      <c r="H2171">
        <v>51.9</v>
      </c>
      <c r="I2171">
        <v>60478</v>
      </c>
    </row>
    <row r="2172" spans="1:9">
      <c r="A2172" t="s">
        <v>801</v>
      </c>
      <c r="B2172" t="s">
        <v>572</v>
      </c>
      <c r="C2172" t="s">
        <v>803</v>
      </c>
      <c r="D2172" t="s">
        <v>451</v>
      </c>
      <c r="E2172">
        <v>22</v>
      </c>
      <c r="F2172">
        <v>46</v>
      </c>
      <c r="G2172">
        <v>35.1</v>
      </c>
      <c r="H2172">
        <v>27.8</v>
      </c>
      <c r="I2172">
        <v>900720</v>
      </c>
    </row>
    <row r="2173" spans="1:9">
      <c r="A2173" t="s">
        <v>801</v>
      </c>
      <c r="B2173" t="s">
        <v>572</v>
      </c>
      <c r="C2173" t="s">
        <v>803</v>
      </c>
      <c r="D2173" t="s">
        <v>451</v>
      </c>
      <c r="E2173">
        <v>71</v>
      </c>
      <c r="F2173">
        <v>75</v>
      </c>
      <c r="G2173">
        <v>42.8</v>
      </c>
      <c r="H2173">
        <v>46.7</v>
      </c>
      <c r="I2173">
        <v>42837</v>
      </c>
    </row>
    <row r="2174" spans="1:9">
      <c r="A2174" t="s">
        <v>801</v>
      </c>
      <c r="B2174" t="s">
        <v>572</v>
      </c>
      <c r="C2174" t="s">
        <v>803</v>
      </c>
      <c r="D2174" t="s">
        <v>455</v>
      </c>
      <c r="E2174">
        <v>111</v>
      </c>
      <c r="F2174">
        <v>68</v>
      </c>
      <c r="G2174">
        <v>50</v>
      </c>
      <c r="H2174">
        <v>43.8</v>
      </c>
      <c r="I2174">
        <v>80867</v>
      </c>
    </row>
    <row r="2175" spans="1:9">
      <c r="A2175" t="s">
        <v>801</v>
      </c>
      <c r="B2175" t="s">
        <v>572</v>
      </c>
      <c r="C2175" t="s">
        <v>803</v>
      </c>
      <c r="D2175" t="s">
        <v>455</v>
      </c>
      <c r="E2175">
        <v>114</v>
      </c>
      <c r="F2175">
        <v>126</v>
      </c>
      <c r="G2175">
        <v>93</v>
      </c>
      <c r="H2175">
        <v>76</v>
      </c>
      <c r="I2175">
        <v>963086</v>
      </c>
    </row>
    <row r="2176" spans="1:9">
      <c r="A2176" t="s">
        <v>801</v>
      </c>
      <c r="B2176" t="s">
        <v>572</v>
      </c>
      <c r="C2176" t="s">
        <v>803</v>
      </c>
      <c r="D2176" t="s">
        <v>455</v>
      </c>
      <c r="E2176">
        <v>121</v>
      </c>
      <c r="F2176">
        <v>35</v>
      </c>
      <c r="G2176">
        <v>30</v>
      </c>
      <c r="H2176">
        <v>16.600000000000001</v>
      </c>
      <c r="I2176">
        <v>727027</v>
      </c>
    </row>
    <row r="2177" spans="1:9">
      <c r="A2177" t="s">
        <v>801</v>
      </c>
      <c r="B2177" t="s">
        <v>572</v>
      </c>
      <c r="C2177" t="s">
        <v>803</v>
      </c>
      <c r="D2177" t="s">
        <v>455</v>
      </c>
      <c r="E2177">
        <v>161</v>
      </c>
      <c r="F2177">
        <v>68</v>
      </c>
      <c r="G2177">
        <v>39.5</v>
      </c>
      <c r="H2177">
        <v>46.1</v>
      </c>
      <c r="I2177">
        <v>70371</v>
      </c>
    </row>
    <row r="2178" spans="1:9">
      <c r="A2178" t="s">
        <v>801</v>
      </c>
      <c r="B2178" t="s">
        <v>572</v>
      </c>
      <c r="C2178" t="s">
        <v>803</v>
      </c>
      <c r="D2178" t="s">
        <v>441</v>
      </c>
      <c r="E2178">
        <v>311</v>
      </c>
      <c r="F2178">
        <v>200</v>
      </c>
      <c r="G2178">
        <v>111.6</v>
      </c>
      <c r="H2178">
        <v>141.80000000000001</v>
      </c>
      <c r="I2178">
        <v>109603</v>
      </c>
    </row>
    <row r="2179" spans="1:9">
      <c r="A2179" t="s">
        <v>801</v>
      </c>
      <c r="B2179" t="s">
        <v>572</v>
      </c>
      <c r="C2179" t="s">
        <v>803</v>
      </c>
      <c r="D2179" t="s">
        <v>433</v>
      </c>
      <c r="E2179">
        <v>521</v>
      </c>
      <c r="F2179">
        <v>160</v>
      </c>
      <c r="G2179">
        <v>98</v>
      </c>
      <c r="H2179">
        <v>108.2</v>
      </c>
      <c r="I2179">
        <v>89349</v>
      </c>
    </row>
    <row r="2180" spans="1:9">
      <c r="A2180" t="s">
        <v>801</v>
      </c>
      <c r="B2180" t="s">
        <v>572</v>
      </c>
      <c r="C2180" t="s">
        <v>803</v>
      </c>
      <c r="D2180" t="s">
        <v>433</v>
      </c>
      <c r="E2180">
        <v>522</v>
      </c>
      <c r="F2180">
        <v>192</v>
      </c>
      <c r="G2180">
        <v>116.35</v>
      </c>
      <c r="H2180">
        <v>129.4</v>
      </c>
      <c r="I2180">
        <v>77084</v>
      </c>
    </row>
    <row r="2181" spans="1:9">
      <c r="A2181" t="s">
        <v>801</v>
      </c>
      <c r="B2181" t="s">
        <v>572</v>
      </c>
      <c r="C2181" t="s">
        <v>803</v>
      </c>
      <c r="D2181" t="s">
        <v>433</v>
      </c>
      <c r="E2181">
        <v>523</v>
      </c>
      <c r="F2181">
        <v>225</v>
      </c>
      <c r="G2181">
        <v>137.6</v>
      </c>
      <c r="H2181">
        <v>151</v>
      </c>
      <c r="I2181">
        <v>49035</v>
      </c>
    </row>
    <row r="2182" spans="1:9">
      <c r="A2182" t="s">
        <v>801</v>
      </c>
      <c r="B2182" t="s">
        <v>572</v>
      </c>
      <c r="C2182" t="s">
        <v>803</v>
      </c>
      <c r="D2182" t="s">
        <v>433</v>
      </c>
      <c r="E2182">
        <v>531</v>
      </c>
      <c r="F2182">
        <v>169</v>
      </c>
      <c r="G2182">
        <v>111.6</v>
      </c>
      <c r="H2182">
        <v>110.1</v>
      </c>
      <c r="I2182">
        <v>256575</v>
      </c>
    </row>
    <row r="2183" spans="1:9">
      <c r="A2183" t="s">
        <v>801</v>
      </c>
      <c r="B2183" t="s">
        <v>572</v>
      </c>
      <c r="C2183" t="s">
        <v>803</v>
      </c>
      <c r="D2183" t="s">
        <v>433</v>
      </c>
      <c r="E2183">
        <v>532</v>
      </c>
      <c r="F2183">
        <v>209</v>
      </c>
      <c r="G2183">
        <v>133.25</v>
      </c>
      <c r="H2183">
        <v>138</v>
      </c>
      <c r="I2183">
        <v>270124</v>
      </c>
    </row>
    <row r="2184" spans="1:9">
      <c r="A2184" t="s">
        <v>801</v>
      </c>
      <c r="B2184" t="s">
        <v>572</v>
      </c>
      <c r="C2184" t="s">
        <v>803</v>
      </c>
      <c r="D2184" t="s">
        <v>433</v>
      </c>
      <c r="E2184">
        <v>533</v>
      </c>
      <c r="F2184">
        <v>255</v>
      </c>
      <c r="G2184">
        <v>152</v>
      </c>
      <c r="H2184">
        <v>166</v>
      </c>
      <c r="I2184">
        <v>124940</v>
      </c>
    </row>
    <row r="2185" spans="1:9">
      <c r="A2185" t="s">
        <v>801</v>
      </c>
      <c r="B2185" t="s">
        <v>572</v>
      </c>
      <c r="C2185" t="s">
        <v>803</v>
      </c>
      <c r="D2185" t="s">
        <v>433</v>
      </c>
      <c r="E2185">
        <v>534</v>
      </c>
      <c r="F2185">
        <v>287</v>
      </c>
      <c r="G2185">
        <v>177.6</v>
      </c>
      <c r="H2185">
        <v>191</v>
      </c>
      <c r="I2185">
        <v>53914</v>
      </c>
    </row>
    <row r="2186" spans="1:9">
      <c r="A2186" t="s">
        <v>801</v>
      </c>
      <c r="B2186" t="s">
        <v>572</v>
      </c>
      <c r="C2186" t="s">
        <v>803</v>
      </c>
      <c r="D2186" t="s">
        <v>433</v>
      </c>
      <c r="E2186">
        <v>575</v>
      </c>
      <c r="F2186">
        <v>40</v>
      </c>
      <c r="G2186">
        <v>24.8</v>
      </c>
      <c r="H2186">
        <v>27</v>
      </c>
      <c r="I2186">
        <v>19795</v>
      </c>
    </row>
    <row r="2187" spans="1:9">
      <c r="A2187" t="s">
        <v>801</v>
      </c>
      <c r="B2187" t="s">
        <v>572</v>
      </c>
      <c r="C2187" t="s">
        <v>803</v>
      </c>
      <c r="D2187" t="s">
        <v>433</v>
      </c>
      <c r="E2187">
        <v>577</v>
      </c>
      <c r="F2187">
        <v>45</v>
      </c>
      <c r="G2187">
        <v>24.4</v>
      </c>
      <c r="H2187">
        <v>29.25</v>
      </c>
      <c r="I2187">
        <v>89507</v>
      </c>
    </row>
    <row r="2188" spans="1:9">
      <c r="A2188" t="s">
        <v>801</v>
      </c>
      <c r="B2188" t="s">
        <v>572</v>
      </c>
      <c r="C2188" t="s">
        <v>803</v>
      </c>
      <c r="D2188" t="s">
        <v>799</v>
      </c>
      <c r="E2188">
        <v>615</v>
      </c>
      <c r="F2188">
        <v>1715</v>
      </c>
      <c r="G2188">
        <v>960.35</v>
      </c>
      <c r="H2188">
        <v>1275</v>
      </c>
      <c r="I2188">
        <v>29311</v>
      </c>
    </row>
    <row r="2189" spans="1:9">
      <c r="A2189" t="s">
        <v>801</v>
      </c>
      <c r="B2189" t="s">
        <v>572</v>
      </c>
      <c r="C2189" t="s">
        <v>78</v>
      </c>
      <c r="D2189" t="s">
        <v>451</v>
      </c>
      <c r="E2189">
        <v>11</v>
      </c>
      <c r="F2189">
        <v>68</v>
      </c>
      <c r="G2189">
        <v>53</v>
      </c>
      <c r="H2189">
        <v>37</v>
      </c>
      <c r="I2189">
        <v>174163</v>
      </c>
    </row>
    <row r="2190" spans="1:9">
      <c r="A2190" t="s">
        <v>801</v>
      </c>
      <c r="B2190" t="s">
        <v>572</v>
      </c>
      <c r="C2190" t="s">
        <v>78</v>
      </c>
      <c r="D2190" t="s">
        <v>451</v>
      </c>
      <c r="E2190">
        <v>12</v>
      </c>
      <c r="F2190">
        <v>62</v>
      </c>
      <c r="G2190">
        <v>47</v>
      </c>
      <c r="H2190">
        <v>34.5</v>
      </c>
      <c r="I2190">
        <v>410647</v>
      </c>
    </row>
    <row r="2191" spans="1:9">
      <c r="A2191" t="s">
        <v>801</v>
      </c>
      <c r="B2191" t="s">
        <v>572</v>
      </c>
      <c r="C2191" t="s">
        <v>78</v>
      </c>
      <c r="D2191" t="s">
        <v>451</v>
      </c>
      <c r="E2191">
        <v>13</v>
      </c>
      <c r="F2191">
        <v>57</v>
      </c>
      <c r="G2191">
        <v>40</v>
      </c>
      <c r="H2191">
        <v>33.700000000000003</v>
      </c>
      <c r="I2191">
        <v>114053</v>
      </c>
    </row>
    <row r="2192" spans="1:9">
      <c r="A2192" t="s">
        <v>801</v>
      </c>
      <c r="B2192" t="s">
        <v>572</v>
      </c>
      <c r="C2192" t="s">
        <v>78</v>
      </c>
      <c r="D2192" t="s">
        <v>451</v>
      </c>
      <c r="E2192">
        <v>14</v>
      </c>
      <c r="F2192">
        <v>80</v>
      </c>
      <c r="G2192">
        <v>46.15</v>
      </c>
      <c r="H2192">
        <v>50</v>
      </c>
      <c r="I2192">
        <v>60974</v>
      </c>
    </row>
    <row r="2193" spans="1:9">
      <c r="A2193" t="s">
        <v>801</v>
      </c>
      <c r="B2193" t="s">
        <v>572</v>
      </c>
      <c r="C2193" t="s">
        <v>78</v>
      </c>
      <c r="D2193" t="s">
        <v>451</v>
      </c>
      <c r="E2193">
        <v>22</v>
      </c>
      <c r="F2193">
        <v>48.5</v>
      </c>
      <c r="G2193">
        <v>34.4</v>
      </c>
      <c r="H2193">
        <v>27.8</v>
      </c>
      <c r="I2193">
        <v>628968</v>
      </c>
    </row>
    <row r="2194" spans="1:9">
      <c r="A2194" t="s">
        <v>801</v>
      </c>
      <c r="B2194" t="s">
        <v>572</v>
      </c>
      <c r="C2194" t="s">
        <v>78</v>
      </c>
      <c r="D2194" t="s">
        <v>451</v>
      </c>
      <c r="E2194">
        <v>71</v>
      </c>
      <c r="F2194">
        <v>80</v>
      </c>
      <c r="G2194">
        <v>45</v>
      </c>
      <c r="H2194">
        <v>54</v>
      </c>
      <c r="I2194">
        <v>33361</v>
      </c>
    </row>
    <row r="2195" spans="1:9">
      <c r="A2195" t="s">
        <v>801</v>
      </c>
      <c r="B2195" t="s">
        <v>572</v>
      </c>
      <c r="C2195" t="s">
        <v>78</v>
      </c>
      <c r="D2195" t="s">
        <v>455</v>
      </c>
      <c r="E2195">
        <v>111</v>
      </c>
      <c r="F2195">
        <v>79</v>
      </c>
      <c r="G2195">
        <v>60</v>
      </c>
      <c r="H2195">
        <v>52</v>
      </c>
      <c r="I2195">
        <v>19288</v>
      </c>
    </row>
    <row r="2196" spans="1:9">
      <c r="A2196" t="s">
        <v>801</v>
      </c>
      <c r="B2196" t="s">
        <v>572</v>
      </c>
      <c r="C2196" t="s">
        <v>78</v>
      </c>
      <c r="D2196" t="s">
        <v>455</v>
      </c>
      <c r="E2196">
        <v>114</v>
      </c>
      <c r="F2196">
        <v>126</v>
      </c>
      <c r="G2196">
        <v>104</v>
      </c>
      <c r="H2196">
        <v>78</v>
      </c>
      <c r="I2196">
        <v>567959</v>
      </c>
    </row>
    <row r="2197" spans="1:9">
      <c r="A2197" t="s">
        <v>801</v>
      </c>
      <c r="B2197" t="s">
        <v>572</v>
      </c>
      <c r="C2197" t="s">
        <v>78</v>
      </c>
      <c r="D2197" t="s">
        <v>455</v>
      </c>
      <c r="E2197">
        <v>121</v>
      </c>
      <c r="F2197">
        <v>47.5</v>
      </c>
      <c r="G2197">
        <v>30.6</v>
      </c>
      <c r="H2197">
        <v>20.2</v>
      </c>
      <c r="I2197">
        <v>273092</v>
      </c>
    </row>
    <row r="2198" spans="1:9">
      <c r="A2198" t="s">
        <v>801</v>
      </c>
      <c r="B2198" t="s">
        <v>572</v>
      </c>
      <c r="C2198" t="s">
        <v>78</v>
      </c>
      <c r="D2198" t="s">
        <v>455</v>
      </c>
      <c r="E2198">
        <v>161</v>
      </c>
      <c r="F2198">
        <v>70</v>
      </c>
      <c r="G2198">
        <v>45</v>
      </c>
      <c r="H2198">
        <v>47.5</v>
      </c>
      <c r="I2198">
        <v>36014</v>
      </c>
    </row>
    <row r="2199" spans="1:9">
      <c r="A2199" t="s">
        <v>801</v>
      </c>
      <c r="B2199" t="s">
        <v>572</v>
      </c>
      <c r="C2199" t="s">
        <v>78</v>
      </c>
      <c r="D2199" t="s">
        <v>441</v>
      </c>
      <c r="E2199">
        <v>311</v>
      </c>
      <c r="F2199">
        <v>186</v>
      </c>
      <c r="G2199">
        <v>112.8</v>
      </c>
      <c r="H2199">
        <v>129</v>
      </c>
      <c r="I2199">
        <v>78202</v>
      </c>
    </row>
    <row r="2200" spans="1:9">
      <c r="A2200" t="s">
        <v>801</v>
      </c>
      <c r="B2200" t="s">
        <v>572</v>
      </c>
      <c r="C2200" t="s">
        <v>78</v>
      </c>
      <c r="D2200" t="s">
        <v>433</v>
      </c>
      <c r="E2200">
        <v>521</v>
      </c>
      <c r="F2200">
        <v>154</v>
      </c>
      <c r="G2200">
        <v>101.15</v>
      </c>
      <c r="H2200">
        <v>100</v>
      </c>
      <c r="I2200">
        <v>59190</v>
      </c>
    </row>
    <row r="2201" spans="1:9">
      <c r="A2201" t="s">
        <v>801</v>
      </c>
      <c r="B2201" t="s">
        <v>572</v>
      </c>
      <c r="C2201" t="s">
        <v>78</v>
      </c>
      <c r="D2201" t="s">
        <v>433</v>
      </c>
      <c r="E2201">
        <v>522</v>
      </c>
      <c r="F2201">
        <v>178</v>
      </c>
      <c r="G2201">
        <v>119.2</v>
      </c>
      <c r="H2201">
        <v>119</v>
      </c>
      <c r="I2201">
        <v>44145</v>
      </c>
    </row>
    <row r="2202" spans="1:9">
      <c r="A2202" t="s">
        <v>801</v>
      </c>
      <c r="B2202" t="s">
        <v>572</v>
      </c>
      <c r="C2202" t="s">
        <v>78</v>
      </c>
      <c r="D2202" t="s">
        <v>433</v>
      </c>
      <c r="E2202">
        <v>523</v>
      </c>
      <c r="F2202">
        <v>210</v>
      </c>
      <c r="G2202">
        <v>138.4</v>
      </c>
      <c r="H2202">
        <v>142</v>
      </c>
      <c r="I2202">
        <v>29353</v>
      </c>
    </row>
    <row r="2203" spans="1:9">
      <c r="A2203" t="s">
        <v>801</v>
      </c>
      <c r="B2203" t="s">
        <v>572</v>
      </c>
      <c r="C2203" t="s">
        <v>78</v>
      </c>
      <c r="D2203" t="s">
        <v>433</v>
      </c>
      <c r="E2203">
        <v>531</v>
      </c>
      <c r="F2203">
        <v>166</v>
      </c>
      <c r="G2203">
        <v>109.2</v>
      </c>
      <c r="H2203">
        <v>109.4</v>
      </c>
      <c r="I2203">
        <v>146267</v>
      </c>
    </row>
    <row r="2204" spans="1:9">
      <c r="A2204" t="s">
        <v>801</v>
      </c>
      <c r="B2204" t="s">
        <v>572</v>
      </c>
      <c r="C2204" t="s">
        <v>78</v>
      </c>
      <c r="D2204" t="s">
        <v>433</v>
      </c>
      <c r="E2204">
        <v>532</v>
      </c>
      <c r="F2204">
        <v>215</v>
      </c>
      <c r="G2204">
        <v>137.9</v>
      </c>
      <c r="H2204">
        <v>142</v>
      </c>
      <c r="I2204">
        <v>133944</v>
      </c>
    </row>
    <row r="2205" spans="1:9">
      <c r="A2205" t="s">
        <v>801</v>
      </c>
      <c r="B2205" t="s">
        <v>572</v>
      </c>
      <c r="C2205" t="s">
        <v>78</v>
      </c>
      <c r="D2205" t="s">
        <v>433</v>
      </c>
      <c r="E2205">
        <v>533</v>
      </c>
      <c r="F2205">
        <v>254</v>
      </c>
      <c r="G2205">
        <v>162.4</v>
      </c>
      <c r="H2205">
        <v>165.8</v>
      </c>
      <c r="I2205">
        <v>63464</v>
      </c>
    </row>
    <row r="2206" spans="1:9">
      <c r="A2206" t="s">
        <v>801</v>
      </c>
      <c r="B2206" t="s">
        <v>572</v>
      </c>
      <c r="C2206" t="s">
        <v>78</v>
      </c>
      <c r="D2206" t="s">
        <v>433</v>
      </c>
      <c r="E2206">
        <v>534</v>
      </c>
      <c r="F2206">
        <v>280</v>
      </c>
      <c r="G2206">
        <v>176.8</v>
      </c>
      <c r="H2206">
        <v>186</v>
      </c>
      <c r="I2206">
        <v>28757</v>
      </c>
    </row>
    <row r="2207" spans="1:9">
      <c r="A2207" t="s">
        <v>801</v>
      </c>
      <c r="B2207" t="s">
        <v>572</v>
      </c>
      <c r="C2207" t="s">
        <v>78</v>
      </c>
      <c r="D2207" t="s">
        <v>433</v>
      </c>
      <c r="E2207">
        <v>575</v>
      </c>
      <c r="F2207">
        <v>40</v>
      </c>
      <c r="G2207">
        <v>25.5</v>
      </c>
      <c r="H2207">
        <v>26.9</v>
      </c>
      <c r="I2207">
        <v>22741</v>
      </c>
    </row>
    <row r="2208" spans="1:9">
      <c r="A2208" t="s">
        <v>801</v>
      </c>
      <c r="B2208" t="s">
        <v>572</v>
      </c>
      <c r="C2208" t="s">
        <v>78</v>
      </c>
      <c r="D2208" t="s">
        <v>433</v>
      </c>
      <c r="E2208">
        <v>577</v>
      </c>
      <c r="F2208">
        <v>51</v>
      </c>
      <c r="G2208">
        <v>30</v>
      </c>
      <c r="H2208">
        <v>33.700000000000003</v>
      </c>
      <c r="I2208">
        <v>42980</v>
      </c>
    </row>
    <row r="2209" spans="1:9">
      <c r="A2209" t="s">
        <v>801</v>
      </c>
      <c r="B2209" t="s">
        <v>572</v>
      </c>
      <c r="C2209" t="s">
        <v>78</v>
      </c>
      <c r="D2209" t="s">
        <v>799</v>
      </c>
      <c r="E2209">
        <v>615</v>
      </c>
      <c r="F2209">
        <v>1559</v>
      </c>
      <c r="G2209">
        <v>1046.4000000000001</v>
      </c>
      <c r="H2209">
        <v>1119</v>
      </c>
      <c r="I2209">
        <v>32147</v>
      </c>
    </row>
    <row r="2210" spans="1:9">
      <c r="A2210" t="s">
        <v>801</v>
      </c>
      <c r="B2210" t="s">
        <v>572</v>
      </c>
      <c r="C2210" t="s">
        <v>75</v>
      </c>
      <c r="D2210" t="s">
        <v>451</v>
      </c>
      <c r="E2210">
        <v>11</v>
      </c>
      <c r="F2210">
        <v>63.05</v>
      </c>
      <c r="G2210">
        <v>52</v>
      </c>
      <c r="H2210">
        <v>37</v>
      </c>
      <c r="I2210">
        <v>87492</v>
      </c>
    </row>
    <row r="2211" spans="1:9">
      <c r="A2211" t="s">
        <v>801</v>
      </c>
      <c r="B2211" t="s">
        <v>572</v>
      </c>
      <c r="C2211" t="s">
        <v>75</v>
      </c>
      <c r="D2211" t="s">
        <v>451</v>
      </c>
      <c r="E2211">
        <v>12</v>
      </c>
      <c r="F2211">
        <v>59</v>
      </c>
      <c r="G2211">
        <v>46</v>
      </c>
      <c r="H2211">
        <v>35</v>
      </c>
      <c r="I2211">
        <v>373997</v>
      </c>
    </row>
    <row r="2212" spans="1:9">
      <c r="A2212" t="s">
        <v>801</v>
      </c>
      <c r="B2212" t="s">
        <v>572</v>
      </c>
      <c r="C2212" t="s">
        <v>75</v>
      </c>
      <c r="D2212" t="s">
        <v>451</v>
      </c>
      <c r="E2212">
        <v>13</v>
      </c>
      <c r="F2212">
        <v>55</v>
      </c>
      <c r="G2212">
        <v>41.65</v>
      </c>
      <c r="H2212">
        <v>34.5</v>
      </c>
      <c r="I2212">
        <v>109969</v>
      </c>
    </row>
    <row r="2213" spans="1:9">
      <c r="A2213" t="s">
        <v>801</v>
      </c>
      <c r="B2213" t="s">
        <v>572</v>
      </c>
      <c r="C2213" t="s">
        <v>75</v>
      </c>
      <c r="D2213" t="s">
        <v>451</v>
      </c>
      <c r="E2213">
        <v>14</v>
      </c>
      <c r="F2213">
        <v>75</v>
      </c>
      <c r="G2213">
        <v>48.5</v>
      </c>
      <c r="H2213">
        <v>47</v>
      </c>
      <c r="I2213">
        <v>15518</v>
      </c>
    </row>
    <row r="2214" spans="1:9">
      <c r="A2214" t="s">
        <v>801</v>
      </c>
      <c r="B2214" t="s">
        <v>572</v>
      </c>
      <c r="C2214" t="s">
        <v>75</v>
      </c>
      <c r="D2214" t="s">
        <v>451</v>
      </c>
      <c r="E2214">
        <v>22</v>
      </c>
      <c r="F2214">
        <v>50</v>
      </c>
      <c r="G2214">
        <v>36.549999999999997</v>
      </c>
      <c r="H2214">
        <v>31.5</v>
      </c>
      <c r="I2214">
        <v>371034</v>
      </c>
    </row>
    <row r="2215" spans="1:9">
      <c r="A2215" t="s">
        <v>801</v>
      </c>
      <c r="B2215" t="s">
        <v>572</v>
      </c>
      <c r="C2215" t="s">
        <v>75</v>
      </c>
      <c r="D2215" t="s">
        <v>451</v>
      </c>
      <c r="E2215">
        <v>71</v>
      </c>
      <c r="F2215">
        <v>75</v>
      </c>
      <c r="G2215">
        <v>40.4</v>
      </c>
      <c r="H2215">
        <v>50</v>
      </c>
      <c r="I2215">
        <v>15102</v>
      </c>
    </row>
    <row r="2216" spans="1:9">
      <c r="A2216" t="s">
        <v>801</v>
      </c>
      <c r="B2216" t="s">
        <v>572</v>
      </c>
      <c r="C2216" t="s">
        <v>75</v>
      </c>
      <c r="D2216" t="s">
        <v>455</v>
      </c>
      <c r="E2216">
        <v>111</v>
      </c>
      <c r="F2216">
        <v>69</v>
      </c>
      <c r="G2216">
        <v>54.5</v>
      </c>
      <c r="H2216">
        <v>42.5</v>
      </c>
      <c r="I2216">
        <v>21398</v>
      </c>
    </row>
    <row r="2217" spans="1:9">
      <c r="A2217" t="s">
        <v>801</v>
      </c>
      <c r="B2217" t="s">
        <v>572</v>
      </c>
      <c r="C2217" t="s">
        <v>75</v>
      </c>
      <c r="D2217" t="s">
        <v>455</v>
      </c>
      <c r="E2217">
        <v>114</v>
      </c>
      <c r="F2217">
        <v>120</v>
      </c>
      <c r="G2217">
        <v>96.05</v>
      </c>
      <c r="H2217">
        <v>74.3</v>
      </c>
      <c r="I2217">
        <v>383751</v>
      </c>
    </row>
    <row r="2218" spans="1:9">
      <c r="A2218" t="s">
        <v>801</v>
      </c>
      <c r="B2218" t="s">
        <v>572</v>
      </c>
      <c r="C2218" t="s">
        <v>75</v>
      </c>
      <c r="D2218" t="s">
        <v>455</v>
      </c>
      <c r="E2218">
        <v>121</v>
      </c>
      <c r="F2218">
        <v>37</v>
      </c>
      <c r="G2218">
        <v>30</v>
      </c>
      <c r="H2218">
        <v>19.600000000000001</v>
      </c>
      <c r="I2218">
        <v>247238</v>
      </c>
    </row>
    <row r="2219" spans="1:9">
      <c r="A2219" t="s">
        <v>801</v>
      </c>
      <c r="B2219" t="s">
        <v>572</v>
      </c>
      <c r="C2219" t="s">
        <v>75</v>
      </c>
      <c r="D2219" t="s">
        <v>455</v>
      </c>
      <c r="E2219">
        <v>161</v>
      </c>
      <c r="F2219">
        <v>55</v>
      </c>
      <c r="G2219">
        <v>35</v>
      </c>
      <c r="H2219">
        <v>39.700000000000003</v>
      </c>
      <c r="I2219">
        <v>34139</v>
      </c>
    </row>
    <row r="2220" spans="1:9">
      <c r="A2220" t="s">
        <v>801</v>
      </c>
      <c r="B2220" t="s">
        <v>572</v>
      </c>
      <c r="C2220" t="s">
        <v>75</v>
      </c>
      <c r="D2220" t="s">
        <v>441</v>
      </c>
      <c r="E2220">
        <v>311</v>
      </c>
      <c r="F2220">
        <v>175</v>
      </c>
      <c r="G2220">
        <v>102</v>
      </c>
      <c r="H2220">
        <v>126.6</v>
      </c>
      <c r="I2220">
        <v>47554</v>
      </c>
    </row>
    <row r="2221" spans="1:9">
      <c r="A2221" t="s">
        <v>801</v>
      </c>
      <c r="B2221" t="s">
        <v>572</v>
      </c>
      <c r="C2221" t="s">
        <v>75</v>
      </c>
      <c r="D2221" t="s">
        <v>433</v>
      </c>
      <c r="E2221">
        <v>521</v>
      </c>
      <c r="F2221">
        <v>144</v>
      </c>
      <c r="G2221">
        <v>96.9</v>
      </c>
      <c r="H2221">
        <v>100.5</v>
      </c>
      <c r="I2221">
        <v>39695</v>
      </c>
    </row>
    <row r="2222" spans="1:9">
      <c r="A2222" t="s">
        <v>801</v>
      </c>
      <c r="B2222" t="s">
        <v>572</v>
      </c>
      <c r="C2222" t="s">
        <v>75</v>
      </c>
      <c r="D2222" t="s">
        <v>433</v>
      </c>
      <c r="E2222">
        <v>522</v>
      </c>
      <c r="F2222">
        <v>173</v>
      </c>
      <c r="G2222">
        <v>118.8</v>
      </c>
      <c r="H2222">
        <v>118</v>
      </c>
      <c r="I2222">
        <v>31952</v>
      </c>
    </row>
    <row r="2223" spans="1:9">
      <c r="A2223" t="s">
        <v>801</v>
      </c>
      <c r="B2223" t="s">
        <v>572</v>
      </c>
      <c r="C2223" t="s">
        <v>75</v>
      </c>
      <c r="D2223" t="s">
        <v>433</v>
      </c>
      <c r="E2223">
        <v>523</v>
      </c>
      <c r="F2223">
        <v>205</v>
      </c>
      <c r="G2223">
        <v>129.4</v>
      </c>
      <c r="H2223">
        <v>142</v>
      </c>
      <c r="I2223">
        <v>21325</v>
      </c>
    </row>
    <row r="2224" spans="1:9">
      <c r="A2224" t="s">
        <v>801</v>
      </c>
      <c r="B2224" t="s">
        <v>572</v>
      </c>
      <c r="C2224" t="s">
        <v>75</v>
      </c>
      <c r="D2224" t="s">
        <v>433</v>
      </c>
      <c r="E2224">
        <v>531</v>
      </c>
      <c r="F2224">
        <v>155</v>
      </c>
      <c r="G2224">
        <v>112.6</v>
      </c>
      <c r="H2224">
        <v>102.5</v>
      </c>
      <c r="I2224">
        <v>107088</v>
      </c>
    </row>
    <row r="2225" spans="1:9">
      <c r="A2225" t="s">
        <v>801</v>
      </c>
      <c r="B2225" t="s">
        <v>572</v>
      </c>
      <c r="C2225" t="s">
        <v>75</v>
      </c>
      <c r="D2225" t="s">
        <v>433</v>
      </c>
      <c r="E2225">
        <v>532</v>
      </c>
      <c r="F2225">
        <v>193</v>
      </c>
      <c r="G2225">
        <v>139</v>
      </c>
      <c r="H2225">
        <v>130</v>
      </c>
      <c r="I2225">
        <v>94285</v>
      </c>
    </row>
    <row r="2226" spans="1:9">
      <c r="A2226" t="s">
        <v>801</v>
      </c>
      <c r="B2226" t="s">
        <v>572</v>
      </c>
      <c r="C2226" t="s">
        <v>75</v>
      </c>
      <c r="D2226" t="s">
        <v>433</v>
      </c>
      <c r="E2226">
        <v>533</v>
      </c>
      <c r="F2226">
        <v>232</v>
      </c>
      <c r="G2226">
        <v>152.25</v>
      </c>
      <c r="H2226">
        <v>154</v>
      </c>
      <c r="I2226">
        <v>46254</v>
      </c>
    </row>
    <row r="2227" spans="1:9">
      <c r="A2227" t="s">
        <v>801</v>
      </c>
      <c r="B2227" t="s">
        <v>572</v>
      </c>
      <c r="C2227" t="s">
        <v>75</v>
      </c>
      <c r="D2227" t="s">
        <v>433</v>
      </c>
      <c r="E2227">
        <v>534</v>
      </c>
      <c r="F2227">
        <v>260</v>
      </c>
      <c r="G2227">
        <v>159.22499999999999</v>
      </c>
      <c r="H2227">
        <v>179</v>
      </c>
      <c r="I2227">
        <v>22850</v>
      </c>
    </row>
    <row r="2228" spans="1:9">
      <c r="A2228" t="s">
        <v>801</v>
      </c>
      <c r="B2228" t="s">
        <v>572</v>
      </c>
      <c r="C2228" t="s">
        <v>75</v>
      </c>
      <c r="D2228" t="s">
        <v>433</v>
      </c>
      <c r="E2228">
        <v>575</v>
      </c>
      <c r="F2228">
        <v>36.5</v>
      </c>
      <c r="G2228">
        <v>22</v>
      </c>
      <c r="H2228">
        <v>24.666666667000001</v>
      </c>
      <c r="I2228">
        <v>33754</v>
      </c>
    </row>
    <row r="2229" spans="1:9">
      <c r="A2229" t="s">
        <v>801</v>
      </c>
      <c r="B2229" t="s">
        <v>572</v>
      </c>
      <c r="C2229" t="s">
        <v>75</v>
      </c>
      <c r="D2229" t="s">
        <v>433</v>
      </c>
      <c r="E2229">
        <v>577</v>
      </c>
      <c r="F2229">
        <v>41</v>
      </c>
      <c r="G2229">
        <v>22.5</v>
      </c>
      <c r="H2229">
        <v>30</v>
      </c>
      <c r="I2229">
        <v>58559</v>
      </c>
    </row>
    <row r="2230" spans="1:9">
      <c r="A2230" t="s">
        <v>801</v>
      </c>
      <c r="B2230" t="s">
        <v>572</v>
      </c>
      <c r="C2230" t="s">
        <v>75</v>
      </c>
      <c r="D2230" t="s">
        <v>799</v>
      </c>
      <c r="E2230">
        <v>615</v>
      </c>
      <c r="F2230">
        <v>1605</v>
      </c>
      <c r="G2230">
        <v>1055.5999999999999</v>
      </c>
      <c r="H2230">
        <v>1170.5999999999999</v>
      </c>
      <c r="I2230">
        <v>10133</v>
      </c>
    </row>
    <row r="2231" spans="1:9">
      <c r="A2231" t="s">
        <v>801</v>
      </c>
      <c r="B2231" t="s">
        <v>572</v>
      </c>
      <c r="C2231" t="s">
        <v>802</v>
      </c>
      <c r="D2231" t="s">
        <v>451</v>
      </c>
      <c r="E2231">
        <v>11</v>
      </c>
      <c r="F2231">
        <v>70</v>
      </c>
      <c r="G2231">
        <v>56</v>
      </c>
      <c r="H2231">
        <v>44.4</v>
      </c>
      <c r="I2231">
        <v>21117</v>
      </c>
    </row>
    <row r="2232" spans="1:9">
      <c r="A2232" t="s">
        <v>801</v>
      </c>
      <c r="B2232" t="s">
        <v>572</v>
      </c>
      <c r="C2232" t="s">
        <v>802</v>
      </c>
      <c r="D2232" t="s">
        <v>451</v>
      </c>
      <c r="E2232">
        <v>12</v>
      </c>
      <c r="F2232">
        <v>70</v>
      </c>
      <c r="G2232">
        <v>53</v>
      </c>
      <c r="H2232">
        <v>44</v>
      </c>
      <c r="I2232">
        <v>71303</v>
      </c>
    </row>
    <row r="2233" spans="1:9">
      <c r="A2233" t="s">
        <v>801</v>
      </c>
      <c r="B2233" t="s">
        <v>572</v>
      </c>
      <c r="C2233" t="s">
        <v>802</v>
      </c>
      <c r="D2233" t="s">
        <v>451</v>
      </c>
      <c r="E2233">
        <v>13</v>
      </c>
      <c r="F2233">
        <v>60</v>
      </c>
      <c r="G2233">
        <v>38.25</v>
      </c>
      <c r="H2233">
        <v>38.15</v>
      </c>
      <c r="I2233">
        <v>19765</v>
      </c>
    </row>
    <row r="2234" spans="1:9">
      <c r="A2234" t="s">
        <v>801</v>
      </c>
      <c r="B2234" t="s">
        <v>572</v>
      </c>
      <c r="C2234" t="s">
        <v>802</v>
      </c>
      <c r="D2234" t="s">
        <v>451</v>
      </c>
      <c r="E2234">
        <v>14</v>
      </c>
      <c r="F2234">
        <v>80</v>
      </c>
      <c r="G2234">
        <v>49.95</v>
      </c>
      <c r="H2234">
        <v>54</v>
      </c>
      <c r="I2234">
        <v>6913</v>
      </c>
    </row>
    <row r="2235" spans="1:9">
      <c r="A2235" t="s">
        <v>801</v>
      </c>
      <c r="B2235" t="s">
        <v>572</v>
      </c>
      <c r="C2235" t="s">
        <v>802</v>
      </c>
      <c r="D2235" t="s">
        <v>451</v>
      </c>
      <c r="E2235">
        <v>22</v>
      </c>
      <c r="F2235">
        <v>50</v>
      </c>
      <c r="G2235">
        <v>35.1</v>
      </c>
      <c r="H2235">
        <v>31</v>
      </c>
      <c r="I2235">
        <v>78295</v>
      </c>
    </row>
    <row r="2236" spans="1:9">
      <c r="A2236" t="s">
        <v>801</v>
      </c>
      <c r="B2236" t="s">
        <v>572</v>
      </c>
      <c r="C2236" t="s">
        <v>802</v>
      </c>
      <c r="D2236" t="s">
        <v>451</v>
      </c>
      <c r="E2236">
        <v>71</v>
      </c>
      <c r="F2236">
        <v>82</v>
      </c>
      <c r="G2236">
        <v>45.6</v>
      </c>
      <c r="H2236">
        <v>56.1</v>
      </c>
      <c r="I2236">
        <v>3626</v>
      </c>
    </row>
    <row r="2237" spans="1:9">
      <c r="A2237" t="s">
        <v>801</v>
      </c>
      <c r="B2237" t="s">
        <v>572</v>
      </c>
      <c r="C2237" t="s">
        <v>802</v>
      </c>
      <c r="D2237" t="s">
        <v>455</v>
      </c>
      <c r="E2237">
        <v>111</v>
      </c>
      <c r="F2237">
        <v>70</v>
      </c>
      <c r="G2237">
        <v>48</v>
      </c>
      <c r="H2237">
        <v>44.35</v>
      </c>
      <c r="I2237">
        <v>6202</v>
      </c>
    </row>
    <row r="2238" spans="1:9">
      <c r="A2238" t="s">
        <v>801</v>
      </c>
      <c r="B2238" t="s">
        <v>572</v>
      </c>
      <c r="C2238" t="s">
        <v>802</v>
      </c>
      <c r="D2238" t="s">
        <v>455</v>
      </c>
      <c r="E2238">
        <v>114</v>
      </c>
      <c r="F2238">
        <v>125</v>
      </c>
      <c r="G2238">
        <v>89</v>
      </c>
      <c r="H2238">
        <v>74.55</v>
      </c>
      <c r="I2238">
        <v>74897</v>
      </c>
    </row>
    <row r="2239" spans="1:9">
      <c r="A2239" t="s">
        <v>801</v>
      </c>
      <c r="B2239" t="s">
        <v>572</v>
      </c>
      <c r="C2239" t="s">
        <v>802</v>
      </c>
      <c r="D2239" t="s">
        <v>455</v>
      </c>
      <c r="E2239">
        <v>121</v>
      </c>
      <c r="F2239">
        <v>43</v>
      </c>
      <c r="G2239">
        <v>29</v>
      </c>
      <c r="H2239">
        <v>25.3</v>
      </c>
      <c r="I2239">
        <v>34670</v>
      </c>
    </row>
    <row r="2240" spans="1:9">
      <c r="A2240" t="s">
        <v>801</v>
      </c>
      <c r="B2240" t="s">
        <v>572</v>
      </c>
      <c r="C2240" t="s">
        <v>802</v>
      </c>
      <c r="D2240" t="s">
        <v>455</v>
      </c>
      <c r="E2240">
        <v>161</v>
      </c>
      <c r="F2240">
        <v>70</v>
      </c>
      <c r="G2240">
        <v>37</v>
      </c>
      <c r="H2240">
        <v>42.8</v>
      </c>
      <c r="I2240">
        <v>8782</v>
      </c>
    </row>
    <row r="2241" spans="1:9">
      <c r="A2241" t="s">
        <v>801</v>
      </c>
      <c r="B2241" t="s">
        <v>572</v>
      </c>
      <c r="C2241" t="s">
        <v>802</v>
      </c>
      <c r="D2241" t="s">
        <v>441</v>
      </c>
      <c r="E2241">
        <v>311</v>
      </c>
      <c r="F2241">
        <v>215</v>
      </c>
      <c r="G2241">
        <v>126.9</v>
      </c>
      <c r="H2241">
        <v>148</v>
      </c>
      <c r="I2241">
        <v>14425</v>
      </c>
    </row>
    <row r="2242" spans="1:9">
      <c r="A2242" t="s">
        <v>801</v>
      </c>
      <c r="B2242" t="s">
        <v>572</v>
      </c>
      <c r="C2242" t="s">
        <v>802</v>
      </c>
      <c r="D2242" t="s">
        <v>433</v>
      </c>
      <c r="E2242">
        <v>521</v>
      </c>
      <c r="F2242">
        <v>180</v>
      </c>
      <c r="G2242">
        <v>113.05</v>
      </c>
      <c r="H2242">
        <v>122.9</v>
      </c>
      <c r="I2242">
        <v>10682</v>
      </c>
    </row>
    <row r="2243" spans="1:9">
      <c r="A2243" t="s">
        <v>801</v>
      </c>
      <c r="B2243" t="s">
        <v>572</v>
      </c>
      <c r="C2243" t="s">
        <v>802</v>
      </c>
      <c r="D2243" t="s">
        <v>433</v>
      </c>
      <c r="E2243">
        <v>522</v>
      </c>
      <c r="F2243">
        <v>215</v>
      </c>
      <c r="G2243">
        <v>131.65</v>
      </c>
      <c r="H2243">
        <v>148.4</v>
      </c>
      <c r="I2243">
        <v>7575</v>
      </c>
    </row>
    <row r="2244" spans="1:9">
      <c r="A2244" t="s">
        <v>801</v>
      </c>
      <c r="B2244" t="s">
        <v>572</v>
      </c>
      <c r="C2244" t="s">
        <v>802</v>
      </c>
      <c r="D2244" t="s">
        <v>433</v>
      </c>
      <c r="E2244">
        <v>523</v>
      </c>
      <c r="F2244">
        <v>244</v>
      </c>
      <c r="G2244">
        <v>152</v>
      </c>
      <c r="H2244">
        <v>166.8</v>
      </c>
      <c r="I2244">
        <v>4622</v>
      </c>
    </row>
    <row r="2245" spans="1:9">
      <c r="A2245" t="s">
        <v>801</v>
      </c>
      <c r="B2245" t="s">
        <v>572</v>
      </c>
      <c r="C2245" t="s">
        <v>802</v>
      </c>
      <c r="D2245" t="s">
        <v>433</v>
      </c>
      <c r="E2245">
        <v>531</v>
      </c>
      <c r="F2245">
        <v>190</v>
      </c>
      <c r="G2245">
        <v>128.25</v>
      </c>
      <c r="H2245">
        <v>126</v>
      </c>
      <c r="I2245">
        <v>23134</v>
      </c>
    </row>
    <row r="2246" spans="1:9">
      <c r="A2246" t="s">
        <v>801</v>
      </c>
      <c r="B2246" t="s">
        <v>572</v>
      </c>
      <c r="C2246" t="s">
        <v>802</v>
      </c>
      <c r="D2246" t="s">
        <v>433</v>
      </c>
      <c r="E2246">
        <v>532</v>
      </c>
      <c r="F2246">
        <v>230</v>
      </c>
      <c r="G2246">
        <v>154.80000000000001</v>
      </c>
      <c r="H2246">
        <v>158.4</v>
      </c>
      <c r="I2246">
        <v>22447</v>
      </c>
    </row>
    <row r="2247" spans="1:9">
      <c r="A2247" t="s">
        <v>801</v>
      </c>
      <c r="B2247" t="s">
        <v>572</v>
      </c>
      <c r="C2247" t="s">
        <v>802</v>
      </c>
      <c r="D2247" t="s">
        <v>433</v>
      </c>
      <c r="E2247">
        <v>533</v>
      </c>
      <c r="F2247">
        <v>260</v>
      </c>
      <c r="G2247">
        <v>162.4</v>
      </c>
      <c r="H2247">
        <v>180.2</v>
      </c>
      <c r="I2247">
        <v>10766</v>
      </c>
    </row>
    <row r="2248" spans="1:9">
      <c r="A2248" t="s">
        <v>801</v>
      </c>
      <c r="B2248" t="s">
        <v>572</v>
      </c>
      <c r="C2248" t="s">
        <v>802</v>
      </c>
      <c r="D2248" t="s">
        <v>433</v>
      </c>
      <c r="E2248">
        <v>534</v>
      </c>
      <c r="F2248">
        <v>298</v>
      </c>
      <c r="G2248">
        <v>183.15</v>
      </c>
      <c r="H2248">
        <v>208.7</v>
      </c>
      <c r="I2248">
        <v>4757</v>
      </c>
    </row>
    <row r="2249" spans="1:9">
      <c r="A2249" t="s">
        <v>801</v>
      </c>
      <c r="B2249" t="s">
        <v>572</v>
      </c>
      <c r="C2249" t="s">
        <v>802</v>
      </c>
      <c r="D2249" t="s">
        <v>433</v>
      </c>
      <c r="E2249">
        <v>575</v>
      </c>
      <c r="F2249">
        <v>40</v>
      </c>
      <c r="G2249">
        <v>24.8</v>
      </c>
      <c r="H2249">
        <v>26.7</v>
      </c>
      <c r="I2249">
        <v>3837</v>
      </c>
    </row>
    <row r="2250" spans="1:9">
      <c r="A2250" t="s">
        <v>801</v>
      </c>
      <c r="B2250" t="s">
        <v>572</v>
      </c>
      <c r="C2250" t="s">
        <v>802</v>
      </c>
      <c r="D2250" t="s">
        <v>433</v>
      </c>
      <c r="E2250">
        <v>577</v>
      </c>
      <c r="F2250">
        <v>47</v>
      </c>
      <c r="G2250">
        <v>27</v>
      </c>
      <c r="H2250">
        <v>31</v>
      </c>
      <c r="I2250">
        <v>10213</v>
      </c>
    </row>
    <row r="2251" spans="1:9">
      <c r="A2251" t="s">
        <v>801</v>
      </c>
      <c r="B2251" t="s">
        <v>572</v>
      </c>
      <c r="C2251" t="s">
        <v>802</v>
      </c>
      <c r="D2251" t="s">
        <v>799</v>
      </c>
      <c r="E2251">
        <v>615</v>
      </c>
      <c r="F2251">
        <v>1848</v>
      </c>
      <c r="G2251">
        <v>854</v>
      </c>
      <c r="H2251">
        <v>1328.2</v>
      </c>
      <c r="I2251">
        <v>2546</v>
      </c>
    </row>
    <row r="2252" spans="1:9">
      <c r="A2252" t="s">
        <v>801</v>
      </c>
      <c r="B2252" t="s">
        <v>572</v>
      </c>
      <c r="C2252" t="s">
        <v>71</v>
      </c>
      <c r="D2252" t="s">
        <v>451</v>
      </c>
      <c r="E2252">
        <v>11</v>
      </c>
      <c r="F2252">
        <v>92</v>
      </c>
      <c r="G2252">
        <v>59</v>
      </c>
      <c r="H2252">
        <v>56</v>
      </c>
      <c r="I2252">
        <v>20511</v>
      </c>
    </row>
    <row r="2253" spans="1:9">
      <c r="A2253" t="s">
        <v>801</v>
      </c>
      <c r="B2253" t="s">
        <v>572</v>
      </c>
      <c r="C2253" t="s">
        <v>71</v>
      </c>
      <c r="D2253" t="s">
        <v>451</v>
      </c>
      <c r="E2253">
        <v>12</v>
      </c>
      <c r="F2253">
        <v>85</v>
      </c>
      <c r="G2253">
        <v>55</v>
      </c>
      <c r="H2253">
        <v>53.4</v>
      </c>
      <c r="I2253">
        <v>76876</v>
      </c>
    </row>
    <row r="2254" spans="1:9">
      <c r="A2254" t="s">
        <v>801</v>
      </c>
      <c r="B2254" t="s">
        <v>572</v>
      </c>
      <c r="C2254" t="s">
        <v>71</v>
      </c>
      <c r="D2254" t="s">
        <v>451</v>
      </c>
      <c r="E2254">
        <v>13</v>
      </c>
      <c r="F2254">
        <v>70</v>
      </c>
      <c r="G2254">
        <v>45.9</v>
      </c>
      <c r="H2254">
        <v>45.3</v>
      </c>
      <c r="I2254">
        <v>13473</v>
      </c>
    </row>
    <row r="2255" spans="1:9">
      <c r="A2255" t="s">
        <v>801</v>
      </c>
      <c r="B2255" t="s">
        <v>572</v>
      </c>
      <c r="C2255" t="s">
        <v>71</v>
      </c>
      <c r="D2255" t="s">
        <v>451</v>
      </c>
      <c r="E2255">
        <v>14</v>
      </c>
      <c r="F2255">
        <v>90</v>
      </c>
      <c r="G2255">
        <v>45.75</v>
      </c>
      <c r="H2255">
        <v>58</v>
      </c>
      <c r="I2255">
        <v>6176</v>
      </c>
    </row>
    <row r="2256" spans="1:9">
      <c r="A2256" t="s">
        <v>801</v>
      </c>
      <c r="B2256" t="s">
        <v>572</v>
      </c>
      <c r="C2256" t="s">
        <v>71</v>
      </c>
      <c r="D2256" t="s">
        <v>451</v>
      </c>
      <c r="E2256">
        <v>22</v>
      </c>
      <c r="F2256">
        <v>53</v>
      </c>
      <c r="G2256">
        <v>35.6</v>
      </c>
      <c r="H2256">
        <v>34</v>
      </c>
      <c r="I2256">
        <v>82917</v>
      </c>
    </row>
    <row r="2257" spans="1:9">
      <c r="A2257" t="s">
        <v>801</v>
      </c>
      <c r="B2257" t="s">
        <v>572</v>
      </c>
      <c r="C2257" t="s">
        <v>71</v>
      </c>
      <c r="D2257" t="s">
        <v>451</v>
      </c>
      <c r="E2257">
        <v>71</v>
      </c>
      <c r="F2257">
        <v>100</v>
      </c>
      <c r="G2257">
        <v>44.55</v>
      </c>
      <c r="H2257">
        <v>63</v>
      </c>
      <c r="I2257">
        <v>5094</v>
      </c>
    </row>
    <row r="2258" spans="1:9">
      <c r="A2258" t="s">
        <v>801</v>
      </c>
      <c r="B2258" t="s">
        <v>572</v>
      </c>
      <c r="C2258" t="s">
        <v>71</v>
      </c>
      <c r="D2258" t="s">
        <v>455</v>
      </c>
      <c r="E2258">
        <v>111</v>
      </c>
      <c r="F2258">
        <v>92.7</v>
      </c>
      <c r="G2258">
        <v>56</v>
      </c>
      <c r="H2258">
        <v>62</v>
      </c>
      <c r="I2258">
        <v>5577</v>
      </c>
    </row>
    <row r="2259" spans="1:9">
      <c r="A2259" t="s">
        <v>801</v>
      </c>
      <c r="B2259" t="s">
        <v>572</v>
      </c>
      <c r="C2259" t="s">
        <v>71</v>
      </c>
      <c r="D2259" t="s">
        <v>455</v>
      </c>
      <c r="E2259">
        <v>114</v>
      </c>
      <c r="F2259">
        <v>160</v>
      </c>
      <c r="G2259">
        <v>95</v>
      </c>
      <c r="H2259">
        <v>103.5</v>
      </c>
      <c r="I2259">
        <v>85344</v>
      </c>
    </row>
    <row r="2260" spans="1:9">
      <c r="A2260" t="s">
        <v>801</v>
      </c>
      <c r="B2260" t="s">
        <v>572</v>
      </c>
      <c r="C2260" t="s">
        <v>71</v>
      </c>
      <c r="D2260" t="s">
        <v>455</v>
      </c>
      <c r="E2260">
        <v>121</v>
      </c>
      <c r="F2260">
        <v>45</v>
      </c>
      <c r="G2260">
        <v>33.5</v>
      </c>
      <c r="H2260">
        <v>23.3</v>
      </c>
      <c r="I2260">
        <v>49057</v>
      </c>
    </row>
    <row r="2261" spans="1:9">
      <c r="A2261" t="s">
        <v>801</v>
      </c>
      <c r="B2261" t="s">
        <v>572</v>
      </c>
      <c r="C2261" t="s">
        <v>71</v>
      </c>
      <c r="D2261" t="s">
        <v>455</v>
      </c>
      <c r="E2261">
        <v>161</v>
      </c>
      <c r="F2261">
        <v>65</v>
      </c>
      <c r="G2261">
        <v>40.5</v>
      </c>
      <c r="H2261">
        <v>46.45</v>
      </c>
      <c r="I2261">
        <v>7605</v>
      </c>
    </row>
    <row r="2262" spans="1:9">
      <c r="A2262" t="s">
        <v>801</v>
      </c>
      <c r="B2262" t="s">
        <v>572</v>
      </c>
      <c r="C2262" t="s">
        <v>71</v>
      </c>
      <c r="D2262" t="s">
        <v>441</v>
      </c>
      <c r="E2262">
        <v>311</v>
      </c>
      <c r="F2262">
        <v>260</v>
      </c>
      <c r="G2262">
        <v>110.5</v>
      </c>
      <c r="H2262">
        <v>198</v>
      </c>
      <c r="I2262">
        <v>8227</v>
      </c>
    </row>
    <row r="2263" spans="1:9">
      <c r="A2263" t="s">
        <v>801</v>
      </c>
      <c r="B2263" t="s">
        <v>572</v>
      </c>
      <c r="C2263" t="s">
        <v>71</v>
      </c>
      <c r="D2263" t="s">
        <v>433</v>
      </c>
      <c r="E2263">
        <v>521</v>
      </c>
      <c r="F2263">
        <v>211</v>
      </c>
      <c r="G2263">
        <v>95</v>
      </c>
      <c r="H2263">
        <v>155</v>
      </c>
      <c r="I2263">
        <v>6273</v>
      </c>
    </row>
    <row r="2264" spans="1:9">
      <c r="A2264" t="s">
        <v>801</v>
      </c>
      <c r="B2264" t="s">
        <v>572</v>
      </c>
      <c r="C2264" t="s">
        <v>71</v>
      </c>
      <c r="D2264" t="s">
        <v>433</v>
      </c>
      <c r="E2264">
        <v>522</v>
      </c>
      <c r="F2264">
        <v>249</v>
      </c>
      <c r="G2264">
        <v>112.875</v>
      </c>
      <c r="H2264">
        <v>177.55</v>
      </c>
      <c r="I2264">
        <v>4380</v>
      </c>
    </row>
    <row r="2265" spans="1:9">
      <c r="A2265" t="s">
        <v>801</v>
      </c>
      <c r="B2265" t="s">
        <v>572</v>
      </c>
      <c r="C2265" t="s">
        <v>71</v>
      </c>
      <c r="D2265" t="s">
        <v>433</v>
      </c>
      <c r="E2265">
        <v>523</v>
      </c>
      <c r="F2265">
        <v>267</v>
      </c>
      <c r="G2265">
        <v>125</v>
      </c>
      <c r="H2265">
        <v>195</v>
      </c>
      <c r="I2265">
        <v>3091</v>
      </c>
    </row>
    <row r="2266" spans="1:9">
      <c r="A2266" t="s">
        <v>801</v>
      </c>
      <c r="B2266" t="s">
        <v>572</v>
      </c>
      <c r="C2266" t="s">
        <v>71</v>
      </c>
      <c r="D2266" t="s">
        <v>433</v>
      </c>
      <c r="E2266">
        <v>531</v>
      </c>
      <c r="F2266">
        <v>231</v>
      </c>
      <c r="G2266">
        <v>107</v>
      </c>
      <c r="H2266">
        <v>165.8</v>
      </c>
      <c r="I2266">
        <v>19175</v>
      </c>
    </row>
    <row r="2267" spans="1:9">
      <c r="A2267" t="s">
        <v>801</v>
      </c>
      <c r="B2267" t="s">
        <v>572</v>
      </c>
      <c r="C2267" t="s">
        <v>71</v>
      </c>
      <c r="D2267" t="s">
        <v>433</v>
      </c>
      <c r="E2267">
        <v>532</v>
      </c>
      <c r="F2267">
        <v>274</v>
      </c>
      <c r="G2267">
        <v>137.55000000000001</v>
      </c>
      <c r="H2267">
        <v>196.3</v>
      </c>
      <c r="I2267">
        <v>18505</v>
      </c>
    </row>
    <row r="2268" spans="1:9">
      <c r="A2268" t="s">
        <v>801</v>
      </c>
      <c r="B2268" t="s">
        <v>572</v>
      </c>
      <c r="C2268" t="s">
        <v>71</v>
      </c>
      <c r="D2268" t="s">
        <v>433</v>
      </c>
      <c r="E2268">
        <v>533</v>
      </c>
      <c r="F2268">
        <v>315</v>
      </c>
      <c r="G2268">
        <v>147.65</v>
      </c>
      <c r="H2268">
        <v>221</v>
      </c>
      <c r="I2268">
        <v>8375</v>
      </c>
    </row>
    <row r="2269" spans="1:9">
      <c r="A2269" t="s">
        <v>801</v>
      </c>
      <c r="B2269" t="s">
        <v>572</v>
      </c>
      <c r="C2269" t="s">
        <v>71</v>
      </c>
      <c r="D2269" t="s">
        <v>433</v>
      </c>
      <c r="E2269">
        <v>534</v>
      </c>
      <c r="F2269">
        <v>340</v>
      </c>
      <c r="G2269">
        <v>156.30000000000001</v>
      </c>
      <c r="H2269">
        <v>248.5</v>
      </c>
      <c r="I2269">
        <v>3471</v>
      </c>
    </row>
    <row r="2270" spans="1:9">
      <c r="A2270" t="s">
        <v>801</v>
      </c>
      <c r="B2270" t="s">
        <v>572</v>
      </c>
      <c r="C2270" t="s">
        <v>71</v>
      </c>
      <c r="D2270" t="s">
        <v>433</v>
      </c>
      <c r="E2270">
        <v>575</v>
      </c>
      <c r="F2270">
        <v>50</v>
      </c>
      <c r="G2270">
        <v>20.8</v>
      </c>
      <c r="H2270">
        <v>34</v>
      </c>
      <c r="I2270">
        <v>1364</v>
      </c>
    </row>
    <row r="2271" spans="1:9">
      <c r="A2271" t="s">
        <v>801</v>
      </c>
      <c r="B2271" t="s">
        <v>572</v>
      </c>
      <c r="C2271" t="s">
        <v>71</v>
      </c>
      <c r="D2271" t="s">
        <v>433</v>
      </c>
      <c r="E2271">
        <v>577</v>
      </c>
      <c r="F2271">
        <v>48</v>
      </c>
      <c r="G2271">
        <v>22.15</v>
      </c>
      <c r="H2271">
        <v>31</v>
      </c>
      <c r="I2271">
        <v>5852</v>
      </c>
    </row>
    <row r="2272" spans="1:9">
      <c r="A2272" t="s">
        <v>801</v>
      </c>
      <c r="B2272" t="s">
        <v>572</v>
      </c>
      <c r="C2272" t="s">
        <v>71</v>
      </c>
      <c r="D2272" t="s">
        <v>799</v>
      </c>
      <c r="E2272">
        <v>615</v>
      </c>
      <c r="F2272">
        <v>1969</v>
      </c>
      <c r="G2272">
        <v>800</v>
      </c>
      <c r="H2272">
        <v>1480</v>
      </c>
      <c r="I2272">
        <v>2081</v>
      </c>
    </row>
    <row r="2273" spans="1:9">
      <c r="A2273" t="s">
        <v>801</v>
      </c>
      <c r="B2273" t="s">
        <v>572</v>
      </c>
      <c r="C2273" t="s">
        <v>73</v>
      </c>
      <c r="D2273" t="s">
        <v>451</v>
      </c>
      <c r="E2273">
        <v>11</v>
      </c>
      <c r="F2273">
        <v>84</v>
      </c>
      <c r="G2273">
        <v>80</v>
      </c>
      <c r="H2273">
        <v>52</v>
      </c>
      <c r="I2273">
        <v>8955</v>
      </c>
    </row>
    <row r="2274" spans="1:9">
      <c r="A2274" t="s">
        <v>801</v>
      </c>
      <c r="B2274" t="s">
        <v>572</v>
      </c>
      <c r="C2274" t="s">
        <v>73</v>
      </c>
      <c r="D2274" t="s">
        <v>451</v>
      </c>
      <c r="E2274">
        <v>12</v>
      </c>
      <c r="F2274">
        <v>74.8</v>
      </c>
      <c r="G2274">
        <v>71</v>
      </c>
      <c r="H2274">
        <v>43.7</v>
      </c>
      <c r="I2274">
        <v>15443</v>
      </c>
    </row>
    <row r="2275" spans="1:9">
      <c r="A2275" t="s">
        <v>801</v>
      </c>
      <c r="B2275" t="s">
        <v>572</v>
      </c>
      <c r="C2275" t="s">
        <v>73</v>
      </c>
      <c r="D2275" t="s">
        <v>451</v>
      </c>
      <c r="E2275">
        <v>13</v>
      </c>
      <c r="F2275">
        <v>84</v>
      </c>
      <c r="G2275">
        <v>40.5</v>
      </c>
      <c r="H2275">
        <v>58.8</v>
      </c>
      <c r="I2275">
        <v>7589</v>
      </c>
    </row>
    <row r="2276" spans="1:9">
      <c r="A2276" t="s">
        <v>801</v>
      </c>
      <c r="B2276" t="s">
        <v>572</v>
      </c>
      <c r="C2276" t="s">
        <v>73</v>
      </c>
      <c r="D2276" t="s">
        <v>451</v>
      </c>
      <c r="E2276">
        <v>14</v>
      </c>
      <c r="F2276">
        <v>89</v>
      </c>
      <c r="G2276">
        <v>48.45</v>
      </c>
      <c r="H2276">
        <v>60.7</v>
      </c>
      <c r="I2276">
        <v>2423</v>
      </c>
    </row>
    <row r="2277" spans="1:9">
      <c r="A2277" t="s">
        <v>801</v>
      </c>
      <c r="B2277" t="s">
        <v>572</v>
      </c>
      <c r="C2277" t="s">
        <v>73</v>
      </c>
      <c r="D2277" t="s">
        <v>451</v>
      </c>
      <c r="E2277">
        <v>22</v>
      </c>
      <c r="F2277">
        <v>53</v>
      </c>
      <c r="G2277">
        <v>44.5</v>
      </c>
      <c r="H2277">
        <v>34.700000000000003</v>
      </c>
      <c r="I2277">
        <v>26292</v>
      </c>
    </row>
    <row r="2278" spans="1:9">
      <c r="A2278" t="s">
        <v>801</v>
      </c>
      <c r="B2278" t="s">
        <v>572</v>
      </c>
      <c r="C2278" t="s">
        <v>73</v>
      </c>
      <c r="D2278" t="s">
        <v>451</v>
      </c>
      <c r="E2278">
        <v>71</v>
      </c>
      <c r="F2278">
        <v>75</v>
      </c>
      <c r="G2278">
        <v>47.6</v>
      </c>
      <c r="H2278">
        <v>49</v>
      </c>
      <c r="I2278">
        <v>1094</v>
      </c>
    </row>
    <row r="2279" spans="1:9">
      <c r="A2279" t="s">
        <v>801</v>
      </c>
      <c r="B2279" t="s">
        <v>572</v>
      </c>
      <c r="C2279" t="s">
        <v>73</v>
      </c>
      <c r="D2279" t="s">
        <v>455</v>
      </c>
      <c r="E2279">
        <v>111</v>
      </c>
      <c r="F2279">
        <v>111</v>
      </c>
      <c r="G2279">
        <v>60</v>
      </c>
      <c r="H2279">
        <v>75</v>
      </c>
      <c r="I2279">
        <v>1117</v>
      </c>
    </row>
    <row r="2280" spans="1:9">
      <c r="A2280" t="s">
        <v>801</v>
      </c>
      <c r="B2280" t="s">
        <v>572</v>
      </c>
      <c r="C2280" t="s">
        <v>73</v>
      </c>
      <c r="D2280" t="s">
        <v>455</v>
      </c>
      <c r="E2280">
        <v>114</v>
      </c>
      <c r="F2280">
        <v>196</v>
      </c>
      <c r="G2280">
        <v>104.5</v>
      </c>
      <c r="H2280">
        <v>136.69999999999999</v>
      </c>
      <c r="I2280">
        <v>21950</v>
      </c>
    </row>
    <row r="2281" spans="1:9">
      <c r="A2281" t="s">
        <v>801</v>
      </c>
      <c r="B2281" t="s">
        <v>572</v>
      </c>
      <c r="C2281" t="s">
        <v>73</v>
      </c>
      <c r="D2281" t="s">
        <v>455</v>
      </c>
      <c r="E2281">
        <v>121</v>
      </c>
      <c r="F2281">
        <v>38</v>
      </c>
      <c r="G2281">
        <v>28.35</v>
      </c>
      <c r="H2281">
        <v>23</v>
      </c>
      <c r="I2281">
        <v>9737</v>
      </c>
    </row>
    <row r="2282" spans="1:9">
      <c r="A2282" t="s">
        <v>801</v>
      </c>
      <c r="B2282" t="s">
        <v>572</v>
      </c>
      <c r="C2282" t="s">
        <v>73</v>
      </c>
      <c r="D2282" t="s">
        <v>455</v>
      </c>
      <c r="E2282">
        <v>161</v>
      </c>
      <c r="F2282">
        <v>80</v>
      </c>
      <c r="G2282">
        <v>48.75</v>
      </c>
      <c r="H2282">
        <v>57.4</v>
      </c>
      <c r="I2282">
        <v>1584</v>
      </c>
    </row>
    <row r="2283" spans="1:9">
      <c r="A2283" t="s">
        <v>801</v>
      </c>
      <c r="B2283" t="s">
        <v>572</v>
      </c>
      <c r="C2283" t="s">
        <v>73</v>
      </c>
      <c r="D2283" t="s">
        <v>441</v>
      </c>
      <c r="E2283">
        <v>311</v>
      </c>
      <c r="F2283">
        <v>213</v>
      </c>
      <c r="G2283">
        <v>128</v>
      </c>
      <c r="H2283">
        <v>160.69999999999999</v>
      </c>
      <c r="I2283">
        <v>4847</v>
      </c>
    </row>
    <row r="2284" spans="1:9">
      <c r="A2284" t="s">
        <v>801</v>
      </c>
      <c r="B2284" t="s">
        <v>572</v>
      </c>
      <c r="C2284" t="s">
        <v>73</v>
      </c>
      <c r="D2284" t="s">
        <v>433</v>
      </c>
      <c r="E2284">
        <v>521</v>
      </c>
      <c r="F2284">
        <v>185</v>
      </c>
      <c r="G2284">
        <v>110.55</v>
      </c>
      <c r="H2284">
        <v>134.80000000000001</v>
      </c>
      <c r="I2284">
        <v>2591</v>
      </c>
    </row>
    <row r="2285" spans="1:9">
      <c r="A2285" t="s">
        <v>801</v>
      </c>
      <c r="B2285" t="s">
        <v>572</v>
      </c>
      <c r="C2285" t="s">
        <v>73</v>
      </c>
      <c r="D2285" t="s">
        <v>433</v>
      </c>
      <c r="E2285">
        <v>522</v>
      </c>
      <c r="F2285">
        <v>230</v>
      </c>
      <c r="G2285">
        <v>134.4</v>
      </c>
      <c r="H2285">
        <v>167</v>
      </c>
      <c r="I2285">
        <v>1906</v>
      </c>
    </row>
    <row r="2286" spans="1:9">
      <c r="A2286" t="s">
        <v>801</v>
      </c>
      <c r="B2286" t="s">
        <v>572</v>
      </c>
      <c r="C2286" t="s">
        <v>73</v>
      </c>
      <c r="D2286" t="s">
        <v>433</v>
      </c>
      <c r="E2286">
        <v>523</v>
      </c>
      <c r="F2286">
        <v>281</v>
      </c>
      <c r="G2286">
        <v>153</v>
      </c>
      <c r="H2286">
        <v>208.05</v>
      </c>
      <c r="I2286">
        <v>1235</v>
      </c>
    </row>
    <row r="2287" spans="1:9">
      <c r="A2287" t="s">
        <v>801</v>
      </c>
      <c r="B2287" t="s">
        <v>572</v>
      </c>
      <c r="C2287" t="s">
        <v>73</v>
      </c>
      <c r="D2287" t="s">
        <v>433</v>
      </c>
      <c r="E2287">
        <v>531</v>
      </c>
      <c r="F2287">
        <v>205</v>
      </c>
      <c r="G2287">
        <v>128</v>
      </c>
      <c r="H2287">
        <v>138.5</v>
      </c>
      <c r="I2287">
        <v>7374</v>
      </c>
    </row>
    <row r="2288" spans="1:9">
      <c r="A2288" t="s">
        <v>801</v>
      </c>
      <c r="B2288" t="s">
        <v>572</v>
      </c>
      <c r="C2288" t="s">
        <v>73</v>
      </c>
      <c r="D2288" t="s">
        <v>433</v>
      </c>
      <c r="E2288">
        <v>532</v>
      </c>
      <c r="F2288">
        <v>265</v>
      </c>
      <c r="G2288">
        <v>153.9</v>
      </c>
      <c r="H2288">
        <v>173.15</v>
      </c>
      <c r="I2288">
        <v>6849</v>
      </c>
    </row>
    <row r="2289" spans="1:9">
      <c r="A2289" t="s">
        <v>801</v>
      </c>
      <c r="B2289" t="s">
        <v>572</v>
      </c>
      <c r="C2289" t="s">
        <v>73</v>
      </c>
      <c r="D2289" t="s">
        <v>433</v>
      </c>
      <c r="E2289">
        <v>533</v>
      </c>
      <c r="F2289">
        <v>282</v>
      </c>
      <c r="G2289">
        <v>178.5</v>
      </c>
      <c r="H2289">
        <v>209</v>
      </c>
      <c r="I2289">
        <v>3402</v>
      </c>
    </row>
    <row r="2290" spans="1:9">
      <c r="A2290" t="s">
        <v>801</v>
      </c>
      <c r="B2290" t="s">
        <v>572</v>
      </c>
      <c r="C2290" t="s">
        <v>73</v>
      </c>
      <c r="D2290" t="s">
        <v>433</v>
      </c>
      <c r="E2290">
        <v>534</v>
      </c>
      <c r="F2290">
        <v>366</v>
      </c>
      <c r="G2290">
        <v>208</v>
      </c>
      <c r="H2290">
        <v>279</v>
      </c>
      <c r="I2290">
        <v>1452</v>
      </c>
    </row>
    <row r="2291" spans="1:9">
      <c r="A2291" t="s">
        <v>801</v>
      </c>
      <c r="B2291" t="s">
        <v>572</v>
      </c>
      <c r="C2291" t="s">
        <v>73</v>
      </c>
      <c r="D2291" t="s">
        <v>433</v>
      </c>
      <c r="E2291">
        <v>575</v>
      </c>
      <c r="F2291">
        <v>46</v>
      </c>
      <c r="G2291">
        <v>24.5</v>
      </c>
      <c r="H2291">
        <v>33</v>
      </c>
      <c r="I2291">
        <v>895</v>
      </c>
    </row>
    <row r="2292" spans="1:9">
      <c r="A2292" t="s">
        <v>801</v>
      </c>
      <c r="B2292" t="s">
        <v>572</v>
      </c>
      <c r="C2292" t="s">
        <v>73</v>
      </c>
      <c r="D2292" t="s">
        <v>433</v>
      </c>
      <c r="E2292">
        <v>577</v>
      </c>
      <c r="F2292">
        <v>52</v>
      </c>
      <c r="G2292">
        <v>25.2</v>
      </c>
      <c r="H2292">
        <v>38</v>
      </c>
      <c r="I2292">
        <v>2851</v>
      </c>
    </row>
    <row r="2293" spans="1:9">
      <c r="A2293" t="s">
        <v>801</v>
      </c>
      <c r="B2293" t="s">
        <v>572</v>
      </c>
      <c r="C2293" t="s">
        <v>73</v>
      </c>
      <c r="D2293" t="s">
        <v>799</v>
      </c>
      <c r="E2293">
        <v>615</v>
      </c>
      <c r="F2293">
        <v>2169</v>
      </c>
      <c r="G2293">
        <v>1001</v>
      </c>
      <c r="H2293">
        <v>1431</v>
      </c>
      <c r="I2293">
        <v>496</v>
      </c>
    </row>
    <row r="2294" spans="1:9">
      <c r="A2294" t="s">
        <v>801</v>
      </c>
      <c r="B2294" t="s">
        <v>572</v>
      </c>
      <c r="C2294" t="s">
        <v>800</v>
      </c>
      <c r="D2294" t="s">
        <v>451</v>
      </c>
      <c r="E2294">
        <v>11</v>
      </c>
      <c r="F2294">
        <v>77</v>
      </c>
      <c r="G2294">
        <v>55</v>
      </c>
      <c r="H2294">
        <v>48</v>
      </c>
      <c r="I2294">
        <v>925</v>
      </c>
    </row>
    <row r="2295" spans="1:9">
      <c r="A2295" t="s">
        <v>801</v>
      </c>
      <c r="B2295" t="s">
        <v>572</v>
      </c>
      <c r="C2295" t="s">
        <v>800</v>
      </c>
      <c r="D2295" t="s">
        <v>451</v>
      </c>
      <c r="E2295">
        <v>12</v>
      </c>
      <c r="F2295">
        <v>80</v>
      </c>
      <c r="G2295">
        <v>45</v>
      </c>
      <c r="H2295">
        <v>54.4</v>
      </c>
      <c r="I2295">
        <v>3035</v>
      </c>
    </row>
    <row r="2296" spans="1:9">
      <c r="A2296" t="s">
        <v>801</v>
      </c>
      <c r="B2296" t="s">
        <v>572</v>
      </c>
      <c r="C2296" t="s">
        <v>800</v>
      </c>
      <c r="D2296" t="s">
        <v>451</v>
      </c>
      <c r="E2296">
        <v>13</v>
      </c>
      <c r="F2296">
        <v>65</v>
      </c>
      <c r="G2296">
        <v>39.6</v>
      </c>
      <c r="H2296">
        <v>40.65</v>
      </c>
      <c r="I2296">
        <v>742</v>
      </c>
    </row>
    <row r="2297" spans="1:9">
      <c r="A2297" t="s">
        <v>801</v>
      </c>
      <c r="B2297" t="s">
        <v>572</v>
      </c>
      <c r="C2297" t="s">
        <v>800</v>
      </c>
      <c r="D2297" t="s">
        <v>451</v>
      </c>
      <c r="E2297">
        <v>14</v>
      </c>
      <c r="F2297">
        <v>110</v>
      </c>
      <c r="G2297">
        <v>43.6</v>
      </c>
      <c r="H2297">
        <v>77.8</v>
      </c>
      <c r="I2297">
        <v>349</v>
      </c>
    </row>
    <row r="2298" spans="1:9">
      <c r="A2298" t="s">
        <v>801</v>
      </c>
      <c r="B2298" t="s">
        <v>572</v>
      </c>
      <c r="C2298" t="s">
        <v>800</v>
      </c>
      <c r="D2298" t="s">
        <v>451</v>
      </c>
      <c r="E2298">
        <v>22</v>
      </c>
      <c r="F2298">
        <v>53</v>
      </c>
      <c r="G2298">
        <v>33</v>
      </c>
      <c r="H2298">
        <v>35.5</v>
      </c>
      <c r="I2298">
        <v>3820</v>
      </c>
    </row>
    <row r="2299" spans="1:9">
      <c r="A2299" t="s">
        <v>801</v>
      </c>
      <c r="B2299" t="s">
        <v>572</v>
      </c>
      <c r="C2299" t="s">
        <v>800</v>
      </c>
      <c r="D2299" t="s">
        <v>451</v>
      </c>
      <c r="E2299">
        <v>71</v>
      </c>
      <c r="F2299">
        <v>81.5</v>
      </c>
      <c r="G2299">
        <v>37.75</v>
      </c>
      <c r="H2299">
        <v>55.65</v>
      </c>
      <c r="I2299">
        <v>500</v>
      </c>
    </row>
    <row r="2300" spans="1:9">
      <c r="A2300" t="s">
        <v>801</v>
      </c>
      <c r="B2300" t="s">
        <v>572</v>
      </c>
      <c r="C2300" t="s">
        <v>800</v>
      </c>
      <c r="D2300" t="s">
        <v>455</v>
      </c>
      <c r="E2300">
        <v>111</v>
      </c>
      <c r="F2300">
        <v>82</v>
      </c>
      <c r="G2300">
        <v>50</v>
      </c>
      <c r="H2300">
        <v>55</v>
      </c>
      <c r="I2300">
        <v>296</v>
      </c>
    </row>
    <row r="2301" spans="1:9">
      <c r="A2301" t="s">
        <v>801</v>
      </c>
      <c r="B2301" t="s">
        <v>572</v>
      </c>
      <c r="C2301" t="s">
        <v>800</v>
      </c>
      <c r="D2301" t="s">
        <v>455</v>
      </c>
      <c r="E2301">
        <v>114</v>
      </c>
      <c r="F2301">
        <v>150</v>
      </c>
      <c r="G2301">
        <v>93</v>
      </c>
      <c r="H2301">
        <v>97</v>
      </c>
      <c r="I2301">
        <v>3135</v>
      </c>
    </row>
    <row r="2302" spans="1:9">
      <c r="A2302" t="s">
        <v>801</v>
      </c>
      <c r="B2302" t="s">
        <v>572</v>
      </c>
      <c r="C2302" t="s">
        <v>800</v>
      </c>
      <c r="D2302" t="s">
        <v>455</v>
      </c>
      <c r="E2302">
        <v>121</v>
      </c>
      <c r="F2302">
        <v>49.9</v>
      </c>
      <c r="G2302">
        <v>30.5</v>
      </c>
      <c r="H2302">
        <v>27</v>
      </c>
      <c r="I2302">
        <v>1876</v>
      </c>
    </row>
    <row r="2303" spans="1:9">
      <c r="A2303" t="s">
        <v>801</v>
      </c>
      <c r="B2303" t="s">
        <v>572</v>
      </c>
      <c r="C2303" t="s">
        <v>800</v>
      </c>
      <c r="D2303" t="s">
        <v>455</v>
      </c>
      <c r="E2303">
        <v>161</v>
      </c>
      <c r="F2303">
        <v>90</v>
      </c>
      <c r="G2303">
        <v>39.5</v>
      </c>
      <c r="H2303">
        <v>70.2</v>
      </c>
      <c r="I2303">
        <v>419</v>
      </c>
    </row>
    <row r="2304" spans="1:9">
      <c r="A2304" t="s">
        <v>801</v>
      </c>
      <c r="B2304" t="s">
        <v>572</v>
      </c>
      <c r="C2304" t="s">
        <v>800</v>
      </c>
      <c r="D2304" t="s">
        <v>441</v>
      </c>
      <c r="E2304">
        <v>311</v>
      </c>
      <c r="F2304">
        <v>220</v>
      </c>
      <c r="G2304">
        <v>109.15</v>
      </c>
      <c r="H2304">
        <v>169</v>
      </c>
      <c r="I2304">
        <v>529</v>
      </c>
    </row>
    <row r="2305" spans="1:9">
      <c r="A2305" t="s">
        <v>801</v>
      </c>
      <c r="B2305" t="s">
        <v>572</v>
      </c>
      <c r="C2305" t="s">
        <v>800</v>
      </c>
      <c r="D2305" t="s">
        <v>433</v>
      </c>
      <c r="E2305">
        <v>521</v>
      </c>
      <c r="F2305">
        <v>180</v>
      </c>
      <c r="G2305">
        <v>80.55</v>
      </c>
      <c r="H2305">
        <v>128.4</v>
      </c>
      <c r="I2305">
        <v>324</v>
      </c>
    </row>
    <row r="2306" spans="1:9">
      <c r="A2306" t="s">
        <v>801</v>
      </c>
      <c r="B2306" t="s">
        <v>572</v>
      </c>
      <c r="C2306" t="s">
        <v>800</v>
      </c>
      <c r="D2306" t="s">
        <v>433</v>
      </c>
      <c r="E2306">
        <v>522</v>
      </c>
      <c r="F2306">
        <v>215</v>
      </c>
      <c r="G2306">
        <v>111.65</v>
      </c>
      <c r="H2306">
        <v>161.19999999999999</v>
      </c>
      <c r="I2306">
        <v>233</v>
      </c>
    </row>
    <row r="2307" spans="1:9">
      <c r="A2307" t="s">
        <v>801</v>
      </c>
      <c r="B2307" t="s">
        <v>572</v>
      </c>
      <c r="C2307" t="s">
        <v>800</v>
      </c>
      <c r="D2307" t="s">
        <v>433</v>
      </c>
      <c r="E2307">
        <v>523</v>
      </c>
      <c r="F2307">
        <v>282</v>
      </c>
      <c r="G2307">
        <v>139.5</v>
      </c>
      <c r="H2307">
        <v>200</v>
      </c>
      <c r="I2307">
        <v>158</v>
      </c>
    </row>
    <row r="2308" spans="1:9">
      <c r="A2308" t="s">
        <v>801</v>
      </c>
      <c r="B2308" t="s">
        <v>572</v>
      </c>
      <c r="C2308" t="s">
        <v>800</v>
      </c>
      <c r="D2308" t="s">
        <v>433</v>
      </c>
      <c r="E2308">
        <v>531</v>
      </c>
      <c r="F2308">
        <v>220</v>
      </c>
      <c r="G2308">
        <v>104.85</v>
      </c>
      <c r="H2308">
        <v>151.35</v>
      </c>
      <c r="I2308">
        <v>930</v>
      </c>
    </row>
    <row r="2309" spans="1:9">
      <c r="A2309" t="s">
        <v>801</v>
      </c>
      <c r="B2309" t="s">
        <v>572</v>
      </c>
      <c r="C2309" t="s">
        <v>800</v>
      </c>
      <c r="D2309" t="s">
        <v>433</v>
      </c>
      <c r="E2309">
        <v>532</v>
      </c>
      <c r="F2309">
        <v>249</v>
      </c>
      <c r="G2309">
        <v>143.55000000000001</v>
      </c>
      <c r="H2309">
        <v>172.2</v>
      </c>
      <c r="I2309">
        <v>818</v>
      </c>
    </row>
    <row r="2310" spans="1:9">
      <c r="A2310" t="s">
        <v>801</v>
      </c>
      <c r="B2310" t="s">
        <v>572</v>
      </c>
      <c r="C2310" t="s">
        <v>800</v>
      </c>
      <c r="D2310" t="s">
        <v>433</v>
      </c>
      <c r="E2310">
        <v>533</v>
      </c>
      <c r="F2310">
        <v>281</v>
      </c>
      <c r="G2310">
        <v>144</v>
      </c>
      <c r="H2310">
        <v>200</v>
      </c>
      <c r="I2310">
        <v>419</v>
      </c>
    </row>
    <row r="2311" spans="1:9">
      <c r="A2311" t="s">
        <v>801</v>
      </c>
      <c r="B2311" t="s">
        <v>572</v>
      </c>
      <c r="C2311" t="s">
        <v>800</v>
      </c>
      <c r="D2311" t="s">
        <v>433</v>
      </c>
      <c r="E2311">
        <v>534</v>
      </c>
      <c r="F2311">
        <v>335</v>
      </c>
      <c r="G2311">
        <v>157</v>
      </c>
      <c r="H2311">
        <v>250.05</v>
      </c>
      <c r="I2311">
        <v>179</v>
      </c>
    </row>
    <row r="2312" spans="1:9">
      <c r="A2312" t="s">
        <v>801</v>
      </c>
      <c r="B2312" t="s">
        <v>572</v>
      </c>
      <c r="C2312" t="s">
        <v>800</v>
      </c>
      <c r="D2312" t="s">
        <v>433</v>
      </c>
      <c r="E2312">
        <v>575</v>
      </c>
      <c r="F2312">
        <v>45</v>
      </c>
      <c r="G2312">
        <v>22.45</v>
      </c>
      <c r="H2312">
        <v>32.700000000000003</v>
      </c>
      <c r="I2312">
        <v>190</v>
      </c>
    </row>
    <row r="2313" spans="1:9">
      <c r="A2313" t="s">
        <v>801</v>
      </c>
      <c r="B2313" t="s">
        <v>572</v>
      </c>
      <c r="C2313" t="s">
        <v>800</v>
      </c>
      <c r="D2313" t="s">
        <v>433</v>
      </c>
      <c r="E2313">
        <v>577</v>
      </c>
      <c r="F2313">
        <v>50</v>
      </c>
      <c r="G2313">
        <v>24</v>
      </c>
      <c r="H2313">
        <v>39</v>
      </c>
      <c r="I2313">
        <v>339</v>
      </c>
    </row>
    <row r="2314" spans="1:9">
      <c r="A2314" t="s">
        <v>801</v>
      </c>
      <c r="B2314" t="s">
        <v>572</v>
      </c>
      <c r="C2314" t="s">
        <v>800</v>
      </c>
      <c r="D2314" t="s">
        <v>799</v>
      </c>
      <c r="E2314">
        <v>615</v>
      </c>
      <c r="F2314">
        <v>2025</v>
      </c>
      <c r="G2314">
        <v>880</v>
      </c>
      <c r="H2314">
        <v>1505</v>
      </c>
      <c r="I2314">
        <v>116</v>
      </c>
    </row>
    <row r="2315" spans="1:9">
      <c r="A2315" t="s">
        <v>801</v>
      </c>
      <c r="B2315" t="s">
        <v>485</v>
      </c>
      <c r="C2315" t="s">
        <v>70</v>
      </c>
      <c r="D2315" t="s">
        <v>451</v>
      </c>
      <c r="E2315">
        <v>11</v>
      </c>
      <c r="F2315">
        <v>70</v>
      </c>
      <c r="G2315">
        <v>57</v>
      </c>
      <c r="H2315">
        <v>37.6</v>
      </c>
      <c r="I2315">
        <v>1280069</v>
      </c>
    </row>
    <row r="2316" spans="1:9">
      <c r="A2316" t="s">
        <v>801</v>
      </c>
      <c r="B2316" t="s">
        <v>485</v>
      </c>
      <c r="C2316" t="s">
        <v>70</v>
      </c>
      <c r="D2316" t="s">
        <v>451</v>
      </c>
      <c r="E2316">
        <v>12</v>
      </c>
      <c r="F2316">
        <v>66</v>
      </c>
      <c r="G2316">
        <v>50.4</v>
      </c>
      <c r="H2316">
        <v>37.049999999999997</v>
      </c>
      <c r="I2316">
        <v>4373506</v>
      </c>
    </row>
    <row r="2317" spans="1:9">
      <c r="A2317" t="s">
        <v>801</v>
      </c>
      <c r="B2317" t="s">
        <v>485</v>
      </c>
      <c r="C2317" t="s">
        <v>70</v>
      </c>
      <c r="D2317" t="s">
        <v>451</v>
      </c>
      <c r="E2317">
        <v>13</v>
      </c>
      <c r="F2317">
        <v>60</v>
      </c>
      <c r="G2317">
        <v>42</v>
      </c>
      <c r="H2317">
        <v>35</v>
      </c>
      <c r="I2317">
        <v>1020873</v>
      </c>
    </row>
    <row r="2318" spans="1:9">
      <c r="A2318" t="s">
        <v>801</v>
      </c>
      <c r="B2318" t="s">
        <v>485</v>
      </c>
      <c r="C2318" t="s">
        <v>70</v>
      </c>
      <c r="D2318" t="s">
        <v>451</v>
      </c>
      <c r="E2318">
        <v>14</v>
      </c>
      <c r="F2318">
        <v>83</v>
      </c>
      <c r="G2318">
        <v>48</v>
      </c>
      <c r="H2318">
        <v>52.75</v>
      </c>
      <c r="I2318">
        <v>279228</v>
      </c>
    </row>
    <row r="2319" spans="1:9">
      <c r="A2319" t="s">
        <v>801</v>
      </c>
      <c r="B2319" t="s">
        <v>485</v>
      </c>
      <c r="C2319" t="s">
        <v>70</v>
      </c>
      <c r="D2319" t="s">
        <v>451</v>
      </c>
      <c r="E2319">
        <v>22</v>
      </c>
      <c r="F2319">
        <v>50</v>
      </c>
      <c r="G2319">
        <v>36</v>
      </c>
      <c r="H2319">
        <v>29.6</v>
      </c>
      <c r="I2319">
        <v>4525977</v>
      </c>
    </row>
    <row r="2320" spans="1:9">
      <c r="A2320" t="s">
        <v>801</v>
      </c>
      <c r="B2320" t="s">
        <v>485</v>
      </c>
      <c r="C2320" t="s">
        <v>70</v>
      </c>
      <c r="D2320" t="s">
        <v>451</v>
      </c>
      <c r="E2320">
        <v>71</v>
      </c>
      <c r="F2320">
        <v>84</v>
      </c>
      <c r="G2320">
        <v>45</v>
      </c>
      <c r="H2320">
        <v>56.15</v>
      </c>
      <c r="I2320">
        <v>220197</v>
      </c>
    </row>
    <row r="2321" spans="1:9">
      <c r="A2321" t="s">
        <v>801</v>
      </c>
      <c r="B2321" t="s">
        <v>485</v>
      </c>
      <c r="C2321" t="s">
        <v>70</v>
      </c>
      <c r="D2321" t="s">
        <v>455</v>
      </c>
      <c r="E2321">
        <v>111</v>
      </c>
      <c r="F2321">
        <v>75</v>
      </c>
      <c r="G2321">
        <v>56</v>
      </c>
      <c r="H2321">
        <v>46.5</v>
      </c>
      <c r="I2321">
        <v>317673</v>
      </c>
    </row>
    <row r="2322" spans="1:9">
      <c r="A2322" t="s">
        <v>801</v>
      </c>
      <c r="B2322" t="s">
        <v>485</v>
      </c>
      <c r="C2322" t="s">
        <v>70</v>
      </c>
      <c r="D2322" t="s">
        <v>455</v>
      </c>
      <c r="E2322">
        <v>114</v>
      </c>
      <c r="F2322">
        <v>135</v>
      </c>
      <c r="G2322">
        <v>97</v>
      </c>
      <c r="H2322">
        <v>79.5</v>
      </c>
      <c r="I2322">
        <v>4976440</v>
      </c>
    </row>
    <row r="2323" spans="1:9">
      <c r="A2323" t="s">
        <v>801</v>
      </c>
      <c r="B2323" t="s">
        <v>485</v>
      </c>
      <c r="C2323" t="s">
        <v>70</v>
      </c>
      <c r="D2323" t="s">
        <v>455</v>
      </c>
      <c r="E2323">
        <v>121</v>
      </c>
      <c r="F2323">
        <v>45</v>
      </c>
      <c r="G2323">
        <v>32.5</v>
      </c>
      <c r="H2323">
        <v>20</v>
      </c>
      <c r="I2323">
        <v>3368036</v>
      </c>
    </row>
    <row r="2324" spans="1:9">
      <c r="A2324" t="s">
        <v>801</v>
      </c>
      <c r="B2324" t="s">
        <v>485</v>
      </c>
      <c r="C2324" t="s">
        <v>70</v>
      </c>
      <c r="D2324" t="s">
        <v>455</v>
      </c>
      <c r="E2324">
        <v>161</v>
      </c>
      <c r="F2324">
        <v>70</v>
      </c>
      <c r="G2324">
        <v>44.5</v>
      </c>
      <c r="H2324">
        <v>45</v>
      </c>
      <c r="I2324">
        <v>459424</v>
      </c>
    </row>
    <row r="2325" spans="1:9">
      <c r="A2325" t="s">
        <v>801</v>
      </c>
      <c r="B2325" t="s">
        <v>485</v>
      </c>
      <c r="C2325" t="s">
        <v>70</v>
      </c>
      <c r="D2325" t="s">
        <v>441</v>
      </c>
      <c r="E2325">
        <v>311</v>
      </c>
      <c r="F2325">
        <v>205</v>
      </c>
      <c r="G2325">
        <v>116.4</v>
      </c>
      <c r="H2325">
        <v>144.4</v>
      </c>
      <c r="I2325">
        <v>549978</v>
      </c>
    </row>
    <row r="2326" spans="1:9">
      <c r="A2326" t="s">
        <v>801</v>
      </c>
      <c r="B2326" t="s">
        <v>485</v>
      </c>
      <c r="C2326" t="s">
        <v>70</v>
      </c>
      <c r="D2326" t="s">
        <v>433</v>
      </c>
      <c r="E2326">
        <v>521</v>
      </c>
      <c r="F2326">
        <v>170</v>
      </c>
      <c r="G2326">
        <v>97.65</v>
      </c>
      <c r="H2326">
        <v>115.8</v>
      </c>
      <c r="I2326">
        <v>438700</v>
      </c>
    </row>
    <row r="2327" spans="1:9">
      <c r="A2327" t="s">
        <v>801</v>
      </c>
      <c r="B2327" t="s">
        <v>485</v>
      </c>
      <c r="C2327" t="s">
        <v>70</v>
      </c>
      <c r="D2327" t="s">
        <v>433</v>
      </c>
      <c r="E2327">
        <v>522</v>
      </c>
      <c r="F2327">
        <v>200</v>
      </c>
      <c r="G2327">
        <v>116.4</v>
      </c>
      <c r="H2327">
        <v>138</v>
      </c>
      <c r="I2327">
        <v>338924</v>
      </c>
    </row>
    <row r="2328" spans="1:9">
      <c r="A2328" t="s">
        <v>801</v>
      </c>
      <c r="B2328" t="s">
        <v>485</v>
      </c>
      <c r="C2328" t="s">
        <v>70</v>
      </c>
      <c r="D2328" t="s">
        <v>433</v>
      </c>
      <c r="E2328">
        <v>523</v>
      </c>
      <c r="F2328">
        <v>235</v>
      </c>
      <c r="G2328">
        <v>134.1</v>
      </c>
      <c r="H2328">
        <v>160</v>
      </c>
      <c r="I2328">
        <v>237962</v>
      </c>
    </row>
    <row r="2329" spans="1:9">
      <c r="A2329" t="s">
        <v>801</v>
      </c>
      <c r="B2329" t="s">
        <v>485</v>
      </c>
      <c r="C2329" t="s">
        <v>70</v>
      </c>
      <c r="D2329" t="s">
        <v>433</v>
      </c>
      <c r="E2329">
        <v>531</v>
      </c>
      <c r="F2329">
        <v>180</v>
      </c>
      <c r="G2329">
        <v>111.6</v>
      </c>
      <c r="H2329">
        <v>118.25</v>
      </c>
      <c r="I2329">
        <v>1220996</v>
      </c>
    </row>
    <row r="2330" spans="1:9">
      <c r="A2330" t="s">
        <v>801</v>
      </c>
      <c r="B2330" t="s">
        <v>485</v>
      </c>
      <c r="C2330" t="s">
        <v>70</v>
      </c>
      <c r="D2330" t="s">
        <v>433</v>
      </c>
      <c r="E2330">
        <v>532</v>
      </c>
      <c r="F2330">
        <v>225</v>
      </c>
      <c r="G2330">
        <v>137.5</v>
      </c>
      <c r="H2330">
        <v>150</v>
      </c>
      <c r="I2330">
        <v>1173899</v>
      </c>
    </row>
    <row r="2331" spans="1:9">
      <c r="A2331" t="s">
        <v>801</v>
      </c>
      <c r="B2331" t="s">
        <v>485</v>
      </c>
      <c r="C2331" t="s">
        <v>70</v>
      </c>
      <c r="D2331" t="s">
        <v>433</v>
      </c>
      <c r="E2331">
        <v>533</v>
      </c>
      <c r="F2331">
        <v>265</v>
      </c>
      <c r="G2331">
        <v>153.6</v>
      </c>
      <c r="H2331">
        <v>176</v>
      </c>
      <c r="I2331">
        <v>569834</v>
      </c>
    </row>
    <row r="2332" spans="1:9">
      <c r="A2332" t="s">
        <v>801</v>
      </c>
      <c r="B2332" t="s">
        <v>485</v>
      </c>
      <c r="C2332" t="s">
        <v>70</v>
      </c>
      <c r="D2332" t="s">
        <v>433</v>
      </c>
      <c r="E2332">
        <v>534</v>
      </c>
      <c r="F2332">
        <v>293</v>
      </c>
      <c r="G2332">
        <v>168</v>
      </c>
      <c r="H2332">
        <v>198.2</v>
      </c>
      <c r="I2332">
        <v>252711</v>
      </c>
    </row>
    <row r="2333" spans="1:9">
      <c r="A2333" t="s">
        <v>801</v>
      </c>
      <c r="B2333" t="s">
        <v>485</v>
      </c>
      <c r="C2333" t="s">
        <v>70</v>
      </c>
      <c r="D2333" t="s">
        <v>433</v>
      </c>
      <c r="E2333">
        <v>575</v>
      </c>
      <c r="F2333">
        <v>42</v>
      </c>
      <c r="G2333">
        <v>22.75</v>
      </c>
      <c r="H2333">
        <v>29</v>
      </c>
      <c r="I2333">
        <v>159120</v>
      </c>
    </row>
    <row r="2334" spans="1:9">
      <c r="A2334" t="s">
        <v>801</v>
      </c>
      <c r="B2334" t="s">
        <v>485</v>
      </c>
      <c r="C2334" t="s">
        <v>70</v>
      </c>
      <c r="D2334" t="s">
        <v>433</v>
      </c>
      <c r="E2334">
        <v>577</v>
      </c>
      <c r="F2334">
        <v>47</v>
      </c>
      <c r="G2334">
        <v>24.8</v>
      </c>
      <c r="H2334">
        <v>31</v>
      </c>
      <c r="I2334">
        <v>438704</v>
      </c>
    </row>
    <row r="2335" spans="1:9">
      <c r="A2335" t="s">
        <v>801</v>
      </c>
      <c r="B2335" t="s">
        <v>485</v>
      </c>
      <c r="C2335" t="s">
        <v>70</v>
      </c>
      <c r="D2335" t="s">
        <v>799</v>
      </c>
      <c r="E2335">
        <v>615</v>
      </c>
      <c r="F2335">
        <v>1764</v>
      </c>
      <c r="G2335">
        <v>980</v>
      </c>
      <c r="H2335">
        <v>1275</v>
      </c>
      <c r="I2335">
        <v>145967</v>
      </c>
    </row>
    <row r="2336" spans="1:9">
      <c r="A2336" t="s">
        <v>801</v>
      </c>
      <c r="B2336" t="s">
        <v>485</v>
      </c>
      <c r="C2336" t="s">
        <v>72</v>
      </c>
      <c r="D2336" t="s">
        <v>451</v>
      </c>
      <c r="E2336">
        <v>11</v>
      </c>
      <c r="F2336">
        <v>71</v>
      </c>
      <c r="G2336">
        <v>57</v>
      </c>
      <c r="H2336">
        <v>37.25</v>
      </c>
      <c r="I2336">
        <v>429547</v>
      </c>
    </row>
    <row r="2337" spans="1:9">
      <c r="A2337" t="s">
        <v>801</v>
      </c>
      <c r="B2337" t="s">
        <v>485</v>
      </c>
      <c r="C2337" t="s">
        <v>72</v>
      </c>
      <c r="D2337" t="s">
        <v>451</v>
      </c>
      <c r="E2337">
        <v>12</v>
      </c>
      <c r="F2337">
        <v>70</v>
      </c>
      <c r="G2337">
        <v>51</v>
      </c>
      <c r="H2337">
        <v>39</v>
      </c>
      <c r="I2337">
        <v>1420578</v>
      </c>
    </row>
    <row r="2338" spans="1:9">
      <c r="A2338" t="s">
        <v>801</v>
      </c>
      <c r="B2338" t="s">
        <v>485</v>
      </c>
      <c r="C2338" t="s">
        <v>72</v>
      </c>
      <c r="D2338" t="s">
        <v>451</v>
      </c>
      <c r="E2338">
        <v>13</v>
      </c>
      <c r="F2338">
        <v>60</v>
      </c>
      <c r="G2338">
        <v>41.4</v>
      </c>
      <c r="H2338">
        <v>35.5</v>
      </c>
      <c r="I2338">
        <v>322396</v>
      </c>
    </row>
    <row r="2339" spans="1:9">
      <c r="A2339" t="s">
        <v>801</v>
      </c>
      <c r="B2339" t="s">
        <v>485</v>
      </c>
      <c r="C2339" t="s">
        <v>72</v>
      </c>
      <c r="D2339" t="s">
        <v>451</v>
      </c>
      <c r="E2339">
        <v>14</v>
      </c>
      <c r="F2339">
        <v>89</v>
      </c>
      <c r="G2339">
        <v>43</v>
      </c>
      <c r="H2339">
        <v>55.2</v>
      </c>
      <c r="I2339">
        <v>70013</v>
      </c>
    </row>
    <row r="2340" spans="1:9">
      <c r="A2340" t="s">
        <v>801</v>
      </c>
      <c r="B2340" t="s">
        <v>485</v>
      </c>
      <c r="C2340" t="s">
        <v>72</v>
      </c>
      <c r="D2340" t="s">
        <v>451</v>
      </c>
      <c r="E2340">
        <v>22</v>
      </c>
      <c r="F2340">
        <v>50</v>
      </c>
      <c r="G2340">
        <v>35.75</v>
      </c>
      <c r="H2340">
        <v>28.2</v>
      </c>
      <c r="I2340">
        <v>1471776</v>
      </c>
    </row>
    <row r="2341" spans="1:9">
      <c r="A2341" t="s">
        <v>801</v>
      </c>
      <c r="B2341" t="s">
        <v>485</v>
      </c>
      <c r="C2341" t="s">
        <v>72</v>
      </c>
      <c r="D2341" t="s">
        <v>451</v>
      </c>
      <c r="E2341">
        <v>71</v>
      </c>
      <c r="F2341">
        <v>90</v>
      </c>
      <c r="G2341">
        <v>44.8</v>
      </c>
      <c r="H2341">
        <v>60.5</v>
      </c>
      <c r="I2341">
        <v>73565</v>
      </c>
    </row>
    <row r="2342" spans="1:9">
      <c r="A2342" t="s">
        <v>801</v>
      </c>
      <c r="B2342" t="s">
        <v>485</v>
      </c>
      <c r="C2342" t="s">
        <v>72</v>
      </c>
      <c r="D2342" t="s">
        <v>455</v>
      </c>
      <c r="E2342">
        <v>111</v>
      </c>
      <c r="F2342">
        <v>77</v>
      </c>
      <c r="G2342">
        <v>58</v>
      </c>
      <c r="H2342">
        <v>46.8</v>
      </c>
      <c r="I2342">
        <v>107169</v>
      </c>
    </row>
    <row r="2343" spans="1:9">
      <c r="A2343" t="s">
        <v>801</v>
      </c>
      <c r="B2343" t="s">
        <v>485</v>
      </c>
      <c r="C2343" t="s">
        <v>72</v>
      </c>
      <c r="D2343" t="s">
        <v>455</v>
      </c>
      <c r="E2343">
        <v>114</v>
      </c>
      <c r="F2343">
        <v>135</v>
      </c>
      <c r="G2343">
        <v>97</v>
      </c>
      <c r="H2343">
        <v>80</v>
      </c>
      <c r="I2343">
        <v>1664371</v>
      </c>
    </row>
    <row r="2344" spans="1:9">
      <c r="A2344" t="s">
        <v>801</v>
      </c>
      <c r="B2344" t="s">
        <v>485</v>
      </c>
      <c r="C2344" t="s">
        <v>72</v>
      </c>
      <c r="D2344" t="s">
        <v>455</v>
      </c>
      <c r="E2344">
        <v>121</v>
      </c>
      <c r="F2344">
        <v>46</v>
      </c>
      <c r="G2344">
        <v>31</v>
      </c>
      <c r="H2344">
        <v>22</v>
      </c>
      <c r="I2344">
        <v>1336751</v>
      </c>
    </row>
    <row r="2345" spans="1:9">
      <c r="A2345" t="s">
        <v>801</v>
      </c>
      <c r="B2345" t="s">
        <v>485</v>
      </c>
      <c r="C2345" t="s">
        <v>72</v>
      </c>
      <c r="D2345" t="s">
        <v>455</v>
      </c>
      <c r="E2345">
        <v>161</v>
      </c>
      <c r="F2345">
        <v>75</v>
      </c>
      <c r="G2345">
        <v>38.35</v>
      </c>
      <c r="H2345">
        <v>46.45</v>
      </c>
      <c r="I2345">
        <v>136527</v>
      </c>
    </row>
    <row r="2346" spans="1:9">
      <c r="A2346" t="s">
        <v>801</v>
      </c>
      <c r="B2346" t="s">
        <v>485</v>
      </c>
      <c r="C2346" t="s">
        <v>72</v>
      </c>
      <c r="D2346" t="s">
        <v>441</v>
      </c>
      <c r="E2346">
        <v>311</v>
      </c>
      <c r="F2346">
        <v>220</v>
      </c>
      <c r="G2346">
        <v>109.65</v>
      </c>
      <c r="H2346">
        <v>150</v>
      </c>
      <c r="I2346">
        <v>168814</v>
      </c>
    </row>
    <row r="2347" spans="1:9">
      <c r="A2347" t="s">
        <v>801</v>
      </c>
      <c r="B2347" t="s">
        <v>485</v>
      </c>
      <c r="C2347" t="s">
        <v>72</v>
      </c>
      <c r="D2347" t="s">
        <v>433</v>
      </c>
      <c r="E2347">
        <v>521</v>
      </c>
      <c r="F2347">
        <v>180</v>
      </c>
      <c r="G2347">
        <v>92.5</v>
      </c>
      <c r="H2347">
        <v>121</v>
      </c>
      <c r="I2347">
        <v>138404</v>
      </c>
    </row>
    <row r="2348" spans="1:9">
      <c r="A2348" t="s">
        <v>801</v>
      </c>
      <c r="B2348" t="s">
        <v>485</v>
      </c>
      <c r="C2348" t="s">
        <v>72</v>
      </c>
      <c r="D2348" t="s">
        <v>433</v>
      </c>
      <c r="E2348">
        <v>522</v>
      </c>
      <c r="F2348">
        <v>215</v>
      </c>
      <c r="G2348">
        <v>111.3</v>
      </c>
      <c r="H2348">
        <v>147.19999999999999</v>
      </c>
      <c r="I2348">
        <v>98257</v>
      </c>
    </row>
    <row r="2349" spans="1:9">
      <c r="A2349" t="s">
        <v>801</v>
      </c>
      <c r="B2349" t="s">
        <v>485</v>
      </c>
      <c r="C2349" t="s">
        <v>72</v>
      </c>
      <c r="D2349" t="s">
        <v>433</v>
      </c>
      <c r="E2349">
        <v>523</v>
      </c>
      <c r="F2349">
        <v>250</v>
      </c>
      <c r="G2349">
        <v>130.05000000000001</v>
      </c>
      <c r="H2349">
        <v>170</v>
      </c>
      <c r="I2349">
        <v>74966</v>
      </c>
    </row>
    <row r="2350" spans="1:9">
      <c r="A2350" t="s">
        <v>801</v>
      </c>
      <c r="B2350" t="s">
        <v>485</v>
      </c>
      <c r="C2350" t="s">
        <v>72</v>
      </c>
      <c r="D2350" t="s">
        <v>433</v>
      </c>
      <c r="E2350">
        <v>531</v>
      </c>
      <c r="F2350">
        <v>190</v>
      </c>
      <c r="G2350">
        <v>100</v>
      </c>
      <c r="H2350">
        <v>122.25</v>
      </c>
      <c r="I2350">
        <v>393068</v>
      </c>
    </row>
    <row r="2351" spans="1:9">
      <c r="A2351" t="s">
        <v>801</v>
      </c>
      <c r="B2351" t="s">
        <v>485</v>
      </c>
      <c r="C2351" t="s">
        <v>72</v>
      </c>
      <c r="D2351" t="s">
        <v>433</v>
      </c>
      <c r="E2351">
        <v>532</v>
      </c>
      <c r="F2351">
        <v>239</v>
      </c>
      <c r="G2351">
        <v>127.5</v>
      </c>
      <c r="H2351">
        <v>157</v>
      </c>
      <c r="I2351">
        <v>351434</v>
      </c>
    </row>
    <row r="2352" spans="1:9">
      <c r="A2352" t="s">
        <v>801</v>
      </c>
      <c r="B2352" t="s">
        <v>485</v>
      </c>
      <c r="C2352" t="s">
        <v>72</v>
      </c>
      <c r="D2352" t="s">
        <v>433</v>
      </c>
      <c r="E2352">
        <v>533</v>
      </c>
      <c r="F2352">
        <v>275</v>
      </c>
      <c r="G2352">
        <v>144</v>
      </c>
      <c r="H2352">
        <v>181.6</v>
      </c>
      <c r="I2352">
        <v>177378</v>
      </c>
    </row>
    <row r="2353" spans="1:9">
      <c r="A2353" t="s">
        <v>801</v>
      </c>
      <c r="B2353" t="s">
        <v>485</v>
      </c>
      <c r="C2353" t="s">
        <v>72</v>
      </c>
      <c r="D2353" t="s">
        <v>433</v>
      </c>
      <c r="E2353">
        <v>534</v>
      </c>
      <c r="F2353">
        <v>298</v>
      </c>
      <c r="G2353">
        <v>162</v>
      </c>
      <c r="H2353">
        <v>200</v>
      </c>
      <c r="I2353">
        <v>73865</v>
      </c>
    </row>
    <row r="2354" spans="1:9">
      <c r="A2354" t="s">
        <v>801</v>
      </c>
      <c r="B2354" t="s">
        <v>485</v>
      </c>
      <c r="C2354" t="s">
        <v>72</v>
      </c>
      <c r="D2354" t="s">
        <v>433</v>
      </c>
      <c r="E2354">
        <v>575</v>
      </c>
      <c r="F2354">
        <v>45</v>
      </c>
      <c r="G2354">
        <v>22</v>
      </c>
      <c r="H2354">
        <v>31.05</v>
      </c>
      <c r="I2354">
        <v>45802</v>
      </c>
    </row>
    <row r="2355" spans="1:9">
      <c r="A2355" t="s">
        <v>801</v>
      </c>
      <c r="B2355" t="s">
        <v>485</v>
      </c>
      <c r="C2355" t="s">
        <v>72</v>
      </c>
      <c r="D2355" t="s">
        <v>433</v>
      </c>
      <c r="E2355">
        <v>577</v>
      </c>
      <c r="F2355">
        <v>49</v>
      </c>
      <c r="G2355">
        <v>23.75</v>
      </c>
      <c r="H2355">
        <v>30.4</v>
      </c>
      <c r="I2355">
        <v>110810</v>
      </c>
    </row>
    <row r="2356" spans="1:9">
      <c r="A2356" t="s">
        <v>801</v>
      </c>
      <c r="B2356" t="s">
        <v>485</v>
      </c>
      <c r="C2356" t="s">
        <v>72</v>
      </c>
      <c r="D2356" t="s">
        <v>799</v>
      </c>
      <c r="E2356">
        <v>615</v>
      </c>
      <c r="F2356">
        <v>1800</v>
      </c>
      <c r="G2356">
        <v>875</v>
      </c>
      <c r="H2356">
        <v>1300</v>
      </c>
      <c r="I2356">
        <v>50467</v>
      </c>
    </row>
    <row r="2357" spans="1:9">
      <c r="A2357" t="s">
        <v>801</v>
      </c>
      <c r="B2357" t="s">
        <v>485</v>
      </c>
      <c r="C2357" t="s">
        <v>804</v>
      </c>
      <c r="D2357" t="s">
        <v>451</v>
      </c>
      <c r="E2357">
        <v>11</v>
      </c>
      <c r="F2357">
        <v>70</v>
      </c>
      <c r="G2357">
        <v>57</v>
      </c>
      <c r="H2357">
        <v>35.299999999999997</v>
      </c>
      <c r="I2357">
        <v>253731</v>
      </c>
    </row>
    <row r="2358" spans="1:9">
      <c r="A2358" t="s">
        <v>801</v>
      </c>
      <c r="B2358" t="s">
        <v>485</v>
      </c>
      <c r="C2358" t="s">
        <v>804</v>
      </c>
      <c r="D2358" t="s">
        <v>451</v>
      </c>
      <c r="E2358">
        <v>12</v>
      </c>
      <c r="F2358">
        <v>65</v>
      </c>
      <c r="G2358">
        <v>50</v>
      </c>
      <c r="H2358">
        <v>36.1</v>
      </c>
      <c r="I2358">
        <v>1047703</v>
      </c>
    </row>
    <row r="2359" spans="1:9">
      <c r="A2359" t="s">
        <v>801</v>
      </c>
      <c r="B2359" t="s">
        <v>485</v>
      </c>
      <c r="C2359" t="s">
        <v>804</v>
      </c>
      <c r="D2359" t="s">
        <v>451</v>
      </c>
      <c r="E2359">
        <v>13</v>
      </c>
      <c r="F2359">
        <v>59</v>
      </c>
      <c r="G2359">
        <v>40.799999999999997</v>
      </c>
      <c r="H2359">
        <v>36.200000000000003</v>
      </c>
      <c r="I2359">
        <v>199466</v>
      </c>
    </row>
    <row r="2360" spans="1:9">
      <c r="A2360" t="s">
        <v>801</v>
      </c>
      <c r="B2360" t="s">
        <v>485</v>
      </c>
      <c r="C2360" t="s">
        <v>804</v>
      </c>
      <c r="D2360" t="s">
        <v>451</v>
      </c>
      <c r="E2360">
        <v>14</v>
      </c>
      <c r="F2360">
        <v>89</v>
      </c>
      <c r="G2360">
        <v>45.2</v>
      </c>
      <c r="H2360">
        <v>56.8</v>
      </c>
      <c r="I2360">
        <v>58375</v>
      </c>
    </row>
    <row r="2361" spans="1:9">
      <c r="A2361" t="s">
        <v>801</v>
      </c>
      <c r="B2361" t="s">
        <v>485</v>
      </c>
      <c r="C2361" t="s">
        <v>804</v>
      </c>
      <c r="D2361" t="s">
        <v>451</v>
      </c>
      <c r="E2361">
        <v>22</v>
      </c>
      <c r="F2361">
        <v>50</v>
      </c>
      <c r="G2361">
        <v>35</v>
      </c>
      <c r="H2361">
        <v>31.9</v>
      </c>
      <c r="I2361">
        <v>801732</v>
      </c>
    </row>
    <row r="2362" spans="1:9">
      <c r="A2362" t="s">
        <v>801</v>
      </c>
      <c r="B2362" t="s">
        <v>485</v>
      </c>
      <c r="C2362" t="s">
        <v>804</v>
      </c>
      <c r="D2362" t="s">
        <v>451</v>
      </c>
      <c r="E2362">
        <v>71</v>
      </c>
      <c r="F2362">
        <v>83</v>
      </c>
      <c r="G2362">
        <v>42.9</v>
      </c>
      <c r="H2362">
        <v>56.95</v>
      </c>
      <c r="I2362">
        <v>39423</v>
      </c>
    </row>
    <row r="2363" spans="1:9">
      <c r="A2363" t="s">
        <v>801</v>
      </c>
      <c r="B2363" t="s">
        <v>485</v>
      </c>
      <c r="C2363" t="s">
        <v>804</v>
      </c>
      <c r="D2363" t="s">
        <v>455</v>
      </c>
      <c r="E2363">
        <v>111</v>
      </c>
      <c r="F2363">
        <v>71</v>
      </c>
      <c r="G2363">
        <v>52.5</v>
      </c>
      <c r="H2363">
        <v>45.25</v>
      </c>
      <c r="I2363">
        <v>73854</v>
      </c>
    </row>
    <row r="2364" spans="1:9">
      <c r="A2364" t="s">
        <v>801</v>
      </c>
      <c r="B2364" t="s">
        <v>485</v>
      </c>
      <c r="C2364" t="s">
        <v>804</v>
      </c>
      <c r="D2364" t="s">
        <v>455</v>
      </c>
      <c r="E2364">
        <v>114</v>
      </c>
      <c r="F2364">
        <v>135</v>
      </c>
      <c r="G2364">
        <v>96</v>
      </c>
      <c r="H2364">
        <v>83.2</v>
      </c>
      <c r="I2364">
        <v>1069786</v>
      </c>
    </row>
    <row r="2365" spans="1:9">
      <c r="A2365" t="s">
        <v>801</v>
      </c>
      <c r="B2365" t="s">
        <v>485</v>
      </c>
      <c r="C2365" t="s">
        <v>804</v>
      </c>
      <c r="D2365" t="s">
        <v>455</v>
      </c>
      <c r="E2365">
        <v>121</v>
      </c>
      <c r="F2365">
        <v>43.7</v>
      </c>
      <c r="G2365">
        <v>38</v>
      </c>
      <c r="H2365">
        <v>18</v>
      </c>
      <c r="I2365">
        <v>558738</v>
      </c>
    </row>
    <row r="2366" spans="1:9">
      <c r="A2366" t="s">
        <v>801</v>
      </c>
      <c r="B2366" t="s">
        <v>485</v>
      </c>
      <c r="C2366" t="s">
        <v>804</v>
      </c>
      <c r="D2366" t="s">
        <v>455</v>
      </c>
      <c r="E2366">
        <v>161</v>
      </c>
      <c r="F2366">
        <v>70</v>
      </c>
      <c r="G2366">
        <v>45.5</v>
      </c>
      <c r="H2366">
        <v>44.7</v>
      </c>
      <c r="I2366">
        <v>139621</v>
      </c>
    </row>
    <row r="2367" spans="1:9">
      <c r="A2367" t="s">
        <v>801</v>
      </c>
      <c r="B2367" t="s">
        <v>485</v>
      </c>
      <c r="C2367" t="s">
        <v>804</v>
      </c>
      <c r="D2367" t="s">
        <v>441</v>
      </c>
      <c r="E2367">
        <v>311</v>
      </c>
      <c r="F2367">
        <v>204</v>
      </c>
      <c r="G2367">
        <v>100</v>
      </c>
      <c r="H2367">
        <v>147</v>
      </c>
      <c r="I2367">
        <v>112489</v>
      </c>
    </row>
    <row r="2368" spans="1:9">
      <c r="A2368" t="s">
        <v>801</v>
      </c>
      <c r="B2368" t="s">
        <v>485</v>
      </c>
      <c r="C2368" t="s">
        <v>804</v>
      </c>
      <c r="D2368" t="s">
        <v>433</v>
      </c>
      <c r="E2368">
        <v>521</v>
      </c>
      <c r="F2368">
        <v>175</v>
      </c>
      <c r="G2368">
        <v>82.2</v>
      </c>
      <c r="H2368">
        <v>123</v>
      </c>
      <c r="I2368">
        <v>86454</v>
      </c>
    </row>
    <row r="2369" spans="1:9">
      <c r="A2369" t="s">
        <v>801</v>
      </c>
      <c r="B2369" t="s">
        <v>485</v>
      </c>
      <c r="C2369" t="s">
        <v>804</v>
      </c>
      <c r="D2369" t="s">
        <v>433</v>
      </c>
      <c r="E2369">
        <v>522</v>
      </c>
      <c r="F2369">
        <v>205</v>
      </c>
      <c r="G2369">
        <v>101</v>
      </c>
      <c r="H2369">
        <v>145</v>
      </c>
      <c r="I2369">
        <v>69857</v>
      </c>
    </row>
    <row r="2370" spans="1:9">
      <c r="A2370" t="s">
        <v>801</v>
      </c>
      <c r="B2370" t="s">
        <v>485</v>
      </c>
      <c r="C2370" t="s">
        <v>804</v>
      </c>
      <c r="D2370" t="s">
        <v>433</v>
      </c>
      <c r="E2370">
        <v>523</v>
      </c>
      <c r="F2370">
        <v>237</v>
      </c>
      <c r="G2370">
        <v>117.15</v>
      </c>
      <c r="H2370">
        <v>166</v>
      </c>
      <c r="I2370">
        <v>50090</v>
      </c>
    </row>
    <row r="2371" spans="1:9">
      <c r="A2371" t="s">
        <v>801</v>
      </c>
      <c r="B2371" t="s">
        <v>485</v>
      </c>
      <c r="C2371" t="s">
        <v>804</v>
      </c>
      <c r="D2371" t="s">
        <v>433</v>
      </c>
      <c r="E2371">
        <v>531</v>
      </c>
      <c r="F2371">
        <v>180</v>
      </c>
      <c r="G2371">
        <v>97.75</v>
      </c>
      <c r="H2371">
        <v>123</v>
      </c>
      <c r="I2371">
        <v>251168</v>
      </c>
    </row>
    <row r="2372" spans="1:9">
      <c r="A2372" t="s">
        <v>801</v>
      </c>
      <c r="B2372" t="s">
        <v>485</v>
      </c>
      <c r="C2372" t="s">
        <v>804</v>
      </c>
      <c r="D2372" t="s">
        <v>433</v>
      </c>
      <c r="E2372">
        <v>532</v>
      </c>
      <c r="F2372">
        <v>225</v>
      </c>
      <c r="G2372">
        <v>121.2</v>
      </c>
      <c r="H2372">
        <v>154</v>
      </c>
      <c r="I2372">
        <v>250888</v>
      </c>
    </row>
    <row r="2373" spans="1:9">
      <c r="A2373" t="s">
        <v>801</v>
      </c>
      <c r="B2373" t="s">
        <v>485</v>
      </c>
      <c r="C2373" t="s">
        <v>804</v>
      </c>
      <c r="D2373" t="s">
        <v>433</v>
      </c>
      <c r="E2373">
        <v>533</v>
      </c>
      <c r="F2373">
        <v>265</v>
      </c>
      <c r="G2373">
        <v>138.1</v>
      </c>
      <c r="H2373">
        <v>182</v>
      </c>
      <c r="I2373">
        <v>121777</v>
      </c>
    </row>
    <row r="2374" spans="1:9">
      <c r="A2374" t="s">
        <v>801</v>
      </c>
      <c r="B2374" t="s">
        <v>485</v>
      </c>
      <c r="C2374" t="s">
        <v>804</v>
      </c>
      <c r="D2374" t="s">
        <v>433</v>
      </c>
      <c r="E2374">
        <v>534</v>
      </c>
      <c r="F2374">
        <v>290</v>
      </c>
      <c r="G2374">
        <v>149.25</v>
      </c>
      <c r="H2374">
        <v>205</v>
      </c>
      <c r="I2374">
        <v>56235</v>
      </c>
    </row>
    <row r="2375" spans="1:9">
      <c r="A2375" t="s">
        <v>801</v>
      </c>
      <c r="B2375" t="s">
        <v>485</v>
      </c>
      <c r="C2375" t="s">
        <v>804</v>
      </c>
      <c r="D2375" t="s">
        <v>433</v>
      </c>
      <c r="E2375">
        <v>575</v>
      </c>
      <c r="F2375">
        <v>46</v>
      </c>
      <c r="G2375">
        <v>21.25</v>
      </c>
      <c r="H2375">
        <v>32.049999999999997</v>
      </c>
      <c r="I2375">
        <v>34385</v>
      </c>
    </row>
    <row r="2376" spans="1:9">
      <c r="A2376" t="s">
        <v>801</v>
      </c>
      <c r="B2376" t="s">
        <v>485</v>
      </c>
      <c r="C2376" t="s">
        <v>804</v>
      </c>
      <c r="D2376" t="s">
        <v>433</v>
      </c>
      <c r="E2376">
        <v>577</v>
      </c>
      <c r="F2376">
        <v>48</v>
      </c>
      <c r="G2376">
        <v>21.941666667</v>
      </c>
      <c r="H2376">
        <v>33</v>
      </c>
      <c r="I2376">
        <v>109873</v>
      </c>
    </row>
    <row r="2377" spans="1:9">
      <c r="A2377" t="s">
        <v>801</v>
      </c>
      <c r="B2377" t="s">
        <v>485</v>
      </c>
      <c r="C2377" t="s">
        <v>804</v>
      </c>
      <c r="D2377" t="s">
        <v>799</v>
      </c>
      <c r="E2377">
        <v>615</v>
      </c>
      <c r="F2377">
        <v>1850</v>
      </c>
      <c r="G2377">
        <v>921.38499999999999</v>
      </c>
      <c r="H2377">
        <v>1380</v>
      </c>
      <c r="I2377">
        <v>24250</v>
      </c>
    </row>
    <row r="2378" spans="1:9">
      <c r="A2378" t="s">
        <v>801</v>
      </c>
      <c r="B2378" t="s">
        <v>485</v>
      </c>
      <c r="C2378" t="s">
        <v>803</v>
      </c>
      <c r="D2378" t="s">
        <v>451</v>
      </c>
      <c r="E2378">
        <v>11</v>
      </c>
      <c r="F2378">
        <v>73</v>
      </c>
      <c r="G2378">
        <v>58</v>
      </c>
      <c r="H2378">
        <v>37</v>
      </c>
      <c r="I2378">
        <v>255189</v>
      </c>
    </row>
    <row r="2379" spans="1:9">
      <c r="A2379" t="s">
        <v>801</v>
      </c>
      <c r="B2379" t="s">
        <v>485</v>
      </c>
      <c r="C2379" t="s">
        <v>803</v>
      </c>
      <c r="D2379" t="s">
        <v>451</v>
      </c>
      <c r="E2379">
        <v>12</v>
      </c>
      <c r="F2379">
        <v>65</v>
      </c>
      <c r="G2379">
        <v>52</v>
      </c>
      <c r="H2379">
        <v>33.6</v>
      </c>
      <c r="I2379">
        <v>844609</v>
      </c>
    </row>
    <row r="2380" spans="1:9">
      <c r="A2380" t="s">
        <v>801</v>
      </c>
      <c r="B2380" t="s">
        <v>485</v>
      </c>
      <c r="C2380" t="s">
        <v>803</v>
      </c>
      <c r="D2380" t="s">
        <v>451</v>
      </c>
      <c r="E2380">
        <v>13</v>
      </c>
      <c r="F2380">
        <v>55</v>
      </c>
      <c r="G2380">
        <v>39.5</v>
      </c>
      <c r="H2380">
        <v>33</v>
      </c>
      <c r="I2380">
        <v>203531</v>
      </c>
    </row>
    <row r="2381" spans="1:9">
      <c r="A2381" t="s">
        <v>801</v>
      </c>
      <c r="B2381" t="s">
        <v>485</v>
      </c>
      <c r="C2381" t="s">
        <v>803</v>
      </c>
      <c r="D2381" t="s">
        <v>451</v>
      </c>
      <c r="E2381">
        <v>14</v>
      </c>
      <c r="F2381">
        <v>80</v>
      </c>
      <c r="G2381">
        <v>49.3</v>
      </c>
      <c r="H2381">
        <v>51</v>
      </c>
      <c r="I2381">
        <v>57008</v>
      </c>
    </row>
    <row r="2382" spans="1:9">
      <c r="A2382" t="s">
        <v>801</v>
      </c>
      <c r="B2382" t="s">
        <v>485</v>
      </c>
      <c r="C2382" t="s">
        <v>803</v>
      </c>
      <c r="D2382" t="s">
        <v>451</v>
      </c>
      <c r="E2382">
        <v>22</v>
      </c>
      <c r="F2382">
        <v>47</v>
      </c>
      <c r="G2382">
        <v>36</v>
      </c>
      <c r="H2382">
        <v>27.8</v>
      </c>
      <c r="I2382">
        <v>923236</v>
      </c>
    </row>
    <row r="2383" spans="1:9">
      <c r="A2383" t="s">
        <v>801</v>
      </c>
      <c r="B2383" t="s">
        <v>485</v>
      </c>
      <c r="C2383" t="s">
        <v>803</v>
      </c>
      <c r="D2383" t="s">
        <v>451</v>
      </c>
      <c r="E2383">
        <v>71</v>
      </c>
      <c r="F2383">
        <v>75</v>
      </c>
      <c r="G2383">
        <v>45</v>
      </c>
      <c r="H2383">
        <v>46.7</v>
      </c>
      <c r="I2383">
        <v>42572</v>
      </c>
    </row>
    <row r="2384" spans="1:9">
      <c r="A2384" t="s">
        <v>801</v>
      </c>
      <c r="B2384" t="s">
        <v>485</v>
      </c>
      <c r="C2384" t="s">
        <v>803</v>
      </c>
      <c r="D2384" t="s">
        <v>455</v>
      </c>
      <c r="E2384">
        <v>111</v>
      </c>
      <c r="F2384">
        <v>70</v>
      </c>
      <c r="G2384">
        <v>52</v>
      </c>
      <c r="H2384">
        <v>44</v>
      </c>
      <c r="I2384">
        <v>76679</v>
      </c>
    </row>
    <row r="2385" spans="1:9">
      <c r="A2385" t="s">
        <v>801</v>
      </c>
      <c r="B2385" t="s">
        <v>485</v>
      </c>
      <c r="C2385" t="s">
        <v>803</v>
      </c>
      <c r="D2385" t="s">
        <v>455</v>
      </c>
      <c r="E2385">
        <v>114</v>
      </c>
      <c r="F2385">
        <v>130</v>
      </c>
      <c r="G2385">
        <v>93.5</v>
      </c>
      <c r="H2385">
        <v>76</v>
      </c>
      <c r="I2385">
        <v>978803</v>
      </c>
    </row>
    <row r="2386" spans="1:9">
      <c r="A2386" t="s">
        <v>801</v>
      </c>
      <c r="B2386" t="s">
        <v>485</v>
      </c>
      <c r="C2386" t="s">
        <v>803</v>
      </c>
      <c r="D2386" t="s">
        <v>455</v>
      </c>
      <c r="E2386">
        <v>121</v>
      </c>
      <c r="F2386">
        <v>36.5</v>
      </c>
      <c r="G2386">
        <v>30.5</v>
      </c>
      <c r="H2386">
        <v>17</v>
      </c>
      <c r="I2386">
        <v>748628</v>
      </c>
    </row>
    <row r="2387" spans="1:9">
      <c r="A2387" t="s">
        <v>801</v>
      </c>
      <c r="B2387" t="s">
        <v>485</v>
      </c>
      <c r="C2387" t="s">
        <v>803</v>
      </c>
      <c r="D2387" t="s">
        <v>455</v>
      </c>
      <c r="E2387">
        <v>161</v>
      </c>
      <c r="F2387">
        <v>70</v>
      </c>
      <c r="G2387">
        <v>40.5</v>
      </c>
      <c r="H2387">
        <v>45.2</v>
      </c>
      <c r="I2387">
        <v>74277</v>
      </c>
    </row>
    <row r="2388" spans="1:9">
      <c r="A2388" t="s">
        <v>801</v>
      </c>
      <c r="B2388" t="s">
        <v>485</v>
      </c>
      <c r="C2388" t="s">
        <v>803</v>
      </c>
      <c r="D2388" t="s">
        <v>441</v>
      </c>
      <c r="E2388">
        <v>311</v>
      </c>
      <c r="F2388">
        <v>201</v>
      </c>
      <c r="G2388">
        <v>119</v>
      </c>
      <c r="H2388">
        <v>143</v>
      </c>
      <c r="I2388">
        <v>106609</v>
      </c>
    </row>
    <row r="2389" spans="1:9">
      <c r="A2389" t="s">
        <v>801</v>
      </c>
      <c r="B2389" t="s">
        <v>485</v>
      </c>
      <c r="C2389" t="s">
        <v>803</v>
      </c>
      <c r="D2389" t="s">
        <v>433</v>
      </c>
      <c r="E2389">
        <v>521</v>
      </c>
      <c r="F2389">
        <v>160.15</v>
      </c>
      <c r="G2389">
        <v>100.8</v>
      </c>
      <c r="H2389">
        <v>109</v>
      </c>
      <c r="I2389">
        <v>88120</v>
      </c>
    </row>
    <row r="2390" spans="1:9">
      <c r="A2390" t="s">
        <v>801</v>
      </c>
      <c r="B2390" t="s">
        <v>485</v>
      </c>
      <c r="C2390" t="s">
        <v>803</v>
      </c>
      <c r="D2390" t="s">
        <v>433</v>
      </c>
      <c r="E2390">
        <v>522</v>
      </c>
      <c r="F2390">
        <v>196</v>
      </c>
      <c r="G2390">
        <v>119.6</v>
      </c>
      <c r="H2390">
        <v>131.19999999999999</v>
      </c>
      <c r="I2390">
        <v>75357</v>
      </c>
    </row>
    <row r="2391" spans="1:9">
      <c r="A2391" t="s">
        <v>801</v>
      </c>
      <c r="B2391" t="s">
        <v>485</v>
      </c>
      <c r="C2391" t="s">
        <v>803</v>
      </c>
      <c r="D2391" t="s">
        <v>433</v>
      </c>
      <c r="E2391">
        <v>523</v>
      </c>
      <c r="F2391">
        <v>228</v>
      </c>
      <c r="G2391">
        <v>142</v>
      </c>
      <c r="H2391">
        <v>153.33333332999999</v>
      </c>
      <c r="I2391">
        <v>48578</v>
      </c>
    </row>
    <row r="2392" spans="1:9">
      <c r="A2392" t="s">
        <v>801</v>
      </c>
      <c r="B2392" t="s">
        <v>485</v>
      </c>
      <c r="C2392" t="s">
        <v>803</v>
      </c>
      <c r="D2392" t="s">
        <v>433</v>
      </c>
      <c r="E2392">
        <v>531</v>
      </c>
      <c r="F2392">
        <v>171</v>
      </c>
      <c r="G2392">
        <v>115</v>
      </c>
      <c r="H2392">
        <v>111</v>
      </c>
      <c r="I2392">
        <v>248498</v>
      </c>
    </row>
    <row r="2393" spans="1:9">
      <c r="A2393" t="s">
        <v>801</v>
      </c>
      <c r="B2393" t="s">
        <v>485</v>
      </c>
      <c r="C2393" t="s">
        <v>803</v>
      </c>
      <c r="D2393" t="s">
        <v>433</v>
      </c>
      <c r="E2393">
        <v>532</v>
      </c>
      <c r="F2393">
        <v>215</v>
      </c>
      <c r="G2393">
        <v>140</v>
      </c>
      <c r="H2393">
        <v>140.69999999999999</v>
      </c>
      <c r="I2393">
        <v>266004</v>
      </c>
    </row>
    <row r="2394" spans="1:9">
      <c r="A2394" t="s">
        <v>801</v>
      </c>
      <c r="B2394" t="s">
        <v>485</v>
      </c>
      <c r="C2394" t="s">
        <v>803</v>
      </c>
      <c r="D2394" t="s">
        <v>433</v>
      </c>
      <c r="E2394">
        <v>533</v>
      </c>
      <c r="F2394">
        <v>259</v>
      </c>
      <c r="G2394">
        <v>156.75</v>
      </c>
      <c r="H2394">
        <v>166</v>
      </c>
      <c r="I2394">
        <v>124819</v>
      </c>
    </row>
    <row r="2395" spans="1:9">
      <c r="A2395" t="s">
        <v>801</v>
      </c>
      <c r="B2395" t="s">
        <v>485</v>
      </c>
      <c r="C2395" t="s">
        <v>803</v>
      </c>
      <c r="D2395" t="s">
        <v>433</v>
      </c>
      <c r="E2395">
        <v>534</v>
      </c>
      <c r="F2395">
        <v>290</v>
      </c>
      <c r="G2395">
        <v>183.2</v>
      </c>
      <c r="H2395">
        <v>190.5</v>
      </c>
      <c r="I2395">
        <v>54304</v>
      </c>
    </row>
    <row r="2396" spans="1:9">
      <c r="A2396" t="s">
        <v>801</v>
      </c>
      <c r="B2396" t="s">
        <v>485</v>
      </c>
      <c r="C2396" t="s">
        <v>803</v>
      </c>
      <c r="D2396" t="s">
        <v>433</v>
      </c>
      <c r="E2396">
        <v>575</v>
      </c>
      <c r="F2396">
        <v>40</v>
      </c>
      <c r="G2396">
        <v>25.6</v>
      </c>
      <c r="H2396">
        <v>25.5</v>
      </c>
      <c r="I2396">
        <v>18515</v>
      </c>
    </row>
    <row r="2397" spans="1:9">
      <c r="A2397" t="s">
        <v>801</v>
      </c>
      <c r="B2397" t="s">
        <v>485</v>
      </c>
      <c r="C2397" t="s">
        <v>803</v>
      </c>
      <c r="D2397" t="s">
        <v>433</v>
      </c>
      <c r="E2397">
        <v>577</v>
      </c>
      <c r="F2397">
        <v>45</v>
      </c>
      <c r="G2397">
        <v>25.2</v>
      </c>
      <c r="H2397">
        <v>28.6</v>
      </c>
      <c r="I2397">
        <v>88720</v>
      </c>
    </row>
    <row r="2398" spans="1:9">
      <c r="A2398" t="s">
        <v>801</v>
      </c>
      <c r="B2398" t="s">
        <v>485</v>
      </c>
      <c r="C2398" t="s">
        <v>803</v>
      </c>
      <c r="D2398" t="s">
        <v>799</v>
      </c>
      <c r="E2398">
        <v>615</v>
      </c>
      <c r="F2398">
        <v>1716</v>
      </c>
      <c r="G2398">
        <v>1020</v>
      </c>
      <c r="H2398">
        <v>1250.25</v>
      </c>
      <c r="I2398">
        <v>26759</v>
      </c>
    </row>
    <row r="2399" spans="1:9">
      <c r="A2399" t="s">
        <v>801</v>
      </c>
      <c r="B2399" t="s">
        <v>485</v>
      </c>
      <c r="C2399" t="s">
        <v>78</v>
      </c>
      <c r="D2399" t="s">
        <v>451</v>
      </c>
      <c r="E2399">
        <v>11</v>
      </c>
      <c r="F2399">
        <v>69.5</v>
      </c>
      <c r="G2399">
        <v>58</v>
      </c>
      <c r="H2399">
        <v>35.6</v>
      </c>
      <c r="I2399">
        <v>178992</v>
      </c>
    </row>
    <row r="2400" spans="1:9">
      <c r="A2400" t="s">
        <v>801</v>
      </c>
      <c r="B2400" t="s">
        <v>485</v>
      </c>
      <c r="C2400" t="s">
        <v>78</v>
      </c>
      <c r="D2400" t="s">
        <v>451</v>
      </c>
      <c r="E2400">
        <v>12</v>
      </c>
      <c r="F2400">
        <v>64</v>
      </c>
      <c r="G2400">
        <v>52</v>
      </c>
      <c r="H2400">
        <v>34.799999999999997</v>
      </c>
      <c r="I2400">
        <v>417321</v>
      </c>
    </row>
    <row r="2401" spans="1:9">
      <c r="A2401" t="s">
        <v>801</v>
      </c>
      <c r="B2401" t="s">
        <v>485</v>
      </c>
      <c r="C2401" t="s">
        <v>78</v>
      </c>
      <c r="D2401" t="s">
        <v>451</v>
      </c>
      <c r="E2401">
        <v>13</v>
      </c>
      <c r="F2401">
        <v>58.5</v>
      </c>
      <c r="G2401">
        <v>44.8</v>
      </c>
      <c r="H2401">
        <v>33</v>
      </c>
      <c r="I2401">
        <v>118093</v>
      </c>
    </row>
    <row r="2402" spans="1:9">
      <c r="A2402" t="s">
        <v>801</v>
      </c>
      <c r="B2402" t="s">
        <v>485</v>
      </c>
      <c r="C2402" t="s">
        <v>78</v>
      </c>
      <c r="D2402" t="s">
        <v>451</v>
      </c>
      <c r="E2402">
        <v>14</v>
      </c>
      <c r="F2402">
        <v>75</v>
      </c>
      <c r="G2402">
        <v>52.8</v>
      </c>
      <c r="H2402">
        <v>45.6</v>
      </c>
      <c r="I2402">
        <v>59097</v>
      </c>
    </row>
    <row r="2403" spans="1:9">
      <c r="A2403" t="s">
        <v>801</v>
      </c>
      <c r="B2403" t="s">
        <v>485</v>
      </c>
      <c r="C2403" t="s">
        <v>78</v>
      </c>
      <c r="D2403" t="s">
        <v>451</v>
      </c>
      <c r="E2403">
        <v>22</v>
      </c>
      <c r="F2403">
        <v>49</v>
      </c>
      <c r="G2403">
        <v>38.75</v>
      </c>
      <c r="H2403">
        <v>28.1</v>
      </c>
      <c r="I2403">
        <v>637547</v>
      </c>
    </row>
    <row r="2404" spans="1:9">
      <c r="A2404" t="s">
        <v>801</v>
      </c>
      <c r="B2404" t="s">
        <v>485</v>
      </c>
      <c r="C2404" t="s">
        <v>78</v>
      </c>
      <c r="D2404" t="s">
        <v>451</v>
      </c>
      <c r="E2404">
        <v>71</v>
      </c>
      <c r="F2404">
        <v>84</v>
      </c>
      <c r="G2404">
        <v>49.3</v>
      </c>
      <c r="H2404">
        <v>56</v>
      </c>
      <c r="I2404">
        <v>34975</v>
      </c>
    </row>
    <row r="2405" spans="1:9">
      <c r="A2405" t="s">
        <v>801</v>
      </c>
      <c r="B2405" t="s">
        <v>485</v>
      </c>
      <c r="C2405" t="s">
        <v>78</v>
      </c>
      <c r="D2405" t="s">
        <v>455</v>
      </c>
      <c r="E2405">
        <v>111</v>
      </c>
      <c r="F2405">
        <v>78</v>
      </c>
      <c r="G2405">
        <v>61.51</v>
      </c>
      <c r="H2405">
        <v>52</v>
      </c>
      <c r="I2405">
        <v>19905</v>
      </c>
    </row>
    <row r="2406" spans="1:9">
      <c r="A2406" t="s">
        <v>801</v>
      </c>
      <c r="B2406" t="s">
        <v>485</v>
      </c>
      <c r="C2406" t="s">
        <v>78</v>
      </c>
      <c r="D2406" t="s">
        <v>455</v>
      </c>
      <c r="E2406">
        <v>114</v>
      </c>
      <c r="F2406">
        <v>128</v>
      </c>
      <c r="G2406">
        <v>107.15</v>
      </c>
      <c r="H2406">
        <v>71.7</v>
      </c>
      <c r="I2406">
        <v>576781</v>
      </c>
    </row>
    <row r="2407" spans="1:9">
      <c r="A2407" t="s">
        <v>801</v>
      </c>
      <c r="B2407" t="s">
        <v>485</v>
      </c>
      <c r="C2407" t="s">
        <v>78</v>
      </c>
      <c r="D2407" t="s">
        <v>455</v>
      </c>
      <c r="E2407">
        <v>121</v>
      </c>
      <c r="F2407">
        <v>51</v>
      </c>
      <c r="G2407">
        <v>33</v>
      </c>
      <c r="H2407">
        <v>20.399999999999999</v>
      </c>
      <c r="I2407">
        <v>289711</v>
      </c>
    </row>
    <row r="2408" spans="1:9">
      <c r="A2408" t="s">
        <v>801</v>
      </c>
      <c r="B2408" t="s">
        <v>485</v>
      </c>
      <c r="C2408" t="s">
        <v>78</v>
      </c>
      <c r="D2408" t="s">
        <v>455</v>
      </c>
      <c r="E2408">
        <v>161</v>
      </c>
      <c r="F2408">
        <v>70</v>
      </c>
      <c r="G2408">
        <v>55</v>
      </c>
      <c r="H2408">
        <v>47</v>
      </c>
      <c r="I2408">
        <v>42549</v>
      </c>
    </row>
    <row r="2409" spans="1:9">
      <c r="A2409" t="s">
        <v>801</v>
      </c>
      <c r="B2409" t="s">
        <v>485</v>
      </c>
      <c r="C2409" t="s">
        <v>78</v>
      </c>
      <c r="D2409" t="s">
        <v>441</v>
      </c>
      <c r="E2409">
        <v>311</v>
      </c>
      <c r="F2409">
        <v>190</v>
      </c>
      <c r="G2409">
        <v>130.94999999999999</v>
      </c>
      <c r="H2409">
        <v>129</v>
      </c>
      <c r="I2409">
        <v>76990</v>
      </c>
    </row>
    <row r="2410" spans="1:9">
      <c r="A2410" t="s">
        <v>801</v>
      </c>
      <c r="B2410" t="s">
        <v>485</v>
      </c>
      <c r="C2410" t="s">
        <v>78</v>
      </c>
      <c r="D2410" t="s">
        <v>433</v>
      </c>
      <c r="E2410">
        <v>521</v>
      </c>
      <c r="F2410">
        <v>156</v>
      </c>
      <c r="G2410">
        <v>106</v>
      </c>
      <c r="H2410">
        <v>96</v>
      </c>
      <c r="I2410">
        <v>56581</v>
      </c>
    </row>
    <row r="2411" spans="1:9">
      <c r="A2411" t="s">
        <v>801</v>
      </c>
      <c r="B2411" t="s">
        <v>485</v>
      </c>
      <c r="C2411" t="s">
        <v>78</v>
      </c>
      <c r="D2411" t="s">
        <v>433</v>
      </c>
      <c r="E2411">
        <v>522</v>
      </c>
      <c r="F2411">
        <v>181</v>
      </c>
      <c r="G2411">
        <v>126.4</v>
      </c>
      <c r="H2411">
        <v>113</v>
      </c>
      <c r="I2411">
        <v>42315</v>
      </c>
    </row>
    <row r="2412" spans="1:9">
      <c r="A2412" t="s">
        <v>801</v>
      </c>
      <c r="B2412" t="s">
        <v>485</v>
      </c>
      <c r="C2412" t="s">
        <v>78</v>
      </c>
      <c r="D2412" t="s">
        <v>433</v>
      </c>
      <c r="E2412">
        <v>523</v>
      </c>
      <c r="F2412">
        <v>211</v>
      </c>
      <c r="G2412">
        <v>146.4</v>
      </c>
      <c r="H2412">
        <v>131.6</v>
      </c>
      <c r="I2412">
        <v>28883</v>
      </c>
    </row>
    <row r="2413" spans="1:9">
      <c r="A2413" t="s">
        <v>801</v>
      </c>
      <c r="B2413" t="s">
        <v>485</v>
      </c>
      <c r="C2413" t="s">
        <v>78</v>
      </c>
      <c r="D2413" t="s">
        <v>433</v>
      </c>
      <c r="E2413">
        <v>531</v>
      </c>
      <c r="F2413">
        <v>169</v>
      </c>
      <c r="G2413">
        <v>123.2</v>
      </c>
      <c r="H2413">
        <v>111</v>
      </c>
      <c r="I2413">
        <v>144016</v>
      </c>
    </row>
    <row r="2414" spans="1:9">
      <c r="A2414" t="s">
        <v>801</v>
      </c>
      <c r="B2414" t="s">
        <v>485</v>
      </c>
      <c r="C2414" t="s">
        <v>78</v>
      </c>
      <c r="D2414" t="s">
        <v>433</v>
      </c>
      <c r="E2414">
        <v>532</v>
      </c>
      <c r="F2414">
        <v>220</v>
      </c>
      <c r="G2414">
        <v>153.19999999999999</v>
      </c>
      <c r="H2414">
        <v>142</v>
      </c>
      <c r="I2414">
        <v>135908</v>
      </c>
    </row>
    <row r="2415" spans="1:9">
      <c r="A2415" t="s">
        <v>801</v>
      </c>
      <c r="B2415" t="s">
        <v>485</v>
      </c>
      <c r="C2415" t="s">
        <v>78</v>
      </c>
      <c r="D2415" t="s">
        <v>433</v>
      </c>
      <c r="E2415">
        <v>533</v>
      </c>
      <c r="F2415">
        <v>260</v>
      </c>
      <c r="G2415">
        <v>171.6</v>
      </c>
      <c r="H2415">
        <v>166</v>
      </c>
      <c r="I2415">
        <v>63435</v>
      </c>
    </row>
    <row r="2416" spans="1:9">
      <c r="A2416" t="s">
        <v>801</v>
      </c>
      <c r="B2416" t="s">
        <v>485</v>
      </c>
      <c r="C2416" t="s">
        <v>78</v>
      </c>
      <c r="D2416" t="s">
        <v>433</v>
      </c>
      <c r="E2416">
        <v>534</v>
      </c>
      <c r="F2416">
        <v>288</v>
      </c>
      <c r="G2416">
        <v>186.15</v>
      </c>
      <c r="H2416">
        <v>186</v>
      </c>
      <c r="I2416">
        <v>29320</v>
      </c>
    </row>
    <row r="2417" spans="1:9">
      <c r="A2417" t="s">
        <v>801</v>
      </c>
      <c r="B2417" t="s">
        <v>485</v>
      </c>
      <c r="C2417" t="s">
        <v>78</v>
      </c>
      <c r="D2417" t="s">
        <v>433</v>
      </c>
      <c r="E2417">
        <v>575</v>
      </c>
      <c r="F2417">
        <v>42</v>
      </c>
      <c r="G2417">
        <v>26.4</v>
      </c>
      <c r="H2417">
        <v>27.4</v>
      </c>
      <c r="I2417">
        <v>19905</v>
      </c>
    </row>
    <row r="2418" spans="1:9">
      <c r="A2418" t="s">
        <v>801</v>
      </c>
      <c r="B2418" t="s">
        <v>485</v>
      </c>
      <c r="C2418" t="s">
        <v>78</v>
      </c>
      <c r="D2418" t="s">
        <v>433</v>
      </c>
      <c r="E2418">
        <v>577</v>
      </c>
      <c r="F2418">
        <v>51</v>
      </c>
      <c r="G2418">
        <v>31.2</v>
      </c>
      <c r="H2418">
        <v>32.799999999999997</v>
      </c>
      <c r="I2418">
        <v>41645</v>
      </c>
    </row>
    <row r="2419" spans="1:9">
      <c r="A2419" t="s">
        <v>801</v>
      </c>
      <c r="B2419" t="s">
        <v>485</v>
      </c>
      <c r="C2419" t="s">
        <v>78</v>
      </c>
      <c r="D2419" t="s">
        <v>799</v>
      </c>
      <c r="E2419">
        <v>615</v>
      </c>
      <c r="F2419">
        <v>1584</v>
      </c>
      <c r="G2419">
        <v>1086</v>
      </c>
      <c r="H2419">
        <v>1130.8</v>
      </c>
      <c r="I2419">
        <v>28310</v>
      </c>
    </row>
    <row r="2420" spans="1:9">
      <c r="A2420" t="s">
        <v>801</v>
      </c>
      <c r="B2420" t="s">
        <v>485</v>
      </c>
      <c r="C2420" t="s">
        <v>75</v>
      </c>
      <c r="D2420" t="s">
        <v>451</v>
      </c>
      <c r="E2420">
        <v>11</v>
      </c>
      <c r="F2420">
        <v>65</v>
      </c>
      <c r="G2420">
        <v>52</v>
      </c>
      <c r="H2420">
        <v>38</v>
      </c>
      <c r="I2420">
        <v>82125</v>
      </c>
    </row>
    <row r="2421" spans="1:9">
      <c r="A2421" t="s">
        <v>801</v>
      </c>
      <c r="B2421" t="s">
        <v>485</v>
      </c>
      <c r="C2421" t="s">
        <v>75</v>
      </c>
      <c r="D2421" t="s">
        <v>451</v>
      </c>
      <c r="E2421">
        <v>12</v>
      </c>
      <c r="F2421">
        <v>60</v>
      </c>
      <c r="G2421">
        <v>48</v>
      </c>
      <c r="H2421">
        <v>35</v>
      </c>
      <c r="I2421">
        <v>380286</v>
      </c>
    </row>
    <row r="2422" spans="1:9">
      <c r="A2422" t="s">
        <v>801</v>
      </c>
      <c r="B2422" t="s">
        <v>485</v>
      </c>
      <c r="C2422" t="s">
        <v>75</v>
      </c>
      <c r="D2422" t="s">
        <v>451</v>
      </c>
      <c r="E2422">
        <v>13</v>
      </c>
      <c r="F2422">
        <v>56</v>
      </c>
      <c r="G2422">
        <v>43.35</v>
      </c>
      <c r="H2422">
        <v>34.5</v>
      </c>
      <c r="I2422">
        <v>109033</v>
      </c>
    </row>
    <row r="2423" spans="1:9">
      <c r="A2423" t="s">
        <v>801</v>
      </c>
      <c r="B2423" t="s">
        <v>485</v>
      </c>
      <c r="C2423" t="s">
        <v>75</v>
      </c>
      <c r="D2423" t="s">
        <v>451</v>
      </c>
      <c r="E2423">
        <v>14</v>
      </c>
      <c r="F2423">
        <v>75</v>
      </c>
      <c r="G2423">
        <v>51</v>
      </c>
      <c r="H2423">
        <v>48.5</v>
      </c>
      <c r="I2423">
        <v>14835</v>
      </c>
    </row>
    <row r="2424" spans="1:9">
      <c r="A2424" t="s">
        <v>801</v>
      </c>
      <c r="B2424" t="s">
        <v>485</v>
      </c>
      <c r="C2424" t="s">
        <v>75</v>
      </c>
      <c r="D2424" t="s">
        <v>451</v>
      </c>
      <c r="E2424">
        <v>22</v>
      </c>
      <c r="F2424">
        <v>50</v>
      </c>
      <c r="G2424">
        <v>37.4</v>
      </c>
      <c r="H2424">
        <v>31.7</v>
      </c>
      <c r="I2424">
        <v>372475</v>
      </c>
    </row>
    <row r="2425" spans="1:9">
      <c r="A2425" t="s">
        <v>801</v>
      </c>
      <c r="B2425" t="s">
        <v>485</v>
      </c>
      <c r="C2425" t="s">
        <v>75</v>
      </c>
      <c r="D2425" t="s">
        <v>451</v>
      </c>
      <c r="E2425">
        <v>71</v>
      </c>
      <c r="F2425">
        <v>80</v>
      </c>
      <c r="G2425">
        <v>41.6</v>
      </c>
      <c r="H2425">
        <v>53</v>
      </c>
      <c r="I2425">
        <v>14675</v>
      </c>
    </row>
    <row r="2426" spans="1:9">
      <c r="A2426" t="s">
        <v>801</v>
      </c>
      <c r="B2426" t="s">
        <v>485</v>
      </c>
      <c r="C2426" t="s">
        <v>75</v>
      </c>
      <c r="D2426" t="s">
        <v>455</v>
      </c>
      <c r="E2426">
        <v>111</v>
      </c>
      <c r="F2426">
        <v>70</v>
      </c>
      <c r="G2426">
        <v>57.5</v>
      </c>
      <c r="H2426">
        <v>42</v>
      </c>
      <c r="I2426">
        <v>20726</v>
      </c>
    </row>
    <row r="2427" spans="1:9">
      <c r="A2427" t="s">
        <v>801</v>
      </c>
      <c r="B2427" t="s">
        <v>485</v>
      </c>
      <c r="C2427" t="s">
        <v>75</v>
      </c>
      <c r="D2427" t="s">
        <v>455</v>
      </c>
      <c r="E2427">
        <v>114</v>
      </c>
      <c r="F2427">
        <v>124</v>
      </c>
      <c r="G2427">
        <v>96.5</v>
      </c>
      <c r="H2427">
        <v>75.8</v>
      </c>
      <c r="I2427">
        <v>389299</v>
      </c>
    </row>
    <row r="2428" spans="1:9">
      <c r="A2428" t="s">
        <v>801</v>
      </c>
      <c r="B2428" t="s">
        <v>485</v>
      </c>
      <c r="C2428" t="s">
        <v>75</v>
      </c>
      <c r="D2428" t="s">
        <v>455</v>
      </c>
      <c r="E2428">
        <v>121</v>
      </c>
      <c r="F2428">
        <v>38</v>
      </c>
      <c r="G2428">
        <v>30.5</v>
      </c>
      <c r="H2428">
        <v>19.600000000000001</v>
      </c>
      <c r="I2428">
        <v>260199</v>
      </c>
    </row>
    <row r="2429" spans="1:9">
      <c r="A2429" t="s">
        <v>801</v>
      </c>
      <c r="B2429" t="s">
        <v>485</v>
      </c>
      <c r="C2429" t="s">
        <v>75</v>
      </c>
      <c r="D2429" t="s">
        <v>455</v>
      </c>
      <c r="E2429">
        <v>161</v>
      </c>
      <c r="F2429">
        <v>55</v>
      </c>
      <c r="G2429">
        <v>36</v>
      </c>
      <c r="H2429">
        <v>39.5</v>
      </c>
      <c r="I2429">
        <v>35303</v>
      </c>
    </row>
    <row r="2430" spans="1:9">
      <c r="A2430" t="s">
        <v>801</v>
      </c>
      <c r="B2430" t="s">
        <v>485</v>
      </c>
      <c r="C2430" t="s">
        <v>75</v>
      </c>
      <c r="D2430" t="s">
        <v>441</v>
      </c>
      <c r="E2430">
        <v>311</v>
      </c>
      <c r="F2430">
        <v>180</v>
      </c>
      <c r="G2430">
        <v>113.63636364</v>
      </c>
      <c r="H2430">
        <v>129.6</v>
      </c>
      <c r="I2430">
        <v>45473</v>
      </c>
    </row>
    <row r="2431" spans="1:9">
      <c r="A2431" t="s">
        <v>801</v>
      </c>
      <c r="B2431" t="s">
        <v>485</v>
      </c>
      <c r="C2431" t="s">
        <v>75</v>
      </c>
      <c r="D2431" t="s">
        <v>433</v>
      </c>
      <c r="E2431">
        <v>521</v>
      </c>
      <c r="F2431">
        <v>150</v>
      </c>
      <c r="G2431">
        <v>100</v>
      </c>
      <c r="H2431">
        <v>105</v>
      </c>
      <c r="I2431">
        <v>38901</v>
      </c>
    </row>
    <row r="2432" spans="1:9">
      <c r="A2432" t="s">
        <v>801</v>
      </c>
      <c r="B2432" t="s">
        <v>485</v>
      </c>
      <c r="C2432" t="s">
        <v>75</v>
      </c>
      <c r="D2432" t="s">
        <v>433</v>
      </c>
      <c r="E2432">
        <v>522</v>
      </c>
      <c r="F2432">
        <v>177</v>
      </c>
      <c r="G2432">
        <v>122.4</v>
      </c>
      <c r="H2432">
        <v>120</v>
      </c>
      <c r="I2432">
        <v>31086</v>
      </c>
    </row>
    <row r="2433" spans="1:9">
      <c r="A2433" t="s">
        <v>801</v>
      </c>
      <c r="B2433" t="s">
        <v>485</v>
      </c>
      <c r="C2433" t="s">
        <v>75</v>
      </c>
      <c r="D2433" t="s">
        <v>433</v>
      </c>
      <c r="E2433">
        <v>523</v>
      </c>
      <c r="F2433">
        <v>209</v>
      </c>
      <c r="G2433">
        <v>134.1</v>
      </c>
      <c r="H2433">
        <v>147</v>
      </c>
      <c r="I2433">
        <v>20644</v>
      </c>
    </row>
    <row r="2434" spans="1:9">
      <c r="A2434" t="s">
        <v>801</v>
      </c>
      <c r="B2434" t="s">
        <v>485</v>
      </c>
      <c r="C2434" t="s">
        <v>75</v>
      </c>
      <c r="D2434" t="s">
        <v>433</v>
      </c>
      <c r="E2434">
        <v>531</v>
      </c>
      <c r="F2434">
        <v>158</v>
      </c>
      <c r="G2434">
        <v>113.4</v>
      </c>
      <c r="H2434">
        <v>104.5</v>
      </c>
      <c r="I2434">
        <v>103765</v>
      </c>
    </row>
    <row r="2435" spans="1:9">
      <c r="A2435" t="s">
        <v>801</v>
      </c>
      <c r="B2435" t="s">
        <v>485</v>
      </c>
      <c r="C2435" t="s">
        <v>75</v>
      </c>
      <c r="D2435" t="s">
        <v>433</v>
      </c>
      <c r="E2435">
        <v>532</v>
      </c>
      <c r="F2435">
        <v>198</v>
      </c>
      <c r="G2435">
        <v>145</v>
      </c>
      <c r="H2435">
        <v>132</v>
      </c>
      <c r="I2435">
        <v>91212</v>
      </c>
    </row>
    <row r="2436" spans="1:9">
      <c r="A2436" t="s">
        <v>801</v>
      </c>
      <c r="B2436" t="s">
        <v>485</v>
      </c>
      <c r="C2436" t="s">
        <v>75</v>
      </c>
      <c r="D2436" t="s">
        <v>433</v>
      </c>
      <c r="E2436">
        <v>533</v>
      </c>
      <c r="F2436">
        <v>240</v>
      </c>
      <c r="G2436">
        <v>158.24</v>
      </c>
      <c r="H2436">
        <v>157.5</v>
      </c>
      <c r="I2436">
        <v>45123</v>
      </c>
    </row>
    <row r="2437" spans="1:9">
      <c r="A2437" t="s">
        <v>801</v>
      </c>
      <c r="B2437" t="s">
        <v>485</v>
      </c>
      <c r="C2437" t="s">
        <v>75</v>
      </c>
      <c r="D2437" t="s">
        <v>433</v>
      </c>
      <c r="E2437">
        <v>534</v>
      </c>
      <c r="F2437">
        <v>268</v>
      </c>
      <c r="G2437">
        <v>176</v>
      </c>
      <c r="H2437">
        <v>184</v>
      </c>
      <c r="I2437">
        <v>22894</v>
      </c>
    </row>
    <row r="2438" spans="1:9">
      <c r="A2438" t="s">
        <v>801</v>
      </c>
      <c r="B2438" t="s">
        <v>485</v>
      </c>
      <c r="C2438" t="s">
        <v>75</v>
      </c>
      <c r="D2438" t="s">
        <v>433</v>
      </c>
      <c r="E2438">
        <v>575</v>
      </c>
      <c r="F2438">
        <v>37</v>
      </c>
      <c r="G2438">
        <v>22</v>
      </c>
      <c r="H2438">
        <v>25</v>
      </c>
      <c r="I2438">
        <v>30410</v>
      </c>
    </row>
    <row r="2439" spans="1:9">
      <c r="A2439" t="s">
        <v>801</v>
      </c>
      <c r="B2439" t="s">
        <v>485</v>
      </c>
      <c r="C2439" t="s">
        <v>75</v>
      </c>
      <c r="D2439" t="s">
        <v>433</v>
      </c>
      <c r="E2439">
        <v>577</v>
      </c>
      <c r="F2439">
        <v>41</v>
      </c>
      <c r="G2439">
        <v>23</v>
      </c>
      <c r="H2439">
        <v>30</v>
      </c>
      <c r="I2439">
        <v>56595</v>
      </c>
    </row>
    <row r="2440" spans="1:9">
      <c r="A2440" t="s">
        <v>801</v>
      </c>
      <c r="B2440" t="s">
        <v>485</v>
      </c>
      <c r="C2440" t="s">
        <v>75</v>
      </c>
      <c r="D2440" t="s">
        <v>799</v>
      </c>
      <c r="E2440">
        <v>615</v>
      </c>
      <c r="F2440">
        <v>1644</v>
      </c>
      <c r="G2440">
        <v>1089.5999999999999</v>
      </c>
      <c r="H2440">
        <v>1169.5</v>
      </c>
      <c r="I2440">
        <v>8412</v>
      </c>
    </row>
    <row r="2441" spans="1:9">
      <c r="A2441" t="s">
        <v>801</v>
      </c>
      <c r="B2441" t="s">
        <v>485</v>
      </c>
      <c r="C2441" t="s">
        <v>802</v>
      </c>
      <c r="D2441" t="s">
        <v>451</v>
      </c>
      <c r="E2441">
        <v>11</v>
      </c>
      <c r="F2441">
        <v>75</v>
      </c>
      <c r="G2441">
        <v>60</v>
      </c>
      <c r="H2441">
        <v>44.35</v>
      </c>
      <c r="I2441">
        <v>21054</v>
      </c>
    </row>
    <row r="2442" spans="1:9">
      <c r="A2442" t="s">
        <v>801</v>
      </c>
      <c r="B2442" t="s">
        <v>485</v>
      </c>
      <c r="C2442" t="s">
        <v>802</v>
      </c>
      <c r="D2442" t="s">
        <v>451</v>
      </c>
      <c r="E2442">
        <v>12</v>
      </c>
      <c r="F2442">
        <v>70</v>
      </c>
      <c r="G2442">
        <v>55</v>
      </c>
      <c r="H2442">
        <v>44.7</v>
      </c>
      <c r="I2442">
        <v>73081</v>
      </c>
    </row>
    <row r="2443" spans="1:9">
      <c r="A2443" t="s">
        <v>801</v>
      </c>
      <c r="B2443" t="s">
        <v>485</v>
      </c>
      <c r="C2443" t="s">
        <v>802</v>
      </c>
      <c r="D2443" t="s">
        <v>451</v>
      </c>
      <c r="E2443">
        <v>13</v>
      </c>
      <c r="F2443">
        <v>60</v>
      </c>
      <c r="G2443">
        <v>45</v>
      </c>
      <c r="H2443">
        <v>37.700000000000003</v>
      </c>
      <c r="I2443">
        <v>20923</v>
      </c>
    </row>
    <row r="2444" spans="1:9">
      <c r="A2444" t="s">
        <v>801</v>
      </c>
      <c r="B2444" t="s">
        <v>485</v>
      </c>
      <c r="C2444" t="s">
        <v>802</v>
      </c>
      <c r="D2444" t="s">
        <v>451</v>
      </c>
      <c r="E2444">
        <v>14</v>
      </c>
      <c r="F2444">
        <v>85</v>
      </c>
      <c r="G2444">
        <v>56</v>
      </c>
      <c r="H2444">
        <v>57</v>
      </c>
      <c r="I2444">
        <v>6457</v>
      </c>
    </row>
    <row r="2445" spans="1:9">
      <c r="A2445" t="s">
        <v>801</v>
      </c>
      <c r="B2445" t="s">
        <v>485</v>
      </c>
      <c r="C2445" t="s">
        <v>802</v>
      </c>
      <c r="D2445" t="s">
        <v>451</v>
      </c>
      <c r="E2445">
        <v>22</v>
      </c>
      <c r="F2445">
        <v>50</v>
      </c>
      <c r="G2445">
        <v>40</v>
      </c>
      <c r="H2445">
        <v>30.2</v>
      </c>
      <c r="I2445">
        <v>84834</v>
      </c>
    </row>
    <row r="2446" spans="1:9">
      <c r="A2446" t="s">
        <v>801</v>
      </c>
      <c r="B2446" t="s">
        <v>485</v>
      </c>
      <c r="C2446" t="s">
        <v>802</v>
      </c>
      <c r="D2446" t="s">
        <v>451</v>
      </c>
      <c r="E2446">
        <v>71</v>
      </c>
      <c r="F2446">
        <v>85</v>
      </c>
      <c r="G2446">
        <v>58.5</v>
      </c>
      <c r="H2446">
        <v>57.7</v>
      </c>
      <c r="I2446">
        <v>3658</v>
      </c>
    </row>
    <row r="2447" spans="1:9">
      <c r="A2447" t="s">
        <v>801</v>
      </c>
      <c r="B2447" t="s">
        <v>485</v>
      </c>
      <c r="C2447" t="s">
        <v>802</v>
      </c>
      <c r="D2447" t="s">
        <v>455</v>
      </c>
      <c r="E2447">
        <v>111</v>
      </c>
      <c r="F2447">
        <v>70</v>
      </c>
      <c r="G2447">
        <v>55</v>
      </c>
      <c r="H2447">
        <v>44.6</v>
      </c>
      <c r="I2447">
        <v>6151</v>
      </c>
    </row>
    <row r="2448" spans="1:9">
      <c r="A2448" t="s">
        <v>801</v>
      </c>
      <c r="B2448" t="s">
        <v>485</v>
      </c>
      <c r="C2448" t="s">
        <v>802</v>
      </c>
      <c r="D2448" t="s">
        <v>455</v>
      </c>
      <c r="E2448">
        <v>114</v>
      </c>
      <c r="F2448">
        <v>129</v>
      </c>
      <c r="G2448">
        <v>99</v>
      </c>
      <c r="H2448">
        <v>75.5</v>
      </c>
      <c r="I2448">
        <v>77542</v>
      </c>
    </row>
    <row r="2449" spans="1:9">
      <c r="A2449" t="s">
        <v>801</v>
      </c>
      <c r="B2449" t="s">
        <v>485</v>
      </c>
      <c r="C2449" t="s">
        <v>802</v>
      </c>
      <c r="D2449" t="s">
        <v>455</v>
      </c>
      <c r="E2449">
        <v>121</v>
      </c>
      <c r="F2449">
        <v>45</v>
      </c>
      <c r="G2449">
        <v>29</v>
      </c>
      <c r="H2449">
        <v>24.4</v>
      </c>
      <c r="I2449">
        <v>37234</v>
      </c>
    </row>
    <row r="2450" spans="1:9">
      <c r="A2450" t="s">
        <v>801</v>
      </c>
      <c r="B2450" t="s">
        <v>485</v>
      </c>
      <c r="C2450" t="s">
        <v>802</v>
      </c>
      <c r="D2450" t="s">
        <v>455</v>
      </c>
      <c r="E2450">
        <v>161</v>
      </c>
      <c r="F2450">
        <v>63</v>
      </c>
      <c r="G2450">
        <v>38</v>
      </c>
      <c r="H2450">
        <v>40.65</v>
      </c>
      <c r="I2450">
        <v>8847</v>
      </c>
    </row>
    <row r="2451" spans="1:9">
      <c r="A2451" t="s">
        <v>801</v>
      </c>
      <c r="B2451" t="s">
        <v>485</v>
      </c>
      <c r="C2451" t="s">
        <v>802</v>
      </c>
      <c r="D2451" t="s">
        <v>441</v>
      </c>
      <c r="E2451">
        <v>311</v>
      </c>
      <c r="F2451">
        <v>225</v>
      </c>
      <c r="G2451">
        <v>127.5</v>
      </c>
      <c r="H2451">
        <v>153.55000000000001</v>
      </c>
      <c r="I2451">
        <v>13339</v>
      </c>
    </row>
    <row r="2452" spans="1:9">
      <c r="A2452" t="s">
        <v>801</v>
      </c>
      <c r="B2452" t="s">
        <v>485</v>
      </c>
      <c r="C2452" t="s">
        <v>802</v>
      </c>
      <c r="D2452" t="s">
        <v>433</v>
      </c>
      <c r="E2452">
        <v>521</v>
      </c>
      <c r="F2452">
        <v>184</v>
      </c>
      <c r="G2452">
        <v>112.8</v>
      </c>
      <c r="H2452">
        <v>125.2</v>
      </c>
      <c r="I2452">
        <v>10308</v>
      </c>
    </row>
    <row r="2453" spans="1:9">
      <c r="A2453" t="s">
        <v>801</v>
      </c>
      <c r="B2453" t="s">
        <v>485</v>
      </c>
      <c r="C2453" t="s">
        <v>802</v>
      </c>
      <c r="D2453" t="s">
        <v>433</v>
      </c>
      <c r="E2453">
        <v>522</v>
      </c>
      <c r="F2453">
        <v>220</v>
      </c>
      <c r="G2453">
        <v>133.33333332999999</v>
      </c>
      <c r="H2453">
        <v>148.75</v>
      </c>
      <c r="I2453">
        <v>7324</v>
      </c>
    </row>
    <row r="2454" spans="1:9">
      <c r="A2454" t="s">
        <v>801</v>
      </c>
      <c r="B2454" t="s">
        <v>485</v>
      </c>
      <c r="C2454" t="s">
        <v>802</v>
      </c>
      <c r="D2454" t="s">
        <v>433</v>
      </c>
      <c r="E2454">
        <v>523</v>
      </c>
      <c r="F2454">
        <v>250</v>
      </c>
      <c r="G2454">
        <v>156</v>
      </c>
      <c r="H2454">
        <v>170</v>
      </c>
      <c r="I2454">
        <v>4674</v>
      </c>
    </row>
    <row r="2455" spans="1:9">
      <c r="A2455" t="s">
        <v>801</v>
      </c>
      <c r="B2455" t="s">
        <v>485</v>
      </c>
      <c r="C2455" t="s">
        <v>802</v>
      </c>
      <c r="D2455" t="s">
        <v>433</v>
      </c>
      <c r="E2455">
        <v>531</v>
      </c>
      <c r="F2455">
        <v>195</v>
      </c>
      <c r="G2455">
        <v>125</v>
      </c>
      <c r="H2455">
        <v>125.7</v>
      </c>
      <c r="I2455">
        <v>22342</v>
      </c>
    </row>
    <row r="2456" spans="1:9">
      <c r="A2456" t="s">
        <v>801</v>
      </c>
      <c r="B2456" t="s">
        <v>485</v>
      </c>
      <c r="C2456" t="s">
        <v>802</v>
      </c>
      <c r="D2456" t="s">
        <v>433</v>
      </c>
      <c r="E2456">
        <v>532</v>
      </c>
      <c r="F2456">
        <v>230</v>
      </c>
      <c r="G2456">
        <v>150.15</v>
      </c>
      <c r="H2456">
        <v>158.80000000000001</v>
      </c>
      <c r="I2456">
        <v>22366</v>
      </c>
    </row>
    <row r="2457" spans="1:9">
      <c r="A2457" t="s">
        <v>801</v>
      </c>
      <c r="B2457" t="s">
        <v>485</v>
      </c>
      <c r="C2457" t="s">
        <v>802</v>
      </c>
      <c r="D2457" t="s">
        <v>433</v>
      </c>
      <c r="E2457">
        <v>533</v>
      </c>
      <c r="F2457">
        <v>263</v>
      </c>
      <c r="G2457">
        <v>166.8</v>
      </c>
      <c r="H2457">
        <v>181.6</v>
      </c>
      <c r="I2457">
        <v>10870</v>
      </c>
    </row>
    <row r="2458" spans="1:9">
      <c r="A2458" t="s">
        <v>801</v>
      </c>
      <c r="B2458" t="s">
        <v>485</v>
      </c>
      <c r="C2458" t="s">
        <v>802</v>
      </c>
      <c r="D2458" t="s">
        <v>433</v>
      </c>
      <c r="E2458">
        <v>534</v>
      </c>
      <c r="F2458">
        <v>299</v>
      </c>
      <c r="G2458">
        <v>183.2</v>
      </c>
      <c r="H2458">
        <v>205</v>
      </c>
      <c r="I2458">
        <v>4858</v>
      </c>
    </row>
    <row r="2459" spans="1:9">
      <c r="A2459" t="s">
        <v>801</v>
      </c>
      <c r="B2459" t="s">
        <v>485</v>
      </c>
      <c r="C2459" t="s">
        <v>802</v>
      </c>
      <c r="D2459" t="s">
        <v>433</v>
      </c>
      <c r="E2459">
        <v>575</v>
      </c>
      <c r="F2459">
        <v>41</v>
      </c>
      <c r="G2459">
        <v>25.6</v>
      </c>
      <c r="H2459">
        <v>28.7</v>
      </c>
      <c r="I2459">
        <v>3492</v>
      </c>
    </row>
    <row r="2460" spans="1:9">
      <c r="A2460" t="s">
        <v>801</v>
      </c>
      <c r="B2460" t="s">
        <v>485</v>
      </c>
      <c r="C2460" t="s">
        <v>802</v>
      </c>
      <c r="D2460" t="s">
        <v>433</v>
      </c>
      <c r="E2460">
        <v>577</v>
      </c>
      <c r="F2460">
        <v>50</v>
      </c>
      <c r="G2460">
        <v>25.5</v>
      </c>
      <c r="H2460">
        <v>33.700000000000003</v>
      </c>
      <c r="I2460">
        <v>10628</v>
      </c>
    </row>
    <row r="2461" spans="1:9">
      <c r="A2461" t="s">
        <v>801</v>
      </c>
      <c r="B2461" t="s">
        <v>485</v>
      </c>
      <c r="C2461" t="s">
        <v>802</v>
      </c>
      <c r="D2461" t="s">
        <v>799</v>
      </c>
      <c r="E2461">
        <v>615</v>
      </c>
      <c r="F2461">
        <v>1900</v>
      </c>
      <c r="G2461">
        <v>910</v>
      </c>
      <c r="H2461">
        <v>1310</v>
      </c>
      <c r="I2461">
        <v>2265</v>
      </c>
    </row>
    <row r="2462" spans="1:9">
      <c r="A2462" t="s">
        <v>801</v>
      </c>
      <c r="B2462" t="s">
        <v>485</v>
      </c>
      <c r="C2462" t="s">
        <v>71</v>
      </c>
      <c r="D2462" t="s">
        <v>451</v>
      </c>
      <c r="E2462">
        <v>11</v>
      </c>
      <c r="F2462">
        <v>89</v>
      </c>
      <c r="G2462">
        <v>61</v>
      </c>
      <c r="H2462">
        <v>54</v>
      </c>
      <c r="I2462">
        <v>20421</v>
      </c>
    </row>
    <row r="2463" spans="1:9">
      <c r="A2463" t="s">
        <v>801</v>
      </c>
      <c r="B2463" t="s">
        <v>485</v>
      </c>
      <c r="C2463" t="s">
        <v>71</v>
      </c>
      <c r="D2463" t="s">
        <v>451</v>
      </c>
      <c r="E2463">
        <v>12</v>
      </c>
      <c r="F2463">
        <v>86</v>
      </c>
      <c r="G2463">
        <v>57</v>
      </c>
      <c r="H2463">
        <v>54</v>
      </c>
      <c r="I2463">
        <v>77303</v>
      </c>
    </row>
    <row r="2464" spans="1:9">
      <c r="A2464" t="s">
        <v>801</v>
      </c>
      <c r="B2464" t="s">
        <v>485</v>
      </c>
      <c r="C2464" t="s">
        <v>71</v>
      </c>
      <c r="D2464" t="s">
        <v>451</v>
      </c>
      <c r="E2464">
        <v>13</v>
      </c>
      <c r="F2464">
        <v>79</v>
      </c>
      <c r="G2464">
        <v>48</v>
      </c>
      <c r="H2464">
        <v>50.3</v>
      </c>
      <c r="I2464">
        <v>14658</v>
      </c>
    </row>
    <row r="2465" spans="1:9">
      <c r="A2465" t="s">
        <v>801</v>
      </c>
      <c r="B2465" t="s">
        <v>485</v>
      </c>
      <c r="C2465" t="s">
        <v>71</v>
      </c>
      <c r="D2465" t="s">
        <v>451</v>
      </c>
      <c r="E2465">
        <v>14</v>
      </c>
      <c r="F2465">
        <v>95</v>
      </c>
      <c r="G2465">
        <v>48.75</v>
      </c>
      <c r="H2465">
        <v>62.3</v>
      </c>
      <c r="I2465">
        <v>5691</v>
      </c>
    </row>
    <row r="2466" spans="1:9">
      <c r="A2466" t="s">
        <v>801</v>
      </c>
      <c r="B2466" t="s">
        <v>485</v>
      </c>
      <c r="C2466" t="s">
        <v>71</v>
      </c>
      <c r="D2466" t="s">
        <v>451</v>
      </c>
      <c r="E2466">
        <v>22</v>
      </c>
      <c r="F2466">
        <v>55</v>
      </c>
      <c r="G2466">
        <v>36.4</v>
      </c>
      <c r="H2466">
        <v>34.200000000000003</v>
      </c>
      <c r="I2466">
        <v>85278</v>
      </c>
    </row>
    <row r="2467" spans="1:9">
      <c r="A2467" t="s">
        <v>801</v>
      </c>
      <c r="B2467" t="s">
        <v>485</v>
      </c>
      <c r="C2467" t="s">
        <v>71</v>
      </c>
      <c r="D2467" t="s">
        <v>451</v>
      </c>
      <c r="E2467">
        <v>71</v>
      </c>
      <c r="F2467">
        <v>100</v>
      </c>
      <c r="G2467">
        <v>45.55</v>
      </c>
      <c r="H2467">
        <v>63</v>
      </c>
      <c r="I2467">
        <v>4886</v>
      </c>
    </row>
    <row r="2468" spans="1:9">
      <c r="A2468" t="s">
        <v>801</v>
      </c>
      <c r="B2468" t="s">
        <v>485</v>
      </c>
      <c r="C2468" t="s">
        <v>71</v>
      </c>
      <c r="D2468" t="s">
        <v>455</v>
      </c>
      <c r="E2468">
        <v>111</v>
      </c>
      <c r="F2468">
        <v>91</v>
      </c>
      <c r="G2468">
        <v>57</v>
      </c>
      <c r="H2468">
        <v>59.8</v>
      </c>
      <c r="I2468">
        <v>4933</v>
      </c>
    </row>
    <row r="2469" spans="1:9">
      <c r="A2469" t="s">
        <v>801</v>
      </c>
      <c r="B2469" t="s">
        <v>485</v>
      </c>
      <c r="C2469" t="s">
        <v>71</v>
      </c>
      <c r="D2469" t="s">
        <v>455</v>
      </c>
      <c r="E2469">
        <v>114</v>
      </c>
      <c r="F2469">
        <v>160</v>
      </c>
      <c r="G2469">
        <v>97</v>
      </c>
      <c r="H2469">
        <v>105.6</v>
      </c>
      <c r="I2469">
        <v>87155</v>
      </c>
    </row>
    <row r="2470" spans="1:9">
      <c r="A2470" t="s">
        <v>801</v>
      </c>
      <c r="B2470" t="s">
        <v>485</v>
      </c>
      <c r="C2470" t="s">
        <v>71</v>
      </c>
      <c r="D2470" t="s">
        <v>455</v>
      </c>
      <c r="E2470">
        <v>121</v>
      </c>
      <c r="F2470">
        <v>46</v>
      </c>
      <c r="G2470">
        <v>34</v>
      </c>
      <c r="H2470">
        <v>23.5</v>
      </c>
      <c r="I2470">
        <v>51270</v>
      </c>
    </row>
    <row r="2471" spans="1:9">
      <c r="A2471" t="s">
        <v>801</v>
      </c>
      <c r="B2471" t="s">
        <v>485</v>
      </c>
      <c r="C2471" t="s">
        <v>71</v>
      </c>
      <c r="D2471" t="s">
        <v>455</v>
      </c>
      <c r="E2471">
        <v>161</v>
      </c>
      <c r="F2471">
        <v>70</v>
      </c>
      <c r="G2471">
        <v>45</v>
      </c>
      <c r="H2471">
        <v>47.1</v>
      </c>
      <c r="I2471">
        <v>8276</v>
      </c>
    </row>
    <row r="2472" spans="1:9">
      <c r="A2472" t="s">
        <v>801</v>
      </c>
      <c r="B2472" t="s">
        <v>485</v>
      </c>
      <c r="C2472" t="s">
        <v>71</v>
      </c>
      <c r="D2472" t="s">
        <v>441</v>
      </c>
      <c r="E2472">
        <v>311</v>
      </c>
      <c r="F2472">
        <v>261</v>
      </c>
      <c r="G2472">
        <v>120</v>
      </c>
      <c r="H2472">
        <v>198.4</v>
      </c>
      <c r="I2472">
        <v>8055</v>
      </c>
    </row>
    <row r="2473" spans="1:9">
      <c r="A2473" t="s">
        <v>801</v>
      </c>
      <c r="B2473" t="s">
        <v>485</v>
      </c>
      <c r="C2473" t="s">
        <v>71</v>
      </c>
      <c r="D2473" t="s">
        <v>433</v>
      </c>
      <c r="E2473">
        <v>521</v>
      </c>
      <c r="F2473">
        <v>216</v>
      </c>
      <c r="G2473">
        <v>96</v>
      </c>
      <c r="H2473">
        <v>154</v>
      </c>
      <c r="I2473">
        <v>6149</v>
      </c>
    </row>
    <row r="2474" spans="1:9">
      <c r="A2474" t="s">
        <v>801</v>
      </c>
      <c r="B2474" t="s">
        <v>485</v>
      </c>
      <c r="C2474" t="s">
        <v>71</v>
      </c>
      <c r="D2474" t="s">
        <v>433</v>
      </c>
      <c r="E2474">
        <v>522</v>
      </c>
      <c r="F2474">
        <v>250</v>
      </c>
      <c r="G2474">
        <v>116.25</v>
      </c>
      <c r="H2474">
        <v>187</v>
      </c>
      <c r="I2474">
        <v>4133</v>
      </c>
    </row>
    <row r="2475" spans="1:9">
      <c r="A2475" t="s">
        <v>801</v>
      </c>
      <c r="B2475" t="s">
        <v>485</v>
      </c>
      <c r="C2475" t="s">
        <v>71</v>
      </c>
      <c r="D2475" t="s">
        <v>433</v>
      </c>
      <c r="E2475">
        <v>523</v>
      </c>
      <c r="F2475">
        <v>273</v>
      </c>
      <c r="G2475">
        <v>133.80000000000001</v>
      </c>
      <c r="H2475">
        <v>196.85</v>
      </c>
      <c r="I2475">
        <v>3007</v>
      </c>
    </row>
    <row r="2476" spans="1:9">
      <c r="A2476" t="s">
        <v>801</v>
      </c>
      <c r="B2476" t="s">
        <v>485</v>
      </c>
      <c r="C2476" t="s">
        <v>71</v>
      </c>
      <c r="D2476" t="s">
        <v>433</v>
      </c>
      <c r="E2476">
        <v>531</v>
      </c>
      <c r="F2476">
        <v>230</v>
      </c>
      <c r="G2476">
        <v>110</v>
      </c>
      <c r="H2476">
        <v>163</v>
      </c>
      <c r="I2476">
        <v>19556</v>
      </c>
    </row>
    <row r="2477" spans="1:9">
      <c r="A2477" t="s">
        <v>801</v>
      </c>
      <c r="B2477" t="s">
        <v>485</v>
      </c>
      <c r="C2477" t="s">
        <v>71</v>
      </c>
      <c r="D2477" t="s">
        <v>433</v>
      </c>
      <c r="E2477">
        <v>532</v>
      </c>
      <c r="F2477">
        <v>275</v>
      </c>
      <c r="G2477">
        <v>141.75</v>
      </c>
      <c r="H2477">
        <v>198</v>
      </c>
      <c r="I2477">
        <v>19259</v>
      </c>
    </row>
    <row r="2478" spans="1:9">
      <c r="A2478" t="s">
        <v>801</v>
      </c>
      <c r="B2478" t="s">
        <v>485</v>
      </c>
      <c r="C2478" t="s">
        <v>71</v>
      </c>
      <c r="D2478" t="s">
        <v>433</v>
      </c>
      <c r="E2478">
        <v>533</v>
      </c>
      <c r="F2478">
        <v>316</v>
      </c>
      <c r="G2478">
        <v>153.44999999999999</v>
      </c>
      <c r="H2478">
        <v>223</v>
      </c>
      <c r="I2478">
        <v>8825</v>
      </c>
    </row>
    <row r="2479" spans="1:9">
      <c r="A2479" t="s">
        <v>801</v>
      </c>
      <c r="B2479" t="s">
        <v>485</v>
      </c>
      <c r="C2479" t="s">
        <v>71</v>
      </c>
      <c r="D2479" t="s">
        <v>433</v>
      </c>
      <c r="E2479">
        <v>534</v>
      </c>
      <c r="F2479">
        <v>335</v>
      </c>
      <c r="G2479">
        <v>168</v>
      </c>
      <c r="H2479">
        <v>243.6</v>
      </c>
      <c r="I2479">
        <v>3560</v>
      </c>
    </row>
    <row r="2480" spans="1:9">
      <c r="A2480" t="s">
        <v>801</v>
      </c>
      <c r="B2480" t="s">
        <v>485</v>
      </c>
      <c r="C2480" t="s">
        <v>71</v>
      </c>
      <c r="D2480" t="s">
        <v>433</v>
      </c>
      <c r="E2480">
        <v>575</v>
      </c>
      <c r="F2480">
        <v>45</v>
      </c>
      <c r="G2480">
        <v>22.5</v>
      </c>
      <c r="H2480">
        <v>32</v>
      </c>
      <c r="I2480">
        <v>1313</v>
      </c>
    </row>
    <row r="2481" spans="1:9">
      <c r="A2481" t="s">
        <v>801</v>
      </c>
      <c r="B2481" t="s">
        <v>485</v>
      </c>
      <c r="C2481" t="s">
        <v>71</v>
      </c>
      <c r="D2481" t="s">
        <v>433</v>
      </c>
      <c r="E2481">
        <v>577</v>
      </c>
      <c r="F2481">
        <v>47</v>
      </c>
      <c r="G2481">
        <v>22.75</v>
      </c>
      <c r="H2481">
        <v>30.4</v>
      </c>
      <c r="I2481">
        <v>5249</v>
      </c>
    </row>
    <row r="2482" spans="1:9">
      <c r="A2482" t="s">
        <v>801</v>
      </c>
      <c r="B2482" t="s">
        <v>485</v>
      </c>
      <c r="C2482" t="s">
        <v>71</v>
      </c>
      <c r="D2482" t="s">
        <v>799</v>
      </c>
      <c r="E2482">
        <v>615</v>
      </c>
      <c r="F2482">
        <v>1990</v>
      </c>
      <c r="G2482">
        <v>902</v>
      </c>
      <c r="H2482">
        <v>1490</v>
      </c>
      <c r="I2482">
        <v>1939</v>
      </c>
    </row>
    <row r="2483" spans="1:9">
      <c r="A2483" t="s">
        <v>801</v>
      </c>
      <c r="B2483" t="s">
        <v>485</v>
      </c>
      <c r="C2483" t="s">
        <v>73</v>
      </c>
      <c r="D2483" t="s">
        <v>451</v>
      </c>
      <c r="E2483">
        <v>11</v>
      </c>
      <c r="F2483">
        <v>84</v>
      </c>
      <c r="G2483">
        <v>81</v>
      </c>
      <c r="H2483">
        <v>53.35</v>
      </c>
      <c r="I2483">
        <v>9462</v>
      </c>
    </row>
    <row r="2484" spans="1:9">
      <c r="A2484" t="s">
        <v>801</v>
      </c>
      <c r="B2484" t="s">
        <v>485</v>
      </c>
      <c r="C2484" t="s">
        <v>73</v>
      </c>
      <c r="D2484" t="s">
        <v>451</v>
      </c>
      <c r="E2484">
        <v>12</v>
      </c>
      <c r="F2484">
        <v>75</v>
      </c>
      <c r="G2484">
        <v>73</v>
      </c>
      <c r="H2484">
        <v>42.7</v>
      </c>
      <c r="I2484">
        <v>15755</v>
      </c>
    </row>
    <row r="2485" spans="1:9">
      <c r="A2485" t="s">
        <v>801</v>
      </c>
      <c r="B2485" t="s">
        <v>485</v>
      </c>
      <c r="C2485" t="s">
        <v>73</v>
      </c>
      <c r="D2485" t="s">
        <v>451</v>
      </c>
      <c r="E2485">
        <v>13</v>
      </c>
      <c r="F2485">
        <v>84</v>
      </c>
      <c r="G2485">
        <v>41.9</v>
      </c>
      <c r="H2485">
        <v>57.6</v>
      </c>
      <c r="I2485">
        <v>7105</v>
      </c>
    </row>
    <row r="2486" spans="1:9">
      <c r="A2486" t="s">
        <v>801</v>
      </c>
      <c r="B2486" t="s">
        <v>485</v>
      </c>
      <c r="C2486" t="s">
        <v>73</v>
      </c>
      <c r="D2486" t="s">
        <v>451</v>
      </c>
      <c r="E2486">
        <v>14</v>
      </c>
      <c r="F2486">
        <v>84</v>
      </c>
      <c r="G2486">
        <v>49.95</v>
      </c>
      <c r="H2486">
        <v>62.7</v>
      </c>
      <c r="I2486">
        <v>2597</v>
      </c>
    </row>
    <row r="2487" spans="1:9">
      <c r="A2487" t="s">
        <v>801</v>
      </c>
      <c r="B2487" t="s">
        <v>485</v>
      </c>
      <c r="C2487" t="s">
        <v>73</v>
      </c>
      <c r="D2487" t="s">
        <v>451</v>
      </c>
      <c r="E2487">
        <v>22</v>
      </c>
      <c r="F2487">
        <v>55</v>
      </c>
      <c r="G2487">
        <v>45.5</v>
      </c>
      <c r="H2487">
        <v>35.200000000000003</v>
      </c>
      <c r="I2487">
        <v>28098</v>
      </c>
    </row>
    <row r="2488" spans="1:9">
      <c r="A2488" t="s">
        <v>801</v>
      </c>
      <c r="B2488" t="s">
        <v>485</v>
      </c>
      <c r="C2488" t="s">
        <v>73</v>
      </c>
      <c r="D2488" t="s">
        <v>451</v>
      </c>
      <c r="E2488">
        <v>71</v>
      </c>
      <c r="F2488">
        <v>70</v>
      </c>
      <c r="G2488">
        <v>48.8</v>
      </c>
      <c r="H2488">
        <v>46.6</v>
      </c>
      <c r="I2488">
        <v>1231</v>
      </c>
    </row>
    <row r="2489" spans="1:9">
      <c r="A2489" t="s">
        <v>801</v>
      </c>
      <c r="B2489" t="s">
        <v>485</v>
      </c>
      <c r="C2489" t="s">
        <v>73</v>
      </c>
      <c r="D2489" t="s">
        <v>455</v>
      </c>
      <c r="E2489">
        <v>111</v>
      </c>
      <c r="F2489">
        <v>111</v>
      </c>
      <c r="G2489">
        <v>64</v>
      </c>
      <c r="H2489">
        <v>73.5</v>
      </c>
      <c r="I2489">
        <v>1152</v>
      </c>
    </row>
    <row r="2490" spans="1:9">
      <c r="A2490" t="s">
        <v>801</v>
      </c>
      <c r="B2490" t="s">
        <v>485</v>
      </c>
      <c r="C2490" t="s">
        <v>73</v>
      </c>
      <c r="D2490" t="s">
        <v>455</v>
      </c>
      <c r="E2490">
        <v>114</v>
      </c>
      <c r="F2490">
        <v>202</v>
      </c>
      <c r="G2490">
        <v>108</v>
      </c>
      <c r="H2490">
        <v>139.9</v>
      </c>
      <c r="I2490">
        <v>22881</v>
      </c>
    </row>
    <row r="2491" spans="1:9">
      <c r="A2491" t="s">
        <v>801</v>
      </c>
      <c r="B2491" t="s">
        <v>485</v>
      </c>
      <c r="C2491" t="s">
        <v>73</v>
      </c>
      <c r="D2491" t="s">
        <v>455</v>
      </c>
      <c r="E2491">
        <v>121</v>
      </c>
      <c r="F2491">
        <v>38</v>
      </c>
      <c r="G2491">
        <v>29.25</v>
      </c>
      <c r="H2491">
        <v>21.9</v>
      </c>
      <c r="I2491">
        <v>10284</v>
      </c>
    </row>
    <row r="2492" spans="1:9">
      <c r="A2492" t="s">
        <v>801</v>
      </c>
      <c r="B2492" t="s">
        <v>485</v>
      </c>
      <c r="C2492" t="s">
        <v>73</v>
      </c>
      <c r="D2492" t="s">
        <v>455</v>
      </c>
      <c r="E2492">
        <v>161</v>
      </c>
      <c r="F2492">
        <v>85</v>
      </c>
      <c r="G2492">
        <v>51</v>
      </c>
      <c r="H2492">
        <v>58.5</v>
      </c>
      <c r="I2492">
        <v>1698</v>
      </c>
    </row>
    <row r="2493" spans="1:9">
      <c r="A2493" t="s">
        <v>801</v>
      </c>
      <c r="B2493" t="s">
        <v>485</v>
      </c>
      <c r="C2493" t="s">
        <v>73</v>
      </c>
      <c r="D2493" t="s">
        <v>441</v>
      </c>
      <c r="E2493">
        <v>311</v>
      </c>
      <c r="F2493">
        <v>219</v>
      </c>
      <c r="G2493">
        <v>132</v>
      </c>
      <c r="H2493">
        <v>162.35</v>
      </c>
      <c r="I2493">
        <v>4948</v>
      </c>
    </row>
    <row r="2494" spans="1:9">
      <c r="A2494" t="s">
        <v>801</v>
      </c>
      <c r="B2494" t="s">
        <v>485</v>
      </c>
      <c r="C2494" t="s">
        <v>73</v>
      </c>
      <c r="D2494" t="s">
        <v>433</v>
      </c>
      <c r="E2494">
        <v>521</v>
      </c>
      <c r="F2494">
        <v>191</v>
      </c>
      <c r="G2494">
        <v>114.875</v>
      </c>
      <c r="H2494">
        <v>133</v>
      </c>
      <c r="I2494">
        <v>2730</v>
      </c>
    </row>
    <row r="2495" spans="1:9">
      <c r="A2495" t="s">
        <v>801</v>
      </c>
      <c r="B2495" t="s">
        <v>485</v>
      </c>
      <c r="C2495" t="s">
        <v>73</v>
      </c>
      <c r="D2495" t="s">
        <v>433</v>
      </c>
      <c r="E2495">
        <v>522</v>
      </c>
      <c r="F2495">
        <v>221</v>
      </c>
      <c r="G2495">
        <v>142</v>
      </c>
      <c r="H2495">
        <v>165</v>
      </c>
      <c r="I2495">
        <v>1971</v>
      </c>
    </row>
    <row r="2496" spans="1:9">
      <c r="A2496" t="s">
        <v>801</v>
      </c>
      <c r="B2496" t="s">
        <v>485</v>
      </c>
      <c r="C2496" t="s">
        <v>73</v>
      </c>
      <c r="D2496" t="s">
        <v>433</v>
      </c>
      <c r="E2496">
        <v>523</v>
      </c>
      <c r="F2496">
        <v>281</v>
      </c>
      <c r="G2496">
        <v>157.25</v>
      </c>
      <c r="H2496">
        <v>193</v>
      </c>
      <c r="I2496">
        <v>1135</v>
      </c>
    </row>
    <row r="2497" spans="1:9">
      <c r="A2497" t="s">
        <v>801</v>
      </c>
      <c r="B2497" t="s">
        <v>485</v>
      </c>
      <c r="C2497" t="s">
        <v>73</v>
      </c>
      <c r="D2497" t="s">
        <v>433</v>
      </c>
      <c r="E2497">
        <v>531</v>
      </c>
      <c r="F2497">
        <v>205</v>
      </c>
      <c r="G2497">
        <v>132</v>
      </c>
      <c r="H2497">
        <v>139</v>
      </c>
      <c r="I2497">
        <v>7478</v>
      </c>
    </row>
    <row r="2498" spans="1:9">
      <c r="A2498" t="s">
        <v>801</v>
      </c>
      <c r="B2498" t="s">
        <v>485</v>
      </c>
      <c r="C2498" t="s">
        <v>73</v>
      </c>
      <c r="D2498" t="s">
        <v>433</v>
      </c>
      <c r="E2498">
        <v>532</v>
      </c>
      <c r="F2498">
        <v>265</v>
      </c>
      <c r="G2498">
        <v>158.05000000000001</v>
      </c>
      <c r="H2498">
        <v>172</v>
      </c>
      <c r="I2498">
        <v>7177</v>
      </c>
    </row>
    <row r="2499" spans="1:9">
      <c r="A2499" t="s">
        <v>801</v>
      </c>
      <c r="B2499" t="s">
        <v>485</v>
      </c>
      <c r="C2499" t="s">
        <v>73</v>
      </c>
      <c r="D2499" t="s">
        <v>433</v>
      </c>
      <c r="E2499">
        <v>533</v>
      </c>
      <c r="F2499">
        <v>285</v>
      </c>
      <c r="G2499">
        <v>182.75</v>
      </c>
      <c r="H2499">
        <v>204.1</v>
      </c>
      <c r="I2499">
        <v>3478</v>
      </c>
    </row>
    <row r="2500" spans="1:9">
      <c r="A2500" t="s">
        <v>801</v>
      </c>
      <c r="B2500" t="s">
        <v>485</v>
      </c>
      <c r="C2500" t="s">
        <v>73</v>
      </c>
      <c r="D2500" t="s">
        <v>433</v>
      </c>
      <c r="E2500">
        <v>534</v>
      </c>
      <c r="F2500">
        <v>353</v>
      </c>
      <c r="G2500">
        <v>211.2</v>
      </c>
      <c r="H2500">
        <v>266.89999999999998</v>
      </c>
      <c r="I2500">
        <v>1493</v>
      </c>
    </row>
    <row r="2501" spans="1:9">
      <c r="A2501" t="s">
        <v>801</v>
      </c>
      <c r="B2501" t="s">
        <v>485</v>
      </c>
      <c r="C2501" t="s">
        <v>73</v>
      </c>
      <c r="D2501" t="s">
        <v>433</v>
      </c>
      <c r="E2501">
        <v>575</v>
      </c>
      <c r="F2501">
        <v>42</v>
      </c>
      <c r="G2501">
        <v>24.9</v>
      </c>
      <c r="H2501">
        <v>29.8</v>
      </c>
      <c r="I2501">
        <v>756</v>
      </c>
    </row>
    <row r="2502" spans="1:9">
      <c r="A2502" t="s">
        <v>801</v>
      </c>
      <c r="B2502" t="s">
        <v>485</v>
      </c>
      <c r="C2502" t="s">
        <v>73</v>
      </c>
      <c r="D2502" t="s">
        <v>433</v>
      </c>
      <c r="E2502">
        <v>577</v>
      </c>
      <c r="F2502">
        <v>48.5</v>
      </c>
      <c r="G2502">
        <v>27.2</v>
      </c>
      <c r="H2502">
        <v>32</v>
      </c>
      <c r="I2502">
        <v>2913</v>
      </c>
    </row>
    <row r="2503" spans="1:9">
      <c r="A2503" t="s">
        <v>801</v>
      </c>
      <c r="B2503" t="s">
        <v>485</v>
      </c>
      <c r="C2503" t="s">
        <v>73</v>
      </c>
      <c r="D2503" t="s">
        <v>799</v>
      </c>
      <c r="E2503">
        <v>615</v>
      </c>
      <c r="F2503">
        <v>1950</v>
      </c>
      <c r="G2503">
        <v>1067.3</v>
      </c>
      <c r="H2503">
        <v>1530</v>
      </c>
      <c r="I2503">
        <v>413</v>
      </c>
    </row>
    <row r="2504" spans="1:9">
      <c r="A2504" t="s">
        <v>801</v>
      </c>
      <c r="B2504" t="s">
        <v>485</v>
      </c>
      <c r="C2504" t="s">
        <v>800</v>
      </c>
      <c r="D2504" t="s">
        <v>451</v>
      </c>
      <c r="E2504">
        <v>11</v>
      </c>
      <c r="F2504">
        <v>68</v>
      </c>
      <c r="G2504">
        <v>50</v>
      </c>
      <c r="H2504">
        <v>43</v>
      </c>
      <c r="I2504">
        <v>29548</v>
      </c>
    </row>
    <row r="2505" spans="1:9">
      <c r="A2505" t="s">
        <v>801</v>
      </c>
      <c r="B2505" t="s">
        <v>485</v>
      </c>
      <c r="C2505" t="s">
        <v>800</v>
      </c>
      <c r="D2505" t="s">
        <v>451</v>
      </c>
      <c r="E2505">
        <v>12</v>
      </c>
      <c r="F2505">
        <v>65</v>
      </c>
      <c r="G2505">
        <v>47</v>
      </c>
      <c r="H2505">
        <v>42</v>
      </c>
      <c r="I2505">
        <v>96870</v>
      </c>
    </row>
    <row r="2506" spans="1:9">
      <c r="A2506" t="s">
        <v>801</v>
      </c>
      <c r="B2506" t="s">
        <v>485</v>
      </c>
      <c r="C2506" t="s">
        <v>800</v>
      </c>
      <c r="D2506" t="s">
        <v>451</v>
      </c>
      <c r="E2506">
        <v>13</v>
      </c>
      <c r="F2506">
        <v>58</v>
      </c>
      <c r="G2506">
        <v>40.5</v>
      </c>
      <c r="H2506">
        <v>36.4</v>
      </c>
      <c r="I2506">
        <v>25668</v>
      </c>
    </row>
    <row r="2507" spans="1:9">
      <c r="A2507" t="s">
        <v>801</v>
      </c>
      <c r="B2507" t="s">
        <v>485</v>
      </c>
      <c r="C2507" t="s">
        <v>800</v>
      </c>
      <c r="D2507" t="s">
        <v>451</v>
      </c>
      <c r="E2507">
        <v>14</v>
      </c>
      <c r="F2507">
        <v>80</v>
      </c>
      <c r="G2507">
        <v>51.3</v>
      </c>
      <c r="H2507">
        <v>56.5</v>
      </c>
      <c r="I2507">
        <v>5155</v>
      </c>
    </row>
    <row r="2508" spans="1:9">
      <c r="A2508" t="s">
        <v>801</v>
      </c>
      <c r="B2508" t="s">
        <v>485</v>
      </c>
      <c r="C2508" t="s">
        <v>800</v>
      </c>
      <c r="D2508" t="s">
        <v>451</v>
      </c>
      <c r="E2508">
        <v>22</v>
      </c>
      <c r="F2508">
        <v>50</v>
      </c>
      <c r="G2508">
        <v>36</v>
      </c>
      <c r="H2508">
        <v>31.4</v>
      </c>
      <c r="I2508">
        <v>121001</v>
      </c>
    </row>
    <row r="2509" spans="1:9">
      <c r="A2509" t="s">
        <v>801</v>
      </c>
      <c r="B2509" t="s">
        <v>485</v>
      </c>
      <c r="C2509" t="s">
        <v>800</v>
      </c>
      <c r="D2509" t="s">
        <v>451</v>
      </c>
      <c r="E2509">
        <v>71</v>
      </c>
      <c r="F2509">
        <v>80</v>
      </c>
      <c r="G2509">
        <v>48.15</v>
      </c>
      <c r="H2509">
        <v>53.9</v>
      </c>
      <c r="I2509">
        <v>5212</v>
      </c>
    </row>
    <row r="2510" spans="1:9">
      <c r="A2510" t="s">
        <v>801</v>
      </c>
      <c r="B2510" t="s">
        <v>485</v>
      </c>
      <c r="C2510" t="s">
        <v>800</v>
      </c>
      <c r="D2510" t="s">
        <v>455</v>
      </c>
      <c r="E2510">
        <v>111</v>
      </c>
      <c r="F2510">
        <v>71</v>
      </c>
      <c r="G2510">
        <v>51.5</v>
      </c>
      <c r="H2510">
        <v>49</v>
      </c>
      <c r="I2510">
        <v>7104</v>
      </c>
    </row>
    <row r="2511" spans="1:9">
      <c r="A2511" t="s">
        <v>801</v>
      </c>
      <c r="B2511" t="s">
        <v>485</v>
      </c>
      <c r="C2511" t="s">
        <v>800</v>
      </c>
      <c r="D2511" t="s">
        <v>455</v>
      </c>
      <c r="E2511">
        <v>114</v>
      </c>
      <c r="F2511">
        <v>130</v>
      </c>
      <c r="G2511">
        <v>90</v>
      </c>
      <c r="H2511">
        <v>85.5</v>
      </c>
      <c r="I2511">
        <v>109822</v>
      </c>
    </row>
    <row r="2512" spans="1:9">
      <c r="A2512" t="s">
        <v>801</v>
      </c>
      <c r="B2512" t="s">
        <v>485</v>
      </c>
      <c r="C2512" t="s">
        <v>800</v>
      </c>
      <c r="D2512" t="s">
        <v>455</v>
      </c>
      <c r="E2512">
        <v>121</v>
      </c>
      <c r="F2512">
        <v>43.5</v>
      </c>
      <c r="G2512">
        <v>30.5</v>
      </c>
      <c r="H2512">
        <v>21.05</v>
      </c>
      <c r="I2512">
        <v>75221</v>
      </c>
    </row>
    <row r="2513" spans="1:9">
      <c r="A2513" t="s">
        <v>801</v>
      </c>
      <c r="B2513" t="s">
        <v>485</v>
      </c>
      <c r="C2513" t="s">
        <v>800</v>
      </c>
      <c r="D2513" t="s">
        <v>455</v>
      </c>
      <c r="E2513">
        <v>161</v>
      </c>
      <c r="F2513">
        <v>65</v>
      </c>
      <c r="G2513">
        <v>45.5</v>
      </c>
      <c r="H2513">
        <v>46.1</v>
      </c>
      <c r="I2513">
        <v>12326</v>
      </c>
    </row>
    <row r="2514" spans="1:9">
      <c r="A2514" t="s">
        <v>801</v>
      </c>
      <c r="B2514" t="s">
        <v>485</v>
      </c>
      <c r="C2514" t="s">
        <v>800</v>
      </c>
      <c r="D2514" t="s">
        <v>441</v>
      </c>
      <c r="E2514">
        <v>311</v>
      </c>
      <c r="F2514">
        <v>200</v>
      </c>
      <c r="G2514">
        <v>123.5</v>
      </c>
      <c r="H2514">
        <v>147</v>
      </c>
      <c r="I2514">
        <v>13261</v>
      </c>
    </row>
    <row r="2515" spans="1:9">
      <c r="A2515" t="s">
        <v>801</v>
      </c>
      <c r="B2515" t="s">
        <v>485</v>
      </c>
      <c r="C2515" t="s">
        <v>800</v>
      </c>
      <c r="D2515" t="s">
        <v>433</v>
      </c>
      <c r="E2515">
        <v>521</v>
      </c>
      <c r="F2515">
        <v>168</v>
      </c>
      <c r="G2515">
        <v>111.6</v>
      </c>
      <c r="H2515">
        <v>122.1</v>
      </c>
      <c r="I2515">
        <v>11053</v>
      </c>
    </row>
    <row r="2516" spans="1:9">
      <c r="A2516" t="s">
        <v>801</v>
      </c>
      <c r="B2516" t="s">
        <v>485</v>
      </c>
      <c r="C2516" t="s">
        <v>800</v>
      </c>
      <c r="D2516" t="s">
        <v>433</v>
      </c>
      <c r="E2516">
        <v>522</v>
      </c>
      <c r="F2516">
        <v>198</v>
      </c>
      <c r="G2516">
        <v>130.94999999999999</v>
      </c>
      <c r="H2516">
        <v>145.9</v>
      </c>
      <c r="I2516">
        <v>8624</v>
      </c>
    </row>
    <row r="2517" spans="1:9">
      <c r="A2517" t="s">
        <v>801</v>
      </c>
      <c r="B2517" t="s">
        <v>485</v>
      </c>
      <c r="C2517" t="s">
        <v>800</v>
      </c>
      <c r="D2517" t="s">
        <v>433</v>
      </c>
      <c r="E2517">
        <v>523</v>
      </c>
      <c r="F2517">
        <v>230</v>
      </c>
      <c r="G2517">
        <v>149</v>
      </c>
      <c r="H2517">
        <v>169.8</v>
      </c>
      <c r="I2517">
        <v>5985</v>
      </c>
    </row>
    <row r="2518" spans="1:9">
      <c r="A2518" t="s">
        <v>801</v>
      </c>
      <c r="B2518" t="s">
        <v>485</v>
      </c>
      <c r="C2518" t="s">
        <v>800</v>
      </c>
      <c r="D2518" t="s">
        <v>433</v>
      </c>
      <c r="E2518">
        <v>531</v>
      </c>
      <c r="F2518">
        <v>173.95</v>
      </c>
      <c r="G2518">
        <v>125.55</v>
      </c>
      <c r="H2518">
        <v>120.5</v>
      </c>
      <c r="I2518">
        <v>31105</v>
      </c>
    </row>
    <row r="2519" spans="1:9">
      <c r="A2519" t="s">
        <v>801</v>
      </c>
      <c r="B2519" t="s">
        <v>485</v>
      </c>
      <c r="C2519" t="s">
        <v>800</v>
      </c>
      <c r="D2519" t="s">
        <v>433</v>
      </c>
      <c r="E2519">
        <v>532</v>
      </c>
      <c r="F2519">
        <v>219</v>
      </c>
      <c r="G2519">
        <v>151.5</v>
      </c>
      <c r="H2519">
        <v>152.19999999999999</v>
      </c>
      <c r="I2519">
        <v>29651</v>
      </c>
    </row>
    <row r="2520" spans="1:9">
      <c r="A2520" t="s">
        <v>801</v>
      </c>
      <c r="B2520" t="s">
        <v>485</v>
      </c>
      <c r="C2520" t="s">
        <v>800</v>
      </c>
      <c r="D2520" t="s">
        <v>433</v>
      </c>
      <c r="E2520">
        <v>533</v>
      </c>
      <c r="F2520">
        <v>255</v>
      </c>
      <c r="G2520">
        <v>171</v>
      </c>
      <c r="H2520">
        <v>179.5</v>
      </c>
      <c r="I2520">
        <v>14129</v>
      </c>
    </row>
    <row r="2521" spans="1:9">
      <c r="A2521" t="s">
        <v>801</v>
      </c>
      <c r="B2521" t="s">
        <v>485</v>
      </c>
      <c r="C2521" t="s">
        <v>800</v>
      </c>
      <c r="D2521" t="s">
        <v>433</v>
      </c>
      <c r="E2521">
        <v>534</v>
      </c>
      <c r="F2521">
        <v>285</v>
      </c>
      <c r="G2521">
        <v>187.6</v>
      </c>
      <c r="H2521">
        <v>200.2</v>
      </c>
      <c r="I2521">
        <v>6182</v>
      </c>
    </row>
    <row r="2522" spans="1:9">
      <c r="A2522" t="s">
        <v>801</v>
      </c>
      <c r="B2522" t="s">
        <v>485</v>
      </c>
      <c r="C2522" t="s">
        <v>800</v>
      </c>
      <c r="D2522" t="s">
        <v>433</v>
      </c>
      <c r="E2522">
        <v>575</v>
      </c>
      <c r="F2522">
        <v>40</v>
      </c>
      <c r="G2522">
        <v>24.45</v>
      </c>
      <c r="H2522">
        <v>27.6</v>
      </c>
      <c r="I2522">
        <v>4542</v>
      </c>
    </row>
    <row r="2523" spans="1:9">
      <c r="A2523" t="s">
        <v>801</v>
      </c>
      <c r="B2523" t="s">
        <v>485</v>
      </c>
      <c r="C2523" t="s">
        <v>800</v>
      </c>
      <c r="D2523" t="s">
        <v>433</v>
      </c>
      <c r="E2523">
        <v>577</v>
      </c>
      <c r="F2523">
        <v>44</v>
      </c>
      <c r="G2523">
        <v>24.4</v>
      </c>
      <c r="H2523">
        <v>33.700000000000003</v>
      </c>
      <c r="I2523">
        <v>12271</v>
      </c>
    </row>
    <row r="2524" spans="1:9">
      <c r="A2524" t="s">
        <v>801</v>
      </c>
      <c r="B2524" t="s">
        <v>485</v>
      </c>
      <c r="C2524" t="s">
        <v>800</v>
      </c>
      <c r="D2524" t="s">
        <v>799</v>
      </c>
      <c r="E2524">
        <v>615</v>
      </c>
      <c r="F2524">
        <v>1780</v>
      </c>
      <c r="G2524">
        <v>1000</v>
      </c>
      <c r="H2524">
        <v>1302.3</v>
      </c>
      <c r="I2524">
        <v>3152</v>
      </c>
    </row>
    <row r="2525" spans="1:9">
      <c r="A2525" t="s">
        <v>801</v>
      </c>
      <c r="B2525" t="s">
        <v>327</v>
      </c>
      <c r="C2525" t="s">
        <v>70</v>
      </c>
      <c r="D2525" t="s">
        <v>451</v>
      </c>
      <c r="E2525">
        <v>11</v>
      </c>
      <c r="F2525">
        <v>72</v>
      </c>
      <c r="G2525">
        <v>59.25</v>
      </c>
      <c r="H2525">
        <v>38</v>
      </c>
      <c r="I2525">
        <v>1332175</v>
      </c>
    </row>
    <row r="2526" spans="1:9">
      <c r="A2526" t="s">
        <v>801</v>
      </c>
      <c r="B2526" t="s">
        <v>327</v>
      </c>
      <c r="C2526" t="s">
        <v>70</v>
      </c>
      <c r="D2526" t="s">
        <v>451</v>
      </c>
      <c r="E2526">
        <v>12</v>
      </c>
      <c r="F2526">
        <v>67</v>
      </c>
      <c r="G2526">
        <v>53</v>
      </c>
      <c r="H2526">
        <v>38</v>
      </c>
      <c r="I2526">
        <v>4637357</v>
      </c>
    </row>
    <row r="2527" spans="1:9">
      <c r="A2527" t="s">
        <v>801</v>
      </c>
      <c r="B2527" t="s">
        <v>327</v>
      </c>
      <c r="C2527" t="s">
        <v>70</v>
      </c>
      <c r="D2527" t="s">
        <v>451</v>
      </c>
      <c r="E2527">
        <v>13</v>
      </c>
      <c r="F2527">
        <v>60</v>
      </c>
      <c r="G2527">
        <v>45</v>
      </c>
      <c r="H2527">
        <v>36</v>
      </c>
      <c r="I2527">
        <v>1108286</v>
      </c>
    </row>
    <row r="2528" spans="1:9">
      <c r="A2528" t="s">
        <v>801</v>
      </c>
      <c r="B2528" t="s">
        <v>327</v>
      </c>
      <c r="C2528" t="s">
        <v>70</v>
      </c>
      <c r="D2528" t="s">
        <v>451</v>
      </c>
      <c r="E2528">
        <v>14</v>
      </c>
      <c r="F2528">
        <v>85</v>
      </c>
      <c r="G2528">
        <v>51</v>
      </c>
      <c r="H2528">
        <v>54</v>
      </c>
      <c r="I2528">
        <v>283443</v>
      </c>
    </row>
    <row r="2529" spans="1:9">
      <c r="A2529" t="s">
        <v>801</v>
      </c>
      <c r="B2529" t="s">
        <v>327</v>
      </c>
      <c r="C2529" t="s">
        <v>70</v>
      </c>
      <c r="D2529" t="s">
        <v>451</v>
      </c>
      <c r="E2529">
        <v>22</v>
      </c>
      <c r="F2529">
        <v>50</v>
      </c>
      <c r="G2529">
        <v>38.25</v>
      </c>
      <c r="H2529">
        <v>29.8</v>
      </c>
      <c r="I2529">
        <v>4838045</v>
      </c>
    </row>
    <row r="2530" spans="1:9">
      <c r="A2530" t="s">
        <v>801</v>
      </c>
      <c r="B2530" t="s">
        <v>327</v>
      </c>
      <c r="C2530" t="s">
        <v>70</v>
      </c>
      <c r="D2530" t="s">
        <v>451</v>
      </c>
      <c r="E2530">
        <v>71</v>
      </c>
      <c r="F2530">
        <v>86.5</v>
      </c>
      <c r="G2530">
        <v>48</v>
      </c>
      <c r="H2530">
        <v>56.55</v>
      </c>
      <c r="I2530">
        <v>236472</v>
      </c>
    </row>
    <row r="2531" spans="1:9">
      <c r="A2531" t="s">
        <v>801</v>
      </c>
      <c r="B2531" t="s">
        <v>327</v>
      </c>
      <c r="C2531" t="s">
        <v>70</v>
      </c>
      <c r="D2531" t="s">
        <v>455</v>
      </c>
      <c r="E2531">
        <v>111</v>
      </c>
      <c r="F2531">
        <v>75</v>
      </c>
      <c r="G2531">
        <v>59</v>
      </c>
      <c r="H2531">
        <v>46.5</v>
      </c>
      <c r="I2531">
        <v>315589</v>
      </c>
    </row>
    <row r="2532" spans="1:9">
      <c r="A2532" t="s">
        <v>801</v>
      </c>
      <c r="B2532" t="s">
        <v>327</v>
      </c>
      <c r="C2532" t="s">
        <v>70</v>
      </c>
      <c r="D2532" t="s">
        <v>455</v>
      </c>
      <c r="E2532">
        <v>114</v>
      </c>
      <c r="F2532">
        <v>135</v>
      </c>
      <c r="G2532">
        <v>101</v>
      </c>
      <c r="H2532">
        <v>80.599999999999994</v>
      </c>
      <c r="I2532">
        <v>5344182</v>
      </c>
    </row>
    <row r="2533" spans="1:9">
      <c r="A2533" t="s">
        <v>801</v>
      </c>
      <c r="B2533" t="s">
        <v>327</v>
      </c>
      <c r="C2533" t="s">
        <v>70</v>
      </c>
      <c r="D2533" t="s">
        <v>455</v>
      </c>
      <c r="E2533">
        <v>121</v>
      </c>
      <c r="F2533">
        <v>45</v>
      </c>
      <c r="G2533">
        <v>35.15</v>
      </c>
      <c r="H2533">
        <v>20</v>
      </c>
      <c r="I2533">
        <v>3698752</v>
      </c>
    </row>
    <row r="2534" spans="1:9">
      <c r="A2534" t="s">
        <v>801</v>
      </c>
      <c r="B2534" t="s">
        <v>327</v>
      </c>
      <c r="C2534" t="s">
        <v>70</v>
      </c>
      <c r="D2534" t="s">
        <v>455</v>
      </c>
      <c r="E2534">
        <v>161</v>
      </c>
      <c r="F2534">
        <v>70</v>
      </c>
      <c r="G2534">
        <v>46.5</v>
      </c>
      <c r="H2534">
        <v>45</v>
      </c>
      <c r="I2534">
        <v>471261</v>
      </c>
    </row>
    <row r="2535" spans="1:9">
      <c r="A2535" t="s">
        <v>801</v>
      </c>
      <c r="B2535" t="s">
        <v>327</v>
      </c>
      <c r="C2535" t="s">
        <v>70</v>
      </c>
      <c r="D2535" t="s">
        <v>441</v>
      </c>
      <c r="E2535">
        <v>311</v>
      </c>
      <c r="F2535">
        <v>215</v>
      </c>
      <c r="G2535">
        <v>120.25</v>
      </c>
      <c r="H2535">
        <v>147.69999999999999</v>
      </c>
      <c r="I2535">
        <v>552628</v>
      </c>
    </row>
    <row r="2536" spans="1:9">
      <c r="A2536" t="s">
        <v>801</v>
      </c>
      <c r="B2536" t="s">
        <v>327</v>
      </c>
      <c r="C2536" t="s">
        <v>70</v>
      </c>
      <c r="D2536" t="s">
        <v>433</v>
      </c>
      <c r="E2536">
        <v>521</v>
      </c>
      <c r="F2536">
        <v>175</v>
      </c>
      <c r="G2536">
        <v>102.05</v>
      </c>
      <c r="H2536">
        <v>117.2</v>
      </c>
      <c r="I2536">
        <v>448883</v>
      </c>
    </row>
    <row r="2537" spans="1:9">
      <c r="A2537" t="s">
        <v>801</v>
      </c>
      <c r="B2537" t="s">
        <v>327</v>
      </c>
      <c r="C2537" t="s">
        <v>70</v>
      </c>
      <c r="D2537" t="s">
        <v>433</v>
      </c>
      <c r="E2537">
        <v>522</v>
      </c>
      <c r="F2537">
        <v>206</v>
      </c>
      <c r="G2537">
        <v>121.8</v>
      </c>
      <c r="H2537">
        <v>140</v>
      </c>
      <c r="I2537">
        <v>348799</v>
      </c>
    </row>
    <row r="2538" spans="1:9">
      <c r="A2538" t="s">
        <v>801</v>
      </c>
      <c r="B2538" t="s">
        <v>327</v>
      </c>
      <c r="C2538" t="s">
        <v>70</v>
      </c>
      <c r="D2538" t="s">
        <v>433</v>
      </c>
      <c r="E2538">
        <v>523</v>
      </c>
      <c r="F2538">
        <v>241.5</v>
      </c>
      <c r="G2538">
        <v>141.75</v>
      </c>
      <c r="H2538">
        <v>163.19999999999999</v>
      </c>
      <c r="I2538">
        <v>241229</v>
      </c>
    </row>
    <row r="2539" spans="1:9">
      <c r="A2539" t="s">
        <v>801</v>
      </c>
      <c r="B2539" t="s">
        <v>327</v>
      </c>
      <c r="C2539" t="s">
        <v>70</v>
      </c>
      <c r="D2539" t="s">
        <v>433</v>
      </c>
      <c r="E2539">
        <v>531</v>
      </c>
      <c r="F2539">
        <v>185</v>
      </c>
      <c r="G2539">
        <v>115.5</v>
      </c>
      <c r="H2539">
        <v>120.2</v>
      </c>
      <c r="I2539">
        <v>1231558</v>
      </c>
    </row>
    <row r="2540" spans="1:9">
      <c r="A2540" t="s">
        <v>801</v>
      </c>
      <c r="B2540" t="s">
        <v>327</v>
      </c>
      <c r="C2540" t="s">
        <v>70</v>
      </c>
      <c r="D2540" t="s">
        <v>433</v>
      </c>
      <c r="E2540">
        <v>532</v>
      </c>
      <c r="F2540">
        <v>230</v>
      </c>
      <c r="G2540">
        <v>145.6</v>
      </c>
      <c r="H2540">
        <v>152.9</v>
      </c>
      <c r="I2540">
        <v>1213862</v>
      </c>
    </row>
    <row r="2541" spans="1:9">
      <c r="A2541" t="s">
        <v>801</v>
      </c>
      <c r="B2541" t="s">
        <v>327</v>
      </c>
      <c r="C2541" t="s">
        <v>70</v>
      </c>
      <c r="D2541" t="s">
        <v>433</v>
      </c>
      <c r="E2541">
        <v>533</v>
      </c>
      <c r="F2541">
        <v>270</v>
      </c>
      <c r="G2541">
        <v>160</v>
      </c>
      <c r="H2541">
        <v>179</v>
      </c>
      <c r="I2541">
        <v>582007</v>
      </c>
    </row>
    <row r="2542" spans="1:9">
      <c r="A2542" t="s">
        <v>801</v>
      </c>
      <c r="B2542" t="s">
        <v>327</v>
      </c>
      <c r="C2542" t="s">
        <v>70</v>
      </c>
      <c r="D2542" t="s">
        <v>433</v>
      </c>
      <c r="E2542">
        <v>534</v>
      </c>
      <c r="F2542">
        <v>300</v>
      </c>
      <c r="G2542">
        <v>179.2</v>
      </c>
      <c r="H2542">
        <v>202</v>
      </c>
      <c r="I2542">
        <v>260990</v>
      </c>
    </row>
    <row r="2543" spans="1:9">
      <c r="A2543" t="s">
        <v>801</v>
      </c>
      <c r="B2543" t="s">
        <v>327</v>
      </c>
      <c r="C2543" t="s">
        <v>70</v>
      </c>
      <c r="D2543" t="s">
        <v>433</v>
      </c>
      <c r="E2543">
        <v>575</v>
      </c>
      <c r="F2543">
        <v>44</v>
      </c>
      <c r="G2543">
        <v>23.8</v>
      </c>
      <c r="H2543">
        <v>29.75</v>
      </c>
      <c r="I2543">
        <v>145770</v>
      </c>
    </row>
    <row r="2544" spans="1:9">
      <c r="A2544" t="s">
        <v>801</v>
      </c>
      <c r="B2544" t="s">
        <v>327</v>
      </c>
      <c r="C2544" t="s">
        <v>70</v>
      </c>
      <c r="D2544" t="s">
        <v>433</v>
      </c>
      <c r="E2544">
        <v>577</v>
      </c>
      <c r="F2544">
        <v>47</v>
      </c>
      <c r="G2544">
        <v>25.6</v>
      </c>
      <c r="H2544">
        <v>31</v>
      </c>
      <c r="I2544">
        <v>434751</v>
      </c>
    </row>
    <row r="2545" spans="1:9">
      <c r="A2545" t="s">
        <v>801</v>
      </c>
      <c r="B2545" t="s">
        <v>327</v>
      </c>
      <c r="C2545" t="s">
        <v>70</v>
      </c>
      <c r="D2545" t="s">
        <v>799</v>
      </c>
      <c r="E2545">
        <v>615</v>
      </c>
      <c r="F2545">
        <v>1795</v>
      </c>
      <c r="G2545">
        <v>1000</v>
      </c>
      <c r="H2545">
        <v>1300</v>
      </c>
      <c r="I2545">
        <v>134899</v>
      </c>
    </row>
    <row r="2546" spans="1:9">
      <c r="A2546" t="s">
        <v>801</v>
      </c>
      <c r="B2546" t="s">
        <v>327</v>
      </c>
      <c r="C2546" t="s">
        <v>72</v>
      </c>
      <c r="D2546" t="s">
        <v>451</v>
      </c>
      <c r="E2546">
        <v>11</v>
      </c>
      <c r="F2546">
        <v>72</v>
      </c>
      <c r="G2546">
        <v>60</v>
      </c>
      <c r="H2546">
        <v>38.6</v>
      </c>
      <c r="I2546">
        <v>458952</v>
      </c>
    </row>
    <row r="2547" spans="1:9">
      <c r="A2547" t="s">
        <v>801</v>
      </c>
      <c r="B2547" t="s">
        <v>327</v>
      </c>
      <c r="C2547" t="s">
        <v>72</v>
      </c>
      <c r="D2547" t="s">
        <v>451</v>
      </c>
      <c r="E2547">
        <v>12</v>
      </c>
      <c r="F2547">
        <v>70</v>
      </c>
      <c r="G2547">
        <v>53</v>
      </c>
      <c r="H2547">
        <v>40</v>
      </c>
      <c r="I2547">
        <v>1550078</v>
      </c>
    </row>
    <row r="2548" spans="1:9">
      <c r="A2548" t="s">
        <v>801</v>
      </c>
      <c r="B2548" t="s">
        <v>327</v>
      </c>
      <c r="C2548" t="s">
        <v>72</v>
      </c>
      <c r="D2548" t="s">
        <v>451</v>
      </c>
      <c r="E2548">
        <v>13</v>
      </c>
      <c r="F2548">
        <v>60</v>
      </c>
      <c r="G2548">
        <v>45</v>
      </c>
      <c r="H2548">
        <v>36.5</v>
      </c>
      <c r="I2548">
        <v>360928</v>
      </c>
    </row>
    <row r="2549" spans="1:9">
      <c r="A2549" t="s">
        <v>801</v>
      </c>
      <c r="B2549" t="s">
        <v>327</v>
      </c>
      <c r="C2549" t="s">
        <v>72</v>
      </c>
      <c r="D2549" t="s">
        <v>451</v>
      </c>
      <c r="E2549">
        <v>14</v>
      </c>
      <c r="F2549">
        <v>90</v>
      </c>
      <c r="G2549">
        <v>44.8</v>
      </c>
      <c r="H2549">
        <v>57</v>
      </c>
      <c r="I2549">
        <v>74854</v>
      </c>
    </row>
    <row r="2550" spans="1:9">
      <c r="A2550" t="s">
        <v>801</v>
      </c>
      <c r="B2550" t="s">
        <v>327</v>
      </c>
      <c r="C2550" t="s">
        <v>72</v>
      </c>
      <c r="D2550" t="s">
        <v>451</v>
      </c>
      <c r="E2550">
        <v>22</v>
      </c>
      <c r="F2550">
        <v>50</v>
      </c>
      <c r="G2550">
        <v>36</v>
      </c>
      <c r="H2550">
        <v>29</v>
      </c>
      <c r="I2550">
        <v>1621873</v>
      </c>
    </row>
    <row r="2551" spans="1:9">
      <c r="A2551" t="s">
        <v>801</v>
      </c>
      <c r="B2551" t="s">
        <v>327</v>
      </c>
      <c r="C2551" t="s">
        <v>72</v>
      </c>
      <c r="D2551" t="s">
        <v>451</v>
      </c>
      <c r="E2551">
        <v>71</v>
      </c>
      <c r="F2551">
        <v>95</v>
      </c>
      <c r="G2551">
        <v>46.2</v>
      </c>
      <c r="H2551">
        <v>62.5</v>
      </c>
      <c r="I2551">
        <v>80727</v>
      </c>
    </row>
    <row r="2552" spans="1:9">
      <c r="A2552" t="s">
        <v>801</v>
      </c>
      <c r="B2552" t="s">
        <v>327</v>
      </c>
      <c r="C2552" t="s">
        <v>72</v>
      </c>
      <c r="D2552" t="s">
        <v>455</v>
      </c>
      <c r="E2552">
        <v>111</v>
      </c>
      <c r="F2552">
        <v>79</v>
      </c>
      <c r="G2552">
        <v>60</v>
      </c>
      <c r="H2552">
        <v>47</v>
      </c>
      <c r="I2552">
        <v>109766</v>
      </c>
    </row>
    <row r="2553" spans="1:9">
      <c r="A2553" t="s">
        <v>801</v>
      </c>
      <c r="B2553" t="s">
        <v>327</v>
      </c>
      <c r="C2553" t="s">
        <v>72</v>
      </c>
      <c r="D2553" t="s">
        <v>455</v>
      </c>
      <c r="E2553">
        <v>114</v>
      </c>
      <c r="F2553">
        <v>140</v>
      </c>
      <c r="G2553">
        <v>100</v>
      </c>
      <c r="H2553">
        <v>82</v>
      </c>
      <c r="I2553">
        <v>1834796</v>
      </c>
    </row>
    <row r="2554" spans="1:9">
      <c r="A2554" t="s">
        <v>801</v>
      </c>
      <c r="B2554" t="s">
        <v>327</v>
      </c>
      <c r="C2554" t="s">
        <v>72</v>
      </c>
      <c r="D2554" t="s">
        <v>455</v>
      </c>
      <c r="E2554">
        <v>121</v>
      </c>
      <c r="F2554">
        <v>47</v>
      </c>
      <c r="G2554">
        <v>35</v>
      </c>
      <c r="H2554">
        <v>22.2</v>
      </c>
      <c r="I2554">
        <v>1497711</v>
      </c>
    </row>
    <row r="2555" spans="1:9">
      <c r="A2555" t="s">
        <v>801</v>
      </c>
      <c r="B2555" t="s">
        <v>327</v>
      </c>
      <c r="C2555" t="s">
        <v>72</v>
      </c>
      <c r="D2555" t="s">
        <v>455</v>
      </c>
      <c r="E2555">
        <v>161</v>
      </c>
      <c r="F2555">
        <v>76</v>
      </c>
      <c r="G2555">
        <v>41</v>
      </c>
      <c r="H2555">
        <v>48.45</v>
      </c>
      <c r="I2555">
        <v>141395</v>
      </c>
    </row>
    <row r="2556" spans="1:9">
      <c r="A2556" t="s">
        <v>801</v>
      </c>
      <c r="B2556" t="s">
        <v>327</v>
      </c>
      <c r="C2556" t="s">
        <v>72</v>
      </c>
      <c r="D2556" t="s">
        <v>441</v>
      </c>
      <c r="E2556">
        <v>311</v>
      </c>
      <c r="F2556">
        <v>225</v>
      </c>
      <c r="G2556">
        <v>117</v>
      </c>
      <c r="H2556">
        <v>155.80000000000001</v>
      </c>
      <c r="I2556">
        <v>174556</v>
      </c>
    </row>
    <row r="2557" spans="1:9">
      <c r="A2557" t="s">
        <v>801</v>
      </c>
      <c r="B2557" t="s">
        <v>327</v>
      </c>
      <c r="C2557" t="s">
        <v>72</v>
      </c>
      <c r="D2557" t="s">
        <v>433</v>
      </c>
      <c r="E2557">
        <v>521</v>
      </c>
      <c r="F2557">
        <v>182</v>
      </c>
      <c r="G2557">
        <v>96.2</v>
      </c>
      <c r="H2557">
        <v>124</v>
      </c>
      <c r="I2557">
        <v>145224</v>
      </c>
    </row>
    <row r="2558" spans="1:9">
      <c r="A2558" t="s">
        <v>801</v>
      </c>
      <c r="B2558" t="s">
        <v>327</v>
      </c>
      <c r="C2558" t="s">
        <v>72</v>
      </c>
      <c r="D2558" t="s">
        <v>433</v>
      </c>
      <c r="E2558">
        <v>522</v>
      </c>
      <c r="F2558">
        <v>220</v>
      </c>
      <c r="G2558">
        <v>114.1</v>
      </c>
      <c r="H2558">
        <v>150</v>
      </c>
      <c r="I2558">
        <v>104872</v>
      </c>
    </row>
    <row r="2559" spans="1:9">
      <c r="A2559" t="s">
        <v>801</v>
      </c>
      <c r="B2559" t="s">
        <v>327</v>
      </c>
      <c r="C2559" t="s">
        <v>72</v>
      </c>
      <c r="D2559" t="s">
        <v>433</v>
      </c>
      <c r="E2559">
        <v>523</v>
      </c>
      <c r="F2559">
        <v>250</v>
      </c>
      <c r="G2559">
        <v>136.5</v>
      </c>
      <c r="H2559">
        <v>176</v>
      </c>
      <c r="I2559">
        <v>75962</v>
      </c>
    </row>
    <row r="2560" spans="1:9">
      <c r="A2560" t="s">
        <v>801</v>
      </c>
      <c r="B2560" t="s">
        <v>327</v>
      </c>
      <c r="C2560" t="s">
        <v>72</v>
      </c>
      <c r="D2560" t="s">
        <v>433</v>
      </c>
      <c r="E2560">
        <v>531</v>
      </c>
      <c r="F2560">
        <v>194</v>
      </c>
      <c r="G2560">
        <v>105.6</v>
      </c>
      <c r="H2560">
        <v>126</v>
      </c>
      <c r="I2560">
        <v>403094</v>
      </c>
    </row>
    <row r="2561" spans="1:9">
      <c r="A2561" t="s">
        <v>801</v>
      </c>
      <c r="B2561" t="s">
        <v>327</v>
      </c>
      <c r="C2561" t="s">
        <v>72</v>
      </c>
      <c r="D2561" t="s">
        <v>433</v>
      </c>
      <c r="E2561">
        <v>532</v>
      </c>
      <c r="F2561">
        <v>241</v>
      </c>
      <c r="G2561">
        <v>134.73333332999999</v>
      </c>
      <c r="H2561">
        <v>160</v>
      </c>
      <c r="I2561">
        <v>368712</v>
      </c>
    </row>
    <row r="2562" spans="1:9">
      <c r="A2562" t="s">
        <v>801</v>
      </c>
      <c r="B2562" t="s">
        <v>327</v>
      </c>
      <c r="C2562" t="s">
        <v>72</v>
      </c>
      <c r="D2562" t="s">
        <v>433</v>
      </c>
      <c r="E2562">
        <v>533</v>
      </c>
      <c r="F2562">
        <v>280</v>
      </c>
      <c r="G2562">
        <v>148.75</v>
      </c>
      <c r="H2562">
        <v>185.2</v>
      </c>
      <c r="I2562">
        <v>179898</v>
      </c>
    </row>
    <row r="2563" spans="1:9">
      <c r="A2563" t="s">
        <v>801</v>
      </c>
      <c r="B2563" t="s">
        <v>327</v>
      </c>
      <c r="C2563" t="s">
        <v>72</v>
      </c>
      <c r="D2563" t="s">
        <v>433</v>
      </c>
      <c r="E2563">
        <v>534</v>
      </c>
      <c r="F2563">
        <v>302</v>
      </c>
      <c r="G2563">
        <v>168.35</v>
      </c>
      <c r="H2563">
        <v>206.6</v>
      </c>
      <c r="I2563">
        <v>76296</v>
      </c>
    </row>
    <row r="2564" spans="1:9">
      <c r="A2564" t="s">
        <v>801</v>
      </c>
      <c r="B2564" t="s">
        <v>327</v>
      </c>
      <c r="C2564" t="s">
        <v>72</v>
      </c>
      <c r="D2564" t="s">
        <v>433</v>
      </c>
      <c r="E2564">
        <v>575</v>
      </c>
      <c r="F2564">
        <v>45</v>
      </c>
      <c r="G2564">
        <v>22.75</v>
      </c>
      <c r="H2564">
        <v>32</v>
      </c>
      <c r="I2564">
        <v>43606</v>
      </c>
    </row>
    <row r="2565" spans="1:9">
      <c r="A2565" t="s">
        <v>801</v>
      </c>
      <c r="B2565" t="s">
        <v>327</v>
      </c>
      <c r="C2565" t="s">
        <v>72</v>
      </c>
      <c r="D2565" t="s">
        <v>433</v>
      </c>
      <c r="E2565">
        <v>577</v>
      </c>
      <c r="F2565">
        <v>48</v>
      </c>
      <c r="G2565">
        <v>24</v>
      </c>
      <c r="H2565">
        <v>31</v>
      </c>
      <c r="I2565">
        <v>112262</v>
      </c>
    </row>
    <row r="2566" spans="1:9">
      <c r="A2566" t="s">
        <v>801</v>
      </c>
      <c r="B2566" t="s">
        <v>327</v>
      </c>
      <c r="C2566" t="s">
        <v>72</v>
      </c>
      <c r="D2566" t="s">
        <v>799</v>
      </c>
      <c r="E2566">
        <v>615</v>
      </c>
      <c r="F2566">
        <v>1835</v>
      </c>
      <c r="G2566">
        <v>900.9</v>
      </c>
      <c r="H2566">
        <v>1345</v>
      </c>
      <c r="I2566">
        <v>48025</v>
      </c>
    </row>
    <row r="2567" spans="1:9">
      <c r="A2567" t="s">
        <v>801</v>
      </c>
      <c r="B2567" t="s">
        <v>327</v>
      </c>
      <c r="C2567" t="s">
        <v>804</v>
      </c>
      <c r="D2567" t="s">
        <v>451</v>
      </c>
      <c r="E2567">
        <v>11</v>
      </c>
      <c r="F2567">
        <v>70</v>
      </c>
      <c r="G2567">
        <v>59</v>
      </c>
      <c r="H2567">
        <v>37</v>
      </c>
      <c r="I2567">
        <v>264086</v>
      </c>
    </row>
    <row r="2568" spans="1:9">
      <c r="A2568" t="s">
        <v>801</v>
      </c>
      <c r="B2568" t="s">
        <v>327</v>
      </c>
      <c r="C2568" t="s">
        <v>804</v>
      </c>
      <c r="D2568" t="s">
        <v>451</v>
      </c>
      <c r="E2568">
        <v>12</v>
      </c>
      <c r="F2568">
        <v>65</v>
      </c>
      <c r="G2568">
        <v>52</v>
      </c>
      <c r="H2568">
        <v>37.25</v>
      </c>
      <c r="I2568">
        <v>1107411</v>
      </c>
    </row>
    <row r="2569" spans="1:9">
      <c r="A2569" t="s">
        <v>801</v>
      </c>
      <c r="B2569" t="s">
        <v>327</v>
      </c>
      <c r="C2569" t="s">
        <v>804</v>
      </c>
      <c r="D2569" t="s">
        <v>451</v>
      </c>
      <c r="E2569">
        <v>13</v>
      </c>
      <c r="F2569">
        <v>60</v>
      </c>
      <c r="G2569">
        <v>44.1</v>
      </c>
      <c r="H2569">
        <v>36.700000000000003</v>
      </c>
      <c r="I2569">
        <v>221233</v>
      </c>
    </row>
    <row r="2570" spans="1:9">
      <c r="A2570" t="s">
        <v>801</v>
      </c>
      <c r="B2570" t="s">
        <v>327</v>
      </c>
      <c r="C2570" t="s">
        <v>804</v>
      </c>
      <c r="D2570" t="s">
        <v>451</v>
      </c>
      <c r="E2570">
        <v>14</v>
      </c>
      <c r="F2570">
        <v>90</v>
      </c>
      <c r="G2570">
        <v>46</v>
      </c>
      <c r="H2570">
        <v>59.4</v>
      </c>
      <c r="I2570">
        <v>58591</v>
      </c>
    </row>
    <row r="2571" spans="1:9">
      <c r="A2571" t="s">
        <v>801</v>
      </c>
      <c r="B2571" t="s">
        <v>327</v>
      </c>
      <c r="C2571" t="s">
        <v>804</v>
      </c>
      <c r="D2571" t="s">
        <v>451</v>
      </c>
      <c r="E2571">
        <v>22</v>
      </c>
      <c r="F2571">
        <v>50</v>
      </c>
      <c r="G2571">
        <v>36.625</v>
      </c>
      <c r="H2571">
        <v>31.9</v>
      </c>
      <c r="I2571">
        <v>872670</v>
      </c>
    </row>
    <row r="2572" spans="1:9">
      <c r="A2572" t="s">
        <v>801</v>
      </c>
      <c r="B2572" t="s">
        <v>327</v>
      </c>
      <c r="C2572" t="s">
        <v>804</v>
      </c>
      <c r="D2572" t="s">
        <v>451</v>
      </c>
      <c r="E2572">
        <v>71</v>
      </c>
      <c r="F2572">
        <v>90</v>
      </c>
      <c r="G2572">
        <v>44.25</v>
      </c>
      <c r="H2572">
        <v>59</v>
      </c>
      <c r="I2572">
        <v>41598</v>
      </c>
    </row>
    <row r="2573" spans="1:9">
      <c r="A2573" t="s">
        <v>801</v>
      </c>
      <c r="B2573" t="s">
        <v>327</v>
      </c>
      <c r="C2573" t="s">
        <v>804</v>
      </c>
      <c r="D2573" t="s">
        <v>455</v>
      </c>
      <c r="E2573">
        <v>111</v>
      </c>
      <c r="F2573">
        <v>75</v>
      </c>
      <c r="G2573">
        <v>55</v>
      </c>
      <c r="H2573">
        <v>46.5</v>
      </c>
      <c r="I2573">
        <v>73879</v>
      </c>
    </row>
    <row r="2574" spans="1:9">
      <c r="A2574" t="s">
        <v>801</v>
      </c>
      <c r="B2574" t="s">
        <v>327</v>
      </c>
      <c r="C2574" t="s">
        <v>804</v>
      </c>
      <c r="D2574" t="s">
        <v>455</v>
      </c>
      <c r="E2574">
        <v>114</v>
      </c>
      <c r="F2574">
        <v>140</v>
      </c>
      <c r="G2574">
        <v>99.5</v>
      </c>
      <c r="H2574">
        <v>84.9</v>
      </c>
      <c r="I2574">
        <v>1155396</v>
      </c>
    </row>
    <row r="2575" spans="1:9">
      <c r="A2575" t="s">
        <v>801</v>
      </c>
      <c r="B2575" t="s">
        <v>327</v>
      </c>
      <c r="C2575" t="s">
        <v>804</v>
      </c>
      <c r="D2575" t="s">
        <v>455</v>
      </c>
      <c r="E2575">
        <v>121</v>
      </c>
      <c r="F2575">
        <v>45</v>
      </c>
      <c r="G2575">
        <v>40</v>
      </c>
      <c r="H2575">
        <v>19</v>
      </c>
      <c r="I2575">
        <v>623179</v>
      </c>
    </row>
    <row r="2576" spans="1:9">
      <c r="A2576" t="s">
        <v>801</v>
      </c>
      <c r="B2576" t="s">
        <v>327</v>
      </c>
      <c r="C2576" t="s">
        <v>804</v>
      </c>
      <c r="D2576" t="s">
        <v>455</v>
      </c>
      <c r="E2576">
        <v>161</v>
      </c>
      <c r="F2576">
        <v>70</v>
      </c>
      <c r="G2576">
        <v>46.5</v>
      </c>
      <c r="H2576">
        <v>45.2</v>
      </c>
      <c r="I2576">
        <v>145008</v>
      </c>
    </row>
    <row r="2577" spans="1:9">
      <c r="A2577" t="s">
        <v>801</v>
      </c>
      <c r="B2577" t="s">
        <v>327</v>
      </c>
      <c r="C2577" t="s">
        <v>804</v>
      </c>
      <c r="D2577" t="s">
        <v>441</v>
      </c>
      <c r="E2577">
        <v>311</v>
      </c>
      <c r="F2577">
        <v>215</v>
      </c>
      <c r="G2577">
        <v>107.25</v>
      </c>
      <c r="H2577">
        <v>152</v>
      </c>
      <c r="I2577">
        <v>112110</v>
      </c>
    </row>
    <row r="2578" spans="1:9">
      <c r="A2578" t="s">
        <v>801</v>
      </c>
      <c r="B2578" t="s">
        <v>327</v>
      </c>
      <c r="C2578" t="s">
        <v>804</v>
      </c>
      <c r="D2578" t="s">
        <v>433</v>
      </c>
      <c r="E2578">
        <v>521</v>
      </c>
      <c r="F2578">
        <v>180</v>
      </c>
      <c r="G2578">
        <v>88</v>
      </c>
      <c r="H2578">
        <v>125</v>
      </c>
      <c r="I2578">
        <v>89057</v>
      </c>
    </row>
    <row r="2579" spans="1:9">
      <c r="A2579" t="s">
        <v>801</v>
      </c>
      <c r="B2579" t="s">
        <v>327</v>
      </c>
      <c r="C2579" t="s">
        <v>804</v>
      </c>
      <c r="D2579" t="s">
        <v>433</v>
      </c>
      <c r="E2579">
        <v>522</v>
      </c>
      <c r="F2579">
        <v>210</v>
      </c>
      <c r="G2579">
        <v>108</v>
      </c>
      <c r="H2579">
        <v>147.19999999999999</v>
      </c>
      <c r="I2579">
        <v>73486</v>
      </c>
    </row>
    <row r="2580" spans="1:9">
      <c r="A2580" t="s">
        <v>801</v>
      </c>
      <c r="B2580" t="s">
        <v>327</v>
      </c>
      <c r="C2580" t="s">
        <v>804</v>
      </c>
      <c r="D2580" t="s">
        <v>433</v>
      </c>
      <c r="E2580">
        <v>523</v>
      </c>
      <c r="F2580">
        <v>240.75</v>
      </c>
      <c r="G2580">
        <v>125</v>
      </c>
      <c r="H2580">
        <v>170</v>
      </c>
      <c r="I2580">
        <v>52284</v>
      </c>
    </row>
    <row r="2581" spans="1:9">
      <c r="A2581" t="s">
        <v>801</v>
      </c>
      <c r="B2581" t="s">
        <v>327</v>
      </c>
      <c r="C2581" t="s">
        <v>804</v>
      </c>
      <c r="D2581" t="s">
        <v>433</v>
      </c>
      <c r="E2581">
        <v>531</v>
      </c>
      <c r="F2581">
        <v>187</v>
      </c>
      <c r="G2581">
        <v>100.8</v>
      </c>
      <c r="H2581">
        <v>126</v>
      </c>
      <c r="I2581">
        <v>255344</v>
      </c>
    </row>
    <row r="2582" spans="1:9">
      <c r="A2582" t="s">
        <v>801</v>
      </c>
      <c r="B2582" t="s">
        <v>327</v>
      </c>
      <c r="C2582" t="s">
        <v>804</v>
      </c>
      <c r="D2582" t="s">
        <v>433</v>
      </c>
      <c r="E2582">
        <v>532</v>
      </c>
      <c r="F2582">
        <v>230</v>
      </c>
      <c r="G2582">
        <v>127.5</v>
      </c>
      <c r="H2582">
        <v>161</v>
      </c>
      <c r="I2582">
        <v>263927</v>
      </c>
    </row>
    <row r="2583" spans="1:9">
      <c r="A2583" t="s">
        <v>801</v>
      </c>
      <c r="B2583" t="s">
        <v>327</v>
      </c>
      <c r="C2583" t="s">
        <v>804</v>
      </c>
      <c r="D2583" t="s">
        <v>433</v>
      </c>
      <c r="E2583">
        <v>533</v>
      </c>
      <c r="F2583">
        <v>273</v>
      </c>
      <c r="G2583">
        <v>144</v>
      </c>
      <c r="H2583">
        <v>188</v>
      </c>
      <c r="I2583">
        <v>128241</v>
      </c>
    </row>
    <row r="2584" spans="1:9">
      <c r="A2584" t="s">
        <v>801</v>
      </c>
      <c r="B2584" t="s">
        <v>327</v>
      </c>
      <c r="C2584" t="s">
        <v>804</v>
      </c>
      <c r="D2584" t="s">
        <v>433</v>
      </c>
      <c r="E2584">
        <v>534</v>
      </c>
      <c r="F2584">
        <v>299</v>
      </c>
      <c r="G2584">
        <v>155</v>
      </c>
      <c r="H2584">
        <v>209</v>
      </c>
      <c r="I2584">
        <v>59973</v>
      </c>
    </row>
    <row r="2585" spans="1:9">
      <c r="A2585" t="s">
        <v>801</v>
      </c>
      <c r="B2585" t="s">
        <v>327</v>
      </c>
      <c r="C2585" t="s">
        <v>804</v>
      </c>
      <c r="D2585" t="s">
        <v>433</v>
      </c>
      <c r="E2585">
        <v>575</v>
      </c>
      <c r="F2585">
        <v>47</v>
      </c>
      <c r="G2585">
        <v>21.6</v>
      </c>
      <c r="H2585">
        <v>32.024999999999999</v>
      </c>
      <c r="I2585">
        <v>32890</v>
      </c>
    </row>
    <row r="2586" spans="1:9">
      <c r="A2586" t="s">
        <v>801</v>
      </c>
      <c r="B2586" t="s">
        <v>327</v>
      </c>
      <c r="C2586" t="s">
        <v>804</v>
      </c>
      <c r="D2586" t="s">
        <v>433</v>
      </c>
      <c r="E2586">
        <v>577</v>
      </c>
      <c r="F2586">
        <v>49</v>
      </c>
      <c r="G2586">
        <v>22.1</v>
      </c>
      <c r="H2586">
        <v>33.1</v>
      </c>
      <c r="I2586">
        <v>109836</v>
      </c>
    </row>
    <row r="2587" spans="1:9">
      <c r="A2587" t="s">
        <v>801</v>
      </c>
      <c r="B2587" t="s">
        <v>327</v>
      </c>
      <c r="C2587" t="s">
        <v>804</v>
      </c>
      <c r="D2587" t="s">
        <v>799</v>
      </c>
      <c r="E2587">
        <v>615</v>
      </c>
      <c r="F2587">
        <v>1898</v>
      </c>
      <c r="G2587">
        <v>933.8</v>
      </c>
      <c r="H2587">
        <v>1403.9</v>
      </c>
      <c r="I2587">
        <v>22847</v>
      </c>
    </row>
    <row r="2588" spans="1:9">
      <c r="A2588" t="s">
        <v>801</v>
      </c>
      <c r="B2588" t="s">
        <v>327</v>
      </c>
      <c r="C2588" t="s">
        <v>803</v>
      </c>
      <c r="D2588" t="s">
        <v>451</v>
      </c>
      <c r="E2588">
        <v>11</v>
      </c>
      <c r="F2588">
        <v>73</v>
      </c>
      <c r="G2588">
        <v>60</v>
      </c>
      <c r="H2588">
        <v>38</v>
      </c>
      <c r="I2588">
        <v>263854</v>
      </c>
    </row>
    <row r="2589" spans="1:9">
      <c r="A2589" t="s">
        <v>801</v>
      </c>
      <c r="B2589" t="s">
        <v>327</v>
      </c>
      <c r="C2589" t="s">
        <v>803</v>
      </c>
      <c r="D2589" t="s">
        <v>451</v>
      </c>
      <c r="E2589">
        <v>12</v>
      </c>
      <c r="F2589">
        <v>65</v>
      </c>
      <c r="G2589">
        <v>56</v>
      </c>
      <c r="H2589">
        <v>34.049999999999997</v>
      </c>
      <c r="I2589">
        <v>908349</v>
      </c>
    </row>
    <row r="2590" spans="1:9">
      <c r="A2590" t="s">
        <v>801</v>
      </c>
      <c r="B2590" t="s">
        <v>327</v>
      </c>
      <c r="C2590" t="s">
        <v>803</v>
      </c>
      <c r="D2590" t="s">
        <v>451</v>
      </c>
      <c r="E2590">
        <v>13</v>
      </c>
      <c r="F2590">
        <v>58</v>
      </c>
      <c r="G2590">
        <v>40.5</v>
      </c>
      <c r="H2590">
        <v>34.299999999999997</v>
      </c>
      <c r="I2590">
        <v>221195</v>
      </c>
    </row>
    <row r="2591" spans="1:9">
      <c r="A2591" t="s">
        <v>801</v>
      </c>
      <c r="B2591" t="s">
        <v>327</v>
      </c>
      <c r="C2591" t="s">
        <v>803</v>
      </c>
      <c r="D2591" t="s">
        <v>451</v>
      </c>
      <c r="E2591">
        <v>14</v>
      </c>
      <c r="F2591">
        <v>80</v>
      </c>
      <c r="G2591">
        <v>51.2</v>
      </c>
      <c r="H2591">
        <v>51</v>
      </c>
      <c r="I2591">
        <v>54865</v>
      </c>
    </row>
    <row r="2592" spans="1:9">
      <c r="A2592" t="s">
        <v>801</v>
      </c>
      <c r="B2592" t="s">
        <v>327</v>
      </c>
      <c r="C2592" t="s">
        <v>803</v>
      </c>
      <c r="D2592" t="s">
        <v>451</v>
      </c>
      <c r="E2592">
        <v>22</v>
      </c>
      <c r="F2592">
        <v>48</v>
      </c>
      <c r="G2592">
        <v>36.450000000000003</v>
      </c>
      <c r="H2592">
        <v>27.8</v>
      </c>
      <c r="I2592">
        <v>985464</v>
      </c>
    </row>
    <row r="2593" spans="1:9">
      <c r="A2593" t="s">
        <v>801</v>
      </c>
      <c r="B2593" t="s">
        <v>327</v>
      </c>
      <c r="C2593" t="s">
        <v>803</v>
      </c>
      <c r="D2593" t="s">
        <v>451</v>
      </c>
      <c r="E2593">
        <v>71</v>
      </c>
      <c r="F2593">
        <v>79</v>
      </c>
      <c r="G2593">
        <v>45.7</v>
      </c>
      <c r="H2593">
        <v>46.7</v>
      </c>
      <c r="I2593">
        <v>45831</v>
      </c>
    </row>
    <row r="2594" spans="1:9">
      <c r="A2594" t="s">
        <v>801</v>
      </c>
      <c r="B2594" t="s">
        <v>327</v>
      </c>
      <c r="C2594" t="s">
        <v>803</v>
      </c>
      <c r="D2594" t="s">
        <v>455</v>
      </c>
      <c r="E2594">
        <v>111</v>
      </c>
      <c r="F2594">
        <v>72</v>
      </c>
      <c r="G2594">
        <v>55</v>
      </c>
      <c r="H2594">
        <v>44</v>
      </c>
      <c r="I2594">
        <v>75570</v>
      </c>
    </row>
    <row r="2595" spans="1:9">
      <c r="A2595" t="s">
        <v>801</v>
      </c>
      <c r="B2595" t="s">
        <v>327</v>
      </c>
      <c r="C2595" t="s">
        <v>803</v>
      </c>
      <c r="D2595" t="s">
        <v>455</v>
      </c>
      <c r="E2595">
        <v>114</v>
      </c>
      <c r="F2595">
        <v>130</v>
      </c>
      <c r="G2595">
        <v>98</v>
      </c>
      <c r="H2595">
        <v>76.5</v>
      </c>
      <c r="I2595">
        <v>1057867</v>
      </c>
    </row>
    <row r="2596" spans="1:9">
      <c r="A2596" t="s">
        <v>801</v>
      </c>
      <c r="B2596" t="s">
        <v>327</v>
      </c>
      <c r="C2596" t="s">
        <v>803</v>
      </c>
      <c r="D2596" t="s">
        <v>455</v>
      </c>
      <c r="E2596">
        <v>121</v>
      </c>
      <c r="F2596">
        <v>38</v>
      </c>
      <c r="G2596">
        <v>31.5</v>
      </c>
      <c r="H2596">
        <v>17.600000000000001</v>
      </c>
      <c r="I2596">
        <v>826288</v>
      </c>
    </row>
    <row r="2597" spans="1:9">
      <c r="A2597" t="s">
        <v>801</v>
      </c>
      <c r="B2597" t="s">
        <v>327</v>
      </c>
      <c r="C2597" t="s">
        <v>803</v>
      </c>
      <c r="D2597" t="s">
        <v>455</v>
      </c>
      <c r="E2597">
        <v>161</v>
      </c>
      <c r="F2597">
        <v>70</v>
      </c>
      <c r="G2597">
        <v>42</v>
      </c>
      <c r="H2597">
        <v>44.5</v>
      </c>
      <c r="I2597">
        <v>72179</v>
      </c>
    </row>
    <row r="2598" spans="1:9">
      <c r="A2598" t="s">
        <v>801</v>
      </c>
      <c r="B2598" t="s">
        <v>327</v>
      </c>
      <c r="C2598" t="s">
        <v>803</v>
      </c>
      <c r="D2598" t="s">
        <v>441</v>
      </c>
      <c r="E2598">
        <v>311</v>
      </c>
      <c r="F2598">
        <v>210</v>
      </c>
      <c r="G2598">
        <v>128.69999999999999</v>
      </c>
      <c r="H2598">
        <v>144.4</v>
      </c>
      <c r="I2598">
        <v>107239</v>
      </c>
    </row>
    <row r="2599" spans="1:9">
      <c r="A2599" t="s">
        <v>801</v>
      </c>
      <c r="B2599" t="s">
        <v>327</v>
      </c>
      <c r="C2599" t="s">
        <v>803</v>
      </c>
      <c r="D2599" t="s">
        <v>433</v>
      </c>
      <c r="E2599">
        <v>521</v>
      </c>
      <c r="F2599">
        <v>165</v>
      </c>
      <c r="G2599">
        <v>105.2</v>
      </c>
      <c r="H2599">
        <v>111.6</v>
      </c>
      <c r="I2599">
        <v>91334</v>
      </c>
    </row>
    <row r="2600" spans="1:9">
      <c r="A2600" t="s">
        <v>801</v>
      </c>
      <c r="B2600" t="s">
        <v>327</v>
      </c>
      <c r="C2600" t="s">
        <v>803</v>
      </c>
      <c r="D2600" t="s">
        <v>433</v>
      </c>
      <c r="E2600">
        <v>522</v>
      </c>
      <c r="F2600">
        <v>199</v>
      </c>
      <c r="G2600">
        <v>123.75</v>
      </c>
      <c r="H2600">
        <v>132.80000000000001</v>
      </c>
      <c r="I2600">
        <v>76300</v>
      </c>
    </row>
    <row r="2601" spans="1:9">
      <c r="A2601" t="s">
        <v>801</v>
      </c>
      <c r="B2601" t="s">
        <v>327</v>
      </c>
      <c r="C2601" t="s">
        <v>803</v>
      </c>
      <c r="D2601" t="s">
        <v>433</v>
      </c>
      <c r="E2601">
        <v>523</v>
      </c>
      <c r="F2601">
        <v>235</v>
      </c>
      <c r="G2601">
        <v>150.15</v>
      </c>
      <c r="H2601">
        <v>155.6</v>
      </c>
      <c r="I2601">
        <v>49650</v>
      </c>
    </row>
    <row r="2602" spans="1:9">
      <c r="A2602" t="s">
        <v>801</v>
      </c>
      <c r="B2602" t="s">
        <v>327</v>
      </c>
      <c r="C2602" t="s">
        <v>803</v>
      </c>
      <c r="D2602" t="s">
        <v>433</v>
      </c>
      <c r="E2602">
        <v>531</v>
      </c>
      <c r="F2602">
        <v>176</v>
      </c>
      <c r="G2602">
        <v>120</v>
      </c>
      <c r="H2602">
        <v>112.35</v>
      </c>
      <c r="I2602">
        <v>251690</v>
      </c>
    </row>
    <row r="2603" spans="1:9">
      <c r="A2603" t="s">
        <v>801</v>
      </c>
      <c r="B2603" t="s">
        <v>327</v>
      </c>
      <c r="C2603" t="s">
        <v>803</v>
      </c>
      <c r="D2603" t="s">
        <v>433</v>
      </c>
      <c r="E2603">
        <v>532</v>
      </c>
      <c r="F2603">
        <v>220</v>
      </c>
      <c r="G2603">
        <v>150</v>
      </c>
      <c r="H2603">
        <v>141.94999999999999</v>
      </c>
      <c r="I2603">
        <v>274016</v>
      </c>
    </row>
    <row r="2604" spans="1:9">
      <c r="A2604" t="s">
        <v>801</v>
      </c>
      <c r="B2604" t="s">
        <v>327</v>
      </c>
      <c r="C2604" t="s">
        <v>803</v>
      </c>
      <c r="D2604" t="s">
        <v>433</v>
      </c>
      <c r="E2604">
        <v>533</v>
      </c>
      <c r="F2604">
        <v>260</v>
      </c>
      <c r="G2604">
        <v>161.5</v>
      </c>
      <c r="H2604">
        <v>167.4</v>
      </c>
      <c r="I2604">
        <v>128265</v>
      </c>
    </row>
    <row r="2605" spans="1:9">
      <c r="A2605" t="s">
        <v>801</v>
      </c>
      <c r="B2605" t="s">
        <v>327</v>
      </c>
      <c r="C2605" t="s">
        <v>803</v>
      </c>
      <c r="D2605" t="s">
        <v>433</v>
      </c>
      <c r="E2605">
        <v>534</v>
      </c>
      <c r="F2605">
        <v>292</v>
      </c>
      <c r="G2605">
        <v>191.6</v>
      </c>
      <c r="H2605">
        <v>191.75</v>
      </c>
      <c r="I2605">
        <v>56007</v>
      </c>
    </row>
    <row r="2606" spans="1:9">
      <c r="A2606" t="s">
        <v>801</v>
      </c>
      <c r="B2606" t="s">
        <v>327</v>
      </c>
      <c r="C2606" t="s">
        <v>803</v>
      </c>
      <c r="D2606" t="s">
        <v>433</v>
      </c>
      <c r="E2606">
        <v>575</v>
      </c>
      <c r="F2606">
        <v>41</v>
      </c>
      <c r="G2606">
        <v>26</v>
      </c>
      <c r="H2606">
        <v>27.75</v>
      </c>
      <c r="I2606">
        <v>16217</v>
      </c>
    </row>
    <row r="2607" spans="1:9">
      <c r="A2607" t="s">
        <v>801</v>
      </c>
      <c r="B2607" t="s">
        <v>327</v>
      </c>
      <c r="C2607" t="s">
        <v>803</v>
      </c>
      <c r="D2607" t="s">
        <v>433</v>
      </c>
      <c r="E2607">
        <v>577</v>
      </c>
      <c r="F2607">
        <v>45</v>
      </c>
      <c r="G2607">
        <v>27</v>
      </c>
      <c r="H2607">
        <v>29</v>
      </c>
      <c r="I2607">
        <v>88438</v>
      </c>
    </row>
    <row r="2608" spans="1:9">
      <c r="A2608" t="s">
        <v>801</v>
      </c>
      <c r="B2608" t="s">
        <v>327</v>
      </c>
      <c r="C2608" t="s">
        <v>803</v>
      </c>
      <c r="D2608" t="s">
        <v>799</v>
      </c>
      <c r="E2608">
        <v>615</v>
      </c>
      <c r="F2608">
        <v>1750</v>
      </c>
      <c r="G2608">
        <v>1082.3499999999999</v>
      </c>
      <c r="H2608">
        <v>1250</v>
      </c>
      <c r="I2608">
        <v>24614</v>
      </c>
    </row>
    <row r="2609" spans="1:9">
      <c r="A2609" t="s">
        <v>801</v>
      </c>
      <c r="B2609" t="s">
        <v>327</v>
      </c>
      <c r="C2609" t="s">
        <v>78</v>
      </c>
      <c r="D2609" t="s">
        <v>451</v>
      </c>
      <c r="E2609">
        <v>11</v>
      </c>
      <c r="F2609">
        <v>70</v>
      </c>
      <c r="G2609">
        <v>59.25</v>
      </c>
      <c r="H2609">
        <v>34</v>
      </c>
      <c r="I2609">
        <v>200916</v>
      </c>
    </row>
    <row r="2610" spans="1:9">
      <c r="A2610" t="s">
        <v>801</v>
      </c>
      <c r="B2610" t="s">
        <v>327</v>
      </c>
      <c r="C2610" t="s">
        <v>78</v>
      </c>
      <c r="D2610" t="s">
        <v>451</v>
      </c>
      <c r="E2610">
        <v>12</v>
      </c>
      <c r="F2610">
        <v>65</v>
      </c>
      <c r="G2610">
        <v>52.75</v>
      </c>
      <c r="H2610">
        <v>35</v>
      </c>
      <c r="I2610">
        <v>471891</v>
      </c>
    </row>
    <row r="2611" spans="1:9">
      <c r="A2611" t="s">
        <v>801</v>
      </c>
      <c r="B2611" t="s">
        <v>327</v>
      </c>
      <c r="C2611" t="s">
        <v>78</v>
      </c>
      <c r="D2611" t="s">
        <v>451</v>
      </c>
      <c r="E2611">
        <v>13</v>
      </c>
      <c r="F2611">
        <v>59</v>
      </c>
      <c r="G2611">
        <v>47</v>
      </c>
      <c r="H2611">
        <v>33</v>
      </c>
      <c r="I2611">
        <v>135027</v>
      </c>
    </row>
    <row r="2612" spans="1:9">
      <c r="A2612" t="s">
        <v>801</v>
      </c>
      <c r="B2612" t="s">
        <v>327</v>
      </c>
      <c r="C2612" t="s">
        <v>78</v>
      </c>
      <c r="D2612" t="s">
        <v>451</v>
      </c>
      <c r="E2612">
        <v>14</v>
      </c>
      <c r="F2612">
        <v>75.349999999999994</v>
      </c>
      <c r="G2612">
        <v>58</v>
      </c>
      <c r="H2612">
        <v>44.6</v>
      </c>
      <c r="I2612">
        <v>65354</v>
      </c>
    </row>
    <row r="2613" spans="1:9">
      <c r="A2613" t="s">
        <v>801</v>
      </c>
      <c r="B2613" t="s">
        <v>327</v>
      </c>
      <c r="C2613" t="s">
        <v>78</v>
      </c>
      <c r="D2613" t="s">
        <v>451</v>
      </c>
      <c r="E2613">
        <v>22</v>
      </c>
      <c r="F2613">
        <v>49</v>
      </c>
      <c r="G2613">
        <v>42.5</v>
      </c>
      <c r="H2613">
        <v>28.1</v>
      </c>
      <c r="I2613">
        <v>719691</v>
      </c>
    </row>
    <row r="2614" spans="1:9">
      <c r="A2614" t="s">
        <v>801</v>
      </c>
      <c r="B2614" t="s">
        <v>327</v>
      </c>
      <c r="C2614" t="s">
        <v>78</v>
      </c>
      <c r="D2614" t="s">
        <v>451</v>
      </c>
      <c r="E2614">
        <v>71</v>
      </c>
      <c r="F2614">
        <v>85</v>
      </c>
      <c r="G2614">
        <v>55</v>
      </c>
      <c r="H2614">
        <v>54</v>
      </c>
      <c r="I2614">
        <v>41622</v>
      </c>
    </row>
    <row r="2615" spans="1:9">
      <c r="A2615" t="s">
        <v>801</v>
      </c>
      <c r="B2615" t="s">
        <v>327</v>
      </c>
      <c r="C2615" t="s">
        <v>78</v>
      </c>
      <c r="D2615" t="s">
        <v>455</v>
      </c>
      <c r="E2615">
        <v>111</v>
      </c>
      <c r="F2615">
        <v>77</v>
      </c>
      <c r="G2615">
        <v>65</v>
      </c>
      <c r="H2615">
        <v>50</v>
      </c>
      <c r="I2615">
        <v>21702</v>
      </c>
    </row>
    <row r="2616" spans="1:9">
      <c r="A2616" t="s">
        <v>801</v>
      </c>
      <c r="B2616" t="s">
        <v>327</v>
      </c>
      <c r="C2616" t="s">
        <v>78</v>
      </c>
      <c r="D2616" t="s">
        <v>455</v>
      </c>
      <c r="E2616">
        <v>114</v>
      </c>
      <c r="F2616">
        <v>129.6</v>
      </c>
      <c r="G2616">
        <v>109</v>
      </c>
      <c r="H2616">
        <v>71.8</v>
      </c>
      <c r="I2616">
        <v>652286</v>
      </c>
    </row>
    <row r="2617" spans="1:9">
      <c r="A2617" t="s">
        <v>801</v>
      </c>
      <c r="B2617" t="s">
        <v>327</v>
      </c>
      <c r="C2617" t="s">
        <v>78</v>
      </c>
      <c r="D2617" t="s">
        <v>455</v>
      </c>
      <c r="E2617">
        <v>121</v>
      </c>
      <c r="F2617">
        <v>50</v>
      </c>
      <c r="G2617">
        <v>36</v>
      </c>
      <c r="H2617">
        <v>19.899999999999999</v>
      </c>
      <c r="I2617">
        <v>339018</v>
      </c>
    </row>
    <row r="2618" spans="1:9">
      <c r="A2618" t="s">
        <v>801</v>
      </c>
      <c r="B2618" t="s">
        <v>327</v>
      </c>
      <c r="C2618" t="s">
        <v>78</v>
      </c>
      <c r="D2618" t="s">
        <v>455</v>
      </c>
      <c r="E2618">
        <v>161</v>
      </c>
      <c r="F2618">
        <v>69</v>
      </c>
      <c r="G2618">
        <v>59</v>
      </c>
      <c r="H2618">
        <v>45.9</v>
      </c>
      <c r="I2618">
        <v>54173</v>
      </c>
    </row>
    <row r="2619" spans="1:9">
      <c r="A2619" t="s">
        <v>801</v>
      </c>
      <c r="B2619" t="s">
        <v>327</v>
      </c>
      <c r="C2619" t="s">
        <v>78</v>
      </c>
      <c r="D2619" t="s">
        <v>441</v>
      </c>
      <c r="E2619">
        <v>311</v>
      </c>
      <c r="F2619">
        <v>195</v>
      </c>
      <c r="G2619">
        <v>149</v>
      </c>
      <c r="H2619">
        <v>129</v>
      </c>
      <c r="I2619">
        <v>82946</v>
      </c>
    </row>
    <row r="2620" spans="1:9">
      <c r="A2620" t="s">
        <v>801</v>
      </c>
      <c r="B2620" t="s">
        <v>327</v>
      </c>
      <c r="C2620" t="s">
        <v>78</v>
      </c>
      <c r="D2620" t="s">
        <v>433</v>
      </c>
      <c r="E2620">
        <v>521</v>
      </c>
      <c r="F2620">
        <v>157</v>
      </c>
      <c r="G2620">
        <v>112.8</v>
      </c>
      <c r="H2620">
        <v>96.7</v>
      </c>
      <c r="I2620">
        <v>61177</v>
      </c>
    </row>
    <row r="2621" spans="1:9">
      <c r="A2621" t="s">
        <v>801</v>
      </c>
      <c r="B2621" t="s">
        <v>327</v>
      </c>
      <c r="C2621" t="s">
        <v>78</v>
      </c>
      <c r="D2621" t="s">
        <v>433</v>
      </c>
      <c r="E2621">
        <v>522</v>
      </c>
      <c r="F2621">
        <v>185</v>
      </c>
      <c r="G2621">
        <v>135.19999999999999</v>
      </c>
      <c r="H2621">
        <v>112.4</v>
      </c>
      <c r="I2621">
        <v>46407</v>
      </c>
    </row>
    <row r="2622" spans="1:9">
      <c r="A2622" t="s">
        <v>801</v>
      </c>
      <c r="B2622" t="s">
        <v>327</v>
      </c>
      <c r="C2622" t="s">
        <v>78</v>
      </c>
      <c r="D2622" t="s">
        <v>433</v>
      </c>
      <c r="E2622">
        <v>523</v>
      </c>
      <c r="F2622">
        <v>215</v>
      </c>
      <c r="G2622">
        <v>155.5</v>
      </c>
      <c r="H2622">
        <v>133</v>
      </c>
      <c r="I2622">
        <v>31793</v>
      </c>
    </row>
    <row r="2623" spans="1:9">
      <c r="A2623" t="s">
        <v>801</v>
      </c>
      <c r="B2623" t="s">
        <v>327</v>
      </c>
      <c r="C2623" t="s">
        <v>78</v>
      </c>
      <c r="D2623" t="s">
        <v>433</v>
      </c>
      <c r="E2623">
        <v>531</v>
      </c>
      <c r="F2623">
        <v>170</v>
      </c>
      <c r="G2623">
        <v>139</v>
      </c>
      <c r="H2623">
        <v>111</v>
      </c>
      <c r="I2623">
        <v>159997</v>
      </c>
    </row>
    <row r="2624" spans="1:9">
      <c r="A2624" t="s">
        <v>801</v>
      </c>
      <c r="B2624" t="s">
        <v>327</v>
      </c>
      <c r="C2624" t="s">
        <v>78</v>
      </c>
      <c r="D2624" t="s">
        <v>433</v>
      </c>
      <c r="E2624">
        <v>532</v>
      </c>
      <c r="F2624">
        <v>220</v>
      </c>
      <c r="G2624">
        <v>170</v>
      </c>
      <c r="H2624">
        <v>140</v>
      </c>
      <c r="I2624">
        <v>156101</v>
      </c>
    </row>
    <row r="2625" spans="1:9">
      <c r="A2625" t="s">
        <v>801</v>
      </c>
      <c r="B2625" t="s">
        <v>327</v>
      </c>
      <c r="C2625" t="s">
        <v>78</v>
      </c>
      <c r="D2625" t="s">
        <v>433</v>
      </c>
      <c r="E2625">
        <v>533</v>
      </c>
      <c r="F2625">
        <v>260</v>
      </c>
      <c r="G2625">
        <v>184.2</v>
      </c>
      <c r="H2625">
        <v>164.1</v>
      </c>
      <c r="I2625">
        <v>71728</v>
      </c>
    </row>
    <row r="2626" spans="1:9">
      <c r="A2626" t="s">
        <v>801</v>
      </c>
      <c r="B2626" t="s">
        <v>327</v>
      </c>
      <c r="C2626" t="s">
        <v>78</v>
      </c>
      <c r="D2626" t="s">
        <v>433</v>
      </c>
      <c r="E2626">
        <v>534</v>
      </c>
      <c r="F2626">
        <v>288</v>
      </c>
      <c r="G2626">
        <v>196</v>
      </c>
      <c r="H2626">
        <v>186.4</v>
      </c>
      <c r="I2626">
        <v>32723</v>
      </c>
    </row>
    <row r="2627" spans="1:9">
      <c r="A2627" t="s">
        <v>801</v>
      </c>
      <c r="B2627" t="s">
        <v>327</v>
      </c>
      <c r="C2627" t="s">
        <v>78</v>
      </c>
      <c r="D2627" t="s">
        <v>433</v>
      </c>
      <c r="E2627">
        <v>575</v>
      </c>
      <c r="F2627">
        <v>42</v>
      </c>
      <c r="G2627">
        <v>27.2</v>
      </c>
      <c r="H2627">
        <v>28.7</v>
      </c>
      <c r="I2627">
        <v>19109</v>
      </c>
    </row>
    <row r="2628" spans="1:9">
      <c r="A2628" t="s">
        <v>801</v>
      </c>
      <c r="B2628" t="s">
        <v>327</v>
      </c>
      <c r="C2628" t="s">
        <v>78</v>
      </c>
      <c r="D2628" t="s">
        <v>433</v>
      </c>
      <c r="E2628">
        <v>577</v>
      </c>
      <c r="F2628">
        <v>50</v>
      </c>
      <c r="G2628">
        <v>32</v>
      </c>
      <c r="H2628">
        <v>30.7</v>
      </c>
      <c r="I2628">
        <v>45003</v>
      </c>
    </row>
    <row r="2629" spans="1:9">
      <c r="A2629" t="s">
        <v>801</v>
      </c>
      <c r="B2629" t="s">
        <v>327</v>
      </c>
      <c r="C2629" t="s">
        <v>78</v>
      </c>
      <c r="D2629" t="s">
        <v>799</v>
      </c>
      <c r="E2629">
        <v>615</v>
      </c>
      <c r="F2629">
        <v>1600</v>
      </c>
      <c r="G2629">
        <v>1108</v>
      </c>
      <c r="H2629">
        <v>1132.8</v>
      </c>
      <c r="I2629">
        <v>27935</v>
      </c>
    </row>
    <row r="2630" spans="1:9">
      <c r="A2630" t="s">
        <v>801</v>
      </c>
      <c r="B2630" t="s">
        <v>327</v>
      </c>
      <c r="C2630" t="s">
        <v>75</v>
      </c>
      <c r="D2630" t="s">
        <v>451</v>
      </c>
      <c r="E2630">
        <v>11</v>
      </c>
      <c r="F2630">
        <v>65.5</v>
      </c>
      <c r="G2630">
        <v>52.7</v>
      </c>
      <c r="H2630">
        <v>38.299999999999997</v>
      </c>
      <c r="I2630">
        <v>85416</v>
      </c>
    </row>
    <row r="2631" spans="1:9">
      <c r="A2631" t="s">
        <v>801</v>
      </c>
      <c r="B2631" t="s">
        <v>327</v>
      </c>
      <c r="C2631" t="s">
        <v>75</v>
      </c>
      <c r="D2631" t="s">
        <v>451</v>
      </c>
      <c r="E2631">
        <v>12</v>
      </c>
      <c r="F2631">
        <v>60</v>
      </c>
      <c r="G2631">
        <v>49</v>
      </c>
      <c r="H2631">
        <v>36</v>
      </c>
      <c r="I2631">
        <v>418420</v>
      </c>
    </row>
    <row r="2632" spans="1:9">
      <c r="A2632" t="s">
        <v>801</v>
      </c>
      <c r="B2632" t="s">
        <v>327</v>
      </c>
      <c r="C2632" t="s">
        <v>75</v>
      </c>
      <c r="D2632" t="s">
        <v>451</v>
      </c>
      <c r="E2632">
        <v>13</v>
      </c>
      <c r="F2632">
        <v>58</v>
      </c>
      <c r="G2632">
        <v>45.05</v>
      </c>
      <c r="H2632">
        <v>34.65</v>
      </c>
      <c r="I2632">
        <v>121221</v>
      </c>
    </row>
    <row r="2633" spans="1:9">
      <c r="A2633" t="s">
        <v>801</v>
      </c>
      <c r="B2633" t="s">
        <v>327</v>
      </c>
      <c r="C2633" t="s">
        <v>75</v>
      </c>
      <c r="D2633" t="s">
        <v>451</v>
      </c>
      <c r="E2633">
        <v>14</v>
      </c>
      <c r="F2633">
        <v>80</v>
      </c>
      <c r="G2633">
        <v>51</v>
      </c>
      <c r="H2633">
        <v>52.2</v>
      </c>
      <c r="I2633">
        <v>14954</v>
      </c>
    </row>
    <row r="2634" spans="1:9">
      <c r="A2634" t="s">
        <v>801</v>
      </c>
      <c r="B2634" t="s">
        <v>327</v>
      </c>
      <c r="C2634" t="s">
        <v>75</v>
      </c>
      <c r="D2634" t="s">
        <v>451</v>
      </c>
      <c r="E2634">
        <v>22</v>
      </c>
      <c r="F2634">
        <v>50</v>
      </c>
      <c r="G2634">
        <v>39.950000000000003</v>
      </c>
      <c r="H2634">
        <v>31.7</v>
      </c>
      <c r="I2634">
        <v>416393</v>
      </c>
    </row>
    <row r="2635" spans="1:9">
      <c r="A2635" t="s">
        <v>801</v>
      </c>
      <c r="B2635" t="s">
        <v>327</v>
      </c>
      <c r="C2635" t="s">
        <v>75</v>
      </c>
      <c r="D2635" t="s">
        <v>451</v>
      </c>
      <c r="E2635">
        <v>71</v>
      </c>
      <c r="F2635">
        <v>80</v>
      </c>
      <c r="G2635">
        <v>42.4</v>
      </c>
      <c r="H2635">
        <v>55</v>
      </c>
      <c r="I2635">
        <v>15877</v>
      </c>
    </row>
    <row r="2636" spans="1:9">
      <c r="A2636" t="s">
        <v>801</v>
      </c>
      <c r="B2636" t="s">
        <v>327</v>
      </c>
      <c r="C2636" t="s">
        <v>75</v>
      </c>
      <c r="D2636" t="s">
        <v>455</v>
      </c>
      <c r="E2636">
        <v>111</v>
      </c>
      <c r="F2636">
        <v>70</v>
      </c>
      <c r="G2636">
        <v>57.5</v>
      </c>
      <c r="H2636">
        <v>43.8</v>
      </c>
      <c r="I2636">
        <v>22016</v>
      </c>
    </row>
    <row r="2637" spans="1:9">
      <c r="A2637" t="s">
        <v>801</v>
      </c>
      <c r="B2637" t="s">
        <v>327</v>
      </c>
      <c r="C2637" t="s">
        <v>75</v>
      </c>
      <c r="D2637" t="s">
        <v>455</v>
      </c>
      <c r="E2637">
        <v>114</v>
      </c>
      <c r="F2637">
        <v>130</v>
      </c>
      <c r="G2637">
        <v>100</v>
      </c>
      <c r="H2637">
        <v>77.3</v>
      </c>
      <c r="I2637">
        <v>432855</v>
      </c>
    </row>
    <row r="2638" spans="1:9">
      <c r="A2638" t="s">
        <v>801</v>
      </c>
      <c r="B2638" t="s">
        <v>327</v>
      </c>
      <c r="C2638" t="s">
        <v>75</v>
      </c>
      <c r="D2638" t="s">
        <v>455</v>
      </c>
      <c r="E2638">
        <v>121</v>
      </c>
      <c r="F2638">
        <v>39</v>
      </c>
      <c r="G2638">
        <v>31</v>
      </c>
      <c r="H2638">
        <v>19.5</v>
      </c>
      <c r="I2638">
        <v>295009</v>
      </c>
    </row>
    <row r="2639" spans="1:9">
      <c r="A2639" t="s">
        <v>801</v>
      </c>
      <c r="B2639" t="s">
        <v>327</v>
      </c>
      <c r="C2639" t="s">
        <v>75</v>
      </c>
      <c r="D2639" t="s">
        <v>455</v>
      </c>
      <c r="E2639">
        <v>161</v>
      </c>
      <c r="F2639">
        <v>55</v>
      </c>
      <c r="G2639">
        <v>37.5</v>
      </c>
      <c r="H2639">
        <v>38.25</v>
      </c>
      <c r="I2639">
        <v>37560</v>
      </c>
    </row>
    <row r="2640" spans="1:9">
      <c r="A2640" t="s">
        <v>801</v>
      </c>
      <c r="B2640" t="s">
        <v>327</v>
      </c>
      <c r="C2640" t="s">
        <v>75</v>
      </c>
      <c r="D2640" t="s">
        <v>441</v>
      </c>
      <c r="E2640">
        <v>311</v>
      </c>
      <c r="F2640">
        <v>185</v>
      </c>
      <c r="G2640">
        <v>119.5</v>
      </c>
      <c r="H2640">
        <v>133.4</v>
      </c>
      <c r="I2640">
        <v>49131</v>
      </c>
    </row>
    <row r="2641" spans="1:9">
      <c r="A2641" t="s">
        <v>801</v>
      </c>
      <c r="B2641" t="s">
        <v>327</v>
      </c>
      <c r="C2641" t="s">
        <v>75</v>
      </c>
      <c r="D2641" t="s">
        <v>433</v>
      </c>
      <c r="E2641">
        <v>521</v>
      </c>
      <c r="F2641">
        <v>150</v>
      </c>
      <c r="G2641">
        <v>103.5</v>
      </c>
      <c r="H2641">
        <v>106</v>
      </c>
      <c r="I2641">
        <v>41989</v>
      </c>
    </row>
    <row r="2642" spans="1:9">
      <c r="A2642" t="s">
        <v>801</v>
      </c>
      <c r="B2642" t="s">
        <v>327</v>
      </c>
      <c r="C2642" t="s">
        <v>75</v>
      </c>
      <c r="D2642" t="s">
        <v>433</v>
      </c>
      <c r="E2642">
        <v>522</v>
      </c>
      <c r="F2642">
        <v>180</v>
      </c>
      <c r="G2642">
        <v>125.55</v>
      </c>
      <c r="H2642">
        <v>124</v>
      </c>
      <c r="I2642">
        <v>33205</v>
      </c>
    </row>
    <row r="2643" spans="1:9">
      <c r="A2643" t="s">
        <v>801</v>
      </c>
      <c r="B2643" t="s">
        <v>327</v>
      </c>
      <c r="C2643" t="s">
        <v>75</v>
      </c>
      <c r="D2643" t="s">
        <v>433</v>
      </c>
      <c r="E2643">
        <v>523</v>
      </c>
      <c r="F2643">
        <v>215</v>
      </c>
      <c r="G2643">
        <v>137.69999999999999</v>
      </c>
      <c r="H2643">
        <v>150.4</v>
      </c>
      <c r="I2643">
        <v>22266</v>
      </c>
    </row>
    <row r="2644" spans="1:9">
      <c r="A2644" t="s">
        <v>801</v>
      </c>
      <c r="B2644" t="s">
        <v>327</v>
      </c>
      <c r="C2644" t="s">
        <v>75</v>
      </c>
      <c r="D2644" t="s">
        <v>433</v>
      </c>
      <c r="E2644">
        <v>531</v>
      </c>
      <c r="F2644">
        <v>160</v>
      </c>
      <c r="G2644">
        <v>123.2</v>
      </c>
      <c r="H2644">
        <v>105.8</v>
      </c>
      <c r="I2644">
        <v>108476</v>
      </c>
    </row>
    <row r="2645" spans="1:9">
      <c r="A2645" t="s">
        <v>801</v>
      </c>
      <c r="B2645" t="s">
        <v>327</v>
      </c>
      <c r="C2645" t="s">
        <v>75</v>
      </c>
      <c r="D2645" t="s">
        <v>433</v>
      </c>
      <c r="E2645">
        <v>532</v>
      </c>
      <c r="F2645">
        <v>200</v>
      </c>
      <c r="G2645">
        <v>149.80000000000001</v>
      </c>
      <c r="H2645">
        <v>133</v>
      </c>
      <c r="I2645">
        <v>98618</v>
      </c>
    </row>
    <row r="2646" spans="1:9">
      <c r="A2646" t="s">
        <v>801</v>
      </c>
      <c r="B2646" t="s">
        <v>327</v>
      </c>
      <c r="C2646" t="s">
        <v>75</v>
      </c>
      <c r="D2646" t="s">
        <v>433</v>
      </c>
      <c r="E2646">
        <v>533</v>
      </c>
      <c r="F2646">
        <v>240</v>
      </c>
      <c r="G2646">
        <v>170.35</v>
      </c>
      <c r="H2646">
        <v>159.5</v>
      </c>
      <c r="I2646">
        <v>49147</v>
      </c>
    </row>
    <row r="2647" spans="1:9">
      <c r="A2647" t="s">
        <v>801</v>
      </c>
      <c r="B2647" t="s">
        <v>327</v>
      </c>
      <c r="C2647" t="s">
        <v>75</v>
      </c>
      <c r="D2647" t="s">
        <v>433</v>
      </c>
      <c r="E2647">
        <v>534</v>
      </c>
      <c r="F2647">
        <v>275</v>
      </c>
      <c r="G2647">
        <v>183.15</v>
      </c>
      <c r="H2647">
        <v>185.25</v>
      </c>
      <c r="I2647">
        <v>25111</v>
      </c>
    </row>
    <row r="2648" spans="1:9">
      <c r="A2648" t="s">
        <v>801</v>
      </c>
      <c r="B2648" t="s">
        <v>327</v>
      </c>
      <c r="C2648" t="s">
        <v>75</v>
      </c>
      <c r="D2648" t="s">
        <v>433</v>
      </c>
      <c r="E2648">
        <v>575</v>
      </c>
      <c r="F2648">
        <v>38</v>
      </c>
      <c r="G2648">
        <v>22.4</v>
      </c>
      <c r="H2648">
        <v>26</v>
      </c>
      <c r="I2648">
        <v>28582</v>
      </c>
    </row>
    <row r="2649" spans="1:9">
      <c r="A2649" t="s">
        <v>801</v>
      </c>
      <c r="B2649" t="s">
        <v>327</v>
      </c>
      <c r="C2649" t="s">
        <v>75</v>
      </c>
      <c r="D2649" t="s">
        <v>433</v>
      </c>
      <c r="E2649">
        <v>577</v>
      </c>
      <c r="F2649">
        <v>42</v>
      </c>
      <c r="G2649">
        <v>23.5</v>
      </c>
      <c r="H2649">
        <v>30.225000000000001</v>
      </c>
      <c r="I2649">
        <v>59130</v>
      </c>
    </row>
    <row r="2650" spans="1:9">
      <c r="A2650" t="s">
        <v>801</v>
      </c>
      <c r="B2650" t="s">
        <v>327</v>
      </c>
      <c r="C2650" t="s">
        <v>75</v>
      </c>
      <c r="D2650" t="s">
        <v>799</v>
      </c>
      <c r="E2650">
        <v>615</v>
      </c>
      <c r="F2650">
        <v>1680</v>
      </c>
      <c r="G2650">
        <v>1119.2</v>
      </c>
      <c r="H2650">
        <v>1180.75</v>
      </c>
      <c r="I2650">
        <v>7333</v>
      </c>
    </row>
    <row r="2651" spans="1:9">
      <c r="A2651" t="s">
        <v>801</v>
      </c>
      <c r="B2651" t="s">
        <v>327</v>
      </c>
      <c r="C2651" t="s">
        <v>802</v>
      </c>
      <c r="D2651" t="s">
        <v>451</v>
      </c>
      <c r="E2651">
        <v>11</v>
      </c>
      <c r="F2651">
        <v>75</v>
      </c>
      <c r="G2651">
        <v>62</v>
      </c>
      <c r="H2651">
        <v>45.35</v>
      </c>
      <c r="I2651">
        <v>23743</v>
      </c>
    </row>
    <row r="2652" spans="1:9">
      <c r="A2652" t="s">
        <v>801</v>
      </c>
      <c r="B2652" t="s">
        <v>327</v>
      </c>
      <c r="C2652" t="s">
        <v>802</v>
      </c>
      <c r="D2652" t="s">
        <v>451</v>
      </c>
      <c r="E2652">
        <v>12</v>
      </c>
      <c r="F2652">
        <v>80</v>
      </c>
      <c r="G2652">
        <v>60</v>
      </c>
      <c r="H2652">
        <v>47.7</v>
      </c>
      <c r="I2652">
        <v>78682</v>
      </c>
    </row>
    <row r="2653" spans="1:9">
      <c r="A2653" t="s">
        <v>801</v>
      </c>
      <c r="B2653" t="s">
        <v>327</v>
      </c>
      <c r="C2653" t="s">
        <v>802</v>
      </c>
      <c r="D2653" t="s">
        <v>451</v>
      </c>
      <c r="E2653">
        <v>13</v>
      </c>
      <c r="F2653">
        <v>65</v>
      </c>
      <c r="G2653">
        <v>45.9</v>
      </c>
      <c r="H2653">
        <v>37.700000000000003</v>
      </c>
      <c r="I2653">
        <v>24010</v>
      </c>
    </row>
    <row r="2654" spans="1:9">
      <c r="A2654" t="s">
        <v>801</v>
      </c>
      <c r="B2654" t="s">
        <v>327</v>
      </c>
      <c r="C2654" t="s">
        <v>802</v>
      </c>
      <c r="D2654" t="s">
        <v>451</v>
      </c>
      <c r="E2654">
        <v>14</v>
      </c>
      <c r="F2654">
        <v>90</v>
      </c>
      <c r="G2654">
        <v>60</v>
      </c>
      <c r="H2654">
        <v>62</v>
      </c>
      <c r="I2654">
        <v>6178</v>
      </c>
    </row>
    <row r="2655" spans="1:9">
      <c r="A2655" t="s">
        <v>801</v>
      </c>
      <c r="B2655" t="s">
        <v>327</v>
      </c>
      <c r="C2655" t="s">
        <v>802</v>
      </c>
      <c r="D2655" t="s">
        <v>451</v>
      </c>
      <c r="E2655">
        <v>22</v>
      </c>
      <c r="F2655">
        <v>53</v>
      </c>
      <c r="G2655">
        <v>43</v>
      </c>
      <c r="H2655">
        <v>30.8</v>
      </c>
      <c r="I2655">
        <v>94349</v>
      </c>
    </row>
    <row r="2656" spans="1:9">
      <c r="A2656" t="s">
        <v>801</v>
      </c>
      <c r="B2656" t="s">
        <v>327</v>
      </c>
      <c r="C2656" t="s">
        <v>802</v>
      </c>
      <c r="D2656" t="s">
        <v>451</v>
      </c>
      <c r="E2656">
        <v>71</v>
      </c>
      <c r="F2656">
        <v>85</v>
      </c>
      <c r="G2656">
        <v>62</v>
      </c>
      <c r="H2656">
        <v>60.5</v>
      </c>
      <c r="I2656">
        <v>3807</v>
      </c>
    </row>
    <row r="2657" spans="1:9">
      <c r="A2657" t="s">
        <v>801</v>
      </c>
      <c r="B2657" t="s">
        <v>327</v>
      </c>
      <c r="C2657" t="s">
        <v>802</v>
      </c>
      <c r="D2657" t="s">
        <v>455</v>
      </c>
      <c r="E2657">
        <v>111</v>
      </c>
      <c r="F2657">
        <v>70</v>
      </c>
      <c r="G2657">
        <v>60</v>
      </c>
      <c r="H2657">
        <v>45.05</v>
      </c>
      <c r="I2657">
        <v>5916</v>
      </c>
    </row>
    <row r="2658" spans="1:9">
      <c r="A2658" t="s">
        <v>801</v>
      </c>
      <c r="B2658" t="s">
        <v>327</v>
      </c>
      <c r="C2658" t="s">
        <v>802</v>
      </c>
      <c r="D2658" t="s">
        <v>455</v>
      </c>
      <c r="E2658">
        <v>114</v>
      </c>
      <c r="F2658">
        <v>133</v>
      </c>
      <c r="G2658">
        <v>105</v>
      </c>
      <c r="H2658">
        <v>79.400000000000006</v>
      </c>
      <c r="I2658">
        <v>86511</v>
      </c>
    </row>
    <row r="2659" spans="1:9">
      <c r="A2659" t="s">
        <v>801</v>
      </c>
      <c r="B2659" t="s">
        <v>327</v>
      </c>
      <c r="C2659" t="s">
        <v>802</v>
      </c>
      <c r="D2659" t="s">
        <v>455</v>
      </c>
      <c r="E2659">
        <v>121</v>
      </c>
      <c r="F2659">
        <v>46</v>
      </c>
      <c r="G2659">
        <v>30</v>
      </c>
      <c r="H2659">
        <v>23.75</v>
      </c>
      <c r="I2659">
        <v>43586</v>
      </c>
    </row>
    <row r="2660" spans="1:9">
      <c r="A2660" t="s">
        <v>801</v>
      </c>
      <c r="B2660" t="s">
        <v>327</v>
      </c>
      <c r="C2660" t="s">
        <v>802</v>
      </c>
      <c r="D2660" t="s">
        <v>455</v>
      </c>
      <c r="E2660">
        <v>161</v>
      </c>
      <c r="F2660">
        <v>65</v>
      </c>
      <c r="G2660">
        <v>39.5</v>
      </c>
      <c r="H2660">
        <v>42</v>
      </c>
      <c r="I2660">
        <v>9903</v>
      </c>
    </row>
    <row r="2661" spans="1:9">
      <c r="A2661" t="s">
        <v>801</v>
      </c>
      <c r="B2661" t="s">
        <v>327</v>
      </c>
      <c r="C2661" t="s">
        <v>802</v>
      </c>
      <c r="D2661" t="s">
        <v>441</v>
      </c>
      <c r="E2661">
        <v>311</v>
      </c>
      <c r="F2661">
        <v>232</v>
      </c>
      <c r="G2661">
        <v>128.4</v>
      </c>
      <c r="H2661">
        <v>160</v>
      </c>
      <c r="I2661">
        <v>13570</v>
      </c>
    </row>
    <row r="2662" spans="1:9">
      <c r="A2662" t="s">
        <v>801</v>
      </c>
      <c r="B2662" t="s">
        <v>327</v>
      </c>
      <c r="C2662" t="s">
        <v>802</v>
      </c>
      <c r="D2662" t="s">
        <v>433</v>
      </c>
      <c r="E2662">
        <v>521</v>
      </c>
      <c r="F2662">
        <v>181.05</v>
      </c>
      <c r="G2662">
        <v>118.8</v>
      </c>
      <c r="H2662">
        <v>127.9</v>
      </c>
      <c r="I2662">
        <v>10814</v>
      </c>
    </row>
    <row r="2663" spans="1:9">
      <c r="A2663" t="s">
        <v>801</v>
      </c>
      <c r="B2663" t="s">
        <v>327</v>
      </c>
      <c r="C2663" t="s">
        <v>802</v>
      </c>
      <c r="D2663" t="s">
        <v>433</v>
      </c>
      <c r="E2663">
        <v>522</v>
      </c>
      <c r="F2663">
        <v>225</v>
      </c>
      <c r="G2663">
        <v>139.44999999999999</v>
      </c>
      <c r="H2663">
        <v>151</v>
      </c>
      <c r="I2663">
        <v>7975</v>
      </c>
    </row>
    <row r="2664" spans="1:9">
      <c r="A2664" t="s">
        <v>801</v>
      </c>
      <c r="B2664" t="s">
        <v>327</v>
      </c>
      <c r="C2664" t="s">
        <v>802</v>
      </c>
      <c r="D2664" t="s">
        <v>433</v>
      </c>
      <c r="E2664">
        <v>523</v>
      </c>
      <c r="F2664">
        <v>257</v>
      </c>
      <c r="G2664">
        <v>160.9</v>
      </c>
      <c r="H2664">
        <v>178.2</v>
      </c>
      <c r="I2664">
        <v>4797</v>
      </c>
    </row>
    <row r="2665" spans="1:9">
      <c r="A2665" t="s">
        <v>801</v>
      </c>
      <c r="B2665" t="s">
        <v>327</v>
      </c>
      <c r="C2665" t="s">
        <v>802</v>
      </c>
      <c r="D2665" t="s">
        <v>433</v>
      </c>
      <c r="E2665">
        <v>531</v>
      </c>
      <c r="F2665">
        <v>200</v>
      </c>
      <c r="G2665">
        <v>127.5</v>
      </c>
      <c r="H2665">
        <v>129.19999999999999</v>
      </c>
      <c r="I2665">
        <v>23472</v>
      </c>
    </row>
    <row r="2666" spans="1:9">
      <c r="A2666" t="s">
        <v>801</v>
      </c>
      <c r="B2666" t="s">
        <v>327</v>
      </c>
      <c r="C2666" t="s">
        <v>802</v>
      </c>
      <c r="D2666" t="s">
        <v>433</v>
      </c>
      <c r="E2666">
        <v>532</v>
      </c>
      <c r="F2666">
        <v>240</v>
      </c>
      <c r="G2666">
        <v>163.80000000000001</v>
      </c>
      <c r="H2666">
        <v>163.4</v>
      </c>
      <c r="I2666">
        <v>23580</v>
      </c>
    </row>
    <row r="2667" spans="1:9">
      <c r="A2667" t="s">
        <v>801</v>
      </c>
      <c r="B2667" t="s">
        <v>327</v>
      </c>
      <c r="C2667" t="s">
        <v>802</v>
      </c>
      <c r="D2667" t="s">
        <v>433</v>
      </c>
      <c r="E2667">
        <v>533</v>
      </c>
      <c r="F2667">
        <v>278.5</v>
      </c>
      <c r="G2667">
        <v>172.15</v>
      </c>
      <c r="H2667">
        <v>185.2</v>
      </c>
      <c r="I2667">
        <v>11513</v>
      </c>
    </row>
    <row r="2668" spans="1:9">
      <c r="A2668" t="s">
        <v>801</v>
      </c>
      <c r="B2668" t="s">
        <v>327</v>
      </c>
      <c r="C2668" t="s">
        <v>802</v>
      </c>
      <c r="D2668" t="s">
        <v>433</v>
      </c>
      <c r="E2668">
        <v>534</v>
      </c>
      <c r="F2668">
        <v>322</v>
      </c>
      <c r="G2668">
        <v>193.9</v>
      </c>
      <c r="H2668">
        <v>216.3</v>
      </c>
      <c r="I2668">
        <v>5298</v>
      </c>
    </row>
    <row r="2669" spans="1:9">
      <c r="A2669" t="s">
        <v>801</v>
      </c>
      <c r="B2669" t="s">
        <v>327</v>
      </c>
      <c r="C2669" t="s">
        <v>802</v>
      </c>
      <c r="D2669" t="s">
        <v>433</v>
      </c>
      <c r="E2669">
        <v>575</v>
      </c>
      <c r="F2669">
        <v>48.333333332999999</v>
      </c>
      <c r="G2669">
        <v>26</v>
      </c>
      <c r="H2669">
        <v>33.4</v>
      </c>
      <c r="I2669">
        <v>3233</v>
      </c>
    </row>
    <row r="2670" spans="1:9">
      <c r="A2670" t="s">
        <v>801</v>
      </c>
      <c r="B2670" t="s">
        <v>327</v>
      </c>
      <c r="C2670" t="s">
        <v>802</v>
      </c>
      <c r="D2670" t="s">
        <v>433</v>
      </c>
      <c r="E2670">
        <v>577</v>
      </c>
      <c r="F2670">
        <v>50</v>
      </c>
      <c r="G2670">
        <v>27.9</v>
      </c>
      <c r="H2670">
        <v>34.700000000000003</v>
      </c>
      <c r="I2670">
        <v>11490</v>
      </c>
    </row>
    <row r="2671" spans="1:9">
      <c r="A2671" t="s">
        <v>801</v>
      </c>
      <c r="B2671" t="s">
        <v>327</v>
      </c>
      <c r="C2671" t="s">
        <v>802</v>
      </c>
      <c r="D2671" t="s">
        <v>799</v>
      </c>
      <c r="E2671">
        <v>615</v>
      </c>
      <c r="F2671">
        <v>1932</v>
      </c>
      <c r="G2671">
        <v>1020</v>
      </c>
      <c r="H2671">
        <v>1380</v>
      </c>
      <c r="I2671">
        <v>1975</v>
      </c>
    </row>
    <row r="2672" spans="1:9">
      <c r="A2672" t="s">
        <v>801</v>
      </c>
      <c r="B2672" t="s">
        <v>327</v>
      </c>
      <c r="C2672" t="s">
        <v>71</v>
      </c>
      <c r="D2672" t="s">
        <v>451</v>
      </c>
      <c r="E2672">
        <v>11</v>
      </c>
      <c r="F2672">
        <v>86</v>
      </c>
      <c r="G2672">
        <v>61</v>
      </c>
      <c r="H2672">
        <v>50.1</v>
      </c>
      <c r="I2672">
        <v>23905</v>
      </c>
    </row>
    <row r="2673" spans="1:9">
      <c r="A2673" t="s">
        <v>801</v>
      </c>
      <c r="B2673" t="s">
        <v>327</v>
      </c>
      <c r="C2673" t="s">
        <v>71</v>
      </c>
      <c r="D2673" t="s">
        <v>451</v>
      </c>
      <c r="E2673">
        <v>12</v>
      </c>
      <c r="F2673">
        <v>86</v>
      </c>
      <c r="G2673">
        <v>57</v>
      </c>
      <c r="H2673">
        <v>55</v>
      </c>
      <c r="I2673">
        <v>84246</v>
      </c>
    </row>
    <row r="2674" spans="1:9">
      <c r="A2674" t="s">
        <v>801</v>
      </c>
      <c r="B2674" t="s">
        <v>327</v>
      </c>
      <c r="C2674" t="s">
        <v>71</v>
      </c>
      <c r="D2674" t="s">
        <v>451</v>
      </c>
      <c r="E2674">
        <v>13</v>
      </c>
      <c r="F2674">
        <v>80</v>
      </c>
      <c r="G2674">
        <v>52</v>
      </c>
      <c r="H2674">
        <v>49.7</v>
      </c>
      <c r="I2674">
        <v>16483</v>
      </c>
    </row>
    <row r="2675" spans="1:9">
      <c r="A2675" t="s">
        <v>801</v>
      </c>
      <c r="B2675" t="s">
        <v>327</v>
      </c>
      <c r="C2675" t="s">
        <v>71</v>
      </c>
      <c r="D2675" t="s">
        <v>451</v>
      </c>
      <c r="E2675">
        <v>14</v>
      </c>
      <c r="F2675">
        <v>95</v>
      </c>
      <c r="G2675">
        <v>48.75</v>
      </c>
      <c r="H2675">
        <v>65</v>
      </c>
      <c r="I2675">
        <v>5609</v>
      </c>
    </row>
    <row r="2676" spans="1:9">
      <c r="A2676" t="s">
        <v>801</v>
      </c>
      <c r="B2676" t="s">
        <v>327</v>
      </c>
      <c r="C2676" t="s">
        <v>71</v>
      </c>
      <c r="D2676" t="s">
        <v>451</v>
      </c>
      <c r="E2676">
        <v>22</v>
      </c>
      <c r="F2676">
        <v>55</v>
      </c>
      <c r="G2676">
        <v>36.840000000000003</v>
      </c>
      <c r="H2676">
        <v>34.1</v>
      </c>
      <c r="I2676">
        <v>95469</v>
      </c>
    </row>
    <row r="2677" spans="1:9">
      <c r="A2677" t="s">
        <v>801</v>
      </c>
      <c r="B2677" t="s">
        <v>327</v>
      </c>
      <c r="C2677" t="s">
        <v>71</v>
      </c>
      <c r="D2677" t="s">
        <v>451</v>
      </c>
      <c r="E2677">
        <v>71</v>
      </c>
      <c r="F2677">
        <v>88</v>
      </c>
      <c r="G2677">
        <v>48</v>
      </c>
      <c r="H2677">
        <v>61.3</v>
      </c>
      <c r="I2677">
        <v>5772</v>
      </c>
    </row>
    <row r="2678" spans="1:9">
      <c r="A2678" t="s">
        <v>801</v>
      </c>
      <c r="B2678" t="s">
        <v>327</v>
      </c>
      <c r="C2678" t="s">
        <v>71</v>
      </c>
      <c r="D2678" t="s">
        <v>455</v>
      </c>
      <c r="E2678">
        <v>111</v>
      </c>
      <c r="F2678">
        <v>93</v>
      </c>
      <c r="G2678">
        <v>60</v>
      </c>
      <c r="H2678">
        <v>60</v>
      </c>
      <c r="I2678">
        <v>5445</v>
      </c>
    </row>
    <row r="2679" spans="1:9">
      <c r="A2679" t="s">
        <v>801</v>
      </c>
      <c r="B2679" t="s">
        <v>327</v>
      </c>
      <c r="C2679" t="s">
        <v>71</v>
      </c>
      <c r="D2679" t="s">
        <v>455</v>
      </c>
      <c r="E2679">
        <v>114</v>
      </c>
      <c r="F2679">
        <v>160</v>
      </c>
      <c r="G2679">
        <v>100</v>
      </c>
      <c r="H2679">
        <v>108.8</v>
      </c>
      <c r="I2679">
        <v>97833</v>
      </c>
    </row>
    <row r="2680" spans="1:9">
      <c r="A2680" t="s">
        <v>801</v>
      </c>
      <c r="B2680" t="s">
        <v>327</v>
      </c>
      <c r="C2680" t="s">
        <v>71</v>
      </c>
      <c r="D2680" t="s">
        <v>455</v>
      </c>
      <c r="E2680">
        <v>121</v>
      </c>
      <c r="F2680">
        <v>47</v>
      </c>
      <c r="G2680">
        <v>39</v>
      </c>
      <c r="H2680">
        <v>24.5</v>
      </c>
      <c r="I2680">
        <v>61385</v>
      </c>
    </row>
    <row r="2681" spans="1:9">
      <c r="A2681" t="s">
        <v>801</v>
      </c>
      <c r="B2681" t="s">
        <v>327</v>
      </c>
      <c r="C2681" t="s">
        <v>71</v>
      </c>
      <c r="D2681" t="s">
        <v>455</v>
      </c>
      <c r="E2681">
        <v>161</v>
      </c>
      <c r="F2681">
        <v>75</v>
      </c>
      <c r="G2681">
        <v>47</v>
      </c>
      <c r="H2681">
        <v>46.45</v>
      </c>
      <c r="I2681">
        <v>9140</v>
      </c>
    </row>
    <row r="2682" spans="1:9">
      <c r="A2682" t="s">
        <v>801</v>
      </c>
      <c r="B2682" t="s">
        <v>327</v>
      </c>
      <c r="C2682" t="s">
        <v>71</v>
      </c>
      <c r="D2682" t="s">
        <v>441</v>
      </c>
      <c r="E2682">
        <v>311</v>
      </c>
      <c r="F2682">
        <v>271</v>
      </c>
      <c r="G2682">
        <v>124</v>
      </c>
      <c r="H2682">
        <v>202.3</v>
      </c>
      <c r="I2682">
        <v>8241</v>
      </c>
    </row>
    <row r="2683" spans="1:9">
      <c r="A2683" t="s">
        <v>801</v>
      </c>
      <c r="B2683" t="s">
        <v>327</v>
      </c>
      <c r="C2683" t="s">
        <v>71</v>
      </c>
      <c r="D2683" t="s">
        <v>433</v>
      </c>
      <c r="E2683">
        <v>521</v>
      </c>
      <c r="F2683">
        <v>223</v>
      </c>
      <c r="G2683">
        <v>108.25</v>
      </c>
      <c r="H2683">
        <v>158.4</v>
      </c>
      <c r="I2683">
        <v>6598</v>
      </c>
    </row>
    <row r="2684" spans="1:9">
      <c r="A2684" t="s">
        <v>801</v>
      </c>
      <c r="B2684" t="s">
        <v>327</v>
      </c>
      <c r="C2684" t="s">
        <v>71</v>
      </c>
      <c r="D2684" t="s">
        <v>433</v>
      </c>
      <c r="E2684">
        <v>522</v>
      </c>
      <c r="F2684">
        <v>257</v>
      </c>
      <c r="G2684">
        <v>123</v>
      </c>
      <c r="H2684">
        <v>185.2</v>
      </c>
      <c r="I2684">
        <v>4442</v>
      </c>
    </row>
    <row r="2685" spans="1:9">
      <c r="A2685" t="s">
        <v>801</v>
      </c>
      <c r="B2685" t="s">
        <v>327</v>
      </c>
      <c r="C2685" t="s">
        <v>71</v>
      </c>
      <c r="D2685" t="s">
        <v>433</v>
      </c>
      <c r="E2685">
        <v>523</v>
      </c>
      <c r="F2685">
        <v>285</v>
      </c>
      <c r="G2685">
        <v>144</v>
      </c>
      <c r="H2685">
        <v>205</v>
      </c>
      <c r="I2685">
        <v>3064</v>
      </c>
    </row>
    <row r="2686" spans="1:9">
      <c r="A2686" t="s">
        <v>801</v>
      </c>
      <c r="B2686" t="s">
        <v>327</v>
      </c>
      <c r="C2686" t="s">
        <v>71</v>
      </c>
      <c r="D2686" t="s">
        <v>433</v>
      </c>
      <c r="E2686">
        <v>531</v>
      </c>
      <c r="F2686">
        <v>235</v>
      </c>
      <c r="G2686">
        <v>114.8</v>
      </c>
      <c r="H2686">
        <v>166.45</v>
      </c>
      <c r="I2686">
        <v>21338</v>
      </c>
    </row>
    <row r="2687" spans="1:9">
      <c r="A2687" t="s">
        <v>801</v>
      </c>
      <c r="B2687" t="s">
        <v>327</v>
      </c>
      <c r="C2687" t="s">
        <v>71</v>
      </c>
      <c r="D2687" t="s">
        <v>433</v>
      </c>
      <c r="E2687">
        <v>532</v>
      </c>
      <c r="F2687">
        <v>285</v>
      </c>
      <c r="G2687">
        <v>147</v>
      </c>
      <c r="H2687">
        <v>202.5</v>
      </c>
      <c r="I2687">
        <v>20807</v>
      </c>
    </row>
    <row r="2688" spans="1:9">
      <c r="A2688" t="s">
        <v>801</v>
      </c>
      <c r="B2688" t="s">
        <v>327</v>
      </c>
      <c r="C2688" t="s">
        <v>71</v>
      </c>
      <c r="D2688" t="s">
        <v>433</v>
      </c>
      <c r="E2688">
        <v>533</v>
      </c>
      <c r="F2688">
        <v>326</v>
      </c>
      <c r="G2688">
        <v>162</v>
      </c>
      <c r="H2688">
        <v>226</v>
      </c>
      <c r="I2688">
        <v>9366</v>
      </c>
    </row>
    <row r="2689" spans="1:9">
      <c r="A2689" t="s">
        <v>801</v>
      </c>
      <c r="B2689" t="s">
        <v>327</v>
      </c>
      <c r="C2689" t="s">
        <v>71</v>
      </c>
      <c r="D2689" t="s">
        <v>433</v>
      </c>
      <c r="E2689">
        <v>534</v>
      </c>
      <c r="F2689">
        <v>336</v>
      </c>
      <c r="G2689">
        <v>180</v>
      </c>
      <c r="H2689">
        <v>244</v>
      </c>
      <c r="I2689">
        <v>3772</v>
      </c>
    </row>
    <row r="2690" spans="1:9">
      <c r="A2690" t="s">
        <v>801</v>
      </c>
      <c r="B2690" t="s">
        <v>327</v>
      </c>
      <c r="C2690" t="s">
        <v>71</v>
      </c>
      <c r="D2690" t="s">
        <v>433</v>
      </c>
      <c r="E2690">
        <v>575</v>
      </c>
      <c r="F2690">
        <v>40</v>
      </c>
      <c r="G2690">
        <v>22.4</v>
      </c>
      <c r="H2690">
        <v>30.8</v>
      </c>
      <c r="I2690">
        <v>1279</v>
      </c>
    </row>
    <row r="2691" spans="1:9">
      <c r="A2691" t="s">
        <v>801</v>
      </c>
      <c r="B2691" t="s">
        <v>327</v>
      </c>
      <c r="C2691" t="s">
        <v>71</v>
      </c>
      <c r="D2691" t="s">
        <v>433</v>
      </c>
      <c r="E2691">
        <v>577</v>
      </c>
      <c r="F2691">
        <v>49</v>
      </c>
      <c r="G2691">
        <v>24</v>
      </c>
      <c r="H2691">
        <v>31</v>
      </c>
      <c r="I2691">
        <v>5271</v>
      </c>
    </row>
    <row r="2692" spans="1:9">
      <c r="A2692" t="s">
        <v>801</v>
      </c>
      <c r="B2692" t="s">
        <v>327</v>
      </c>
      <c r="C2692" t="s">
        <v>71</v>
      </c>
      <c r="D2692" t="s">
        <v>799</v>
      </c>
      <c r="E2692">
        <v>615</v>
      </c>
      <c r="F2692">
        <v>2050</v>
      </c>
      <c r="G2692">
        <v>902</v>
      </c>
      <c r="H2692">
        <v>1550</v>
      </c>
      <c r="I2692">
        <v>1802</v>
      </c>
    </row>
    <row r="2693" spans="1:9">
      <c r="A2693" t="s">
        <v>801</v>
      </c>
      <c r="B2693" t="s">
        <v>327</v>
      </c>
      <c r="C2693" t="s">
        <v>73</v>
      </c>
      <c r="D2693" t="s">
        <v>451</v>
      </c>
      <c r="E2693">
        <v>11</v>
      </c>
      <c r="F2693">
        <v>82</v>
      </c>
      <c r="G2693">
        <v>81</v>
      </c>
      <c r="H2693">
        <v>49</v>
      </c>
      <c r="I2693">
        <v>10811</v>
      </c>
    </row>
    <row r="2694" spans="1:9">
      <c r="A2694" t="s">
        <v>801</v>
      </c>
      <c r="B2694" t="s">
        <v>327</v>
      </c>
      <c r="C2694" t="s">
        <v>73</v>
      </c>
      <c r="D2694" t="s">
        <v>451</v>
      </c>
      <c r="E2694">
        <v>12</v>
      </c>
      <c r="F2694">
        <v>75</v>
      </c>
      <c r="G2694">
        <v>73</v>
      </c>
      <c r="H2694">
        <v>42.2</v>
      </c>
      <c r="I2694">
        <v>17262</v>
      </c>
    </row>
    <row r="2695" spans="1:9">
      <c r="A2695" t="s">
        <v>801</v>
      </c>
      <c r="B2695" t="s">
        <v>327</v>
      </c>
      <c r="C2695" t="s">
        <v>73</v>
      </c>
      <c r="D2695" t="s">
        <v>451</v>
      </c>
      <c r="E2695">
        <v>13</v>
      </c>
      <c r="F2695">
        <v>84</v>
      </c>
      <c r="G2695">
        <v>44.8</v>
      </c>
      <c r="H2695">
        <v>52.8</v>
      </c>
      <c r="I2695">
        <v>7899</v>
      </c>
    </row>
    <row r="2696" spans="1:9">
      <c r="A2696" t="s">
        <v>801</v>
      </c>
      <c r="B2696" t="s">
        <v>327</v>
      </c>
      <c r="C2696" t="s">
        <v>73</v>
      </c>
      <c r="D2696" t="s">
        <v>451</v>
      </c>
      <c r="E2696">
        <v>14</v>
      </c>
      <c r="F2696">
        <v>85</v>
      </c>
      <c r="G2696">
        <v>51.85</v>
      </c>
      <c r="H2696">
        <v>60.7</v>
      </c>
      <c r="I2696">
        <v>2943</v>
      </c>
    </row>
    <row r="2697" spans="1:9">
      <c r="A2697" t="s">
        <v>801</v>
      </c>
      <c r="B2697" t="s">
        <v>327</v>
      </c>
      <c r="C2697" t="s">
        <v>73</v>
      </c>
      <c r="D2697" t="s">
        <v>451</v>
      </c>
      <c r="E2697">
        <v>22</v>
      </c>
      <c r="F2697">
        <v>55</v>
      </c>
      <c r="G2697">
        <v>45.5</v>
      </c>
      <c r="H2697">
        <v>33.4</v>
      </c>
      <c r="I2697">
        <v>30910</v>
      </c>
    </row>
    <row r="2698" spans="1:9">
      <c r="A2698" t="s">
        <v>801</v>
      </c>
      <c r="B2698" t="s">
        <v>327</v>
      </c>
      <c r="C2698" t="s">
        <v>73</v>
      </c>
      <c r="D2698" t="s">
        <v>451</v>
      </c>
      <c r="E2698">
        <v>71</v>
      </c>
      <c r="F2698">
        <v>77</v>
      </c>
      <c r="G2698">
        <v>50</v>
      </c>
      <c r="H2698">
        <v>48</v>
      </c>
      <c r="I2698">
        <v>1193</v>
      </c>
    </row>
    <row r="2699" spans="1:9">
      <c r="A2699" t="s">
        <v>801</v>
      </c>
      <c r="B2699" t="s">
        <v>327</v>
      </c>
      <c r="C2699" t="s">
        <v>73</v>
      </c>
      <c r="D2699" t="s">
        <v>455</v>
      </c>
      <c r="E2699">
        <v>111</v>
      </c>
      <c r="F2699">
        <v>105</v>
      </c>
      <c r="G2699">
        <v>64</v>
      </c>
      <c r="H2699">
        <v>71.099999999999994</v>
      </c>
      <c r="I2699">
        <v>1210</v>
      </c>
    </row>
    <row r="2700" spans="1:9">
      <c r="A2700" t="s">
        <v>801</v>
      </c>
      <c r="B2700" t="s">
        <v>327</v>
      </c>
      <c r="C2700" t="s">
        <v>73</v>
      </c>
      <c r="D2700" t="s">
        <v>455</v>
      </c>
      <c r="E2700">
        <v>114</v>
      </c>
      <c r="F2700">
        <v>202</v>
      </c>
      <c r="G2700">
        <v>109</v>
      </c>
      <c r="H2700">
        <v>119</v>
      </c>
      <c r="I2700">
        <v>25335</v>
      </c>
    </row>
    <row r="2701" spans="1:9">
      <c r="A2701" t="s">
        <v>801</v>
      </c>
      <c r="B2701" t="s">
        <v>327</v>
      </c>
      <c r="C2701" t="s">
        <v>73</v>
      </c>
      <c r="D2701" t="s">
        <v>455</v>
      </c>
      <c r="E2701">
        <v>121</v>
      </c>
      <c r="F2701">
        <v>38</v>
      </c>
      <c r="G2701">
        <v>30.15</v>
      </c>
      <c r="H2701">
        <v>21.9</v>
      </c>
      <c r="I2701">
        <v>11655</v>
      </c>
    </row>
    <row r="2702" spans="1:9">
      <c r="A2702" t="s">
        <v>801</v>
      </c>
      <c r="B2702" t="s">
        <v>327</v>
      </c>
      <c r="C2702" t="s">
        <v>73</v>
      </c>
      <c r="D2702" t="s">
        <v>455</v>
      </c>
      <c r="E2702">
        <v>161</v>
      </c>
      <c r="F2702">
        <v>75</v>
      </c>
      <c r="G2702">
        <v>54.3</v>
      </c>
      <c r="H2702">
        <v>50.2</v>
      </c>
      <c r="I2702">
        <v>1822</v>
      </c>
    </row>
    <row r="2703" spans="1:9">
      <c r="A2703" t="s">
        <v>801</v>
      </c>
      <c r="B2703" t="s">
        <v>327</v>
      </c>
      <c r="C2703" t="s">
        <v>73</v>
      </c>
      <c r="D2703" t="s">
        <v>441</v>
      </c>
      <c r="E2703">
        <v>311</v>
      </c>
      <c r="F2703">
        <v>219</v>
      </c>
      <c r="G2703">
        <v>143</v>
      </c>
      <c r="H2703">
        <v>157.4</v>
      </c>
      <c r="I2703">
        <v>4696</v>
      </c>
    </row>
    <row r="2704" spans="1:9">
      <c r="A2704" t="s">
        <v>801</v>
      </c>
      <c r="B2704" t="s">
        <v>327</v>
      </c>
      <c r="C2704" t="s">
        <v>73</v>
      </c>
      <c r="D2704" t="s">
        <v>433</v>
      </c>
      <c r="E2704">
        <v>521</v>
      </c>
      <c r="F2704">
        <v>188</v>
      </c>
      <c r="G2704">
        <v>120</v>
      </c>
      <c r="H2704">
        <v>130.5</v>
      </c>
      <c r="I2704">
        <v>2576</v>
      </c>
    </row>
    <row r="2705" spans="1:9">
      <c r="A2705" t="s">
        <v>801</v>
      </c>
      <c r="B2705" t="s">
        <v>327</v>
      </c>
      <c r="C2705" t="s">
        <v>73</v>
      </c>
      <c r="D2705" t="s">
        <v>433</v>
      </c>
      <c r="E2705">
        <v>522</v>
      </c>
      <c r="F2705">
        <v>221</v>
      </c>
      <c r="G2705">
        <v>156</v>
      </c>
      <c r="H2705">
        <v>154.1</v>
      </c>
      <c r="I2705">
        <v>2008</v>
      </c>
    </row>
    <row r="2706" spans="1:9">
      <c r="A2706" t="s">
        <v>801</v>
      </c>
      <c r="B2706" t="s">
        <v>327</v>
      </c>
      <c r="C2706" t="s">
        <v>73</v>
      </c>
      <c r="D2706" t="s">
        <v>433</v>
      </c>
      <c r="E2706">
        <v>523</v>
      </c>
      <c r="F2706">
        <v>281</v>
      </c>
      <c r="G2706">
        <v>164</v>
      </c>
      <c r="H2706">
        <v>193</v>
      </c>
      <c r="I2706">
        <v>1357</v>
      </c>
    </row>
    <row r="2707" spans="1:9">
      <c r="A2707" t="s">
        <v>801</v>
      </c>
      <c r="B2707" t="s">
        <v>327</v>
      </c>
      <c r="C2707" t="s">
        <v>73</v>
      </c>
      <c r="D2707" t="s">
        <v>433</v>
      </c>
      <c r="E2707">
        <v>531</v>
      </c>
      <c r="F2707">
        <v>205</v>
      </c>
      <c r="G2707">
        <v>143</v>
      </c>
      <c r="H2707">
        <v>129.85</v>
      </c>
      <c r="I2707">
        <v>7874</v>
      </c>
    </row>
    <row r="2708" spans="1:9">
      <c r="A2708" t="s">
        <v>801</v>
      </c>
      <c r="B2708" t="s">
        <v>327</v>
      </c>
      <c r="C2708" t="s">
        <v>73</v>
      </c>
      <c r="D2708" t="s">
        <v>433</v>
      </c>
      <c r="E2708">
        <v>532</v>
      </c>
      <c r="F2708">
        <v>247</v>
      </c>
      <c r="G2708">
        <v>172.35</v>
      </c>
      <c r="H2708">
        <v>164.6</v>
      </c>
      <c r="I2708">
        <v>7814</v>
      </c>
    </row>
    <row r="2709" spans="1:9">
      <c r="A2709" t="s">
        <v>801</v>
      </c>
      <c r="B2709" t="s">
        <v>327</v>
      </c>
      <c r="C2709" t="s">
        <v>73</v>
      </c>
      <c r="D2709" t="s">
        <v>433</v>
      </c>
      <c r="E2709">
        <v>533</v>
      </c>
      <c r="F2709">
        <v>281</v>
      </c>
      <c r="G2709">
        <v>188.1</v>
      </c>
      <c r="H2709">
        <v>198</v>
      </c>
      <c r="I2709">
        <v>3700</v>
      </c>
    </row>
    <row r="2710" spans="1:9">
      <c r="A2710" t="s">
        <v>801</v>
      </c>
      <c r="B2710" t="s">
        <v>327</v>
      </c>
      <c r="C2710" t="s">
        <v>73</v>
      </c>
      <c r="D2710" t="s">
        <v>433</v>
      </c>
      <c r="E2710">
        <v>534</v>
      </c>
      <c r="F2710">
        <v>353</v>
      </c>
      <c r="G2710">
        <v>229.5</v>
      </c>
      <c r="H2710">
        <v>260.55</v>
      </c>
      <c r="I2710">
        <v>1738</v>
      </c>
    </row>
    <row r="2711" spans="1:9">
      <c r="A2711" t="s">
        <v>801</v>
      </c>
      <c r="B2711" t="s">
        <v>327</v>
      </c>
      <c r="C2711" t="s">
        <v>73</v>
      </c>
      <c r="D2711" t="s">
        <v>433</v>
      </c>
      <c r="E2711">
        <v>575</v>
      </c>
      <c r="F2711">
        <v>40</v>
      </c>
      <c r="G2711">
        <v>26.3</v>
      </c>
      <c r="H2711">
        <v>26</v>
      </c>
      <c r="I2711">
        <v>830</v>
      </c>
    </row>
    <row r="2712" spans="1:9">
      <c r="A2712" t="s">
        <v>801</v>
      </c>
      <c r="B2712" t="s">
        <v>327</v>
      </c>
      <c r="C2712" t="s">
        <v>73</v>
      </c>
      <c r="D2712" t="s">
        <v>433</v>
      </c>
      <c r="E2712">
        <v>577</v>
      </c>
      <c r="F2712">
        <v>50</v>
      </c>
      <c r="G2712">
        <v>28.9</v>
      </c>
      <c r="H2712">
        <v>34</v>
      </c>
      <c r="I2712">
        <v>3239</v>
      </c>
    </row>
    <row r="2713" spans="1:9">
      <c r="A2713" t="s">
        <v>801</v>
      </c>
      <c r="B2713" t="s">
        <v>327</v>
      </c>
      <c r="C2713" t="s">
        <v>73</v>
      </c>
      <c r="D2713" t="s">
        <v>799</v>
      </c>
      <c r="E2713">
        <v>615</v>
      </c>
      <c r="F2713">
        <v>1948</v>
      </c>
      <c r="G2713">
        <v>1100</v>
      </c>
      <c r="H2713">
        <v>1384.6</v>
      </c>
      <c r="I2713">
        <v>344</v>
      </c>
    </row>
    <row r="2714" spans="1:9">
      <c r="A2714" t="s">
        <v>801</v>
      </c>
      <c r="B2714" t="s">
        <v>327</v>
      </c>
      <c r="C2714" t="s">
        <v>800</v>
      </c>
      <c r="D2714" t="s">
        <v>451</v>
      </c>
      <c r="E2714">
        <v>11</v>
      </c>
      <c r="F2714">
        <v>75</v>
      </c>
      <c r="G2714">
        <v>60</v>
      </c>
      <c r="H2714">
        <v>37</v>
      </c>
      <c r="I2714">
        <v>492</v>
      </c>
    </row>
    <row r="2715" spans="1:9">
      <c r="A2715" t="s">
        <v>801</v>
      </c>
      <c r="B2715" t="s">
        <v>327</v>
      </c>
      <c r="C2715" t="s">
        <v>800</v>
      </c>
      <c r="D2715" t="s">
        <v>451</v>
      </c>
      <c r="E2715">
        <v>12</v>
      </c>
      <c r="F2715">
        <v>70</v>
      </c>
      <c r="G2715">
        <v>53.6</v>
      </c>
      <c r="H2715">
        <v>42.2</v>
      </c>
      <c r="I2715">
        <v>1018</v>
      </c>
    </row>
    <row r="2716" spans="1:9">
      <c r="A2716" t="s">
        <v>801</v>
      </c>
      <c r="B2716" t="s">
        <v>327</v>
      </c>
      <c r="C2716" t="s">
        <v>800</v>
      </c>
      <c r="D2716" t="s">
        <v>451</v>
      </c>
      <c r="E2716">
        <v>13</v>
      </c>
      <c r="F2716">
        <v>64.5</v>
      </c>
      <c r="G2716">
        <v>45</v>
      </c>
      <c r="H2716">
        <v>32.585000000000001</v>
      </c>
      <c r="I2716">
        <v>290</v>
      </c>
    </row>
    <row r="2717" spans="1:9">
      <c r="A2717" t="s">
        <v>801</v>
      </c>
      <c r="B2717" t="s">
        <v>327</v>
      </c>
      <c r="C2717" t="s">
        <v>800</v>
      </c>
      <c r="D2717" t="s">
        <v>451</v>
      </c>
      <c r="E2717">
        <v>14</v>
      </c>
      <c r="F2717">
        <v>90</v>
      </c>
      <c r="G2717">
        <v>58.05</v>
      </c>
      <c r="H2717">
        <v>56.2</v>
      </c>
      <c r="I2717">
        <v>95</v>
      </c>
    </row>
    <row r="2718" spans="1:9">
      <c r="A2718" t="s">
        <v>801</v>
      </c>
      <c r="B2718" t="s">
        <v>327</v>
      </c>
      <c r="C2718" t="s">
        <v>800</v>
      </c>
      <c r="D2718" t="s">
        <v>451</v>
      </c>
      <c r="E2718">
        <v>22</v>
      </c>
      <c r="F2718">
        <v>50</v>
      </c>
      <c r="G2718">
        <v>44</v>
      </c>
      <c r="H2718">
        <v>27.3</v>
      </c>
      <c r="I2718">
        <v>1226</v>
      </c>
    </row>
    <row r="2719" spans="1:9">
      <c r="A2719" t="s">
        <v>801</v>
      </c>
      <c r="B2719" t="s">
        <v>327</v>
      </c>
      <c r="C2719" t="s">
        <v>800</v>
      </c>
      <c r="D2719" t="s">
        <v>451</v>
      </c>
      <c r="E2719">
        <v>71</v>
      </c>
      <c r="F2719">
        <v>95</v>
      </c>
      <c r="G2719">
        <v>46.75</v>
      </c>
      <c r="H2719">
        <v>73.95</v>
      </c>
      <c r="I2719">
        <v>45</v>
      </c>
    </row>
    <row r="2720" spans="1:9">
      <c r="A2720" t="s">
        <v>801</v>
      </c>
      <c r="B2720" t="s">
        <v>327</v>
      </c>
      <c r="C2720" t="s">
        <v>800</v>
      </c>
      <c r="D2720" t="s">
        <v>455</v>
      </c>
      <c r="E2720">
        <v>111</v>
      </c>
      <c r="F2720">
        <v>90</v>
      </c>
      <c r="G2720">
        <v>70</v>
      </c>
      <c r="H2720">
        <v>49.2</v>
      </c>
      <c r="I2720">
        <v>85</v>
      </c>
    </row>
    <row r="2721" spans="1:9">
      <c r="A2721" t="s">
        <v>801</v>
      </c>
      <c r="B2721" t="s">
        <v>327</v>
      </c>
      <c r="C2721" t="s">
        <v>800</v>
      </c>
      <c r="D2721" t="s">
        <v>455</v>
      </c>
      <c r="E2721">
        <v>114</v>
      </c>
      <c r="F2721">
        <v>150</v>
      </c>
      <c r="G2721">
        <v>101</v>
      </c>
      <c r="H2721">
        <v>85</v>
      </c>
      <c r="I2721">
        <v>1303</v>
      </c>
    </row>
    <row r="2722" spans="1:9">
      <c r="A2722" t="s">
        <v>801</v>
      </c>
      <c r="B2722" t="s">
        <v>327</v>
      </c>
      <c r="C2722" t="s">
        <v>800</v>
      </c>
      <c r="D2722" t="s">
        <v>455</v>
      </c>
      <c r="E2722">
        <v>121</v>
      </c>
      <c r="F2722">
        <v>47</v>
      </c>
      <c r="G2722">
        <v>35</v>
      </c>
      <c r="H2722">
        <v>21.5</v>
      </c>
      <c r="I2722">
        <v>921</v>
      </c>
    </row>
    <row r="2723" spans="1:9">
      <c r="A2723" t="s">
        <v>801</v>
      </c>
      <c r="B2723" t="s">
        <v>327</v>
      </c>
      <c r="C2723" t="s">
        <v>800</v>
      </c>
      <c r="D2723" t="s">
        <v>455</v>
      </c>
      <c r="E2723">
        <v>161</v>
      </c>
      <c r="F2723">
        <v>75</v>
      </c>
      <c r="G2723">
        <v>54</v>
      </c>
      <c r="H2723">
        <v>38</v>
      </c>
      <c r="I2723">
        <v>81</v>
      </c>
    </row>
    <row r="2724" spans="1:9">
      <c r="A2724" t="s">
        <v>801</v>
      </c>
      <c r="B2724" t="s">
        <v>327</v>
      </c>
      <c r="C2724" t="s">
        <v>800</v>
      </c>
      <c r="D2724" t="s">
        <v>441</v>
      </c>
      <c r="E2724">
        <v>311</v>
      </c>
      <c r="F2724">
        <v>220</v>
      </c>
      <c r="G2724">
        <v>118.65</v>
      </c>
      <c r="H2724">
        <v>148.69999999999999</v>
      </c>
      <c r="I2724">
        <v>139</v>
      </c>
    </row>
    <row r="2725" spans="1:9">
      <c r="A2725" t="s">
        <v>801</v>
      </c>
      <c r="B2725" t="s">
        <v>327</v>
      </c>
      <c r="C2725" t="s">
        <v>800</v>
      </c>
      <c r="D2725" t="s">
        <v>433</v>
      </c>
      <c r="E2725">
        <v>521</v>
      </c>
      <c r="F2725">
        <v>165</v>
      </c>
      <c r="G2725">
        <v>105</v>
      </c>
      <c r="H2725">
        <v>117</v>
      </c>
      <c r="I2725">
        <v>114</v>
      </c>
    </row>
    <row r="2726" spans="1:9">
      <c r="A2726" t="s">
        <v>801</v>
      </c>
      <c r="B2726" t="s">
        <v>327</v>
      </c>
      <c r="C2726" t="s">
        <v>800</v>
      </c>
      <c r="D2726" t="s">
        <v>433</v>
      </c>
      <c r="E2726">
        <v>522</v>
      </c>
      <c r="F2726">
        <v>240</v>
      </c>
      <c r="G2726">
        <v>133</v>
      </c>
      <c r="H2726">
        <v>140</v>
      </c>
      <c r="I2726">
        <v>104</v>
      </c>
    </row>
    <row r="2727" spans="1:9">
      <c r="A2727" t="s">
        <v>801</v>
      </c>
      <c r="B2727" t="s">
        <v>327</v>
      </c>
      <c r="C2727" t="s">
        <v>800</v>
      </c>
      <c r="D2727" t="s">
        <v>433</v>
      </c>
      <c r="E2727">
        <v>523</v>
      </c>
      <c r="F2727">
        <v>281</v>
      </c>
      <c r="G2727">
        <v>136.5</v>
      </c>
      <c r="H2727">
        <v>183.8</v>
      </c>
      <c r="I2727">
        <v>56</v>
      </c>
    </row>
    <row r="2728" spans="1:9">
      <c r="A2728" t="s">
        <v>801</v>
      </c>
      <c r="B2728" t="s">
        <v>327</v>
      </c>
      <c r="C2728" t="s">
        <v>800</v>
      </c>
      <c r="D2728" t="s">
        <v>433</v>
      </c>
      <c r="E2728">
        <v>531</v>
      </c>
      <c r="F2728">
        <v>190</v>
      </c>
      <c r="G2728">
        <v>127.5</v>
      </c>
      <c r="H2728">
        <v>108.45</v>
      </c>
      <c r="I2728">
        <v>273</v>
      </c>
    </row>
    <row r="2729" spans="1:9">
      <c r="A2729" t="s">
        <v>801</v>
      </c>
      <c r="B2729" t="s">
        <v>327</v>
      </c>
      <c r="C2729" t="s">
        <v>800</v>
      </c>
      <c r="D2729" t="s">
        <v>433</v>
      </c>
      <c r="E2729">
        <v>532</v>
      </c>
      <c r="F2729">
        <v>250</v>
      </c>
      <c r="G2729">
        <v>161.5</v>
      </c>
      <c r="H2729">
        <v>162.69999999999999</v>
      </c>
      <c r="I2729">
        <v>287</v>
      </c>
    </row>
    <row r="2730" spans="1:9">
      <c r="A2730" t="s">
        <v>801</v>
      </c>
      <c r="B2730" t="s">
        <v>327</v>
      </c>
      <c r="C2730" t="s">
        <v>800</v>
      </c>
      <c r="D2730" t="s">
        <v>433</v>
      </c>
      <c r="E2730">
        <v>533</v>
      </c>
      <c r="F2730">
        <v>295</v>
      </c>
      <c r="G2730">
        <v>179.95</v>
      </c>
      <c r="H2730">
        <v>187</v>
      </c>
      <c r="I2730">
        <v>149</v>
      </c>
    </row>
    <row r="2731" spans="1:9">
      <c r="A2731" t="s">
        <v>801</v>
      </c>
      <c r="B2731" t="s">
        <v>327</v>
      </c>
      <c r="C2731" t="s">
        <v>800</v>
      </c>
      <c r="D2731" t="s">
        <v>433</v>
      </c>
      <c r="E2731">
        <v>534</v>
      </c>
      <c r="F2731">
        <v>280</v>
      </c>
      <c r="G2731">
        <v>164.5</v>
      </c>
      <c r="H2731">
        <v>165.35</v>
      </c>
      <c r="I2731">
        <v>72</v>
      </c>
    </row>
    <row r="2732" spans="1:9">
      <c r="A2732" t="s">
        <v>801</v>
      </c>
      <c r="B2732" t="s">
        <v>327</v>
      </c>
      <c r="C2732" t="s">
        <v>800</v>
      </c>
      <c r="D2732" t="s">
        <v>433</v>
      </c>
      <c r="E2732">
        <v>575</v>
      </c>
      <c r="F2732">
        <v>40</v>
      </c>
      <c r="G2732">
        <v>18</v>
      </c>
      <c r="H2732">
        <v>22</v>
      </c>
      <c r="I2732">
        <v>24</v>
      </c>
    </row>
    <row r="2733" spans="1:9">
      <c r="A2733" t="s">
        <v>801</v>
      </c>
      <c r="B2733" t="s">
        <v>327</v>
      </c>
      <c r="C2733" t="s">
        <v>800</v>
      </c>
      <c r="D2733" t="s">
        <v>433</v>
      </c>
      <c r="E2733">
        <v>577</v>
      </c>
      <c r="F2733">
        <v>42</v>
      </c>
      <c r="G2733">
        <v>29.4</v>
      </c>
      <c r="H2733">
        <v>24.5</v>
      </c>
      <c r="I2733">
        <v>82</v>
      </c>
    </row>
    <row r="2734" spans="1:9">
      <c r="A2734" t="s">
        <v>801</v>
      </c>
      <c r="B2734" t="s">
        <v>327</v>
      </c>
      <c r="C2734" t="s">
        <v>800</v>
      </c>
      <c r="D2734" t="s">
        <v>799</v>
      </c>
      <c r="E2734">
        <v>615</v>
      </c>
      <c r="F2734">
        <v>1800</v>
      </c>
      <c r="G2734">
        <v>800</v>
      </c>
      <c r="H2734">
        <v>1400</v>
      </c>
      <c r="I2734">
        <v>24</v>
      </c>
    </row>
    <row r="2735" spans="1:9">
      <c r="A2735" t="s">
        <v>801</v>
      </c>
      <c r="B2735" t="s">
        <v>484</v>
      </c>
      <c r="C2735" t="s">
        <v>70</v>
      </c>
      <c r="D2735" t="s">
        <v>451</v>
      </c>
      <c r="E2735">
        <v>11</v>
      </c>
      <c r="F2735">
        <v>73</v>
      </c>
      <c r="G2735">
        <v>60</v>
      </c>
      <c r="H2735">
        <v>39</v>
      </c>
      <c r="I2735">
        <v>1380584</v>
      </c>
    </row>
    <row r="2736" spans="1:9">
      <c r="A2736" t="s">
        <v>801</v>
      </c>
      <c r="B2736" t="s">
        <v>484</v>
      </c>
      <c r="C2736" t="s">
        <v>70</v>
      </c>
      <c r="D2736" t="s">
        <v>451</v>
      </c>
      <c r="E2736">
        <v>12</v>
      </c>
      <c r="F2736">
        <v>68</v>
      </c>
      <c r="G2736">
        <v>55</v>
      </c>
      <c r="H2736">
        <v>38.299999999999997</v>
      </c>
      <c r="I2736">
        <v>4791081</v>
      </c>
    </row>
    <row r="2737" spans="1:9">
      <c r="A2737" t="s">
        <v>801</v>
      </c>
      <c r="B2737" t="s">
        <v>484</v>
      </c>
      <c r="C2737" t="s">
        <v>70</v>
      </c>
      <c r="D2737" t="s">
        <v>451</v>
      </c>
      <c r="E2737">
        <v>13</v>
      </c>
      <c r="F2737">
        <v>60</v>
      </c>
      <c r="G2737">
        <v>45</v>
      </c>
      <c r="H2737">
        <v>36.700000000000003</v>
      </c>
      <c r="I2737">
        <v>1188481</v>
      </c>
    </row>
    <row r="2738" spans="1:9">
      <c r="A2738" t="s">
        <v>801</v>
      </c>
      <c r="B2738" t="s">
        <v>484</v>
      </c>
      <c r="C2738" t="s">
        <v>70</v>
      </c>
      <c r="D2738" t="s">
        <v>451</v>
      </c>
      <c r="E2738">
        <v>14</v>
      </c>
      <c r="F2738">
        <v>86</v>
      </c>
      <c r="G2738">
        <v>53.25</v>
      </c>
      <c r="H2738">
        <v>55</v>
      </c>
      <c r="I2738">
        <v>291193</v>
      </c>
    </row>
    <row r="2739" spans="1:9">
      <c r="A2739" t="s">
        <v>801</v>
      </c>
      <c r="B2739" t="s">
        <v>484</v>
      </c>
      <c r="C2739" t="s">
        <v>70</v>
      </c>
      <c r="D2739" t="s">
        <v>451</v>
      </c>
      <c r="E2739">
        <v>22</v>
      </c>
      <c r="F2739">
        <v>50</v>
      </c>
      <c r="G2739">
        <v>40</v>
      </c>
      <c r="H2739">
        <v>29.7</v>
      </c>
      <c r="I2739">
        <v>5013878</v>
      </c>
    </row>
    <row r="2740" spans="1:9">
      <c r="A2740" t="s">
        <v>801</v>
      </c>
      <c r="B2740" t="s">
        <v>484</v>
      </c>
      <c r="C2740" t="s">
        <v>70</v>
      </c>
      <c r="D2740" t="s">
        <v>451</v>
      </c>
      <c r="E2740">
        <v>71</v>
      </c>
      <c r="F2740">
        <v>87.5</v>
      </c>
      <c r="G2740">
        <v>49.5</v>
      </c>
      <c r="H2740">
        <v>56</v>
      </c>
      <c r="I2740">
        <v>245246</v>
      </c>
    </row>
    <row r="2741" spans="1:9">
      <c r="A2741" t="s">
        <v>801</v>
      </c>
      <c r="B2741" t="s">
        <v>484</v>
      </c>
      <c r="C2741" t="s">
        <v>70</v>
      </c>
      <c r="D2741" t="s">
        <v>455</v>
      </c>
      <c r="E2741">
        <v>111</v>
      </c>
      <c r="F2741">
        <v>75</v>
      </c>
      <c r="G2741">
        <v>61</v>
      </c>
      <c r="H2741">
        <v>46.5</v>
      </c>
      <c r="I2741">
        <v>334726</v>
      </c>
    </row>
    <row r="2742" spans="1:9">
      <c r="A2742" t="s">
        <v>801</v>
      </c>
      <c r="B2742" t="s">
        <v>484</v>
      </c>
      <c r="C2742" t="s">
        <v>70</v>
      </c>
      <c r="D2742" t="s">
        <v>455</v>
      </c>
      <c r="E2742">
        <v>114</v>
      </c>
      <c r="F2742">
        <v>139.69999999999999</v>
      </c>
      <c r="G2742">
        <v>105</v>
      </c>
      <c r="H2742">
        <v>81.8</v>
      </c>
      <c r="I2742">
        <v>5592515</v>
      </c>
    </row>
    <row r="2743" spans="1:9">
      <c r="A2743" t="s">
        <v>801</v>
      </c>
      <c r="B2743" t="s">
        <v>484</v>
      </c>
      <c r="C2743" t="s">
        <v>70</v>
      </c>
      <c r="D2743" t="s">
        <v>455</v>
      </c>
      <c r="E2743">
        <v>121</v>
      </c>
      <c r="F2743">
        <v>45.5</v>
      </c>
      <c r="G2743">
        <v>36.4</v>
      </c>
      <c r="H2743">
        <v>20.5</v>
      </c>
      <c r="I2743">
        <v>3925216</v>
      </c>
    </row>
    <row r="2744" spans="1:9">
      <c r="A2744" t="s">
        <v>801</v>
      </c>
      <c r="B2744" t="s">
        <v>484</v>
      </c>
      <c r="C2744" t="s">
        <v>70</v>
      </c>
      <c r="D2744" t="s">
        <v>455</v>
      </c>
      <c r="E2744">
        <v>161</v>
      </c>
      <c r="F2744">
        <v>70</v>
      </c>
      <c r="G2744">
        <v>48</v>
      </c>
      <c r="H2744">
        <v>45.55</v>
      </c>
      <c r="I2744">
        <v>478145</v>
      </c>
    </row>
    <row r="2745" spans="1:9">
      <c r="A2745" t="s">
        <v>801</v>
      </c>
      <c r="B2745" t="s">
        <v>484</v>
      </c>
      <c r="C2745" t="s">
        <v>70</v>
      </c>
      <c r="D2745" t="s">
        <v>441</v>
      </c>
      <c r="E2745">
        <v>311</v>
      </c>
      <c r="F2745">
        <v>220</v>
      </c>
      <c r="G2745">
        <v>124.95</v>
      </c>
      <c r="H2745">
        <v>152.6</v>
      </c>
      <c r="I2745">
        <v>557013</v>
      </c>
    </row>
    <row r="2746" spans="1:9">
      <c r="A2746" t="s">
        <v>801</v>
      </c>
      <c r="B2746" t="s">
        <v>484</v>
      </c>
      <c r="C2746" t="s">
        <v>70</v>
      </c>
      <c r="D2746" t="s">
        <v>433</v>
      </c>
      <c r="E2746">
        <v>521</v>
      </c>
      <c r="F2746">
        <v>180</v>
      </c>
      <c r="G2746">
        <v>105.2</v>
      </c>
      <c r="H2746">
        <v>120.4</v>
      </c>
      <c r="I2746">
        <v>442900</v>
      </c>
    </row>
    <row r="2747" spans="1:9">
      <c r="A2747" t="s">
        <v>801</v>
      </c>
      <c r="B2747" t="s">
        <v>484</v>
      </c>
      <c r="C2747" t="s">
        <v>70</v>
      </c>
      <c r="D2747" t="s">
        <v>433</v>
      </c>
      <c r="E2747">
        <v>522</v>
      </c>
      <c r="F2747">
        <v>210</v>
      </c>
      <c r="G2747">
        <v>125.6</v>
      </c>
      <c r="H2747">
        <v>143</v>
      </c>
      <c r="I2747">
        <v>353489</v>
      </c>
    </row>
    <row r="2748" spans="1:9">
      <c r="A2748" t="s">
        <v>801</v>
      </c>
      <c r="B2748" t="s">
        <v>484</v>
      </c>
      <c r="C2748" t="s">
        <v>70</v>
      </c>
      <c r="D2748" t="s">
        <v>433</v>
      </c>
      <c r="E2748">
        <v>523</v>
      </c>
      <c r="F2748">
        <v>250</v>
      </c>
      <c r="G2748">
        <v>148.4</v>
      </c>
      <c r="H2748">
        <v>167.6</v>
      </c>
      <c r="I2748">
        <v>241454</v>
      </c>
    </row>
    <row r="2749" spans="1:9">
      <c r="A2749" t="s">
        <v>801</v>
      </c>
      <c r="B2749" t="s">
        <v>484</v>
      </c>
      <c r="C2749" t="s">
        <v>70</v>
      </c>
      <c r="D2749" t="s">
        <v>433</v>
      </c>
      <c r="E2749">
        <v>531</v>
      </c>
      <c r="F2749">
        <v>190</v>
      </c>
      <c r="G2749">
        <v>120</v>
      </c>
      <c r="H2749">
        <v>123.2</v>
      </c>
      <c r="I2749">
        <v>1231576</v>
      </c>
    </row>
    <row r="2750" spans="1:9">
      <c r="A2750" t="s">
        <v>801</v>
      </c>
      <c r="B2750" t="s">
        <v>484</v>
      </c>
      <c r="C2750" t="s">
        <v>70</v>
      </c>
      <c r="D2750" t="s">
        <v>433</v>
      </c>
      <c r="E2750">
        <v>532</v>
      </c>
      <c r="F2750">
        <v>235</v>
      </c>
      <c r="G2750">
        <v>148.4</v>
      </c>
      <c r="H2750">
        <v>155</v>
      </c>
      <c r="I2750">
        <v>1241028</v>
      </c>
    </row>
    <row r="2751" spans="1:9">
      <c r="A2751" t="s">
        <v>801</v>
      </c>
      <c r="B2751" t="s">
        <v>484</v>
      </c>
      <c r="C2751" t="s">
        <v>70</v>
      </c>
      <c r="D2751" t="s">
        <v>433</v>
      </c>
      <c r="E2751">
        <v>533</v>
      </c>
      <c r="F2751">
        <v>274</v>
      </c>
      <c r="G2751">
        <v>165</v>
      </c>
      <c r="H2751">
        <v>181.15</v>
      </c>
      <c r="I2751">
        <v>588035</v>
      </c>
    </row>
    <row r="2752" spans="1:9">
      <c r="A2752" t="s">
        <v>801</v>
      </c>
      <c r="B2752" t="s">
        <v>484</v>
      </c>
      <c r="C2752" t="s">
        <v>70</v>
      </c>
      <c r="D2752" t="s">
        <v>433</v>
      </c>
      <c r="E2752">
        <v>534</v>
      </c>
      <c r="F2752">
        <v>300</v>
      </c>
      <c r="G2752">
        <v>185.25</v>
      </c>
      <c r="H2752">
        <v>204.7</v>
      </c>
      <c r="I2752">
        <v>264940</v>
      </c>
    </row>
    <row r="2753" spans="1:9">
      <c r="A2753" t="s">
        <v>801</v>
      </c>
      <c r="B2753" t="s">
        <v>484</v>
      </c>
      <c r="C2753" t="s">
        <v>70</v>
      </c>
      <c r="D2753" t="s">
        <v>433</v>
      </c>
      <c r="E2753">
        <v>575</v>
      </c>
      <c r="F2753">
        <v>45</v>
      </c>
      <c r="G2753">
        <v>24.05</v>
      </c>
      <c r="H2753">
        <v>30.2</v>
      </c>
      <c r="I2753">
        <v>129712</v>
      </c>
    </row>
    <row r="2754" spans="1:9">
      <c r="A2754" t="s">
        <v>801</v>
      </c>
      <c r="B2754" t="s">
        <v>484</v>
      </c>
      <c r="C2754" t="s">
        <v>70</v>
      </c>
      <c r="D2754" t="s">
        <v>433</v>
      </c>
      <c r="E2754">
        <v>577</v>
      </c>
      <c r="F2754">
        <v>48</v>
      </c>
      <c r="G2754">
        <v>26.25</v>
      </c>
      <c r="H2754">
        <v>32</v>
      </c>
      <c r="I2754">
        <v>425464</v>
      </c>
    </row>
    <row r="2755" spans="1:9">
      <c r="A2755" t="s">
        <v>801</v>
      </c>
      <c r="B2755" t="s">
        <v>484</v>
      </c>
      <c r="C2755" t="s">
        <v>70</v>
      </c>
      <c r="D2755" t="s">
        <v>799</v>
      </c>
      <c r="E2755">
        <v>615</v>
      </c>
      <c r="F2755">
        <v>1800</v>
      </c>
      <c r="G2755">
        <v>1025</v>
      </c>
      <c r="H2755">
        <v>1300</v>
      </c>
      <c r="I2755">
        <v>119459</v>
      </c>
    </row>
    <row r="2756" spans="1:9">
      <c r="A2756" t="s">
        <v>801</v>
      </c>
      <c r="B2756" t="s">
        <v>484</v>
      </c>
      <c r="C2756" t="s">
        <v>72</v>
      </c>
      <c r="D2756" t="s">
        <v>451</v>
      </c>
      <c r="E2756">
        <v>11</v>
      </c>
      <c r="F2756">
        <v>73</v>
      </c>
      <c r="G2756">
        <v>60</v>
      </c>
      <c r="H2756">
        <v>40</v>
      </c>
      <c r="I2756">
        <v>470624</v>
      </c>
    </row>
    <row r="2757" spans="1:9">
      <c r="A2757" t="s">
        <v>801</v>
      </c>
      <c r="B2757" t="s">
        <v>484</v>
      </c>
      <c r="C2757" t="s">
        <v>72</v>
      </c>
      <c r="D2757" t="s">
        <v>451</v>
      </c>
      <c r="E2757">
        <v>12</v>
      </c>
      <c r="F2757">
        <v>70</v>
      </c>
      <c r="G2757">
        <v>55</v>
      </c>
      <c r="H2757">
        <v>40</v>
      </c>
      <c r="I2757">
        <v>1607361</v>
      </c>
    </row>
    <row r="2758" spans="1:9">
      <c r="A2758" t="s">
        <v>801</v>
      </c>
      <c r="B2758" t="s">
        <v>484</v>
      </c>
      <c r="C2758" t="s">
        <v>72</v>
      </c>
      <c r="D2758" t="s">
        <v>451</v>
      </c>
      <c r="E2758">
        <v>13</v>
      </c>
      <c r="F2758">
        <v>62</v>
      </c>
      <c r="G2758">
        <v>45</v>
      </c>
      <c r="H2758">
        <v>37</v>
      </c>
      <c r="I2758">
        <v>388919</v>
      </c>
    </row>
    <row r="2759" spans="1:9">
      <c r="A2759" t="s">
        <v>801</v>
      </c>
      <c r="B2759" t="s">
        <v>484</v>
      </c>
      <c r="C2759" t="s">
        <v>72</v>
      </c>
      <c r="D2759" t="s">
        <v>451</v>
      </c>
      <c r="E2759">
        <v>14</v>
      </c>
      <c r="F2759">
        <v>91</v>
      </c>
      <c r="G2759">
        <v>46</v>
      </c>
      <c r="H2759">
        <v>57.8</v>
      </c>
      <c r="I2759">
        <v>76575</v>
      </c>
    </row>
    <row r="2760" spans="1:9">
      <c r="A2760" t="s">
        <v>801</v>
      </c>
      <c r="B2760" t="s">
        <v>484</v>
      </c>
      <c r="C2760" t="s">
        <v>72</v>
      </c>
      <c r="D2760" t="s">
        <v>451</v>
      </c>
      <c r="E2760">
        <v>22</v>
      </c>
      <c r="F2760">
        <v>50</v>
      </c>
      <c r="G2760">
        <v>36.450000000000003</v>
      </c>
      <c r="H2760">
        <v>29</v>
      </c>
      <c r="I2760">
        <v>1669833</v>
      </c>
    </row>
    <row r="2761" spans="1:9">
      <c r="A2761" t="s">
        <v>801</v>
      </c>
      <c r="B2761" t="s">
        <v>484</v>
      </c>
      <c r="C2761" t="s">
        <v>72</v>
      </c>
      <c r="D2761" t="s">
        <v>451</v>
      </c>
      <c r="E2761">
        <v>71</v>
      </c>
      <c r="F2761">
        <v>95</v>
      </c>
      <c r="G2761">
        <v>48</v>
      </c>
      <c r="H2761">
        <v>59.55</v>
      </c>
      <c r="I2761">
        <v>83761</v>
      </c>
    </row>
    <row r="2762" spans="1:9">
      <c r="A2762" t="s">
        <v>801</v>
      </c>
      <c r="B2762" t="s">
        <v>484</v>
      </c>
      <c r="C2762" t="s">
        <v>72</v>
      </c>
      <c r="D2762" t="s">
        <v>455</v>
      </c>
      <c r="E2762">
        <v>111</v>
      </c>
      <c r="F2762">
        <v>80</v>
      </c>
      <c r="G2762">
        <v>62</v>
      </c>
      <c r="H2762">
        <v>49</v>
      </c>
      <c r="I2762">
        <v>117024</v>
      </c>
    </row>
    <row r="2763" spans="1:9">
      <c r="A2763" t="s">
        <v>801</v>
      </c>
      <c r="B2763" t="s">
        <v>484</v>
      </c>
      <c r="C2763" t="s">
        <v>72</v>
      </c>
      <c r="D2763" t="s">
        <v>455</v>
      </c>
      <c r="E2763">
        <v>114</v>
      </c>
      <c r="F2763">
        <v>142</v>
      </c>
      <c r="G2763">
        <v>103</v>
      </c>
      <c r="H2763">
        <v>84</v>
      </c>
      <c r="I2763">
        <v>1912416</v>
      </c>
    </row>
    <row r="2764" spans="1:9">
      <c r="A2764" t="s">
        <v>801</v>
      </c>
      <c r="B2764" t="s">
        <v>484</v>
      </c>
      <c r="C2764" t="s">
        <v>72</v>
      </c>
      <c r="D2764" t="s">
        <v>455</v>
      </c>
      <c r="E2764">
        <v>121</v>
      </c>
      <c r="F2764">
        <v>48</v>
      </c>
      <c r="G2764">
        <v>35.25</v>
      </c>
      <c r="H2764">
        <v>22.5</v>
      </c>
      <c r="I2764">
        <v>1575927</v>
      </c>
    </row>
    <row r="2765" spans="1:9">
      <c r="A2765" t="s">
        <v>801</v>
      </c>
      <c r="B2765" t="s">
        <v>484</v>
      </c>
      <c r="C2765" t="s">
        <v>72</v>
      </c>
      <c r="D2765" t="s">
        <v>455</v>
      </c>
      <c r="E2765">
        <v>161</v>
      </c>
      <c r="F2765">
        <v>75</v>
      </c>
      <c r="G2765">
        <v>42</v>
      </c>
      <c r="H2765">
        <v>48</v>
      </c>
      <c r="I2765">
        <v>141478</v>
      </c>
    </row>
    <row r="2766" spans="1:9">
      <c r="A2766" t="s">
        <v>801</v>
      </c>
      <c r="B2766" t="s">
        <v>484</v>
      </c>
      <c r="C2766" t="s">
        <v>72</v>
      </c>
      <c r="D2766" t="s">
        <v>441</v>
      </c>
      <c r="E2766">
        <v>311</v>
      </c>
      <c r="F2766">
        <v>241</v>
      </c>
      <c r="G2766">
        <v>120</v>
      </c>
      <c r="H2766">
        <v>162.19999999999999</v>
      </c>
      <c r="I2766">
        <v>178098</v>
      </c>
    </row>
    <row r="2767" spans="1:9">
      <c r="A2767" t="s">
        <v>801</v>
      </c>
      <c r="B2767" t="s">
        <v>484</v>
      </c>
      <c r="C2767" t="s">
        <v>72</v>
      </c>
      <c r="D2767" t="s">
        <v>433</v>
      </c>
      <c r="E2767">
        <v>521</v>
      </c>
      <c r="F2767">
        <v>190</v>
      </c>
      <c r="G2767">
        <v>101.15</v>
      </c>
      <c r="H2767">
        <v>128</v>
      </c>
      <c r="I2767">
        <v>141129</v>
      </c>
    </row>
    <row r="2768" spans="1:9">
      <c r="A2768" t="s">
        <v>801</v>
      </c>
      <c r="B2768" t="s">
        <v>484</v>
      </c>
      <c r="C2768" t="s">
        <v>72</v>
      </c>
      <c r="D2768" t="s">
        <v>433</v>
      </c>
      <c r="E2768">
        <v>522</v>
      </c>
      <c r="F2768">
        <v>225</v>
      </c>
      <c r="G2768">
        <v>117.08333333</v>
      </c>
      <c r="H2768">
        <v>155</v>
      </c>
      <c r="I2768">
        <v>107673</v>
      </c>
    </row>
    <row r="2769" spans="1:9">
      <c r="A2769" t="s">
        <v>801</v>
      </c>
      <c r="B2769" t="s">
        <v>484</v>
      </c>
      <c r="C2769" t="s">
        <v>72</v>
      </c>
      <c r="D2769" t="s">
        <v>433</v>
      </c>
      <c r="E2769">
        <v>523</v>
      </c>
      <c r="F2769">
        <v>260</v>
      </c>
      <c r="G2769">
        <v>138.94999999999999</v>
      </c>
      <c r="H2769">
        <v>180.6</v>
      </c>
      <c r="I2769">
        <v>77013</v>
      </c>
    </row>
    <row r="2770" spans="1:9">
      <c r="A2770" t="s">
        <v>801</v>
      </c>
      <c r="B2770" t="s">
        <v>484</v>
      </c>
      <c r="C2770" t="s">
        <v>72</v>
      </c>
      <c r="D2770" t="s">
        <v>433</v>
      </c>
      <c r="E2770">
        <v>531</v>
      </c>
      <c r="F2770">
        <v>195</v>
      </c>
      <c r="G2770">
        <v>112.5</v>
      </c>
      <c r="H2770">
        <v>130</v>
      </c>
      <c r="I2770">
        <v>392764</v>
      </c>
    </row>
    <row r="2771" spans="1:9">
      <c r="A2771" t="s">
        <v>801</v>
      </c>
      <c r="B2771" t="s">
        <v>484</v>
      </c>
      <c r="C2771" t="s">
        <v>72</v>
      </c>
      <c r="D2771" t="s">
        <v>433</v>
      </c>
      <c r="E2771">
        <v>532</v>
      </c>
      <c r="F2771">
        <v>248</v>
      </c>
      <c r="G2771">
        <v>143</v>
      </c>
      <c r="H2771">
        <v>162.80000000000001</v>
      </c>
      <c r="I2771">
        <v>377337</v>
      </c>
    </row>
    <row r="2772" spans="1:9">
      <c r="A2772" t="s">
        <v>801</v>
      </c>
      <c r="B2772" t="s">
        <v>484</v>
      </c>
      <c r="C2772" t="s">
        <v>72</v>
      </c>
      <c r="D2772" t="s">
        <v>433</v>
      </c>
      <c r="E2772">
        <v>533</v>
      </c>
      <c r="F2772">
        <v>281</v>
      </c>
      <c r="G2772">
        <v>153</v>
      </c>
      <c r="H2772">
        <v>188.5</v>
      </c>
      <c r="I2772">
        <v>181329</v>
      </c>
    </row>
    <row r="2773" spans="1:9">
      <c r="A2773" t="s">
        <v>801</v>
      </c>
      <c r="B2773" t="s">
        <v>484</v>
      </c>
      <c r="C2773" t="s">
        <v>72</v>
      </c>
      <c r="D2773" t="s">
        <v>433</v>
      </c>
      <c r="E2773">
        <v>534</v>
      </c>
      <c r="F2773">
        <v>309</v>
      </c>
      <c r="G2773">
        <v>171.5</v>
      </c>
      <c r="H2773">
        <v>210</v>
      </c>
      <c r="I2773">
        <v>77231</v>
      </c>
    </row>
    <row r="2774" spans="1:9">
      <c r="A2774" t="s">
        <v>801</v>
      </c>
      <c r="B2774" t="s">
        <v>484</v>
      </c>
      <c r="C2774" t="s">
        <v>72</v>
      </c>
      <c r="D2774" t="s">
        <v>433</v>
      </c>
      <c r="E2774">
        <v>575</v>
      </c>
      <c r="F2774">
        <v>49.6</v>
      </c>
      <c r="G2774">
        <v>22.75</v>
      </c>
      <c r="H2774">
        <v>33</v>
      </c>
      <c r="I2774">
        <v>39138</v>
      </c>
    </row>
    <row r="2775" spans="1:9">
      <c r="A2775" t="s">
        <v>801</v>
      </c>
      <c r="B2775" t="s">
        <v>484</v>
      </c>
      <c r="C2775" t="s">
        <v>72</v>
      </c>
      <c r="D2775" t="s">
        <v>433</v>
      </c>
      <c r="E2775">
        <v>577</v>
      </c>
      <c r="F2775">
        <v>50</v>
      </c>
      <c r="G2775">
        <v>24.8</v>
      </c>
      <c r="H2775">
        <v>32</v>
      </c>
      <c r="I2775">
        <v>109314</v>
      </c>
    </row>
    <row r="2776" spans="1:9">
      <c r="A2776" t="s">
        <v>801</v>
      </c>
      <c r="B2776" t="s">
        <v>484</v>
      </c>
      <c r="C2776" t="s">
        <v>72</v>
      </c>
      <c r="D2776" t="s">
        <v>799</v>
      </c>
      <c r="E2776">
        <v>615</v>
      </c>
      <c r="F2776">
        <v>1830</v>
      </c>
      <c r="G2776">
        <v>960</v>
      </c>
      <c r="H2776">
        <v>1345</v>
      </c>
      <c r="I2776">
        <v>41436</v>
      </c>
    </row>
    <row r="2777" spans="1:9">
      <c r="A2777" t="s">
        <v>801</v>
      </c>
      <c r="B2777" t="s">
        <v>484</v>
      </c>
      <c r="C2777" t="s">
        <v>804</v>
      </c>
      <c r="D2777" t="s">
        <v>451</v>
      </c>
      <c r="E2777">
        <v>11</v>
      </c>
      <c r="F2777">
        <v>70</v>
      </c>
      <c r="G2777">
        <v>60</v>
      </c>
      <c r="H2777">
        <v>38</v>
      </c>
      <c r="I2777">
        <v>274078</v>
      </c>
    </row>
    <row r="2778" spans="1:9">
      <c r="A2778" t="s">
        <v>801</v>
      </c>
      <c r="B2778" t="s">
        <v>484</v>
      </c>
      <c r="C2778" t="s">
        <v>804</v>
      </c>
      <c r="D2778" t="s">
        <v>451</v>
      </c>
      <c r="E2778">
        <v>12</v>
      </c>
      <c r="F2778">
        <v>67</v>
      </c>
      <c r="G2778">
        <v>52.5</v>
      </c>
      <c r="H2778">
        <v>38.5</v>
      </c>
      <c r="I2778">
        <v>1123959</v>
      </c>
    </row>
    <row r="2779" spans="1:9">
      <c r="A2779" t="s">
        <v>801</v>
      </c>
      <c r="B2779" t="s">
        <v>484</v>
      </c>
      <c r="C2779" t="s">
        <v>804</v>
      </c>
      <c r="D2779" t="s">
        <v>451</v>
      </c>
      <c r="E2779">
        <v>13</v>
      </c>
      <c r="F2779">
        <v>60</v>
      </c>
      <c r="G2779">
        <v>44.55</v>
      </c>
      <c r="H2779">
        <v>37</v>
      </c>
      <c r="I2779">
        <v>239347</v>
      </c>
    </row>
    <row r="2780" spans="1:9">
      <c r="A2780" t="s">
        <v>801</v>
      </c>
      <c r="B2780" t="s">
        <v>484</v>
      </c>
      <c r="C2780" t="s">
        <v>804</v>
      </c>
      <c r="D2780" t="s">
        <v>451</v>
      </c>
      <c r="E2780">
        <v>14</v>
      </c>
      <c r="F2780">
        <v>90</v>
      </c>
      <c r="G2780">
        <v>47.6</v>
      </c>
      <c r="H2780">
        <v>59</v>
      </c>
      <c r="I2780">
        <v>57917</v>
      </c>
    </row>
    <row r="2781" spans="1:9">
      <c r="A2781" t="s">
        <v>801</v>
      </c>
      <c r="B2781" t="s">
        <v>484</v>
      </c>
      <c r="C2781" t="s">
        <v>804</v>
      </c>
      <c r="D2781" t="s">
        <v>451</v>
      </c>
      <c r="E2781">
        <v>22</v>
      </c>
      <c r="F2781">
        <v>50</v>
      </c>
      <c r="G2781">
        <v>38.25</v>
      </c>
      <c r="H2781">
        <v>31.8</v>
      </c>
      <c r="I2781">
        <v>905590</v>
      </c>
    </row>
    <row r="2782" spans="1:9">
      <c r="A2782" t="s">
        <v>801</v>
      </c>
      <c r="B2782" t="s">
        <v>484</v>
      </c>
      <c r="C2782" t="s">
        <v>804</v>
      </c>
      <c r="D2782" t="s">
        <v>451</v>
      </c>
      <c r="E2782">
        <v>71</v>
      </c>
      <c r="F2782">
        <v>90</v>
      </c>
      <c r="G2782">
        <v>46.25</v>
      </c>
      <c r="H2782">
        <v>57</v>
      </c>
      <c r="I2782">
        <v>41494</v>
      </c>
    </row>
    <row r="2783" spans="1:9">
      <c r="A2783" t="s">
        <v>801</v>
      </c>
      <c r="B2783" t="s">
        <v>484</v>
      </c>
      <c r="C2783" t="s">
        <v>804</v>
      </c>
      <c r="D2783" t="s">
        <v>455</v>
      </c>
      <c r="E2783">
        <v>111</v>
      </c>
      <c r="F2783">
        <v>76</v>
      </c>
      <c r="G2783">
        <v>55.7</v>
      </c>
      <c r="H2783">
        <v>46.5</v>
      </c>
      <c r="I2783">
        <v>77410</v>
      </c>
    </row>
    <row r="2784" spans="1:9">
      <c r="A2784" t="s">
        <v>801</v>
      </c>
      <c r="B2784" t="s">
        <v>484</v>
      </c>
      <c r="C2784" t="s">
        <v>804</v>
      </c>
      <c r="D2784" t="s">
        <v>455</v>
      </c>
      <c r="E2784">
        <v>114</v>
      </c>
      <c r="F2784">
        <v>145</v>
      </c>
      <c r="G2784">
        <v>104</v>
      </c>
      <c r="H2784">
        <v>86.2</v>
      </c>
      <c r="I2784">
        <v>1193573</v>
      </c>
    </row>
    <row r="2785" spans="1:9">
      <c r="A2785" t="s">
        <v>801</v>
      </c>
      <c r="B2785" t="s">
        <v>484</v>
      </c>
      <c r="C2785" t="s">
        <v>804</v>
      </c>
      <c r="D2785" t="s">
        <v>455</v>
      </c>
      <c r="E2785">
        <v>121</v>
      </c>
      <c r="F2785">
        <v>45.5</v>
      </c>
      <c r="G2785">
        <v>40</v>
      </c>
      <c r="H2785">
        <v>20</v>
      </c>
      <c r="I2785">
        <v>658780</v>
      </c>
    </row>
    <row r="2786" spans="1:9">
      <c r="A2786" t="s">
        <v>801</v>
      </c>
      <c r="B2786" t="s">
        <v>484</v>
      </c>
      <c r="C2786" t="s">
        <v>804</v>
      </c>
      <c r="D2786" t="s">
        <v>455</v>
      </c>
      <c r="E2786">
        <v>161</v>
      </c>
      <c r="F2786">
        <v>70</v>
      </c>
      <c r="G2786">
        <v>47</v>
      </c>
      <c r="H2786">
        <v>47.05</v>
      </c>
      <c r="I2786">
        <v>144443</v>
      </c>
    </row>
    <row r="2787" spans="1:9">
      <c r="A2787" t="s">
        <v>801</v>
      </c>
      <c r="B2787" t="s">
        <v>484</v>
      </c>
      <c r="C2787" t="s">
        <v>804</v>
      </c>
      <c r="D2787" t="s">
        <v>441</v>
      </c>
      <c r="E2787">
        <v>311</v>
      </c>
      <c r="F2787">
        <v>220</v>
      </c>
      <c r="G2787">
        <v>114.75</v>
      </c>
      <c r="H2787">
        <v>156</v>
      </c>
      <c r="I2787">
        <v>113084</v>
      </c>
    </row>
    <row r="2788" spans="1:9">
      <c r="A2788" t="s">
        <v>801</v>
      </c>
      <c r="B2788" t="s">
        <v>484</v>
      </c>
      <c r="C2788" t="s">
        <v>804</v>
      </c>
      <c r="D2788" t="s">
        <v>433</v>
      </c>
      <c r="E2788">
        <v>521</v>
      </c>
      <c r="F2788">
        <v>181</v>
      </c>
      <c r="G2788">
        <v>93</v>
      </c>
      <c r="H2788">
        <v>127.7</v>
      </c>
      <c r="I2788">
        <v>87841</v>
      </c>
    </row>
    <row r="2789" spans="1:9">
      <c r="A2789" t="s">
        <v>801</v>
      </c>
      <c r="B2789" t="s">
        <v>484</v>
      </c>
      <c r="C2789" t="s">
        <v>804</v>
      </c>
      <c r="D2789" t="s">
        <v>433</v>
      </c>
      <c r="E2789">
        <v>522</v>
      </c>
      <c r="F2789">
        <v>215</v>
      </c>
      <c r="G2789">
        <v>113.6</v>
      </c>
      <c r="H2789">
        <v>150</v>
      </c>
      <c r="I2789">
        <v>71494</v>
      </c>
    </row>
    <row r="2790" spans="1:9">
      <c r="A2790" t="s">
        <v>801</v>
      </c>
      <c r="B2790" t="s">
        <v>484</v>
      </c>
      <c r="C2790" t="s">
        <v>804</v>
      </c>
      <c r="D2790" t="s">
        <v>433</v>
      </c>
      <c r="E2790">
        <v>523</v>
      </c>
      <c r="F2790">
        <v>250</v>
      </c>
      <c r="G2790">
        <v>131</v>
      </c>
      <c r="H2790">
        <v>172.8</v>
      </c>
      <c r="I2790">
        <v>50545</v>
      </c>
    </row>
    <row r="2791" spans="1:9">
      <c r="A2791" t="s">
        <v>801</v>
      </c>
      <c r="B2791" t="s">
        <v>484</v>
      </c>
      <c r="C2791" t="s">
        <v>804</v>
      </c>
      <c r="D2791" t="s">
        <v>433</v>
      </c>
      <c r="E2791">
        <v>531</v>
      </c>
      <c r="F2791">
        <v>192</v>
      </c>
      <c r="G2791">
        <v>104</v>
      </c>
      <c r="H2791">
        <v>129.65</v>
      </c>
      <c r="I2791">
        <v>254107</v>
      </c>
    </row>
    <row r="2792" spans="1:9">
      <c r="A2792" t="s">
        <v>801</v>
      </c>
      <c r="B2792" t="s">
        <v>484</v>
      </c>
      <c r="C2792" t="s">
        <v>804</v>
      </c>
      <c r="D2792" t="s">
        <v>433</v>
      </c>
      <c r="E2792">
        <v>532</v>
      </c>
      <c r="F2792">
        <v>238</v>
      </c>
      <c r="G2792">
        <v>131.69999999999999</v>
      </c>
      <c r="H2792">
        <v>163</v>
      </c>
      <c r="I2792">
        <v>264308</v>
      </c>
    </row>
    <row r="2793" spans="1:9">
      <c r="A2793" t="s">
        <v>801</v>
      </c>
      <c r="B2793" t="s">
        <v>484</v>
      </c>
      <c r="C2793" t="s">
        <v>804</v>
      </c>
      <c r="D2793" t="s">
        <v>433</v>
      </c>
      <c r="E2793">
        <v>533</v>
      </c>
      <c r="F2793">
        <v>280</v>
      </c>
      <c r="G2793">
        <v>150</v>
      </c>
      <c r="H2793">
        <v>190.15</v>
      </c>
      <c r="I2793">
        <v>126900</v>
      </c>
    </row>
    <row r="2794" spans="1:9">
      <c r="A2794" t="s">
        <v>801</v>
      </c>
      <c r="B2794" t="s">
        <v>484</v>
      </c>
      <c r="C2794" t="s">
        <v>804</v>
      </c>
      <c r="D2794" t="s">
        <v>433</v>
      </c>
      <c r="E2794">
        <v>534</v>
      </c>
      <c r="F2794">
        <v>300</v>
      </c>
      <c r="G2794">
        <v>161.6</v>
      </c>
      <c r="H2794">
        <v>212</v>
      </c>
      <c r="I2794">
        <v>60249</v>
      </c>
    </row>
    <row r="2795" spans="1:9">
      <c r="A2795" t="s">
        <v>801</v>
      </c>
      <c r="B2795" t="s">
        <v>484</v>
      </c>
      <c r="C2795" t="s">
        <v>804</v>
      </c>
      <c r="D2795" t="s">
        <v>433</v>
      </c>
      <c r="E2795">
        <v>575</v>
      </c>
      <c r="F2795">
        <v>48</v>
      </c>
      <c r="G2795">
        <v>21.8</v>
      </c>
      <c r="H2795">
        <v>33.200000000000003</v>
      </c>
      <c r="I2795">
        <v>29431</v>
      </c>
    </row>
    <row r="2796" spans="1:9">
      <c r="A2796" t="s">
        <v>801</v>
      </c>
      <c r="B2796" t="s">
        <v>484</v>
      </c>
      <c r="C2796" t="s">
        <v>804</v>
      </c>
      <c r="D2796" t="s">
        <v>433</v>
      </c>
      <c r="E2796">
        <v>577</v>
      </c>
      <c r="F2796">
        <v>50</v>
      </c>
      <c r="G2796">
        <v>24</v>
      </c>
      <c r="H2796">
        <v>34.049999999999997</v>
      </c>
      <c r="I2796">
        <v>104602</v>
      </c>
    </row>
    <row r="2797" spans="1:9">
      <c r="A2797" t="s">
        <v>801</v>
      </c>
      <c r="B2797" t="s">
        <v>484</v>
      </c>
      <c r="C2797" t="s">
        <v>804</v>
      </c>
      <c r="D2797" t="s">
        <v>799</v>
      </c>
      <c r="E2797">
        <v>615</v>
      </c>
      <c r="F2797">
        <v>1900</v>
      </c>
      <c r="G2797">
        <v>945</v>
      </c>
      <c r="H2797">
        <v>1400</v>
      </c>
      <c r="I2797">
        <v>20709</v>
      </c>
    </row>
    <row r="2798" spans="1:9">
      <c r="A2798" t="s">
        <v>801</v>
      </c>
      <c r="B2798" t="s">
        <v>484</v>
      </c>
      <c r="C2798" t="s">
        <v>803</v>
      </c>
      <c r="D2798" t="s">
        <v>451</v>
      </c>
      <c r="E2798">
        <v>11</v>
      </c>
      <c r="F2798">
        <v>73</v>
      </c>
      <c r="G2798">
        <v>61</v>
      </c>
      <c r="H2798">
        <v>38.299999999999997</v>
      </c>
      <c r="I2798">
        <v>275726</v>
      </c>
    </row>
    <row r="2799" spans="1:9">
      <c r="A2799" t="s">
        <v>801</v>
      </c>
      <c r="B2799" t="s">
        <v>484</v>
      </c>
      <c r="C2799" t="s">
        <v>803</v>
      </c>
      <c r="D2799" t="s">
        <v>451</v>
      </c>
      <c r="E2799">
        <v>12</v>
      </c>
      <c r="F2799">
        <v>66</v>
      </c>
      <c r="G2799">
        <v>58</v>
      </c>
      <c r="H2799">
        <v>34.15</v>
      </c>
      <c r="I2799">
        <v>928963</v>
      </c>
    </row>
    <row r="2800" spans="1:9">
      <c r="A2800" t="s">
        <v>801</v>
      </c>
      <c r="B2800" t="s">
        <v>484</v>
      </c>
      <c r="C2800" t="s">
        <v>803</v>
      </c>
      <c r="D2800" t="s">
        <v>451</v>
      </c>
      <c r="E2800">
        <v>13</v>
      </c>
      <c r="F2800">
        <v>58.2</v>
      </c>
      <c r="G2800">
        <v>41</v>
      </c>
      <c r="H2800">
        <v>34.6</v>
      </c>
      <c r="I2800">
        <v>235154</v>
      </c>
    </row>
    <row r="2801" spans="1:9">
      <c r="A2801" t="s">
        <v>801</v>
      </c>
      <c r="B2801" t="s">
        <v>484</v>
      </c>
      <c r="C2801" t="s">
        <v>803</v>
      </c>
      <c r="D2801" t="s">
        <v>451</v>
      </c>
      <c r="E2801">
        <v>14</v>
      </c>
      <c r="F2801">
        <v>85</v>
      </c>
      <c r="G2801">
        <v>51.6</v>
      </c>
      <c r="H2801">
        <v>52.7</v>
      </c>
      <c r="I2801">
        <v>53355</v>
      </c>
    </row>
    <row r="2802" spans="1:9">
      <c r="A2802" t="s">
        <v>801</v>
      </c>
      <c r="B2802" t="s">
        <v>484</v>
      </c>
      <c r="C2802" t="s">
        <v>803</v>
      </c>
      <c r="D2802" t="s">
        <v>451</v>
      </c>
      <c r="E2802">
        <v>22</v>
      </c>
      <c r="F2802">
        <v>49</v>
      </c>
      <c r="G2802">
        <v>36.450000000000003</v>
      </c>
      <c r="H2802">
        <v>27.8</v>
      </c>
      <c r="I2802">
        <v>1019218</v>
      </c>
    </row>
    <row r="2803" spans="1:9">
      <c r="A2803" t="s">
        <v>801</v>
      </c>
      <c r="B2803" t="s">
        <v>484</v>
      </c>
      <c r="C2803" t="s">
        <v>803</v>
      </c>
      <c r="D2803" t="s">
        <v>451</v>
      </c>
      <c r="E2803">
        <v>71</v>
      </c>
      <c r="F2803">
        <v>80</v>
      </c>
      <c r="G2803">
        <v>48</v>
      </c>
      <c r="H2803">
        <v>46.7</v>
      </c>
      <c r="I2803">
        <v>46848</v>
      </c>
    </row>
    <row r="2804" spans="1:9">
      <c r="A2804" t="s">
        <v>801</v>
      </c>
      <c r="B2804" t="s">
        <v>484</v>
      </c>
      <c r="C2804" t="s">
        <v>803</v>
      </c>
      <c r="D2804" t="s">
        <v>455</v>
      </c>
      <c r="E2804">
        <v>111</v>
      </c>
      <c r="F2804">
        <v>72</v>
      </c>
      <c r="G2804">
        <v>54.7</v>
      </c>
      <c r="H2804">
        <v>43.5</v>
      </c>
      <c r="I2804">
        <v>78102</v>
      </c>
    </row>
    <row r="2805" spans="1:9">
      <c r="A2805" t="s">
        <v>801</v>
      </c>
      <c r="B2805" t="s">
        <v>484</v>
      </c>
      <c r="C2805" t="s">
        <v>803</v>
      </c>
      <c r="D2805" t="s">
        <v>455</v>
      </c>
      <c r="E2805">
        <v>114</v>
      </c>
      <c r="F2805">
        <v>131</v>
      </c>
      <c r="G2805">
        <v>100</v>
      </c>
      <c r="H2805">
        <v>76.5</v>
      </c>
      <c r="I2805">
        <v>1098085</v>
      </c>
    </row>
    <row r="2806" spans="1:9">
      <c r="A2806" t="s">
        <v>801</v>
      </c>
      <c r="B2806" t="s">
        <v>484</v>
      </c>
      <c r="C2806" t="s">
        <v>803</v>
      </c>
      <c r="D2806" t="s">
        <v>455</v>
      </c>
      <c r="E2806">
        <v>121</v>
      </c>
      <c r="F2806">
        <v>40</v>
      </c>
      <c r="G2806">
        <v>31.5</v>
      </c>
      <c r="H2806">
        <v>18</v>
      </c>
      <c r="I2806">
        <v>869051</v>
      </c>
    </row>
    <row r="2807" spans="1:9">
      <c r="A2807" t="s">
        <v>801</v>
      </c>
      <c r="B2807" t="s">
        <v>484</v>
      </c>
      <c r="C2807" t="s">
        <v>803</v>
      </c>
      <c r="D2807" t="s">
        <v>455</v>
      </c>
      <c r="E2807">
        <v>161</v>
      </c>
      <c r="F2807">
        <v>70</v>
      </c>
      <c r="G2807">
        <v>43</v>
      </c>
      <c r="H2807">
        <v>44</v>
      </c>
      <c r="I2807">
        <v>73988</v>
      </c>
    </row>
    <row r="2808" spans="1:9">
      <c r="A2808" t="s">
        <v>801</v>
      </c>
      <c r="B2808" t="s">
        <v>484</v>
      </c>
      <c r="C2808" t="s">
        <v>803</v>
      </c>
      <c r="D2808" t="s">
        <v>441</v>
      </c>
      <c r="E2808">
        <v>311</v>
      </c>
      <c r="F2808">
        <v>220</v>
      </c>
      <c r="G2808">
        <v>130.94999999999999</v>
      </c>
      <c r="H2808">
        <v>147.69999999999999</v>
      </c>
      <c r="I2808">
        <v>104407</v>
      </c>
    </row>
    <row r="2809" spans="1:9">
      <c r="A2809" t="s">
        <v>801</v>
      </c>
      <c r="B2809" t="s">
        <v>484</v>
      </c>
      <c r="C2809" t="s">
        <v>803</v>
      </c>
      <c r="D2809" t="s">
        <v>433</v>
      </c>
      <c r="E2809">
        <v>521</v>
      </c>
      <c r="F2809">
        <v>170</v>
      </c>
      <c r="G2809">
        <v>108.55</v>
      </c>
      <c r="H2809">
        <v>113.6</v>
      </c>
      <c r="I2809">
        <v>89868</v>
      </c>
    </row>
    <row r="2810" spans="1:9">
      <c r="A2810" t="s">
        <v>801</v>
      </c>
      <c r="B2810" t="s">
        <v>484</v>
      </c>
      <c r="C2810" t="s">
        <v>803</v>
      </c>
      <c r="D2810" t="s">
        <v>433</v>
      </c>
      <c r="E2810">
        <v>522</v>
      </c>
      <c r="F2810">
        <v>201</v>
      </c>
      <c r="G2810">
        <v>125.4</v>
      </c>
      <c r="H2810">
        <v>134.57499999999999</v>
      </c>
      <c r="I2810">
        <v>77250</v>
      </c>
    </row>
    <row r="2811" spans="1:9">
      <c r="A2811" t="s">
        <v>801</v>
      </c>
      <c r="B2811" t="s">
        <v>484</v>
      </c>
      <c r="C2811" t="s">
        <v>803</v>
      </c>
      <c r="D2811" t="s">
        <v>433</v>
      </c>
      <c r="E2811">
        <v>523</v>
      </c>
      <c r="F2811">
        <v>240</v>
      </c>
      <c r="G2811">
        <v>153.1</v>
      </c>
      <c r="H2811">
        <v>159.19999999999999</v>
      </c>
      <c r="I2811">
        <v>49381</v>
      </c>
    </row>
    <row r="2812" spans="1:9">
      <c r="A2812" t="s">
        <v>801</v>
      </c>
      <c r="B2812" t="s">
        <v>484</v>
      </c>
      <c r="C2812" t="s">
        <v>803</v>
      </c>
      <c r="D2812" t="s">
        <v>433</v>
      </c>
      <c r="E2812">
        <v>531</v>
      </c>
      <c r="F2812">
        <v>180</v>
      </c>
      <c r="G2812">
        <v>126</v>
      </c>
      <c r="H2812">
        <v>115</v>
      </c>
      <c r="I2812">
        <v>250448</v>
      </c>
    </row>
    <row r="2813" spans="1:9">
      <c r="A2813" t="s">
        <v>801</v>
      </c>
      <c r="B2813" t="s">
        <v>484</v>
      </c>
      <c r="C2813" t="s">
        <v>803</v>
      </c>
      <c r="D2813" t="s">
        <v>433</v>
      </c>
      <c r="E2813">
        <v>532</v>
      </c>
      <c r="F2813">
        <v>223</v>
      </c>
      <c r="G2813">
        <v>154.80000000000001</v>
      </c>
      <c r="H2813">
        <v>143.19999999999999</v>
      </c>
      <c r="I2813">
        <v>279205</v>
      </c>
    </row>
    <row r="2814" spans="1:9">
      <c r="A2814" t="s">
        <v>801</v>
      </c>
      <c r="B2814" t="s">
        <v>484</v>
      </c>
      <c r="C2814" t="s">
        <v>803</v>
      </c>
      <c r="D2814" t="s">
        <v>433</v>
      </c>
      <c r="E2814">
        <v>533</v>
      </c>
      <c r="F2814">
        <v>264</v>
      </c>
      <c r="G2814">
        <v>165</v>
      </c>
      <c r="H2814">
        <v>169.2</v>
      </c>
      <c r="I2814">
        <v>128395</v>
      </c>
    </row>
    <row r="2815" spans="1:9">
      <c r="A2815" t="s">
        <v>801</v>
      </c>
      <c r="B2815" t="s">
        <v>484</v>
      </c>
      <c r="C2815" t="s">
        <v>803</v>
      </c>
      <c r="D2815" t="s">
        <v>433</v>
      </c>
      <c r="E2815">
        <v>534</v>
      </c>
      <c r="F2815">
        <v>296</v>
      </c>
      <c r="G2815">
        <v>197.65</v>
      </c>
      <c r="H2815">
        <v>194</v>
      </c>
      <c r="I2815">
        <v>56537</v>
      </c>
    </row>
    <row r="2816" spans="1:9">
      <c r="A2816" t="s">
        <v>801</v>
      </c>
      <c r="B2816" t="s">
        <v>484</v>
      </c>
      <c r="C2816" t="s">
        <v>803</v>
      </c>
      <c r="D2816" t="s">
        <v>433</v>
      </c>
      <c r="E2816">
        <v>575</v>
      </c>
      <c r="F2816">
        <v>40</v>
      </c>
      <c r="G2816">
        <v>26</v>
      </c>
      <c r="H2816">
        <v>27.15</v>
      </c>
      <c r="I2816">
        <v>14232</v>
      </c>
    </row>
    <row r="2817" spans="1:9">
      <c r="A2817" t="s">
        <v>801</v>
      </c>
      <c r="B2817" t="s">
        <v>484</v>
      </c>
      <c r="C2817" t="s">
        <v>803</v>
      </c>
      <c r="D2817" t="s">
        <v>433</v>
      </c>
      <c r="E2817">
        <v>577</v>
      </c>
      <c r="F2817">
        <v>46</v>
      </c>
      <c r="G2817">
        <v>27.9</v>
      </c>
      <c r="H2817">
        <v>29.8</v>
      </c>
      <c r="I2817">
        <v>85956</v>
      </c>
    </row>
    <row r="2818" spans="1:9">
      <c r="A2818" t="s">
        <v>801</v>
      </c>
      <c r="B2818" t="s">
        <v>484</v>
      </c>
      <c r="C2818" t="s">
        <v>803</v>
      </c>
      <c r="D2818" t="s">
        <v>799</v>
      </c>
      <c r="E2818">
        <v>615</v>
      </c>
      <c r="F2818">
        <v>1750</v>
      </c>
      <c r="G2818">
        <v>1100</v>
      </c>
      <c r="H2818">
        <v>1265.4000000000001</v>
      </c>
      <c r="I2818">
        <v>21747</v>
      </c>
    </row>
    <row r="2819" spans="1:9">
      <c r="A2819" t="s">
        <v>801</v>
      </c>
      <c r="B2819" t="s">
        <v>484</v>
      </c>
      <c r="C2819" t="s">
        <v>78</v>
      </c>
      <c r="D2819" t="s">
        <v>451</v>
      </c>
      <c r="E2819">
        <v>11</v>
      </c>
      <c r="F2819">
        <v>70</v>
      </c>
      <c r="G2819">
        <v>59.25</v>
      </c>
      <c r="H2819">
        <v>35</v>
      </c>
      <c r="I2819">
        <v>213779</v>
      </c>
    </row>
    <row r="2820" spans="1:9">
      <c r="A2820" t="s">
        <v>801</v>
      </c>
      <c r="B2820" t="s">
        <v>484</v>
      </c>
      <c r="C2820" t="s">
        <v>78</v>
      </c>
      <c r="D2820" t="s">
        <v>451</v>
      </c>
      <c r="E2820">
        <v>12</v>
      </c>
      <c r="F2820">
        <v>65</v>
      </c>
      <c r="G2820">
        <v>52.75</v>
      </c>
      <c r="H2820">
        <v>35</v>
      </c>
      <c r="I2820">
        <v>518170</v>
      </c>
    </row>
    <row r="2821" spans="1:9">
      <c r="A2821" t="s">
        <v>801</v>
      </c>
      <c r="B2821" t="s">
        <v>484</v>
      </c>
      <c r="C2821" t="s">
        <v>78</v>
      </c>
      <c r="D2821" t="s">
        <v>451</v>
      </c>
      <c r="E2821">
        <v>13</v>
      </c>
      <c r="F2821">
        <v>60</v>
      </c>
      <c r="G2821">
        <v>47</v>
      </c>
      <c r="H2821">
        <v>34</v>
      </c>
      <c r="I2821">
        <v>147784</v>
      </c>
    </row>
    <row r="2822" spans="1:9">
      <c r="A2822" t="s">
        <v>801</v>
      </c>
      <c r="B2822" t="s">
        <v>484</v>
      </c>
      <c r="C2822" t="s">
        <v>78</v>
      </c>
      <c r="D2822" t="s">
        <v>451</v>
      </c>
      <c r="E2822">
        <v>14</v>
      </c>
      <c r="F2822">
        <v>78</v>
      </c>
      <c r="G2822">
        <v>61</v>
      </c>
      <c r="H2822">
        <v>46</v>
      </c>
      <c r="I2822">
        <v>74807</v>
      </c>
    </row>
    <row r="2823" spans="1:9">
      <c r="A2823" t="s">
        <v>801</v>
      </c>
      <c r="B2823" t="s">
        <v>484</v>
      </c>
      <c r="C2823" t="s">
        <v>78</v>
      </c>
      <c r="D2823" t="s">
        <v>451</v>
      </c>
      <c r="E2823">
        <v>22</v>
      </c>
      <c r="F2823">
        <v>49</v>
      </c>
      <c r="G2823">
        <v>43.65</v>
      </c>
      <c r="H2823">
        <v>28</v>
      </c>
      <c r="I2823">
        <v>774182</v>
      </c>
    </row>
    <row r="2824" spans="1:9">
      <c r="A2824" t="s">
        <v>801</v>
      </c>
      <c r="B2824" t="s">
        <v>484</v>
      </c>
      <c r="C2824" t="s">
        <v>78</v>
      </c>
      <c r="D2824" t="s">
        <v>451</v>
      </c>
      <c r="E2824">
        <v>71</v>
      </c>
      <c r="F2824">
        <v>83</v>
      </c>
      <c r="G2824">
        <v>57</v>
      </c>
      <c r="H2824">
        <v>54</v>
      </c>
      <c r="I2824">
        <v>45943</v>
      </c>
    </row>
    <row r="2825" spans="1:9">
      <c r="A2825" t="s">
        <v>801</v>
      </c>
      <c r="B2825" t="s">
        <v>484</v>
      </c>
      <c r="C2825" t="s">
        <v>78</v>
      </c>
      <c r="D2825" t="s">
        <v>455</v>
      </c>
      <c r="E2825">
        <v>111</v>
      </c>
      <c r="F2825">
        <v>75</v>
      </c>
      <c r="G2825">
        <v>62</v>
      </c>
      <c r="H2825">
        <v>49.1</v>
      </c>
      <c r="I2825">
        <v>26789</v>
      </c>
    </row>
    <row r="2826" spans="1:9">
      <c r="A2826" t="s">
        <v>801</v>
      </c>
      <c r="B2826" t="s">
        <v>484</v>
      </c>
      <c r="C2826" t="s">
        <v>78</v>
      </c>
      <c r="D2826" t="s">
        <v>455</v>
      </c>
      <c r="E2826">
        <v>114</v>
      </c>
      <c r="F2826">
        <v>130</v>
      </c>
      <c r="G2826">
        <v>107.15</v>
      </c>
      <c r="H2826">
        <v>73</v>
      </c>
      <c r="I2826">
        <v>719137</v>
      </c>
    </row>
    <row r="2827" spans="1:9">
      <c r="A2827" t="s">
        <v>801</v>
      </c>
      <c r="B2827" t="s">
        <v>484</v>
      </c>
      <c r="C2827" t="s">
        <v>78</v>
      </c>
      <c r="D2827" t="s">
        <v>455</v>
      </c>
      <c r="E2827">
        <v>121</v>
      </c>
      <c r="F2827">
        <v>46</v>
      </c>
      <c r="G2827">
        <v>34</v>
      </c>
      <c r="H2827">
        <v>19</v>
      </c>
      <c r="I2827">
        <v>383560</v>
      </c>
    </row>
    <row r="2828" spans="1:9">
      <c r="A2828" t="s">
        <v>801</v>
      </c>
      <c r="B2828" t="s">
        <v>484</v>
      </c>
      <c r="C2828" t="s">
        <v>78</v>
      </c>
      <c r="D2828" t="s">
        <v>455</v>
      </c>
      <c r="E2828">
        <v>161</v>
      </c>
      <c r="F2828">
        <v>68</v>
      </c>
      <c r="G2828">
        <v>57</v>
      </c>
      <c r="H2828">
        <v>44</v>
      </c>
      <c r="I2828">
        <v>64506</v>
      </c>
    </row>
    <row r="2829" spans="1:9">
      <c r="A2829" t="s">
        <v>801</v>
      </c>
      <c r="B2829" t="s">
        <v>484</v>
      </c>
      <c r="C2829" t="s">
        <v>78</v>
      </c>
      <c r="D2829" t="s">
        <v>441</v>
      </c>
      <c r="E2829">
        <v>311</v>
      </c>
      <c r="F2829">
        <v>198</v>
      </c>
      <c r="G2829">
        <v>151</v>
      </c>
      <c r="H2829">
        <v>131</v>
      </c>
      <c r="I2829">
        <v>88412</v>
      </c>
    </row>
    <row r="2830" spans="1:9">
      <c r="A2830" t="s">
        <v>801</v>
      </c>
      <c r="B2830" t="s">
        <v>484</v>
      </c>
      <c r="C2830" t="s">
        <v>78</v>
      </c>
      <c r="D2830" t="s">
        <v>433</v>
      </c>
      <c r="E2830">
        <v>521</v>
      </c>
      <c r="F2830">
        <v>161</v>
      </c>
      <c r="G2830">
        <v>115</v>
      </c>
      <c r="H2830">
        <v>100</v>
      </c>
      <c r="I2830">
        <v>64799</v>
      </c>
    </row>
    <row r="2831" spans="1:9">
      <c r="A2831" t="s">
        <v>801</v>
      </c>
      <c r="B2831" t="s">
        <v>484</v>
      </c>
      <c r="C2831" t="s">
        <v>78</v>
      </c>
      <c r="D2831" t="s">
        <v>433</v>
      </c>
      <c r="E2831">
        <v>522</v>
      </c>
      <c r="F2831">
        <v>192</v>
      </c>
      <c r="G2831">
        <v>141</v>
      </c>
      <c r="H2831">
        <v>115</v>
      </c>
      <c r="I2831">
        <v>49832</v>
      </c>
    </row>
    <row r="2832" spans="1:9">
      <c r="A2832" t="s">
        <v>801</v>
      </c>
      <c r="B2832" t="s">
        <v>484</v>
      </c>
      <c r="C2832" t="s">
        <v>78</v>
      </c>
      <c r="D2832" t="s">
        <v>433</v>
      </c>
      <c r="E2832">
        <v>523</v>
      </c>
      <c r="F2832">
        <v>220</v>
      </c>
      <c r="G2832">
        <v>162</v>
      </c>
      <c r="H2832">
        <v>132</v>
      </c>
      <c r="I2832">
        <v>33846</v>
      </c>
    </row>
    <row r="2833" spans="1:9">
      <c r="A2833" t="s">
        <v>801</v>
      </c>
      <c r="B2833" t="s">
        <v>484</v>
      </c>
      <c r="C2833" t="s">
        <v>78</v>
      </c>
      <c r="D2833" t="s">
        <v>433</v>
      </c>
      <c r="E2833">
        <v>531</v>
      </c>
      <c r="F2833">
        <v>174</v>
      </c>
      <c r="G2833">
        <v>143</v>
      </c>
      <c r="H2833">
        <v>112</v>
      </c>
      <c r="I2833">
        <v>175703</v>
      </c>
    </row>
    <row r="2834" spans="1:9">
      <c r="A2834" t="s">
        <v>801</v>
      </c>
      <c r="B2834" t="s">
        <v>484</v>
      </c>
      <c r="C2834" t="s">
        <v>78</v>
      </c>
      <c r="D2834" t="s">
        <v>433</v>
      </c>
      <c r="E2834">
        <v>532</v>
      </c>
      <c r="F2834">
        <v>221</v>
      </c>
      <c r="G2834">
        <v>175</v>
      </c>
      <c r="H2834">
        <v>141.1</v>
      </c>
      <c r="I2834">
        <v>169187</v>
      </c>
    </row>
    <row r="2835" spans="1:9">
      <c r="A2835" t="s">
        <v>801</v>
      </c>
      <c r="B2835" t="s">
        <v>484</v>
      </c>
      <c r="C2835" t="s">
        <v>78</v>
      </c>
      <c r="D2835" t="s">
        <v>433</v>
      </c>
      <c r="E2835">
        <v>533</v>
      </c>
      <c r="F2835">
        <v>264</v>
      </c>
      <c r="G2835">
        <v>189</v>
      </c>
      <c r="H2835">
        <v>165</v>
      </c>
      <c r="I2835">
        <v>78317</v>
      </c>
    </row>
    <row r="2836" spans="1:9">
      <c r="A2836" t="s">
        <v>801</v>
      </c>
      <c r="B2836" t="s">
        <v>484</v>
      </c>
      <c r="C2836" t="s">
        <v>78</v>
      </c>
      <c r="D2836" t="s">
        <v>433</v>
      </c>
      <c r="E2836">
        <v>534</v>
      </c>
      <c r="F2836">
        <v>287</v>
      </c>
      <c r="G2836">
        <v>201</v>
      </c>
      <c r="H2836">
        <v>186.45</v>
      </c>
      <c r="I2836">
        <v>36269</v>
      </c>
    </row>
    <row r="2837" spans="1:9">
      <c r="A2837" t="s">
        <v>801</v>
      </c>
      <c r="B2837" t="s">
        <v>484</v>
      </c>
      <c r="C2837" t="s">
        <v>78</v>
      </c>
      <c r="D2837" t="s">
        <v>433</v>
      </c>
      <c r="E2837">
        <v>575</v>
      </c>
      <c r="F2837">
        <v>43</v>
      </c>
      <c r="G2837">
        <v>27.2</v>
      </c>
      <c r="H2837">
        <v>29</v>
      </c>
      <c r="I2837">
        <v>17201</v>
      </c>
    </row>
    <row r="2838" spans="1:9">
      <c r="A2838" t="s">
        <v>801</v>
      </c>
      <c r="B2838" t="s">
        <v>484</v>
      </c>
      <c r="C2838" t="s">
        <v>78</v>
      </c>
      <c r="D2838" t="s">
        <v>433</v>
      </c>
      <c r="E2838">
        <v>577</v>
      </c>
      <c r="F2838">
        <v>50</v>
      </c>
      <c r="G2838">
        <v>32</v>
      </c>
      <c r="H2838">
        <v>31</v>
      </c>
      <c r="I2838">
        <v>51433</v>
      </c>
    </row>
    <row r="2839" spans="1:9">
      <c r="A2839" t="s">
        <v>801</v>
      </c>
      <c r="B2839" t="s">
        <v>484</v>
      </c>
      <c r="C2839" t="s">
        <v>78</v>
      </c>
      <c r="D2839" t="s">
        <v>799</v>
      </c>
      <c r="E2839">
        <v>615</v>
      </c>
      <c r="F2839">
        <v>1650</v>
      </c>
      <c r="G2839">
        <v>1119.2</v>
      </c>
      <c r="H2839">
        <v>1136</v>
      </c>
      <c r="I2839">
        <v>26004</v>
      </c>
    </row>
    <row r="2840" spans="1:9">
      <c r="A2840" t="s">
        <v>801</v>
      </c>
      <c r="B2840" t="s">
        <v>484</v>
      </c>
      <c r="C2840" t="s">
        <v>75</v>
      </c>
      <c r="D2840" t="s">
        <v>451</v>
      </c>
      <c r="E2840">
        <v>11</v>
      </c>
      <c r="F2840">
        <v>67</v>
      </c>
      <c r="G2840">
        <v>54.4</v>
      </c>
      <c r="H2840">
        <v>39.4</v>
      </c>
      <c r="I2840">
        <v>84774</v>
      </c>
    </row>
    <row r="2841" spans="1:9">
      <c r="A2841" t="s">
        <v>801</v>
      </c>
      <c r="B2841" t="s">
        <v>484</v>
      </c>
      <c r="C2841" t="s">
        <v>75</v>
      </c>
      <c r="D2841" t="s">
        <v>451</v>
      </c>
      <c r="E2841">
        <v>12</v>
      </c>
      <c r="F2841">
        <v>62</v>
      </c>
      <c r="G2841">
        <v>50</v>
      </c>
      <c r="H2841">
        <v>37</v>
      </c>
      <c r="I2841">
        <v>429223</v>
      </c>
    </row>
    <row r="2842" spans="1:9">
      <c r="A2842" t="s">
        <v>801</v>
      </c>
      <c r="B2842" t="s">
        <v>484</v>
      </c>
      <c r="C2842" t="s">
        <v>75</v>
      </c>
      <c r="D2842" t="s">
        <v>451</v>
      </c>
      <c r="E2842">
        <v>13</v>
      </c>
      <c r="F2842">
        <v>60</v>
      </c>
      <c r="G2842">
        <v>46.75</v>
      </c>
      <c r="H2842">
        <v>36.5</v>
      </c>
      <c r="I2842">
        <v>125807</v>
      </c>
    </row>
    <row r="2843" spans="1:9">
      <c r="A2843" t="s">
        <v>801</v>
      </c>
      <c r="B2843" t="s">
        <v>484</v>
      </c>
      <c r="C2843" t="s">
        <v>75</v>
      </c>
      <c r="D2843" t="s">
        <v>451</v>
      </c>
      <c r="E2843">
        <v>14</v>
      </c>
      <c r="F2843">
        <v>85</v>
      </c>
      <c r="G2843">
        <v>52</v>
      </c>
      <c r="H2843">
        <v>56.1</v>
      </c>
      <c r="I2843">
        <v>14322</v>
      </c>
    </row>
    <row r="2844" spans="1:9">
      <c r="A2844" t="s">
        <v>801</v>
      </c>
      <c r="B2844" t="s">
        <v>484</v>
      </c>
      <c r="C2844" t="s">
        <v>75</v>
      </c>
      <c r="D2844" t="s">
        <v>451</v>
      </c>
      <c r="E2844">
        <v>22</v>
      </c>
      <c r="F2844">
        <v>50</v>
      </c>
      <c r="G2844">
        <v>40.799999999999997</v>
      </c>
      <c r="H2844">
        <v>31.7</v>
      </c>
      <c r="I2844">
        <v>421977</v>
      </c>
    </row>
    <row r="2845" spans="1:9">
      <c r="A2845" t="s">
        <v>801</v>
      </c>
      <c r="B2845" t="s">
        <v>484</v>
      </c>
      <c r="C2845" t="s">
        <v>75</v>
      </c>
      <c r="D2845" t="s">
        <v>451</v>
      </c>
      <c r="E2845">
        <v>71</v>
      </c>
      <c r="F2845">
        <v>82</v>
      </c>
      <c r="G2845">
        <v>44.2</v>
      </c>
      <c r="H2845">
        <v>55.5</v>
      </c>
      <c r="I2845">
        <v>16289</v>
      </c>
    </row>
    <row r="2846" spans="1:9">
      <c r="A2846" t="s">
        <v>801</v>
      </c>
      <c r="B2846" t="s">
        <v>484</v>
      </c>
      <c r="C2846" t="s">
        <v>75</v>
      </c>
      <c r="D2846" t="s">
        <v>455</v>
      </c>
      <c r="E2846">
        <v>111</v>
      </c>
      <c r="F2846">
        <v>73</v>
      </c>
      <c r="G2846">
        <v>57.5</v>
      </c>
      <c r="H2846">
        <v>43.8</v>
      </c>
      <c r="I2846">
        <v>22393</v>
      </c>
    </row>
    <row r="2847" spans="1:9">
      <c r="A2847" t="s">
        <v>801</v>
      </c>
      <c r="B2847" t="s">
        <v>484</v>
      </c>
      <c r="C2847" t="s">
        <v>75</v>
      </c>
      <c r="D2847" t="s">
        <v>455</v>
      </c>
      <c r="E2847">
        <v>114</v>
      </c>
      <c r="F2847">
        <v>130</v>
      </c>
      <c r="G2847">
        <v>101</v>
      </c>
      <c r="H2847">
        <v>79</v>
      </c>
      <c r="I2847">
        <v>451453</v>
      </c>
    </row>
    <row r="2848" spans="1:9">
      <c r="A2848" t="s">
        <v>801</v>
      </c>
      <c r="B2848" t="s">
        <v>484</v>
      </c>
      <c r="C2848" t="s">
        <v>75</v>
      </c>
      <c r="D2848" t="s">
        <v>455</v>
      </c>
      <c r="E2848">
        <v>121</v>
      </c>
      <c r="F2848">
        <v>40</v>
      </c>
      <c r="G2848">
        <v>31.5</v>
      </c>
      <c r="H2848">
        <v>19.899999999999999</v>
      </c>
      <c r="I2848">
        <v>313086</v>
      </c>
    </row>
    <row r="2849" spans="1:9">
      <c r="A2849" t="s">
        <v>801</v>
      </c>
      <c r="B2849" t="s">
        <v>484</v>
      </c>
      <c r="C2849" t="s">
        <v>75</v>
      </c>
      <c r="D2849" t="s">
        <v>455</v>
      </c>
      <c r="E2849">
        <v>161</v>
      </c>
      <c r="F2849">
        <v>60</v>
      </c>
      <c r="G2849">
        <v>39</v>
      </c>
      <c r="H2849">
        <v>41.7</v>
      </c>
      <c r="I2849">
        <v>35222</v>
      </c>
    </row>
    <row r="2850" spans="1:9">
      <c r="A2850" t="s">
        <v>801</v>
      </c>
      <c r="B2850" t="s">
        <v>484</v>
      </c>
      <c r="C2850" t="s">
        <v>75</v>
      </c>
      <c r="D2850" t="s">
        <v>441</v>
      </c>
      <c r="E2850">
        <v>311</v>
      </c>
      <c r="F2850">
        <v>190</v>
      </c>
      <c r="G2850">
        <v>121</v>
      </c>
      <c r="H2850">
        <v>137.4</v>
      </c>
      <c r="I2850">
        <v>47539</v>
      </c>
    </row>
    <row r="2851" spans="1:9">
      <c r="A2851" t="s">
        <v>801</v>
      </c>
      <c r="B2851" t="s">
        <v>484</v>
      </c>
      <c r="C2851" t="s">
        <v>75</v>
      </c>
      <c r="D2851" t="s">
        <v>433</v>
      </c>
      <c r="E2851">
        <v>521</v>
      </c>
      <c r="F2851">
        <v>154</v>
      </c>
      <c r="G2851">
        <v>107.45</v>
      </c>
      <c r="H2851">
        <v>109.4</v>
      </c>
      <c r="I2851">
        <v>40562</v>
      </c>
    </row>
    <row r="2852" spans="1:9">
      <c r="A2852" t="s">
        <v>801</v>
      </c>
      <c r="B2852" t="s">
        <v>484</v>
      </c>
      <c r="C2852" t="s">
        <v>75</v>
      </c>
      <c r="D2852" t="s">
        <v>433</v>
      </c>
      <c r="E2852">
        <v>522</v>
      </c>
      <c r="F2852">
        <v>185</v>
      </c>
      <c r="G2852">
        <v>127.8</v>
      </c>
      <c r="H2852">
        <v>125</v>
      </c>
      <c r="I2852">
        <v>33369</v>
      </c>
    </row>
    <row r="2853" spans="1:9">
      <c r="A2853" t="s">
        <v>801</v>
      </c>
      <c r="B2853" t="s">
        <v>484</v>
      </c>
      <c r="C2853" t="s">
        <v>75</v>
      </c>
      <c r="D2853" t="s">
        <v>433</v>
      </c>
      <c r="E2853">
        <v>523</v>
      </c>
      <c r="F2853">
        <v>218</v>
      </c>
      <c r="G2853">
        <v>144</v>
      </c>
      <c r="H2853">
        <v>152.65</v>
      </c>
      <c r="I2853">
        <v>21984</v>
      </c>
    </row>
    <row r="2854" spans="1:9">
      <c r="A2854" t="s">
        <v>801</v>
      </c>
      <c r="B2854" t="s">
        <v>484</v>
      </c>
      <c r="C2854" t="s">
        <v>75</v>
      </c>
      <c r="D2854" t="s">
        <v>433</v>
      </c>
      <c r="E2854">
        <v>531</v>
      </c>
      <c r="F2854">
        <v>165</v>
      </c>
      <c r="G2854">
        <v>126</v>
      </c>
      <c r="H2854">
        <v>107.5</v>
      </c>
      <c r="I2854">
        <v>107295</v>
      </c>
    </row>
    <row r="2855" spans="1:9">
      <c r="A2855" t="s">
        <v>801</v>
      </c>
      <c r="B2855" t="s">
        <v>484</v>
      </c>
      <c r="C2855" t="s">
        <v>75</v>
      </c>
      <c r="D2855" t="s">
        <v>433</v>
      </c>
      <c r="E2855">
        <v>532</v>
      </c>
      <c r="F2855">
        <v>205</v>
      </c>
      <c r="G2855">
        <v>155.4</v>
      </c>
      <c r="H2855">
        <v>136.80000000000001</v>
      </c>
      <c r="I2855">
        <v>99162</v>
      </c>
    </row>
    <row r="2856" spans="1:9">
      <c r="A2856" t="s">
        <v>801</v>
      </c>
      <c r="B2856" t="s">
        <v>484</v>
      </c>
      <c r="C2856" t="s">
        <v>75</v>
      </c>
      <c r="D2856" t="s">
        <v>433</v>
      </c>
      <c r="E2856">
        <v>533</v>
      </c>
      <c r="F2856">
        <v>246</v>
      </c>
      <c r="G2856">
        <v>176.4</v>
      </c>
      <c r="H2856">
        <v>164.5</v>
      </c>
      <c r="I2856">
        <v>49442</v>
      </c>
    </row>
    <row r="2857" spans="1:9">
      <c r="A2857" t="s">
        <v>801</v>
      </c>
      <c r="B2857" t="s">
        <v>484</v>
      </c>
      <c r="C2857" t="s">
        <v>75</v>
      </c>
      <c r="D2857" t="s">
        <v>433</v>
      </c>
      <c r="E2857">
        <v>534</v>
      </c>
      <c r="F2857">
        <v>280</v>
      </c>
      <c r="G2857">
        <v>184.5</v>
      </c>
      <c r="H2857">
        <v>190.4</v>
      </c>
      <c r="I2857">
        <v>24618</v>
      </c>
    </row>
    <row r="2858" spans="1:9">
      <c r="A2858" t="s">
        <v>801</v>
      </c>
      <c r="B2858" t="s">
        <v>484</v>
      </c>
      <c r="C2858" t="s">
        <v>75</v>
      </c>
      <c r="D2858" t="s">
        <v>433</v>
      </c>
      <c r="E2858">
        <v>575</v>
      </c>
      <c r="F2858">
        <v>38</v>
      </c>
      <c r="G2858">
        <v>24</v>
      </c>
      <c r="H2858">
        <v>26</v>
      </c>
      <c r="I2858">
        <v>25635</v>
      </c>
    </row>
    <row r="2859" spans="1:9">
      <c r="A2859" t="s">
        <v>801</v>
      </c>
      <c r="B2859" t="s">
        <v>484</v>
      </c>
      <c r="C2859" t="s">
        <v>75</v>
      </c>
      <c r="D2859" t="s">
        <v>433</v>
      </c>
      <c r="E2859">
        <v>577</v>
      </c>
      <c r="F2859">
        <v>43</v>
      </c>
      <c r="G2859">
        <v>24</v>
      </c>
      <c r="H2859">
        <v>31</v>
      </c>
      <c r="I2859">
        <v>55425</v>
      </c>
    </row>
    <row r="2860" spans="1:9">
      <c r="A2860" t="s">
        <v>801</v>
      </c>
      <c r="B2860" t="s">
        <v>484</v>
      </c>
      <c r="C2860" t="s">
        <v>75</v>
      </c>
      <c r="D2860" t="s">
        <v>799</v>
      </c>
      <c r="E2860">
        <v>615</v>
      </c>
      <c r="F2860">
        <v>1735</v>
      </c>
      <c r="G2860">
        <v>1160</v>
      </c>
      <c r="H2860">
        <v>1200</v>
      </c>
      <c r="I2860">
        <v>5765</v>
      </c>
    </row>
    <row r="2861" spans="1:9">
      <c r="A2861" t="s">
        <v>801</v>
      </c>
      <c r="B2861" t="s">
        <v>484</v>
      </c>
      <c r="C2861" t="s">
        <v>802</v>
      </c>
      <c r="D2861" t="s">
        <v>451</v>
      </c>
      <c r="E2861">
        <v>11</v>
      </c>
      <c r="F2861">
        <v>78</v>
      </c>
      <c r="G2861">
        <v>63</v>
      </c>
      <c r="H2861">
        <v>46.4</v>
      </c>
      <c r="I2861">
        <v>24441</v>
      </c>
    </row>
    <row r="2862" spans="1:9">
      <c r="A2862" t="s">
        <v>801</v>
      </c>
      <c r="B2862" t="s">
        <v>484</v>
      </c>
      <c r="C2862" t="s">
        <v>802</v>
      </c>
      <c r="D2862" t="s">
        <v>451</v>
      </c>
      <c r="E2862">
        <v>12</v>
      </c>
      <c r="F2862">
        <v>80</v>
      </c>
      <c r="G2862">
        <v>60</v>
      </c>
      <c r="H2862">
        <v>49.2</v>
      </c>
      <c r="I2862">
        <v>77537</v>
      </c>
    </row>
    <row r="2863" spans="1:9">
      <c r="A2863" t="s">
        <v>801</v>
      </c>
      <c r="B2863" t="s">
        <v>484</v>
      </c>
      <c r="C2863" t="s">
        <v>802</v>
      </c>
      <c r="D2863" t="s">
        <v>451</v>
      </c>
      <c r="E2863">
        <v>13</v>
      </c>
      <c r="F2863">
        <v>65</v>
      </c>
      <c r="G2863">
        <v>45</v>
      </c>
      <c r="H2863">
        <v>38.15</v>
      </c>
      <c r="I2863">
        <v>24483</v>
      </c>
    </row>
    <row r="2864" spans="1:9">
      <c r="A2864" t="s">
        <v>801</v>
      </c>
      <c r="B2864" t="s">
        <v>484</v>
      </c>
      <c r="C2864" t="s">
        <v>802</v>
      </c>
      <c r="D2864" t="s">
        <v>451</v>
      </c>
      <c r="E2864">
        <v>14</v>
      </c>
      <c r="F2864">
        <v>100</v>
      </c>
      <c r="G2864">
        <v>61.05</v>
      </c>
      <c r="H2864">
        <v>67.7</v>
      </c>
      <c r="I2864">
        <v>6250</v>
      </c>
    </row>
    <row r="2865" spans="1:9">
      <c r="A2865" t="s">
        <v>801</v>
      </c>
      <c r="B2865" t="s">
        <v>484</v>
      </c>
      <c r="C2865" t="s">
        <v>802</v>
      </c>
      <c r="D2865" t="s">
        <v>451</v>
      </c>
      <c r="E2865">
        <v>22</v>
      </c>
      <c r="F2865">
        <v>53</v>
      </c>
      <c r="G2865">
        <v>41.8</v>
      </c>
      <c r="H2865">
        <v>30.6</v>
      </c>
      <c r="I2865">
        <v>95472</v>
      </c>
    </row>
    <row r="2866" spans="1:9">
      <c r="A2866" t="s">
        <v>801</v>
      </c>
      <c r="B2866" t="s">
        <v>484</v>
      </c>
      <c r="C2866" t="s">
        <v>802</v>
      </c>
      <c r="D2866" t="s">
        <v>451</v>
      </c>
      <c r="E2866">
        <v>71</v>
      </c>
      <c r="F2866">
        <v>90</v>
      </c>
      <c r="G2866">
        <v>60.5</v>
      </c>
      <c r="H2866">
        <v>61.1</v>
      </c>
      <c r="I2866">
        <v>3966</v>
      </c>
    </row>
    <row r="2867" spans="1:9">
      <c r="A2867" t="s">
        <v>801</v>
      </c>
      <c r="B2867" t="s">
        <v>484</v>
      </c>
      <c r="C2867" t="s">
        <v>802</v>
      </c>
      <c r="D2867" t="s">
        <v>455</v>
      </c>
      <c r="E2867">
        <v>111</v>
      </c>
      <c r="F2867">
        <v>70</v>
      </c>
      <c r="G2867">
        <v>60</v>
      </c>
      <c r="H2867">
        <v>45.5</v>
      </c>
      <c r="I2867">
        <v>6071</v>
      </c>
    </row>
    <row r="2868" spans="1:9">
      <c r="A2868" t="s">
        <v>801</v>
      </c>
      <c r="B2868" t="s">
        <v>484</v>
      </c>
      <c r="C2868" t="s">
        <v>802</v>
      </c>
      <c r="D2868" t="s">
        <v>455</v>
      </c>
      <c r="E2868">
        <v>114</v>
      </c>
      <c r="F2868">
        <v>135</v>
      </c>
      <c r="G2868">
        <v>105</v>
      </c>
      <c r="H2868">
        <v>82.55</v>
      </c>
      <c r="I2868">
        <v>87924</v>
      </c>
    </row>
    <row r="2869" spans="1:9">
      <c r="A2869" t="s">
        <v>801</v>
      </c>
      <c r="B2869" t="s">
        <v>484</v>
      </c>
      <c r="C2869" t="s">
        <v>802</v>
      </c>
      <c r="D2869" t="s">
        <v>455</v>
      </c>
      <c r="E2869">
        <v>121</v>
      </c>
      <c r="F2869">
        <v>46.5</v>
      </c>
      <c r="G2869">
        <v>31</v>
      </c>
      <c r="H2869">
        <v>22</v>
      </c>
      <c r="I2869">
        <v>46895</v>
      </c>
    </row>
    <row r="2870" spans="1:9">
      <c r="A2870" t="s">
        <v>801</v>
      </c>
      <c r="B2870" t="s">
        <v>484</v>
      </c>
      <c r="C2870" t="s">
        <v>802</v>
      </c>
      <c r="D2870" t="s">
        <v>455</v>
      </c>
      <c r="E2870">
        <v>161</v>
      </c>
      <c r="F2870">
        <v>75</v>
      </c>
      <c r="G2870">
        <v>52.5</v>
      </c>
      <c r="H2870">
        <v>44.15</v>
      </c>
      <c r="I2870">
        <v>8388</v>
      </c>
    </row>
    <row r="2871" spans="1:9">
      <c r="A2871" t="s">
        <v>801</v>
      </c>
      <c r="B2871" t="s">
        <v>484</v>
      </c>
      <c r="C2871" t="s">
        <v>802</v>
      </c>
      <c r="D2871" t="s">
        <v>441</v>
      </c>
      <c r="E2871">
        <v>311</v>
      </c>
      <c r="F2871">
        <v>239</v>
      </c>
      <c r="G2871">
        <v>136.80000000000001</v>
      </c>
      <c r="H2871">
        <v>163.69999999999999</v>
      </c>
      <c r="I2871">
        <v>12653</v>
      </c>
    </row>
    <row r="2872" spans="1:9">
      <c r="A2872" t="s">
        <v>801</v>
      </c>
      <c r="B2872" t="s">
        <v>484</v>
      </c>
      <c r="C2872" t="s">
        <v>802</v>
      </c>
      <c r="D2872" t="s">
        <v>433</v>
      </c>
      <c r="E2872">
        <v>521</v>
      </c>
      <c r="F2872">
        <v>185</v>
      </c>
      <c r="G2872">
        <v>122.1</v>
      </c>
      <c r="H2872">
        <v>130</v>
      </c>
      <c r="I2872">
        <v>9833</v>
      </c>
    </row>
    <row r="2873" spans="1:9">
      <c r="A2873" t="s">
        <v>801</v>
      </c>
      <c r="B2873" t="s">
        <v>484</v>
      </c>
      <c r="C2873" t="s">
        <v>802</v>
      </c>
      <c r="D2873" t="s">
        <v>433</v>
      </c>
      <c r="E2873">
        <v>522</v>
      </c>
      <c r="F2873">
        <v>230</v>
      </c>
      <c r="G2873">
        <v>142.75</v>
      </c>
      <c r="H2873">
        <v>158.4</v>
      </c>
      <c r="I2873">
        <v>7367</v>
      </c>
    </row>
    <row r="2874" spans="1:9">
      <c r="A2874" t="s">
        <v>801</v>
      </c>
      <c r="B2874" t="s">
        <v>484</v>
      </c>
      <c r="C2874" t="s">
        <v>802</v>
      </c>
      <c r="D2874" t="s">
        <v>433</v>
      </c>
      <c r="E2874">
        <v>523</v>
      </c>
      <c r="F2874">
        <v>263</v>
      </c>
      <c r="G2874">
        <v>164.65</v>
      </c>
      <c r="H2874">
        <v>184</v>
      </c>
      <c r="I2874">
        <v>4646</v>
      </c>
    </row>
    <row r="2875" spans="1:9">
      <c r="A2875" t="s">
        <v>801</v>
      </c>
      <c r="B2875" t="s">
        <v>484</v>
      </c>
      <c r="C2875" t="s">
        <v>802</v>
      </c>
      <c r="D2875" t="s">
        <v>433</v>
      </c>
      <c r="E2875">
        <v>531</v>
      </c>
      <c r="F2875">
        <v>200</v>
      </c>
      <c r="G2875">
        <v>138.6</v>
      </c>
      <c r="H2875">
        <v>131.69999999999999</v>
      </c>
      <c r="I2875">
        <v>22405</v>
      </c>
    </row>
    <row r="2876" spans="1:9">
      <c r="A2876" t="s">
        <v>801</v>
      </c>
      <c r="B2876" t="s">
        <v>484</v>
      </c>
      <c r="C2876" t="s">
        <v>802</v>
      </c>
      <c r="D2876" t="s">
        <v>433</v>
      </c>
      <c r="E2876">
        <v>532</v>
      </c>
      <c r="F2876">
        <v>245</v>
      </c>
      <c r="G2876">
        <v>166.95</v>
      </c>
      <c r="H2876">
        <v>164.4</v>
      </c>
      <c r="I2876">
        <v>22613</v>
      </c>
    </row>
    <row r="2877" spans="1:9">
      <c r="A2877" t="s">
        <v>801</v>
      </c>
      <c r="B2877" t="s">
        <v>484</v>
      </c>
      <c r="C2877" t="s">
        <v>802</v>
      </c>
      <c r="D2877" t="s">
        <v>433</v>
      </c>
      <c r="E2877">
        <v>533</v>
      </c>
      <c r="F2877">
        <v>280</v>
      </c>
      <c r="G2877">
        <v>184.2</v>
      </c>
      <c r="H2877">
        <v>188.35</v>
      </c>
      <c r="I2877">
        <v>10916</v>
      </c>
    </row>
    <row r="2878" spans="1:9">
      <c r="A2878" t="s">
        <v>801</v>
      </c>
      <c r="B2878" t="s">
        <v>484</v>
      </c>
      <c r="C2878" t="s">
        <v>802</v>
      </c>
      <c r="D2878" t="s">
        <v>433</v>
      </c>
      <c r="E2878">
        <v>534</v>
      </c>
      <c r="F2878">
        <v>330</v>
      </c>
      <c r="G2878">
        <v>197.65</v>
      </c>
      <c r="H2878">
        <v>219.8</v>
      </c>
      <c r="I2878">
        <v>4842</v>
      </c>
    </row>
    <row r="2879" spans="1:9">
      <c r="A2879" t="s">
        <v>801</v>
      </c>
      <c r="B2879" t="s">
        <v>484</v>
      </c>
      <c r="C2879" t="s">
        <v>802</v>
      </c>
      <c r="D2879" t="s">
        <v>433</v>
      </c>
      <c r="E2879">
        <v>575</v>
      </c>
      <c r="F2879">
        <v>50</v>
      </c>
      <c r="G2879">
        <v>26.85</v>
      </c>
      <c r="H2879">
        <v>34.700000000000003</v>
      </c>
      <c r="I2879">
        <v>2509</v>
      </c>
    </row>
    <row r="2880" spans="1:9">
      <c r="A2880" t="s">
        <v>801</v>
      </c>
      <c r="B2880" t="s">
        <v>484</v>
      </c>
      <c r="C2880" t="s">
        <v>802</v>
      </c>
      <c r="D2880" t="s">
        <v>433</v>
      </c>
      <c r="E2880">
        <v>577</v>
      </c>
      <c r="F2880">
        <v>49.494999999999997</v>
      </c>
      <c r="G2880">
        <v>27.9</v>
      </c>
      <c r="H2880">
        <v>33.200000000000003</v>
      </c>
      <c r="I2880">
        <v>10430</v>
      </c>
    </row>
    <row r="2881" spans="1:9">
      <c r="A2881" t="s">
        <v>801</v>
      </c>
      <c r="B2881" t="s">
        <v>484</v>
      </c>
      <c r="C2881" t="s">
        <v>802</v>
      </c>
      <c r="D2881" t="s">
        <v>799</v>
      </c>
      <c r="E2881">
        <v>615</v>
      </c>
      <c r="F2881">
        <v>1950</v>
      </c>
      <c r="G2881">
        <v>1100</v>
      </c>
      <c r="H2881">
        <v>1396.9</v>
      </c>
      <c r="I2881">
        <v>1564</v>
      </c>
    </row>
    <row r="2882" spans="1:9">
      <c r="A2882" t="s">
        <v>801</v>
      </c>
      <c r="B2882" t="s">
        <v>484</v>
      </c>
      <c r="C2882" t="s">
        <v>71</v>
      </c>
      <c r="D2882" t="s">
        <v>451</v>
      </c>
      <c r="E2882">
        <v>11</v>
      </c>
      <c r="F2882">
        <v>85</v>
      </c>
      <c r="G2882">
        <v>63</v>
      </c>
      <c r="H2882">
        <v>48.7</v>
      </c>
      <c r="I2882">
        <v>24534</v>
      </c>
    </row>
    <row r="2883" spans="1:9">
      <c r="A2883" t="s">
        <v>801</v>
      </c>
      <c r="B2883" t="s">
        <v>484</v>
      </c>
      <c r="C2883" t="s">
        <v>71</v>
      </c>
      <c r="D2883" t="s">
        <v>451</v>
      </c>
      <c r="E2883">
        <v>12</v>
      </c>
      <c r="F2883">
        <v>85</v>
      </c>
      <c r="G2883">
        <v>56</v>
      </c>
      <c r="H2883">
        <v>55</v>
      </c>
      <c r="I2883">
        <v>87409</v>
      </c>
    </row>
    <row r="2884" spans="1:9">
      <c r="A2884" t="s">
        <v>801</v>
      </c>
      <c r="B2884" t="s">
        <v>484</v>
      </c>
      <c r="C2884" t="s">
        <v>71</v>
      </c>
      <c r="D2884" t="s">
        <v>451</v>
      </c>
      <c r="E2884">
        <v>13</v>
      </c>
      <c r="F2884">
        <v>79</v>
      </c>
      <c r="G2884">
        <v>52.5</v>
      </c>
      <c r="H2884">
        <v>49</v>
      </c>
      <c r="I2884">
        <v>18178</v>
      </c>
    </row>
    <row r="2885" spans="1:9">
      <c r="A2885" t="s">
        <v>801</v>
      </c>
      <c r="B2885" t="s">
        <v>484</v>
      </c>
      <c r="C2885" t="s">
        <v>71</v>
      </c>
      <c r="D2885" t="s">
        <v>451</v>
      </c>
      <c r="E2885">
        <v>14</v>
      </c>
      <c r="F2885">
        <v>100</v>
      </c>
      <c r="G2885">
        <v>51.1</v>
      </c>
      <c r="H2885">
        <v>66</v>
      </c>
      <c r="I2885">
        <v>5176</v>
      </c>
    </row>
    <row r="2886" spans="1:9">
      <c r="A2886" t="s">
        <v>801</v>
      </c>
      <c r="B2886" t="s">
        <v>484</v>
      </c>
      <c r="C2886" t="s">
        <v>71</v>
      </c>
      <c r="D2886" t="s">
        <v>451</v>
      </c>
      <c r="E2886">
        <v>22</v>
      </c>
      <c r="F2886">
        <v>55</v>
      </c>
      <c r="G2886">
        <v>40</v>
      </c>
      <c r="H2886">
        <v>34.200000000000003</v>
      </c>
      <c r="I2886">
        <v>93770</v>
      </c>
    </row>
    <row r="2887" spans="1:9">
      <c r="A2887" t="s">
        <v>801</v>
      </c>
      <c r="B2887" t="s">
        <v>484</v>
      </c>
      <c r="C2887" t="s">
        <v>71</v>
      </c>
      <c r="D2887" t="s">
        <v>451</v>
      </c>
      <c r="E2887">
        <v>71</v>
      </c>
      <c r="F2887">
        <v>88</v>
      </c>
      <c r="G2887">
        <v>48</v>
      </c>
      <c r="H2887">
        <v>61.3</v>
      </c>
      <c r="I2887">
        <v>5715</v>
      </c>
    </row>
    <row r="2888" spans="1:9">
      <c r="A2888" t="s">
        <v>801</v>
      </c>
      <c r="B2888" t="s">
        <v>484</v>
      </c>
      <c r="C2888" t="s">
        <v>71</v>
      </c>
      <c r="D2888" t="s">
        <v>455</v>
      </c>
      <c r="E2888">
        <v>111</v>
      </c>
      <c r="F2888">
        <v>94</v>
      </c>
      <c r="G2888">
        <v>62</v>
      </c>
      <c r="H2888">
        <v>60.8</v>
      </c>
      <c r="I2888">
        <v>5815</v>
      </c>
    </row>
    <row r="2889" spans="1:9">
      <c r="A2889" t="s">
        <v>801</v>
      </c>
      <c r="B2889" t="s">
        <v>484</v>
      </c>
      <c r="C2889" t="s">
        <v>71</v>
      </c>
      <c r="D2889" t="s">
        <v>455</v>
      </c>
      <c r="E2889">
        <v>114</v>
      </c>
      <c r="F2889">
        <v>160</v>
      </c>
      <c r="G2889">
        <v>103</v>
      </c>
      <c r="H2889">
        <v>108.1</v>
      </c>
      <c r="I2889">
        <v>101783</v>
      </c>
    </row>
    <row r="2890" spans="1:9">
      <c r="A2890" t="s">
        <v>801</v>
      </c>
      <c r="B2890" t="s">
        <v>484</v>
      </c>
      <c r="C2890" t="s">
        <v>71</v>
      </c>
      <c r="D2890" t="s">
        <v>455</v>
      </c>
      <c r="E2890">
        <v>121</v>
      </c>
      <c r="F2890">
        <v>48</v>
      </c>
      <c r="G2890">
        <v>47</v>
      </c>
      <c r="H2890">
        <v>25</v>
      </c>
      <c r="I2890">
        <v>65305</v>
      </c>
    </row>
    <row r="2891" spans="1:9">
      <c r="A2891" t="s">
        <v>801</v>
      </c>
      <c r="B2891" t="s">
        <v>484</v>
      </c>
      <c r="C2891" t="s">
        <v>71</v>
      </c>
      <c r="D2891" t="s">
        <v>455</v>
      </c>
      <c r="E2891">
        <v>161</v>
      </c>
      <c r="F2891">
        <v>80</v>
      </c>
      <c r="G2891">
        <v>47.5</v>
      </c>
      <c r="H2891">
        <v>50</v>
      </c>
      <c r="I2891">
        <v>8424</v>
      </c>
    </row>
    <row r="2892" spans="1:9">
      <c r="A2892" t="s">
        <v>801</v>
      </c>
      <c r="B2892" t="s">
        <v>484</v>
      </c>
      <c r="C2892" t="s">
        <v>71</v>
      </c>
      <c r="D2892" t="s">
        <v>441</v>
      </c>
      <c r="E2892">
        <v>311</v>
      </c>
      <c r="F2892">
        <v>275</v>
      </c>
      <c r="G2892">
        <v>129</v>
      </c>
      <c r="H2892">
        <v>203.6</v>
      </c>
      <c r="I2892">
        <v>8080</v>
      </c>
    </row>
    <row r="2893" spans="1:9">
      <c r="A2893" t="s">
        <v>801</v>
      </c>
      <c r="B2893" t="s">
        <v>484</v>
      </c>
      <c r="C2893" t="s">
        <v>71</v>
      </c>
      <c r="D2893" t="s">
        <v>433</v>
      </c>
      <c r="E2893">
        <v>521</v>
      </c>
      <c r="F2893">
        <v>226.5</v>
      </c>
      <c r="G2893">
        <v>110</v>
      </c>
      <c r="H2893">
        <v>163.6</v>
      </c>
      <c r="I2893">
        <v>6241</v>
      </c>
    </row>
    <row r="2894" spans="1:9">
      <c r="A2894" t="s">
        <v>801</v>
      </c>
      <c r="B2894" t="s">
        <v>484</v>
      </c>
      <c r="C2894" t="s">
        <v>71</v>
      </c>
      <c r="D2894" t="s">
        <v>433</v>
      </c>
      <c r="E2894">
        <v>522</v>
      </c>
      <c r="F2894">
        <v>257</v>
      </c>
      <c r="G2894">
        <v>132</v>
      </c>
      <c r="H2894">
        <v>184.55</v>
      </c>
      <c r="I2894">
        <v>4416</v>
      </c>
    </row>
    <row r="2895" spans="1:9">
      <c r="A2895" t="s">
        <v>801</v>
      </c>
      <c r="B2895" t="s">
        <v>484</v>
      </c>
      <c r="C2895" t="s">
        <v>71</v>
      </c>
      <c r="D2895" t="s">
        <v>433</v>
      </c>
      <c r="E2895">
        <v>523</v>
      </c>
      <c r="F2895">
        <v>285</v>
      </c>
      <c r="G2895">
        <v>147.85</v>
      </c>
      <c r="H2895">
        <v>202.1</v>
      </c>
      <c r="I2895">
        <v>2817</v>
      </c>
    </row>
    <row r="2896" spans="1:9">
      <c r="A2896" t="s">
        <v>801</v>
      </c>
      <c r="B2896" t="s">
        <v>484</v>
      </c>
      <c r="C2896" t="s">
        <v>71</v>
      </c>
      <c r="D2896" t="s">
        <v>433</v>
      </c>
      <c r="E2896">
        <v>531</v>
      </c>
      <c r="F2896">
        <v>235</v>
      </c>
      <c r="G2896">
        <v>119</v>
      </c>
      <c r="H2896">
        <v>170</v>
      </c>
      <c r="I2896">
        <v>20175</v>
      </c>
    </row>
    <row r="2897" spans="1:9">
      <c r="A2897" t="s">
        <v>801</v>
      </c>
      <c r="B2897" t="s">
        <v>484</v>
      </c>
      <c r="C2897" t="s">
        <v>71</v>
      </c>
      <c r="D2897" t="s">
        <v>433</v>
      </c>
      <c r="E2897">
        <v>532</v>
      </c>
      <c r="F2897">
        <v>286</v>
      </c>
      <c r="G2897">
        <v>151.30000000000001</v>
      </c>
      <c r="H2897">
        <v>200.9</v>
      </c>
      <c r="I2897">
        <v>20335</v>
      </c>
    </row>
    <row r="2898" spans="1:9">
      <c r="A2898" t="s">
        <v>801</v>
      </c>
      <c r="B2898" t="s">
        <v>484</v>
      </c>
      <c r="C2898" t="s">
        <v>71</v>
      </c>
      <c r="D2898" t="s">
        <v>433</v>
      </c>
      <c r="E2898">
        <v>533</v>
      </c>
      <c r="F2898">
        <v>330</v>
      </c>
      <c r="G2898">
        <v>172.8</v>
      </c>
      <c r="H2898">
        <v>227.85</v>
      </c>
      <c r="I2898">
        <v>8831</v>
      </c>
    </row>
    <row r="2899" spans="1:9">
      <c r="A2899" t="s">
        <v>801</v>
      </c>
      <c r="B2899" t="s">
        <v>484</v>
      </c>
      <c r="C2899" t="s">
        <v>71</v>
      </c>
      <c r="D2899" t="s">
        <v>433</v>
      </c>
      <c r="E2899">
        <v>534</v>
      </c>
      <c r="F2899">
        <v>350</v>
      </c>
      <c r="G2899">
        <v>182.75</v>
      </c>
      <c r="H2899">
        <v>250</v>
      </c>
      <c r="I2899">
        <v>3469</v>
      </c>
    </row>
    <row r="2900" spans="1:9">
      <c r="A2900" t="s">
        <v>801</v>
      </c>
      <c r="B2900" t="s">
        <v>484</v>
      </c>
      <c r="C2900" t="s">
        <v>71</v>
      </c>
      <c r="D2900" t="s">
        <v>433</v>
      </c>
      <c r="E2900">
        <v>575</v>
      </c>
      <c r="F2900">
        <v>42</v>
      </c>
      <c r="G2900">
        <v>22.5</v>
      </c>
      <c r="H2900">
        <v>30.8</v>
      </c>
      <c r="I2900">
        <v>1078</v>
      </c>
    </row>
    <row r="2901" spans="1:9">
      <c r="A2901" t="s">
        <v>801</v>
      </c>
      <c r="B2901" t="s">
        <v>484</v>
      </c>
      <c r="C2901" t="s">
        <v>71</v>
      </c>
      <c r="D2901" t="s">
        <v>433</v>
      </c>
      <c r="E2901">
        <v>577</v>
      </c>
      <c r="F2901">
        <v>45</v>
      </c>
      <c r="G2901">
        <v>24.5</v>
      </c>
      <c r="H2901">
        <v>30</v>
      </c>
      <c r="I2901">
        <v>4834</v>
      </c>
    </row>
    <row r="2902" spans="1:9">
      <c r="A2902" t="s">
        <v>801</v>
      </c>
      <c r="B2902" t="s">
        <v>484</v>
      </c>
      <c r="C2902" t="s">
        <v>71</v>
      </c>
      <c r="D2902" t="s">
        <v>799</v>
      </c>
      <c r="E2902">
        <v>615</v>
      </c>
      <c r="F2902">
        <v>2050</v>
      </c>
      <c r="G2902">
        <v>1000</v>
      </c>
      <c r="H2902">
        <v>1527</v>
      </c>
      <c r="I2902">
        <v>1894</v>
      </c>
    </row>
    <row r="2903" spans="1:9">
      <c r="A2903" t="s">
        <v>801</v>
      </c>
      <c r="B2903" t="s">
        <v>484</v>
      </c>
      <c r="C2903" t="s">
        <v>73</v>
      </c>
      <c r="D2903" t="s">
        <v>451</v>
      </c>
      <c r="E2903">
        <v>11</v>
      </c>
      <c r="F2903">
        <v>82</v>
      </c>
      <c r="G2903">
        <v>81</v>
      </c>
      <c r="H2903">
        <v>48.6</v>
      </c>
      <c r="I2903">
        <v>12227</v>
      </c>
    </row>
    <row r="2904" spans="1:9">
      <c r="A2904" t="s">
        <v>801</v>
      </c>
      <c r="B2904" t="s">
        <v>484</v>
      </c>
      <c r="C2904" t="s">
        <v>73</v>
      </c>
      <c r="D2904" t="s">
        <v>451</v>
      </c>
      <c r="E2904">
        <v>12</v>
      </c>
      <c r="F2904">
        <v>75</v>
      </c>
      <c r="G2904">
        <v>73</v>
      </c>
      <c r="H2904">
        <v>42.2</v>
      </c>
      <c r="I2904">
        <v>17607</v>
      </c>
    </row>
    <row r="2905" spans="1:9">
      <c r="A2905" t="s">
        <v>801</v>
      </c>
      <c r="B2905" t="s">
        <v>484</v>
      </c>
      <c r="C2905" t="s">
        <v>73</v>
      </c>
      <c r="D2905" t="s">
        <v>451</v>
      </c>
      <c r="E2905">
        <v>13</v>
      </c>
      <c r="F2905">
        <v>78</v>
      </c>
      <c r="G2905">
        <v>47</v>
      </c>
      <c r="H2905">
        <v>50.3</v>
      </c>
      <c r="I2905">
        <v>8539</v>
      </c>
    </row>
    <row r="2906" spans="1:9">
      <c r="A2906" t="s">
        <v>801</v>
      </c>
      <c r="B2906" t="s">
        <v>484</v>
      </c>
      <c r="C2906" t="s">
        <v>73</v>
      </c>
      <c r="D2906" t="s">
        <v>451</v>
      </c>
      <c r="E2906">
        <v>14</v>
      </c>
      <c r="F2906">
        <v>90</v>
      </c>
      <c r="G2906">
        <v>52.2</v>
      </c>
      <c r="H2906">
        <v>64</v>
      </c>
      <c r="I2906">
        <v>2721</v>
      </c>
    </row>
    <row r="2907" spans="1:9">
      <c r="A2907" t="s">
        <v>801</v>
      </c>
      <c r="B2907" t="s">
        <v>484</v>
      </c>
      <c r="C2907" t="s">
        <v>73</v>
      </c>
      <c r="D2907" t="s">
        <v>451</v>
      </c>
      <c r="E2907">
        <v>22</v>
      </c>
      <c r="F2907">
        <v>53</v>
      </c>
      <c r="G2907">
        <v>46</v>
      </c>
      <c r="H2907">
        <v>33.200000000000003</v>
      </c>
      <c r="I2907">
        <v>32821</v>
      </c>
    </row>
    <row r="2908" spans="1:9">
      <c r="A2908" t="s">
        <v>801</v>
      </c>
      <c r="B2908" t="s">
        <v>484</v>
      </c>
      <c r="C2908" t="s">
        <v>73</v>
      </c>
      <c r="D2908" t="s">
        <v>451</v>
      </c>
      <c r="E2908">
        <v>71</v>
      </c>
      <c r="F2908">
        <v>76.5</v>
      </c>
      <c r="G2908">
        <v>57.15</v>
      </c>
      <c r="H2908">
        <v>48.608333332999997</v>
      </c>
      <c r="I2908">
        <v>1190</v>
      </c>
    </row>
    <row r="2909" spans="1:9">
      <c r="A2909" t="s">
        <v>801</v>
      </c>
      <c r="B2909" t="s">
        <v>484</v>
      </c>
      <c r="C2909" t="s">
        <v>73</v>
      </c>
      <c r="D2909" t="s">
        <v>455</v>
      </c>
      <c r="E2909">
        <v>111</v>
      </c>
      <c r="F2909">
        <v>110</v>
      </c>
      <c r="G2909">
        <v>78</v>
      </c>
      <c r="H2909">
        <v>73.2</v>
      </c>
      <c r="I2909">
        <v>1064</v>
      </c>
    </row>
    <row r="2910" spans="1:9">
      <c r="A2910" t="s">
        <v>801</v>
      </c>
      <c r="B2910" t="s">
        <v>484</v>
      </c>
      <c r="C2910" t="s">
        <v>73</v>
      </c>
      <c r="D2910" t="s">
        <v>455</v>
      </c>
      <c r="E2910">
        <v>114</v>
      </c>
      <c r="F2910">
        <v>164</v>
      </c>
      <c r="G2910">
        <v>113</v>
      </c>
      <c r="H2910">
        <v>109.5</v>
      </c>
      <c r="I2910">
        <v>27016</v>
      </c>
    </row>
    <row r="2911" spans="1:9">
      <c r="A2911" t="s">
        <v>801</v>
      </c>
      <c r="B2911" t="s">
        <v>484</v>
      </c>
      <c r="C2911" t="s">
        <v>73</v>
      </c>
      <c r="D2911" t="s">
        <v>455</v>
      </c>
      <c r="E2911">
        <v>121</v>
      </c>
      <c r="F2911">
        <v>40</v>
      </c>
      <c r="G2911">
        <v>32.4</v>
      </c>
      <c r="H2911">
        <v>19</v>
      </c>
      <c r="I2911">
        <v>11799</v>
      </c>
    </row>
    <row r="2912" spans="1:9">
      <c r="A2912" t="s">
        <v>801</v>
      </c>
      <c r="B2912" t="s">
        <v>484</v>
      </c>
      <c r="C2912" t="s">
        <v>73</v>
      </c>
      <c r="D2912" t="s">
        <v>455</v>
      </c>
      <c r="E2912">
        <v>161</v>
      </c>
      <c r="F2912">
        <v>80</v>
      </c>
      <c r="G2912">
        <v>56.25</v>
      </c>
      <c r="H2912">
        <v>49.5</v>
      </c>
      <c r="I2912">
        <v>1603</v>
      </c>
    </row>
    <row r="2913" spans="1:9">
      <c r="A2913" t="s">
        <v>801</v>
      </c>
      <c r="B2913" t="s">
        <v>484</v>
      </c>
      <c r="C2913" t="s">
        <v>73</v>
      </c>
      <c r="D2913" t="s">
        <v>441</v>
      </c>
      <c r="E2913">
        <v>311</v>
      </c>
      <c r="F2913">
        <v>230</v>
      </c>
      <c r="G2913">
        <v>154.80000000000001</v>
      </c>
      <c r="H2913">
        <v>156.65</v>
      </c>
      <c r="I2913">
        <v>4617</v>
      </c>
    </row>
    <row r="2914" spans="1:9">
      <c r="A2914" t="s">
        <v>801</v>
      </c>
      <c r="B2914" t="s">
        <v>484</v>
      </c>
      <c r="C2914" t="s">
        <v>73</v>
      </c>
      <c r="D2914" t="s">
        <v>433</v>
      </c>
      <c r="E2914">
        <v>521</v>
      </c>
      <c r="F2914">
        <v>197</v>
      </c>
      <c r="G2914">
        <v>133.25</v>
      </c>
      <c r="H2914">
        <v>132.75</v>
      </c>
      <c r="I2914">
        <v>2548</v>
      </c>
    </row>
    <row r="2915" spans="1:9">
      <c r="A2915" t="s">
        <v>801</v>
      </c>
      <c r="B2915" t="s">
        <v>484</v>
      </c>
      <c r="C2915" t="s">
        <v>73</v>
      </c>
      <c r="D2915" t="s">
        <v>433</v>
      </c>
      <c r="E2915">
        <v>522</v>
      </c>
      <c r="F2915">
        <v>232</v>
      </c>
      <c r="G2915">
        <v>160</v>
      </c>
      <c r="H2915">
        <v>151.5</v>
      </c>
      <c r="I2915">
        <v>2019</v>
      </c>
    </row>
    <row r="2916" spans="1:9">
      <c r="A2916" t="s">
        <v>801</v>
      </c>
      <c r="B2916" t="s">
        <v>484</v>
      </c>
      <c r="C2916" t="s">
        <v>73</v>
      </c>
      <c r="D2916" t="s">
        <v>433</v>
      </c>
      <c r="E2916">
        <v>523</v>
      </c>
      <c r="F2916">
        <v>281</v>
      </c>
      <c r="G2916">
        <v>175.5</v>
      </c>
      <c r="H2916">
        <v>187</v>
      </c>
      <c r="I2916">
        <v>1181</v>
      </c>
    </row>
    <row r="2917" spans="1:9">
      <c r="A2917" t="s">
        <v>801</v>
      </c>
      <c r="B2917" t="s">
        <v>484</v>
      </c>
      <c r="C2917" t="s">
        <v>73</v>
      </c>
      <c r="D2917" t="s">
        <v>433</v>
      </c>
      <c r="E2917">
        <v>531</v>
      </c>
      <c r="F2917">
        <v>205</v>
      </c>
      <c r="G2917">
        <v>153</v>
      </c>
      <c r="H2917">
        <v>131.6</v>
      </c>
      <c r="I2917">
        <v>8431</v>
      </c>
    </row>
    <row r="2918" spans="1:9">
      <c r="A2918" t="s">
        <v>801</v>
      </c>
      <c r="B2918" t="s">
        <v>484</v>
      </c>
      <c r="C2918" t="s">
        <v>73</v>
      </c>
      <c r="D2918" t="s">
        <v>433</v>
      </c>
      <c r="E2918">
        <v>532</v>
      </c>
      <c r="F2918">
        <v>259</v>
      </c>
      <c r="G2918">
        <v>175.5</v>
      </c>
      <c r="H2918">
        <v>167.9</v>
      </c>
      <c r="I2918">
        <v>8596</v>
      </c>
    </row>
    <row r="2919" spans="1:9">
      <c r="A2919" t="s">
        <v>801</v>
      </c>
      <c r="B2919" t="s">
        <v>484</v>
      </c>
      <c r="C2919" t="s">
        <v>73</v>
      </c>
      <c r="D2919" t="s">
        <v>433</v>
      </c>
      <c r="E2919">
        <v>533</v>
      </c>
      <c r="F2919">
        <v>285</v>
      </c>
      <c r="G2919">
        <v>205.2</v>
      </c>
      <c r="H2919">
        <v>195</v>
      </c>
      <c r="I2919">
        <v>3772</v>
      </c>
    </row>
    <row r="2920" spans="1:9">
      <c r="A2920" t="s">
        <v>801</v>
      </c>
      <c r="B2920" t="s">
        <v>484</v>
      </c>
      <c r="C2920" t="s">
        <v>73</v>
      </c>
      <c r="D2920" t="s">
        <v>433</v>
      </c>
      <c r="E2920">
        <v>534</v>
      </c>
      <c r="F2920">
        <v>353</v>
      </c>
      <c r="G2920">
        <v>243</v>
      </c>
      <c r="H2920">
        <v>253</v>
      </c>
      <c r="I2920">
        <v>1673</v>
      </c>
    </row>
    <row r="2921" spans="1:9">
      <c r="A2921" t="s">
        <v>801</v>
      </c>
      <c r="B2921" t="s">
        <v>484</v>
      </c>
      <c r="C2921" t="s">
        <v>73</v>
      </c>
      <c r="D2921" t="s">
        <v>433</v>
      </c>
      <c r="E2921">
        <v>575</v>
      </c>
      <c r="F2921">
        <v>43</v>
      </c>
      <c r="G2921">
        <v>29.25</v>
      </c>
      <c r="H2921">
        <v>31</v>
      </c>
      <c r="I2921">
        <v>465</v>
      </c>
    </row>
    <row r="2922" spans="1:9">
      <c r="A2922" t="s">
        <v>801</v>
      </c>
      <c r="B2922" t="s">
        <v>484</v>
      </c>
      <c r="C2922" t="s">
        <v>73</v>
      </c>
      <c r="D2922" t="s">
        <v>433</v>
      </c>
      <c r="E2922">
        <v>577</v>
      </c>
      <c r="F2922">
        <v>50</v>
      </c>
      <c r="G2922">
        <v>31.5</v>
      </c>
      <c r="H2922">
        <v>34.5</v>
      </c>
      <c r="I2922">
        <v>3397</v>
      </c>
    </row>
    <row r="2923" spans="1:9">
      <c r="A2923" t="s">
        <v>801</v>
      </c>
      <c r="B2923" t="s">
        <v>484</v>
      </c>
      <c r="C2923" t="s">
        <v>73</v>
      </c>
      <c r="D2923" t="s">
        <v>799</v>
      </c>
      <c r="E2923">
        <v>615</v>
      </c>
      <c r="F2923">
        <v>1950</v>
      </c>
      <c r="G2923">
        <v>1200</v>
      </c>
      <c r="H2923">
        <v>1390</v>
      </c>
      <c r="I2923">
        <v>312</v>
      </c>
    </row>
    <row r="2924" spans="1:9">
      <c r="A2924" t="s">
        <v>801</v>
      </c>
      <c r="B2924" t="s">
        <v>484</v>
      </c>
      <c r="C2924" t="s">
        <v>800</v>
      </c>
      <c r="D2924" t="s">
        <v>451</v>
      </c>
      <c r="E2924">
        <v>11</v>
      </c>
      <c r="F2924">
        <v>75</v>
      </c>
      <c r="G2924">
        <v>62</v>
      </c>
      <c r="H2924">
        <v>38</v>
      </c>
      <c r="I2924">
        <v>401</v>
      </c>
    </row>
    <row r="2925" spans="1:9">
      <c r="A2925" t="s">
        <v>801</v>
      </c>
      <c r="B2925" t="s">
        <v>484</v>
      </c>
      <c r="C2925" t="s">
        <v>800</v>
      </c>
      <c r="D2925" t="s">
        <v>451</v>
      </c>
      <c r="E2925">
        <v>12</v>
      </c>
      <c r="F2925">
        <v>74</v>
      </c>
      <c r="G2925">
        <v>55</v>
      </c>
      <c r="H2925">
        <v>44</v>
      </c>
      <c r="I2925">
        <v>852</v>
      </c>
    </row>
    <row r="2926" spans="1:9">
      <c r="A2926" t="s">
        <v>801</v>
      </c>
      <c r="B2926" t="s">
        <v>484</v>
      </c>
      <c r="C2926" t="s">
        <v>800</v>
      </c>
      <c r="D2926" t="s">
        <v>451</v>
      </c>
      <c r="E2926">
        <v>13</v>
      </c>
      <c r="F2926">
        <v>64.474999999999994</v>
      </c>
      <c r="G2926">
        <v>47</v>
      </c>
      <c r="H2926">
        <v>36.950000000000003</v>
      </c>
      <c r="I2926">
        <v>270</v>
      </c>
    </row>
    <row r="2927" spans="1:9">
      <c r="A2927" t="s">
        <v>801</v>
      </c>
      <c r="B2927" t="s">
        <v>484</v>
      </c>
      <c r="C2927" t="s">
        <v>800</v>
      </c>
      <c r="D2927" t="s">
        <v>451</v>
      </c>
      <c r="E2927">
        <v>14</v>
      </c>
      <c r="F2927">
        <v>90</v>
      </c>
      <c r="G2927">
        <v>57.5</v>
      </c>
      <c r="H2927">
        <v>58.524999999999999</v>
      </c>
      <c r="I2927">
        <v>70</v>
      </c>
    </row>
    <row r="2928" spans="1:9">
      <c r="A2928" t="s">
        <v>801</v>
      </c>
      <c r="B2928" t="s">
        <v>484</v>
      </c>
      <c r="C2928" t="s">
        <v>800</v>
      </c>
      <c r="D2928" t="s">
        <v>451</v>
      </c>
      <c r="E2928">
        <v>22</v>
      </c>
      <c r="F2928">
        <v>51</v>
      </c>
      <c r="G2928">
        <v>43.65</v>
      </c>
      <c r="H2928">
        <v>29</v>
      </c>
      <c r="I2928">
        <v>1015</v>
      </c>
    </row>
    <row r="2929" spans="1:9">
      <c r="A2929" t="s">
        <v>801</v>
      </c>
      <c r="B2929" t="s">
        <v>484</v>
      </c>
      <c r="C2929" t="s">
        <v>800</v>
      </c>
      <c r="D2929" t="s">
        <v>451</v>
      </c>
      <c r="E2929">
        <v>71</v>
      </c>
      <c r="F2929">
        <v>75</v>
      </c>
      <c r="G2929">
        <v>46.75</v>
      </c>
      <c r="H2929">
        <v>50.8</v>
      </c>
      <c r="I2929">
        <v>40</v>
      </c>
    </row>
    <row r="2930" spans="1:9">
      <c r="A2930" t="s">
        <v>801</v>
      </c>
      <c r="B2930" t="s">
        <v>484</v>
      </c>
      <c r="C2930" t="s">
        <v>800</v>
      </c>
      <c r="D2930" t="s">
        <v>455</v>
      </c>
      <c r="E2930">
        <v>111</v>
      </c>
      <c r="F2930">
        <v>87</v>
      </c>
      <c r="G2930">
        <v>64</v>
      </c>
      <c r="H2930">
        <v>52</v>
      </c>
      <c r="I2930">
        <v>58</v>
      </c>
    </row>
    <row r="2931" spans="1:9">
      <c r="A2931" t="s">
        <v>801</v>
      </c>
      <c r="B2931" t="s">
        <v>484</v>
      </c>
      <c r="C2931" t="s">
        <v>800</v>
      </c>
      <c r="D2931" t="s">
        <v>455</v>
      </c>
      <c r="E2931">
        <v>114</v>
      </c>
      <c r="F2931">
        <v>150</v>
      </c>
      <c r="G2931">
        <v>105</v>
      </c>
      <c r="H2931">
        <v>85</v>
      </c>
      <c r="I2931">
        <v>1128</v>
      </c>
    </row>
    <row r="2932" spans="1:9">
      <c r="A2932" t="s">
        <v>801</v>
      </c>
      <c r="B2932" t="s">
        <v>484</v>
      </c>
      <c r="C2932" t="s">
        <v>800</v>
      </c>
      <c r="D2932" t="s">
        <v>455</v>
      </c>
      <c r="E2932">
        <v>121</v>
      </c>
      <c r="F2932">
        <v>48</v>
      </c>
      <c r="G2932">
        <v>35</v>
      </c>
      <c r="H2932">
        <v>23</v>
      </c>
      <c r="I2932">
        <v>813</v>
      </c>
    </row>
    <row r="2933" spans="1:9">
      <c r="A2933" t="s">
        <v>801</v>
      </c>
      <c r="B2933" t="s">
        <v>484</v>
      </c>
      <c r="C2933" t="s">
        <v>800</v>
      </c>
      <c r="D2933" t="s">
        <v>455</v>
      </c>
      <c r="E2933">
        <v>161</v>
      </c>
      <c r="F2933">
        <v>65</v>
      </c>
      <c r="G2933">
        <v>55</v>
      </c>
      <c r="H2933">
        <v>38.75</v>
      </c>
      <c r="I2933">
        <v>93</v>
      </c>
    </row>
    <row r="2934" spans="1:9">
      <c r="A2934" t="s">
        <v>801</v>
      </c>
      <c r="B2934" t="s">
        <v>484</v>
      </c>
      <c r="C2934" t="s">
        <v>800</v>
      </c>
      <c r="D2934" t="s">
        <v>441</v>
      </c>
      <c r="E2934">
        <v>311</v>
      </c>
      <c r="F2934">
        <v>210</v>
      </c>
      <c r="G2934">
        <v>145.5</v>
      </c>
      <c r="H2934">
        <v>145</v>
      </c>
      <c r="I2934">
        <v>123</v>
      </c>
    </row>
    <row r="2935" spans="1:9">
      <c r="A2935" t="s">
        <v>801</v>
      </c>
      <c r="B2935" t="s">
        <v>484</v>
      </c>
      <c r="C2935" t="s">
        <v>800</v>
      </c>
      <c r="D2935" t="s">
        <v>433</v>
      </c>
      <c r="E2935">
        <v>521</v>
      </c>
      <c r="F2935">
        <v>175</v>
      </c>
      <c r="G2935">
        <v>126.65</v>
      </c>
      <c r="H2935">
        <v>126.6</v>
      </c>
      <c r="I2935">
        <v>79</v>
      </c>
    </row>
    <row r="2936" spans="1:9">
      <c r="A2936" t="s">
        <v>801</v>
      </c>
      <c r="B2936" t="s">
        <v>484</v>
      </c>
      <c r="C2936" t="s">
        <v>800</v>
      </c>
      <c r="D2936" t="s">
        <v>433</v>
      </c>
      <c r="E2936">
        <v>522</v>
      </c>
      <c r="F2936">
        <v>240</v>
      </c>
      <c r="G2936">
        <v>148.80000000000001</v>
      </c>
      <c r="H2936">
        <v>152.5</v>
      </c>
      <c r="I2936">
        <v>69</v>
      </c>
    </row>
    <row r="2937" spans="1:9">
      <c r="A2937" t="s">
        <v>801</v>
      </c>
      <c r="B2937" t="s">
        <v>484</v>
      </c>
      <c r="C2937" t="s">
        <v>800</v>
      </c>
      <c r="D2937" t="s">
        <v>433</v>
      </c>
      <c r="E2937">
        <v>523</v>
      </c>
      <c r="F2937">
        <v>350</v>
      </c>
      <c r="G2937">
        <v>165</v>
      </c>
      <c r="H2937">
        <v>225</v>
      </c>
      <c r="I2937">
        <v>41</v>
      </c>
    </row>
    <row r="2938" spans="1:9">
      <c r="A2938" t="s">
        <v>801</v>
      </c>
      <c r="B2938" t="s">
        <v>484</v>
      </c>
      <c r="C2938" t="s">
        <v>800</v>
      </c>
      <c r="D2938" t="s">
        <v>433</v>
      </c>
      <c r="E2938">
        <v>531</v>
      </c>
      <c r="F2938">
        <v>200</v>
      </c>
      <c r="G2938">
        <v>143</v>
      </c>
      <c r="H2938">
        <v>128</v>
      </c>
      <c r="I2938">
        <v>248</v>
      </c>
    </row>
    <row r="2939" spans="1:9">
      <c r="A2939" t="s">
        <v>801</v>
      </c>
      <c r="B2939" t="s">
        <v>484</v>
      </c>
      <c r="C2939" t="s">
        <v>800</v>
      </c>
      <c r="D2939" t="s">
        <v>433</v>
      </c>
      <c r="E2939">
        <v>532</v>
      </c>
      <c r="F2939">
        <v>230</v>
      </c>
      <c r="G2939">
        <v>164.05</v>
      </c>
      <c r="H2939">
        <v>140.4</v>
      </c>
      <c r="I2939">
        <v>285</v>
      </c>
    </row>
    <row r="2940" spans="1:9">
      <c r="A2940" t="s">
        <v>801</v>
      </c>
      <c r="B2940" t="s">
        <v>484</v>
      </c>
      <c r="C2940" t="s">
        <v>800</v>
      </c>
      <c r="D2940" t="s">
        <v>433</v>
      </c>
      <c r="E2940">
        <v>533</v>
      </c>
      <c r="F2940">
        <v>300</v>
      </c>
      <c r="G2940">
        <v>192.95</v>
      </c>
      <c r="H2940">
        <v>208</v>
      </c>
      <c r="I2940">
        <v>133</v>
      </c>
    </row>
    <row r="2941" spans="1:9">
      <c r="A2941" t="s">
        <v>801</v>
      </c>
      <c r="B2941" t="s">
        <v>484</v>
      </c>
      <c r="C2941" t="s">
        <v>800</v>
      </c>
      <c r="D2941" t="s">
        <v>433</v>
      </c>
      <c r="E2941">
        <v>534</v>
      </c>
      <c r="F2941">
        <v>365</v>
      </c>
      <c r="G2941">
        <v>211.2</v>
      </c>
      <c r="H2941">
        <v>249.05</v>
      </c>
      <c r="I2941">
        <v>52</v>
      </c>
    </row>
    <row r="2942" spans="1:9">
      <c r="A2942" t="s">
        <v>801</v>
      </c>
      <c r="B2942" t="s">
        <v>484</v>
      </c>
      <c r="C2942" t="s">
        <v>800</v>
      </c>
      <c r="D2942" t="s">
        <v>433</v>
      </c>
      <c r="E2942">
        <v>575</v>
      </c>
      <c r="F2942">
        <v>60</v>
      </c>
      <c r="G2942">
        <v>29.4</v>
      </c>
      <c r="H2942">
        <v>27.7</v>
      </c>
      <c r="I2942">
        <v>23</v>
      </c>
    </row>
    <row r="2943" spans="1:9">
      <c r="A2943" t="s">
        <v>801</v>
      </c>
      <c r="B2943" t="s">
        <v>484</v>
      </c>
      <c r="C2943" t="s">
        <v>800</v>
      </c>
      <c r="D2943" t="s">
        <v>433</v>
      </c>
      <c r="E2943">
        <v>577</v>
      </c>
      <c r="F2943">
        <v>50</v>
      </c>
      <c r="G2943">
        <v>32.799999999999997</v>
      </c>
      <c r="H2943">
        <v>24</v>
      </c>
      <c r="I2943">
        <v>73</v>
      </c>
    </row>
    <row r="2944" spans="1:9">
      <c r="A2944" t="s">
        <v>801</v>
      </c>
      <c r="B2944" t="s">
        <v>484</v>
      </c>
      <c r="C2944" t="s">
        <v>800</v>
      </c>
      <c r="D2944" t="s">
        <v>799</v>
      </c>
      <c r="E2944">
        <v>615</v>
      </c>
      <c r="F2944">
        <v>1650</v>
      </c>
      <c r="G2944">
        <v>922.75</v>
      </c>
      <c r="H2944">
        <v>1219</v>
      </c>
      <c r="I2944">
        <v>28</v>
      </c>
    </row>
    <row r="2945" spans="1:9">
      <c r="A2945" t="s">
        <v>801</v>
      </c>
      <c r="B2945" t="s">
        <v>483</v>
      </c>
      <c r="C2945" t="s">
        <v>70</v>
      </c>
      <c r="D2945" t="s">
        <v>451</v>
      </c>
      <c r="E2945">
        <v>11</v>
      </c>
      <c r="F2945">
        <v>73</v>
      </c>
      <c r="G2945">
        <v>61</v>
      </c>
      <c r="H2945">
        <v>39</v>
      </c>
      <c r="I2945">
        <v>1455901</v>
      </c>
    </row>
    <row r="2946" spans="1:9">
      <c r="A2946" t="s">
        <v>801</v>
      </c>
      <c r="B2946" t="s">
        <v>483</v>
      </c>
      <c r="C2946" t="s">
        <v>70</v>
      </c>
      <c r="D2946" t="s">
        <v>451</v>
      </c>
      <c r="E2946">
        <v>12</v>
      </c>
      <c r="F2946">
        <v>69</v>
      </c>
      <c r="G2946">
        <v>55.5</v>
      </c>
      <c r="H2946">
        <v>38.5</v>
      </c>
      <c r="I2946">
        <v>5118597</v>
      </c>
    </row>
    <row r="2947" spans="1:9">
      <c r="A2947" t="s">
        <v>801</v>
      </c>
      <c r="B2947" t="s">
        <v>483</v>
      </c>
      <c r="C2947" t="s">
        <v>70</v>
      </c>
      <c r="D2947" t="s">
        <v>451</v>
      </c>
      <c r="E2947">
        <v>13</v>
      </c>
      <c r="F2947">
        <v>62</v>
      </c>
      <c r="G2947">
        <v>46.4</v>
      </c>
      <c r="H2947">
        <v>37</v>
      </c>
      <c r="I2947">
        <v>1292414</v>
      </c>
    </row>
    <row r="2948" spans="1:9">
      <c r="A2948" t="s">
        <v>801</v>
      </c>
      <c r="B2948" t="s">
        <v>483</v>
      </c>
      <c r="C2948" t="s">
        <v>70</v>
      </c>
      <c r="D2948" t="s">
        <v>451</v>
      </c>
      <c r="E2948">
        <v>14</v>
      </c>
      <c r="F2948">
        <v>90</v>
      </c>
      <c r="G2948">
        <v>55</v>
      </c>
      <c r="H2948">
        <v>55.85</v>
      </c>
      <c r="I2948">
        <v>300856</v>
      </c>
    </row>
    <row r="2949" spans="1:9">
      <c r="A2949" t="s">
        <v>801</v>
      </c>
      <c r="B2949" t="s">
        <v>483</v>
      </c>
      <c r="C2949" t="s">
        <v>70</v>
      </c>
      <c r="D2949" t="s">
        <v>451</v>
      </c>
      <c r="E2949">
        <v>22</v>
      </c>
      <c r="F2949">
        <v>50</v>
      </c>
      <c r="G2949">
        <v>40</v>
      </c>
      <c r="H2949">
        <v>29.5</v>
      </c>
      <c r="I2949">
        <v>5346145</v>
      </c>
    </row>
    <row r="2950" spans="1:9">
      <c r="A2950" t="s">
        <v>801</v>
      </c>
      <c r="B2950" t="s">
        <v>483</v>
      </c>
      <c r="C2950" t="s">
        <v>70</v>
      </c>
      <c r="D2950" t="s">
        <v>451</v>
      </c>
      <c r="E2950">
        <v>71</v>
      </c>
      <c r="F2950">
        <v>86.9</v>
      </c>
      <c r="G2950">
        <v>50</v>
      </c>
      <c r="H2950">
        <v>56.15</v>
      </c>
      <c r="I2950">
        <v>258360</v>
      </c>
    </row>
    <row r="2951" spans="1:9">
      <c r="A2951" t="s">
        <v>801</v>
      </c>
      <c r="B2951" t="s">
        <v>483</v>
      </c>
      <c r="C2951" t="s">
        <v>70</v>
      </c>
      <c r="D2951" t="s">
        <v>455</v>
      </c>
      <c r="E2951">
        <v>111</v>
      </c>
      <c r="F2951">
        <v>78</v>
      </c>
      <c r="G2951">
        <v>61</v>
      </c>
      <c r="H2951">
        <v>47.5</v>
      </c>
      <c r="I2951">
        <v>350803</v>
      </c>
    </row>
    <row r="2952" spans="1:9">
      <c r="A2952" t="s">
        <v>801</v>
      </c>
      <c r="B2952" t="s">
        <v>483</v>
      </c>
      <c r="C2952" t="s">
        <v>70</v>
      </c>
      <c r="D2952" t="s">
        <v>455</v>
      </c>
      <c r="E2952">
        <v>114</v>
      </c>
      <c r="F2952">
        <v>140</v>
      </c>
      <c r="G2952">
        <v>106</v>
      </c>
      <c r="H2952">
        <v>82.4</v>
      </c>
      <c r="I2952">
        <v>6070572</v>
      </c>
    </row>
    <row r="2953" spans="1:9">
      <c r="A2953" t="s">
        <v>801</v>
      </c>
      <c r="B2953" t="s">
        <v>483</v>
      </c>
      <c r="C2953" t="s">
        <v>70</v>
      </c>
      <c r="D2953" t="s">
        <v>455</v>
      </c>
      <c r="E2953">
        <v>121</v>
      </c>
      <c r="F2953">
        <v>45.5</v>
      </c>
      <c r="G2953">
        <v>35.15</v>
      </c>
      <c r="H2953">
        <v>20.8</v>
      </c>
      <c r="I2953">
        <v>4337689</v>
      </c>
    </row>
    <row r="2954" spans="1:9">
      <c r="A2954" t="s">
        <v>801</v>
      </c>
      <c r="B2954" t="s">
        <v>483</v>
      </c>
      <c r="C2954" t="s">
        <v>70</v>
      </c>
      <c r="D2954" t="s">
        <v>455</v>
      </c>
      <c r="E2954">
        <v>161</v>
      </c>
      <c r="F2954">
        <v>70</v>
      </c>
      <c r="G2954">
        <v>48</v>
      </c>
      <c r="H2954">
        <v>45.7</v>
      </c>
      <c r="I2954">
        <v>496981</v>
      </c>
    </row>
    <row r="2955" spans="1:9">
      <c r="A2955" t="s">
        <v>801</v>
      </c>
      <c r="B2955" t="s">
        <v>483</v>
      </c>
      <c r="C2955" t="s">
        <v>70</v>
      </c>
      <c r="D2955" t="s">
        <v>441</v>
      </c>
      <c r="E2955">
        <v>311</v>
      </c>
      <c r="F2955">
        <v>225</v>
      </c>
      <c r="G2955">
        <v>125</v>
      </c>
      <c r="H2955">
        <v>156</v>
      </c>
      <c r="I2955">
        <v>565415</v>
      </c>
    </row>
    <row r="2956" spans="1:9">
      <c r="A2956" t="s">
        <v>801</v>
      </c>
      <c r="B2956" t="s">
        <v>483</v>
      </c>
      <c r="C2956" t="s">
        <v>70</v>
      </c>
      <c r="D2956" t="s">
        <v>433</v>
      </c>
      <c r="E2956">
        <v>521</v>
      </c>
      <c r="F2956">
        <v>180</v>
      </c>
      <c r="G2956">
        <v>105.2</v>
      </c>
      <c r="H2956">
        <v>122.5</v>
      </c>
      <c r="I2956">
        <v>452408</v>
      </c>
    </row>
    <row r="2957" spans="1:9">
      <c r="A2957" t="s">
        <v>801</v>
      </c>
      <c r="B2957" t="s">
        <v>483</v>
      </c>
      <c r="C2957" t="s">
        <v>70</v>
      </c>
      <c r="D2957" t="s">
        <v>433</v>
      </c>
      <c r="E2957">
        <v>522</v>
      </c>
      <c r="F2957">
        <v>215</v>
      </c>
      <c r="G2957">
        <v>125.6</v>
      </c>
      <c r="H2957">
        <v>145</v>
      </c>
      <c r="I2957">
        <v>361235</v>
      </c>
    </row>
    <row r="2958" spans="1:9">
      <c r="A2958" t="s">
        <v>801</v>
      </c>
      <c r="B2958" t="s">
        <v>483</v>
      </c>
      <c r="C2958" t="s">
        <v>70</v>
      </c>
      <c r="D2958" t="s">
        <v>433</v>
      </c>
      <c r="E2958">
        <v>523</v>
      </c>
      <c r="F2958">
        <v>250</v>
      </c>
      <c r="G2958">
        <v>148.4</v>
      </c>
      <c r="H2958">
        <v>168.8</v>
      </c>
      <c r="I2958">
        <v>251308</v>
      </c>
    </row>
    <row r="2959" spans="1:9">
      <c r="A2959" t="s">
        <v>801</v>
      </c>
      <c r="B2959" t="s">
        <v>483</v>
      </c>
      <c r="C2959" t="s">
        <v>70</v>
      </c>
      <c r="D2959" t="s">
        <v>433</v>
      </c>
      <c r="E2959">
        <v>531</v>
      </c>
      <c r="F2959">
        <v>190</v>
      </c>
      <c r="G2959">
        <v>117</v>
      </c>
      <c r="H2959">
        <v>125</v>
      </c>
      <c r="I2959">
        <v>1256309</v>
      </c>
    </row>
    <row r="2960" spans="1:9">
      <c r="A2960" t="s">
        <v>801</v>
      </c>
      <c r="B2960" t="s">
        <v>483</v>
      </c>
      <c r="C2960" t="s">
        <v>70</v>
      </c>
      <c r="D2960" t="s">
        <v>433</v>
      </c>
      <c r="E2960">
        <v>532</v>
      </c>
      <c r="F2960">
        <v>240</v>
      </c>
      <c r="G2960">
        <v>148.4</v>
      </c>
      <c r="H2960">
        <v>157</v>
      </c>
      <c r="I2960">
        <v>1270990</v>
      </c>
    </row>
    <row r="2961" spans="1:9">
      <c r="A2961" t="s">
        <v>801</v>
      </c>
      <c r="B2961" t="s">
        <v>483</v>
      </c>
      <c r="C2961" t="s">
        <v>70</v>
      </c>
      <c r="D2961" t="s">
        <v>433</v>
      </c>
      <c r="E2961">
        <v>533</v>
      </c>
      <c r="F2961">
        <v>275</v>
      </c>
      <c r="G2961">
        <v>168</v>
      </c>
      <c r="H2961">
        <v>180.2</v>
      </c>
      <c r="I2961">
        <v>607090</v>
      </c>
    </row>
    <row r="2962" spans="1:9">
      <c r="A2962" t="s">
        <v>801</v>
      </c>
      <c r="B2962" t="s">
        <v>483</v>
      </c>
      <c r="C2962" t="s">
        <v>70</v>
      </c>
      <c r="D2962" t="s">
        <v>433</v>
      </c>
      <c r="E2962">
        <v>534</v>
      </c>
      <c r="F2962">
        <v>300</v>
      </c>
      <c r="G2962">
        <v>188</v>
      </c>
      <c r="H2962">
        <v>203</v>
      </c>
      <c r="I2962">
        <v>276475</v>
      </c>
    </row>
    <row r="2963" spans="1:9">
      <c r="A2963" t="s">
        <v>801</v>
      </c>
      <c r="B2963" t="s">
        <v>483</v>
      </c>
      <c r="C2963" t="s">
        <v>70</v>
      </c>
      <c r="D2963" t="s">
        <v>433</v>
      </c>
      <c r="E2963">
        <v>575</v>
      </c>
      <c r="F2963">
        <v>45</v>
      </c>
      <c r="G2963">
        <v>25</v>
      </c>
      <c r="H2963">
        <v>30.65</v>
      </c>
      <c r="I2963">
        <v>115215</v>
      </c>
    </row>
    <row r="2964" spans="1:9">
      <c r="A2964" t="s">
        <v>801</v>
      </c>
      <c r="B2964" t="s">
        <v>483</v>
      </c>
      <c r="C2964" t="s">
        <v>70</v>
      </c>
      <c r="D2964" t="s">
        <v>433</v>
      </c>
      <c r="E2964">
        <v>577</v>
      </c>
      <c r="F2964">
        <v>48</v>
      </c>
      <c r="G2964">
        <v>27</v>
      </c>
      <c r="H2964">
        <v>32</v>
      </c>
      <c r="I2964">
        <v>414180</v>
      </c>
    </row>
    <row r="2965" spans="1:9">
      <c r="A2965" t="s">
        <v>801</v>
      </c>
      <c r="B2965" t="s">
        <v>483</v>
      </c>
      <c r="C2965" t="s">
        <v>70</v>
      </c>
      <c r="D2965" t="s">
        <v>799</v>
      </c>
      <c r="E2965">
        <v>615</v>
      </c>
      <c r="F2965">
        <v>1800</v>
      </c>
      <c r="G2965">
        <v>1020</v>
      </c>
      <c r="H2965">
        <v>1325</v>
      </c>
      <c r="I2965">
        <v>109627</v>
      </c>
    </row>
    <row r="2966" spans="1:9">
      <c r="A2966" t="s">
        <v>801</v>
      </c>
      <c r="B2966" t="s">
        <v>483</v>
      </c>
      <c r="C2966" t="s">
        <v>72</v>
      </c>
      <c r="D2966" t="s">
        <v>451</v>
      </c>
      <c r="E2966">
        <v>11</v>
      </c>
      <c r="F2966">
        <v>73</v>
      </c>
      <c r="G2966">
        <v>62</v>
      </c>
      <c r="H2966">
        <v>40</v>
      </c>
      <c r="I2966">
        <v>495631</v>
      </c>
    </row>
    <row r="2967" spans="1:9">
      <c r="A2967" t="s">
        <v>801</v>
      </c>
      <c r="B2967" t="s">
        <v>483</v>
      </c>
      <c r="C2967" t="s">
        <v>72</v>
      </c>
      <c r="D2967" t="s">
        <v>451</v>
      </c>
      <c r="E2967">
        <v>12</v>
      </c>
      <c r="F2967">
        <v>70</v>
      </c>
      <c r="G2967">
        <v>56</v>
      </c>
      <c r="H2967">
        <v>40.299999999999997</v>
      </c>
      <c r="I2967">
        <v>1719332</v>
      </c>
    </row>
    <row r="2968" spans="1:9">
      <c r="A2968" t="s">
        <v>801</v>
      </c>
      <c r="B2968" t="s">
        <v>483</v>
      </c>
      <c r="C2968" t="s">
        <v>72</v>
      </c>
      <c r="D2968" t="s">
        <v>451</v>
      </c>
      <c r="E2968">
        <v>13</v>
      </c>
      <c r="F2968">
        <v>65</v>
      </c>
      <c r="G2968">
        <v>45</v>
      </c>
      <c r="H2968">
        <v>37.700000000000003</v>
      </c>
      <c r="I2968">
        <v>421558</v>
      </c>
    </row>
    <row r="2969" spans="1:9">
      <c r="A2969" t="s">
        <v>801</v>
      </c>
      <c r="B2969" t="s">
        <v>483</v>
      </c>
      <c r="C2969" t="s">
        <v>72</v>
      </c>
      <c r="D2969" t="s">
        <v>451</v>
      </c>
      <c r="E2969">
        <v>14</v>
      </c>
      <c r="F2969">
        <v>95</v>
      </c>
      <c r="G2969">
        <v>48</v>
      </c>
      <c r="H2969">
        <v>60</v>
      </c>
      <c r="I2969">
        <v>78485</v>
      </c>
    </row>
    <row r="2970" spans="1:9">
      <c r="A2970" t="s">
        <v>801</v>
      </c>
      <c r="B2970" t="s">
        <v>483</v>
      </c>
      <c r="C2970" t="s">
        <v>72</v>
      </c>
      <c r="D2970" t="s">
        <v>451</v>
      </c>
      <c r="E2970">
        <v>22</v>
      </c>
      <c r="F2970">
        <v>50</v>
      </c>
      <c r="G2970">
        <v>37</v>
      </c>
      <c r="H2970">
        <v>29</v>
      </c>
      <c r="I2970">
        <v>1766996</v>
      </c>
    </row>
    <row r="2971" spans="1:9">
      <c r="A2971" t="s">
        <v>801</v>
      </c>
      <c r="B2971" t="s">
        <v>483</v>
      </c>
      <c r="C2971" t="s">
        <v>72</v>
      </c>
      <c r="D2971" t="s">
        <v>451</v>
      </c>
      <c r="E2971">
        <v>71</v>
      </c>
      <c r="F2971">
        <v>90</v>
      </c>
      <c r="G2971">
        <v>48.4</v>
      </c>
      <c r="H2971">
        <v>57.9</v>
      </c>
      <c r="I2971">
        <v>85820</v>
      </c>
    </row>
    <row r="2972" spans="1:9">
      <c r="A2972" t="s">
        <v>801</v>
      </c>
      <c r="B2972" t="s">
        <v>483</v>
      </c>
      <c r="C2972" t="s">
        <v>72</v>
      </c>
      <c r="D2972" t="s">
        <v>455</v>
      </c>
      <c r="E2972">
        <v>111</v>
      </c>
      <c r="F2972">
        <v>83.5</v>
      </c>
      <c r="G2972">
        <v>63</v>
      </c>
      <c r="H2972">
        <v>49.8</v>
      </c>
      <c r="I2972">
        <v>123658</v>
      </c>
    </row>
    <row r="2973" spans="1:9">
      <c r="A2973" t="s">
        <v>801</v>
      </c>
      <c r="B2973" t="s">
        <v>483</v>
      </c>
      <c r="C2973" t="s">
        <v>72</v>
      </c>
      <c r="D2973" t="s">
        <v>455</v>
      </c>
      <c r="E2973">
        <v>114</v>
      </c>
      <c r="F2973">
        <v>145</v>
      </c>
      <c r="G2973">
        <v>106</v>
      </c>
      <c r="H2973">
        <v>84.5</v>
      </c>
      <c r="I2973">
        <v>2066583</v>
      </c>
    </row>
    <row r="2974" spans="1:9">
      <c r="A2974" t="s">
        <v>801</v>
      </c>
      <c r="B2974" t="s">
        <v>483</v>
      </c>
      <c r="C2974" t="s">
        <v>72</v>
      </c>
      <c r="D2974" t="s">
        <v>455</v>
      </c>
      <c r="E2974">
        <v>121</v>
      </c>
      <c r="F2974">
        <v>49</v>
      </c>
      <c r="G2974">
        <v>34</v>
      </c>
      <c r="H2974">
        <v>23</v>
      </c>
      <c r="I2974">
        <v>1714989</v>
      </c>
    </row>
    <row r="2975" spans="1:9">
      <c r="A2975" t="s">
        <v>801</v>
      </c>
      <c r="B2975" t="s">
        <v>483</v>
      </c>
      <c r="C2975" t="s">
        <v>72</v>
      </c>
      <c r="D2975" t="s">
        <v>455</v>
      </c>
      <c r="E2975">
        <v>161</v>
      </c>
      <c r="F2975">
        <v>76</v>
      </c>
      <c r="G2975">
        <v>43</v>
      </c>
      <c r="H2975">
        <v>49.05</v>
      </c>
      <c r="I2975">
        <v>147288</v>
      </c>
    </row>
    <row r="2976" spans="1:9">
      <c r="A2976" t="s">
        <v>801</v>
      </c>
      <c r="B2976" t="s">
        <v>483</v>
      </c>
      <c r="C2976" t="s">
        <v>72</v>
      </c>
      <c r="D2976" t="s">
        <v>441</v>
      </c>
      <c r="E2976">
        <v>311</v>
      </c>
      <c r="F2976">
        <v>250</v>
      </c>
      <c r="G2976">
        <v>120</v>
      </c>
      <c r="H2976">
        <v>168</v>
      </c>
      <c r="I2976">
        <v>180374</v>
      </c>
    </row>
    <row r="2977" spans="1:9">
      <c r="A2977" t="s">
        <v>801</v>
      </c>
      <c r="B2977" t="s">
        <v>483</v>
      </c>
      <c r="C2977" t="s">
        <v>72</v>
      </c>
      <c r="D2977" t="s">
        <v>433</v>
      </c>
      <c r="E2977">
        <v>521</v>
      </c>
      <c r="F2977">
        <v>194</v>
      </c>
      <c r="G2977">
        <v>101.85</v>
      </c>
      <c r="H2977">
        <v>130.6</v>
      </c>
      <c r="I2977">
        <v>144589</v>
      </c>
    </row>
    <row r="2978" spans="1:9">
      <c r="A2978" t="s">
        <v>801</v>
      </c>
      <c r="B2978" t="s">
        <v>483</v>
      </c>
      <c r="C2978" t="s">
        <v>72</v>
      </c>
      <c r="D2978" t="s">
        <v>433</v>
      </c>
      <c r="E2978">
        <v>522</v>
      </c>
      <c r="F2978">
        <v>230</v>
      </c>
      <c r="G2978">
        <v>120</v>
      </c>
      <c r="H2978">
        <v>158</v>
      </c>
      <c r="I2978">
        <v>109094</v>
      </c>
    </row>
    <row r="2979" spans="1:9">
      <c r="A2979" t="s">
        <v>801</v>
      </c>
      <c r="B2979" t="s">
        <v>483</v>
      </c>
      <c r="C2979" t="s">
        <v>72</v>
      </c>
      <c r="D2979" t="s">
        <v>433</v>
      </c>
      <c r="E2979">
        <v>523</v>
      </c>
      <c r="F2979">
        <v>265</v>
      </c>
      <c r="G2979">
        <v>138.94999999999999</v>
      </c>
      <c r="H2979">
        <v>181.2</v>
      </c>
      <c r="I2979">
        <v>79525</v>
      </c>
    </row>
    <row r="2980" spans="1:9">
      <c r="A2980" t="s">
        <v>801</v>
      </c>
      <c r="B2980" t="s">
        <v>483</v>
      </c>
      <c r="C2980" t="s">
        <v>72</v>
      </c>
      <c r="D2980" t="s">
        <v>433</v>
      </c>
      <c r="E2980">
        <v>531</v>
      </c>
      <c r="F2980">
        <v>200</v>
      </c>
      <c r="G2980">
        <v>114</v>
      </c>
      <c r="H2980">
        <v>131.19999999999999</v>
      </c>
      <c r="I2980">
        <v>402171</v>
      </c>
    </row>
    <row r="2981" spans="1:9">
      <c r="A2981" t="s">
        <v>801</v>
      </c>
      <c r="B2981" t="s">
        <v>483</v>
      </c>
      <c r="C2981" t="s">
        <v>72</v>
      </c>
      <c r="D2981" t="s">
        <v>433</v>
      </c>
      <c r="E2981">
        <v>532</v>
      </c>
      <c r="F2981">
        <v>250</v>
      </c>
      <c r="G2981">
        <v>147</v>
      </c>
      <c r="H2981">
        <v>167</v>
      </c>
      <c r="I2981">
        <v>385455</v>
      </c>
    </row>
    <row r="2982" spans="1:9">
      <c r="A2982" t="s">
        <v>801</v>
      </c>
      <c r="B2982" t="s">
        <v>483</v>
      </c>
      <c r="C2982" t="s">
        <v>72</v>
      </c>
      <c r="D2982" t="s">
        <v>433</v>
      </c>
      <c r="E2982">
        <v>533</v>
      </c>
      <c r="F2982">
        <v>287</v>
      </c>
      <c r="G2982">
        <v>156</v>
      </c>
      <c r="H2982">
        <v>188.4</v>
      </c>
      <c r="I2982">
        <v>187219</v>
      </c>
    </row>
    <row r="2983" spans="1:9">
      <c r="A2983" t="s">
        <v>801</v>
      </c>
      <c r="B2983" t="s">
        <v>483</v>
      </c>
      <c r="C2983" t="s">
        <v>72</v>
      </c>
      <c r="D2983" t="s">
        <v>433</v>
      </c>
      <c r="E2983">
        <v>534</v>
      </c>
      <c r="F2983">
        <v>310</v>
      </c>
      <c r="G2983">
        <v>171.5</v>
      </c>
      <c r="H2983">
        <v>209.6</v>
      </c>
      <c r="I2983">
        <v>80167</v>
      </c>
    </row>
    <row r="2984" spans="1:9">
      <c r="A2984" t="s">
        <v>801</v>
      </c>
      <c r="B2984" t="s">
        <v>483</v>
      </c>
      <c r="C2984" t="s">
        <v>72</v>
      </c>
      <c r="D2984" t="s">
        <v>433</v>
      </c>
      <c r="E2984">
        <v>575</v>
      </c>
      <c r="F2984">
        <v>50</v>
      </c>
      <c r="G2984">
        <v>22.8</v>
      </c>
      <c r="H2984">
        <v>33.5</v>
      </c>
      <c r="I2984">
        <v>32163</v>
      </c>
    </row>
    <row r="2985" spans="1:9">
      <c r="A2985" t="s">
        <v>801</v>
      </c>
      <c r="B2985" t="s">
        <v>483</v>
      </c>
      <c r="C2985" t="s">
        <v>72</v>
      </c>
      <c r="D2985" t="s">
        <v>433</v>
      </c>
      <c r="E2985">
        <v>577</v>
      </c>
      <c r="F2985">
        <v>50</v>
      </c>
      <c r="G2985">
        <v>24.8</v>
      </c>
      <c r="H2985">
        <v>32</v>
      </c>
      <c r="I2985">
        <v>98523</v>
      </c>
    </row>
    <row r="2986" spans="1:9">
      <c r="A2986" t="s">
        <v>801</v>
      </c>
      <c r="B2986" t="s">
        <v>483</v>
      </c>
      <c r="C2986" t="s">
        <v>72</v>
      </c>
      <c r="D2986" t="s">
        <v>799</v>
      </c>
      <c r="E2986">
        <v>615</v>
      </c>
      <c r="F2986">
        <v>1850</v>
      </c>
      <c r="G2986">
        <v>960</v>
      </c>
      <c r="H2986">
        <v>1380</v>
      </c>
      <c r="I2986">
        <v>38428</v>
      </c>
    </row>
    <row r="2987" spans="1:9">
      <c r="A2987" t="s">
        <v>801</v>
      </c>
      <c r="B2987" t="s">
        <v>483</v>
      </c>
      <c r="C2987" t="s">
        <v>804</v>
      </c>
      <c r="D2987" t="s">
        <v>451</v>
      </c>
      <c r="E2987">
        <v>11</v>
      </c>
      <c r="F2987">
        <v>72</v>
      </c>
      <c r="G2987">
        <v>60</v>
      </c>
      <c r="H2987">
        <v>38.1</v>
      </c>
      <c r="I2987">
        <v>300864</v>
      </c>
    </row>
    <row r="2988" spans="1:9">
      <c r="A2988" t="s">
        <v>801</v>
      </c>
      <c r="B2988" t="s">
        <v>483</v>
      </c>
      <c r="C2988" t="s">
        <v>804</v>
      </c>
      <c r="D2988" t="s">
        <v>451</v>
      </c>
      <c r="E2988">
        <v>12</v>
      </c>
      <c r="F2988">
        <v>68</v>
      </c>
      <c r="G2988">
        <v>53</v>
      </c>
      <c r="H2988">
        <v>39</v>
      </c>
      <c r="I2988">
        <v>1193270</v>
      </c>
    </row>
    <row r="2989" spans="1:9">
      <c r="A2989" t="s">
        <v>801</v>
      </c>
      <c r="B2989" t="s">
        <v>483</v>
      </c>
      <c r="C2989" t="s">
        <v>804</v>
      </c>
      <c r="D2989" t="s">
        <v>451</v>
      </c>
      <c r="E2989">
        <v>13</v>
      </c>
      <c r="F2989">
        <v>63</v>
      </c>
      <c r="G2989">
        <v>45</v>
      </c>
      <c r="H2989">
        <v>38</v>
      </c>
      <c r="I2989">
        <v>266122</v>
      </c>
    </row>
    <row r="2990" spans="1:9">
      <c r="A2990" t="s">
        <v>801</v>
      </c>
      <c r="B2990" t="s">
        <v>483</v>
      </c>
      <c r="C2990" t="s">
        <v>804</v>
      </c>
      <c r="D2990" t="s">
        <v>451</v>
      </c>
      <c r="E2990">
        <v>14</v>
      </c>
      <c r="F2990">
        <v>90</v>
      </c>
      <c r="G2990">
        <v>48</v>
      </c>
      <c r="H2990">
        <v>58.1</v>
      </c>
      <c r="I2990">
        <v>59949</v>
      </c>
    </row>
    <row r="2991" spans="1:9">
      <c r="A2991" t="s">
        <v>801</v>
      </c>
      <c r="B2991" t="s">
        <v>483</v>
      </c>
      <c r="C2991" t="s">
        <v>804</v>
      </c>
      <c r="D2991" t="s">
        <v>451</v>
      </c>
      <c r="E2991">
        <v>22</v>
      </c>
      <c r="F2991">
        <v>50</v>
      </c>
      <c r="G2991">
        <v>38.4</v>
      </c>
      <c r="H2991">
        <v>31.55</v>
      </c>
      <c r="I2991">
        <v>993837</v>
      </c>
    </row>
    <row r="2992" spans="1:9">
      <c r="A2992" t="s">
        <v>801</v>
      </c>
      <c r="B2992" t="s">
        <v>483</v>
      </c>
      <c r="C2992" t="s">
        <v>804</v>
      </c>
      <c r="D2992" t="s">
        <v>451</v>
      </c>
      <c r="E2992">
        <v>71</v>
      </c>
      <c r="F2992">
        <v>95</v>
      </c>
      <c r="G2992">
        <v>47.25</v>
      </c>
      <c r="H2992">
        <v>60</v>
      </c>
      <c r="I2992">
        <v>45131</v>
      </c>
    </row>
    <row r="2993" spans="1:9">
      <c r="A2993" t="s">
        <v>801</v>
      </c>
      <c r="B2993" t="s">
        <v>483</v>
      </c>
      <c r="C2993" t="s">
        <v>804</v>
      </c>
      <c r="D2993" t="s">
        <v>455</v>
      </c>
      <c r="E2993">
        <v>111</v>
      </c>
      <c r="F2993">
        <v>78</v>
      </c>
      <c r="G2993">
        <v>57</v>
      </c>
      <c r="H2993">
        <v>47</v>
      </c>
      <c r="I2993">
        <v>81038</v>
      </c>
    </row>
    <row r="2994" spans="1:9">
      <c r="A2994" t="s">
        <v>801</v>
      </c>
      <c r="B2994" t="s">
        <v>483</v>
      </c>
      <c r="C2994" t="s">
        <v>804</v>
      </c>
      <c r="D2994" t="s">
        <v>455</v>
      </c>
      <c r="E2994">
        <v>114</v>
      </c>
      <c r="F2994">
        <v>145</v>
      </c>
      <c r="G2994">
        <v>106</v>
      </c>
      <c r="H2994">
        <v>88.2</v>
      </c>
      <c r="I2994">
        <v>1306414</v>
      </c>
    </row>
    <row r="2995" spans="1:9">
      <c r="A2995" t="s">
        <v>801</v>
      </c>
      <c r="B2995" t="s">
        <v>483</v>
      </c>
      <c r="C2995" t="s">
        <v>804</v>
      </c>
      <c r="D2995" t="s">
        <v>455</v>
      </c>
      <c r="E2995">
        <v>121</v>
      </c>
      <c r="F2995">
        <v>45.5</v>
      </c>
      <c r="G2995">
        <v>41</v>
      </c>
      <c r="H2995">
        <v>21</v>
      </c>
      <c r="I2995">
        <v>756113</v>
      </c>
    </row>
    <row r="2996" spans="1:9">
      <c r="A2996" t="s">
        <v>801</v>
      </c>
      <c r="B2996" t="s">
        <v>483</v>
      </c>
      <c r="C2996" t="s">
        <v>804</v>
      </c>
      <c r="D2996" t="s">
        <v>455</v>
      </c>
      <c r="E2996">
        <v>161</v>
      </c>
      <c r="F2996">
        <v>70</v>
      </c>
      <c r="G2996">
        <v>47</v>
      </c>
      <c r="H2996">
        <v>45.2</v>
      </c>
      <c r="I2996">
        <v>151752</v>
      </c>
    </row>
    <row r="2997" spans="1:9">
      <c r="A2997" t="s">
        <v>801</v>
      </c>
      <c r="B2997" t="s">
        <v>483</v>
      </c>
      <c r="C2997" t="s">
        <v>804</v>
      </c>
      <c r="D2997" t="s">
        <v>441</v>
      </c>
      <c r="E2997">
        <v>311</v>
      </c>
      <c r="F2997">
        <v>225</v>
      </c>
      <c r="G2997">
        <v>117</v>
      </c>
      <c r="H2997">
        <v>160</v>
      </c>
      <c r="I2997">
        <v>115900</v>
      </c>
    </row>
    <row r="2998" spans="1:9">
      <c r="A2998" t="s">
        <v>801</v>
      </c>
      <c r="B2998" t="s">
        <v>483</v>
      </c>
      <c r="C2998" t="s">
        <v>804</v>
      </c>
      <c r="D2998" t="s">
        <v>433</v>
      </c>
      <c r="E2998">
        <v>521</v>
      </c>
      <c r="F2998">
        <v>187</v>
      </c>
      <c r="G2998">
        <v>96</v>
      </c>
      <c r="H2998">
        <v>131.46666667</v>
      </c>
      <c r="I2998">
        <v>90446</v>
      </c>
    </row>
    <row r="2999" spans="1:9">
      <c r="A2999" t="s">
        <v>801</v>
      </c>
      <c r="B2999" t="s">
        <v>483</v>
      </c>
      <c r="C2999" t="s">
        <v>804</v>
      </c>
      <c r="D2999" t="s">
        <v>433</v>
      </c>
      <c r="E2999">
        <v>522</v>
      </c>
      <c r="F2999">
        <v>220</v>
      </c>
      <c r="G2999">
        <v>114.4</v>
      </c>
      <c r="H2999">
        <v>153.4</v>
      </c>
      <c r="I2999">
        <v>74105</v>
      </c>
    </row>
    <row r="3000" spans="1:9">
      <c r="A3000" t="s">
        <v>801</v>
      </c>
      <c r="B3000" t="s">
        <v>483</v>
      </c>
      <c r="C3000" t="s">
        <v>804</v>
      </c>
      <c r="D3000" t="s">
        <v>433</v>
      </c>
      <c r="E3000">
        <v>523</v>
      </c>
      <c r="F3000">
        <v>250</v>
      </c>
      <c r="G3000">
        <v>132</v>
      </c>
      <c r="H3000">
        <v>177</v>
      </c>
      <c r="I3000">
        <v>53124</v>
      </c>
    </row>
    <row r="3001" spans="1:9">
      <c r="A3001" t="s">
        <v>801</v>
      </c>
      <c r="B3001" t="s">
        <v>483</v>
      </c>
      <c r="C3001" t="s">
        <v>804</v>
      </c>
      <c r="D3001" t="s">
        <v>433</v>
      </c>
      <c r="E3001">
        <v>531</v>
      </c>
      <c r="F3001">
        <v>196</v>
      </c>
      <c r="G3001">
        <v>107.2</v>
      </c>
      <c r="H3001">
        <v>131.19999999999999</v>
      </c>
      <c r="I3001">
        <v>262793</v>
      </c>
    </row>
    <row r="3002" spans="1:9">
      <c r="A3002" t="s">
        <v>801</v>
      </c>
      <c r="B3002" t="s">
        <v>483</v>
      </c>
      <c r="C3002" t="s">
        <v>804</v>
      </c>
      <c r="D3002" t="s">
        <v>433</v>
      </c>
      <c r="E3002">
        <v>532</v>
      </c>
      <c r="F3002">
        <v>240</v>
      </c>
      <c r="G3002">
        <v>132.6</v>
      </c>
      <c r="H3002">
        <v>165</v>
      </c>
      <c r="I3002">
        <v>274366</v>
      </c>
    </row>
    <row r="3003" spans="1:9">
      <c r="A3003" t="s">
        <v>801</v>
      </c>
      <c r="B3003" t="s">
        <v>483</v>
      </c>
      <c r="C3003" t="s">
        <v>804</v>
      </c>
      <c r="D3003" t="s">
        <v>433</v>
      </c>
      <c r="E3003">
        <v>533</v>
      </c>
      <c r="F3003">
        <v>280</v>
      </c>
      <c r="G3003">
        <v>153.6</v>
      </c>
      <c r="H3003">
        <v>190</v>
      </c>
      <c r="I3003">
        <v>131593</v>
      </c>
    </row>
    <row r="3004" spans="1:9">
      <c r="A3004" t="s">
        <v>801</v>
      </c>
      <c r="B3004" t="s">
        <v>483</v>
      </c>
      <c r="C3004" t="s">
        <v>804</v>
      </c>
      <c r="D3004" t="s">
        <v>433</v>
      </c>
      <c r="E3004">
        <v>534</v>
      </c>
      <c r="F3004">
        <v>304</v>
      </c>
      <c r="G3004">
        <v>164</v>
      </c>
      <c r="H3004">
        <v>214</v>
      </c>
      <c r="I3004">
        <v>62922</v>
      </c>
    </row>
    <row r="3005" spans="1:9">
      <c r="A3005" t="s">
        <v>801</v>
      </c>
      <c r="B3005" t="s">
        <v>483</v>
      </c>
      <c r="C3005" t="s">
        <v>804</v>
      </c>
      <c r="D3005" t="s">
        <v>433</v>
      </c>
      <c r="E3005">
        <v>575</v>
      </c>
      <c r="F3005">
        <v>48</v>
      </c>
      <c r="G3005">
        <v>22</v>
      </c>
      <c r="H3005">
        <v>33</v>
      </c>
      <c r="I3005">
        <v>26343</v>
      </c>
    </row>
    <row r="3006" spans="1:9">
      <c r="A3006" t="s">
        <v>801</v>
      </c>
      <c r="B3006" t="s">
        <v>483</v>
      </c>
      <c r="C3006" t="s">
        <v>804</v>
      </c>
      <c r="D3006" t="s">
        <v>433</v>
      </c>
      <c r="E3006">
        <v>577</v>
      </c>
      <c r="F3006">
        <v>50</v>
      </c>
      <c r="G3006">
        <v>24.3</v>
      </c>
      <c r="H3006">
        <v>35</v>
      </c>
      <c r="I3006">
        <v>103560</v>
      </c>
    </row>
    <row r="3007" spans="1:9">
      <c r="A3007" t="s">
        <v>801</v>
      </c>
      <c r="B3007" t="s">
        <v>483</v>
      </c>
      <c r="C3007" t="s">
        <v>804</v>
      </c>
      <c r="D3007" t="s">
        <v>799</v>
      </c>
      <c r="E3007">
        <v>615</v>
      </c>
      <c r="F3007">
        <v>1880</v>
      </c>
      <c r="G3007">
        <v>930</v>
      </c>
      <c r="H3007">
        <v>1430</v>
      </c>
      <c r="I3007">
        <v>19730</v>
      </c>
    </row>
    <row r="3008" spans="1:9">
      <c r="A3008" t="s">
        <v>801</v>
      </c>
      <c r="B3008" t="s">
        <v>483</v>
      </c>
      <c r="C3008" t="s">
        <v>803</v>
      </c>
      <c r="D3008" t="s">
        <v>451</v>
      </c>
      <c r="E3008">
        <v>11</v>
      </c>
      <c r="F3008">
        <v>74</v>
      </c>
      <c r="G3008">
        <v>63</v>
      </c>
      <c r="H3008">
        <v>38.4</v>
      </c>
      <c r="I3008">
        <v>286266</v>
      </c>
    </row>
    <row r="3009" spans="1:9">
      <c r="A3009" t="s">
        <v>801</v>
      </c>
      <c r="B3009" t="s">
        <v>483</v>
      </c>
      <c r="C3009" t="s">
        <v>803</v>
      </c>
      <c r="D3009" t="s">
        <v>451</v>
      </c>
      <c r="E3009">
        <v>12</v>
      </c>
      <c r="F3009">
        <v>67</v>
      </c>
      <c r="G3009">
        <v>59</v>
      </c>
      <c r="H3009">
        <v>34</v>
      </c>
      <c r="I3009">
        <v>992630</v>
      </c>
    </row>
    <row r="3010" spans="1:9">
      <c r="A3010" t="s">
        <v>801</v>
      </c>
      <c r="B3010" t="s">
        <v>483</v>
      </c>
      <c r="C3010" t="s">
        <v>803</v>
      </c>
      <c r="D3010" t="s">
        <v>451</v>
      </c>
      <c r="E3010">
        <v>13</v>
      </c>
      <c r="F3010">
        <v>59</v>
      </c>
      <c r="G3010">
        <v>42</v>
      </c>
      <c r="H3010">
        <v>34.9</v>
      </c>
      <c r="I3010">
        <v>253919</v>
      </c>
    </row>
    <row r="3011" spans="1:9">
      <c r="A3011" t="s">
        <v>801</v>
      </c>
      <c r="B3011" t="s">
        <v>483</v>
      </c>
      <c r="C3011" t="s">
        <v>803</v>
      </c>
      <c r="D3011" t="s">
        <v>451</v>
      </c>
      <c r="E3011">
        <v>14</v>
      </c>
      <c r="F3011">
        <v>81</v>
      </c>
      <c r="G3011">
        <v>51.6</v>
      </c>
      <c r="H3011">
        <v>52</v>
      </c>
      <c r="I3011">
        <v>55034</v>
      </c>
    </row>
    <row r="3012" spans="1:9">
      <c r="A3012" t="s">
        <v>801</v>
      </c>
      <c r="B3012" t="s">
        <v>483</v>
      </c>
      <c r="C3012" t="s">
        <v>803</v>
      </c>
      <c r="D3012" t="s">
        <v>451</v>
      </c>
      <c r="E3012">
        <v>22</v>
      </c>
      <c r="F3012">
        <v>49</v>
      </c>
      <c r="G3012">
        <v>37.65</v>
      </c>
      <c r="H3012">
        <v>27.8</v>
      </c>
      <c r="I3012">
        <v>1085794</v>
      </c>
    </row>
    <row r="3013" spans="1:9">
      <c r="A3013" t="s">
        <v>801</v>
      </c>
      <c r="B3013" t="s">
        <v>483</v>
      </c>
      <c r="C3013" t="s">
        <v>803</v>
      </c>
      <c r="D3013" t="s">
        <v>451</v>
      </c>
      <c r="E3013">
        <v>71</v>
      </c>
      <c r="F3013">
        <v>80</v>
      </c>
      <c r="G3013">
        <v>49.5</v>
      </c>
      <c r="H3013">
        <v>48</v>
      </c>
      <c r="I3013">
        <v>47440</v>
      </c>
    </row>
    <row r="3014" spans="1:9">
      <c r="A3014" t="s">
        <v>801</v>
      </c>
      <c r="B3014" t="s">
        <v>483</v>
      </c>
      <c r="C3014" t="s">
        <v>803</v>
      </c>
      <c r="D3014" t="s">
        <v>455</v>
      </c>
      <c r="E3014">
        <v>111</v>
      </c>
      <c r="F3014">
        <v>72</v>
      </c>
      <c r="G3014">
        <v>55</v>
      </c>
      <c r="H3014">
        <v>43.8</v>
      </c>
      <c r="I3014">
        <v>81262</v>
      </c>
    </row>
    <row r="3015" spans="1:9">
      <c r="A3015" t="s">
        <v>801</v>
      </c>
      <c r="B3015" t="s">
        <v>483</v>
      </c>
      <c r="C3015" t="s">
        <v>803</v>
      </c>
      <c r="D3015" t="s">
        <v>455</v>
      </c>
      <c r="E3015">
        <v>114</v>
      </c>
      <c r="F3015">
        <v>134</v>
      </c>
      <c r="G3015">
        <v>100</v>
      </c>
      <c r="H3015">
        <v>76.599999999999994</v>
      </c>
      <c r="I3015">
        <v>1186388</v>
      </c>
    </row>
    <row r="3016" spans="1:9">
      <c r="A3016" t="s">
        <v>801</v>
      </c>
      <c r="B3016" t="s">
        <v>483</v>
      </c>
      <c r="C3016" t="s">
        <v>803</v>
      </c>
      <c r="D3016" t="s">
        <v>455</v>
      </c>
      <c r="E3016">
        <v>121</v>
      </c>
      <c r="F3016">
        <v>40</v>
      </c>
      <c r="G3016">
        <v>31.5</v>
      </c>
      <c r="H3016">
        <v>18.3</v>
      </c>
      <c r="I3016">
        <v>948956</v>
      </c>
    </row>
    <row r="3017" spans="1:9">
      <c r="A3017" t="s">
        <v>801</v>
      </c>
      <c r="B3017" t="s">
        <v>483</v>
      </c>
      <c r="C3017" t="s">
        <v>803</v>
      </c>
      <c r="D3017" t="s">
        <v>455</v>
      </c>
      <c r="E3017">
        <v>161</v>
      </c>
      <c r="F3017">
        <v>70</v>
      </c>
      <c r="G3017">
        <v>44.2</v>
      </c>
      <c r="H3017">
        <v>44</v>
      </c>
      <c r="I3017">
        <v>75711</v>
      </c>
    </row>
    <row r="3018" spans="1:9">
      <c r="A3018" t="s">
        <v>801</v>
      </c>
      <c r="B3018" t="s">
        <v>483</v>
      </c>
      <c r="C3018" t="s">
        <v>803</v>
      </c>
      <c r="D3018" t="s">
        <v>441</v>
      </c>
      <c r="E3018">
        <v>311</v>
      </c>
      <c r="F3018">
        <v>220</v>
      </c>
      <c r="G3018">
        <v>132.30000000000001</v>
      </c>
      <c r="H3018">
        <v>149</v>
      </c>
      <c r="I3018">
        <v>105184</v>
      </c>
    </row>
    <row r="3019" spans="1:9">
      <c r="A3019" t="s">
        <v>801</v>
      </c>
      <c r="B3019" t="s">
        <v>483</v>
      </c>
      <c r="C3019" t="s">
        <v>803</v>
      </c>
      <c r="D3019" t="s">
        <v>433</v>
      </c>
      <c r="E3019">
        <v>521</v>
      </c>
      <c r="F3019">
        <v>170</v>
      </c>
      <c r="G3019">
        <v>108.55</v>
      </c>
      <c r="H3019">
        <v>114.2</v>
      </c>
      <c r="I3019">
        <v>89980</v>
      </c>
    </row>
    <row r="3020" spans="1:9">
      <c r="A3020" t="s">
        <v>801</v>
      </c>
      <c r="B3020" t="s">
        <v>483</v>
      </c>
      <c r="C3020" t="s">
        <v>803</v>
      </c>
      <c r="D3020" t="s">
        <v>433</v>
      </c>
      <c r="E3020">
        <v>522</v>
      </c>
      <c r="F3020">
        <v>203.5</v>
      </c>
      <c r="G3020">
        <v>126.4</v>
      </c>
      <c r="H3020">
        <v>134.4</v>
      </c>
      <c r="I3020">
        <v>78294</v>
      </c>
    </row>
    <row r="3021" spans="1:9">
      <c r="A3021" t="s">
        <v>801</v>
      </c>
      <c r="B3021" t="s">
        <v>483</v>
      </c>
      <c r="C3021" t="s">
        <v>803</v>
      </c>
      <c r="D3021" t="s">
        <v>433</v>
      </c>
      <c r="E3021">
        <v>523</v>
      </c>
      <c r="F3021">
        <v>240</v>
      </c>
      <c r="G3021">
        <v>153.1</v>
      </c>
      <c r="H3021">
        <v>159.6</v>
      </c>
      <c r="I3021">
        <v>51624</v>
      </c>
    </row>
    <row r="3022" spans="1:9">
      <c r="A3022" t="s">
        <v>801</v>
      </c>
      <c r="B3022" t="s">
        <v>483</v>
      </c>
      <c r="C3022" t="s">
        <v>803</v>
      </c>
      <c r="D3022" t="s">
        <v>433</v>
      </c>
      <c r="E3022">
        <v>531</v>
      </c>
      <c r="F3022">
        <v>180</v>
      </c>
      <c r="G3022">
        <v>126.4</v>
      </c>
      <c r="H3022">
        <v>114.8</v>
      </c>
      <c r="I3022">
        <v>253183</v>
      </c>
    </row>
    <row r="3023" spans="1:9">
      <c r="A3023" t="s">
        <v>801</v>
      </c>
      <c r="B3023" t="s">
        <v>483</v>
      </c>
      <c r="C3023" t="s">
        <v>803</v>
      </c>
      <c r="D3023" t="s">
        <v>433</v>
      </c>
      <c r="E3023">
        <v>532</v>
      </c>
      <c r="F3023">
        <v>225</v>
      </c>
      <c r="G3023">
        <v>154.80000000000001</v>
      </c>
      <c r="H3023">
        <v>144</v>
      </c>
      <c r="I3023">
        <v>282944</v>
      </c>
    </row>
    <row r="3024" spans="1:9">
      <c r="A3024" t="s">
        <v>801</v>
      </c>
      <c r="B3024" t="s">
        <v>483</v>
      </c>
      <c r="C3024" t="s">
        <v>803</v>
      </c>
      <c r="D3024" t="s">
        <v>433</v>
      </c>
      <c r="E3024">
        <v>533</v>
      </c>
      <c r="F3024">
        <v>261.5</v>
      </c>
      <c r="G3024">
        <v>168</v>
      </c>
      <c r="H3024">
        <v>167</v>
      </c>
      <c r="I3024">
        <v>132620</v>
      </c>
    </row>
    <row r="3025" spans="1:9">
      <c r="A3025" t="s">
        <v>801</v>
      </c>
      <c r="B3025" t="s">
        <v>483</v>
      </c>
      <c r="C3025" t="s">
        <v>803</v>
      </c>
      <c r="D3025" t="s">
        <v>433</v>
      </c>
      <c r="E3025">
        <v>534</v>
      </c>
      <c r="F3025">
        <v>296</v>
      </c>
      <c r="G3025">
        <v>198</v>
      </c>
      <c r="H3025">
        <v>192.2</v>
      </c>
      <c r="I3025">
        <v>58957</v>
      </c>
    </row>
    <row r="3026" spans="1:9">
      <c r="A3026" t="s">
        <v>801</v>
      </c>
      <c r="B3026" t="s">
        <v>483</v>
      </c>
      <c r="C3026" t="s">
        <v>803</v>
      </c>
      <c r="D3026" t="s">
        <v>433</v>
      </c>
      <c r="E3026">
        <v>575</v>
      </c>
      <c r="F3026">
        <v>40</v>
      </c>
      <c r="G3026">
        <v>26.85</v>
      </c>
      <c r="H3026">
        <v>26.7</v>
      </c>
      <c r="I3026">
        <v>12629</v>
      </c>
    </row>
    <row r="3027" spans="1:9">
      <c r="A3027" t="s">
        <v>801</v>
      </c>
      <c r="B3027" t="s">
        <v>483</v>
      </c>
      <c r="C3027" t="s">
        <v>803</v>
      </c>
      <c r="D3027" t="s">
        <v>433</v>
      </c>
      <c r="E3027">
        <v>577</v>
      </c>
      <c r="F3027">
        <v>45</v>
      </c>
      <c r="G3027">
        <v>27.9</v>
      </c>
      <c r="H3027">
        <v>28.8</v>
      </c>
      <c r="I3027">
        <v>85976</v>
      </c>
    </row>
    <row r="3028" spans="1:9">
      <c r="A3028" t="s">
        <v>801</v>
      </c>
      <c r="B3028" t="s">
        <v>483</v>
      </c>
      <c r="C3028" t="s">
        <v>803</v>
      </c>
      <c r="D3028" t="s">
        <v>799</v>
      </c>
      <c r="E3028">
        <v>615</v>
      </c>
      <c r="F3028">
        <v>1780</v>
      </c>
      <c r="G3028">
        <v>1100</v>
      </c>
      <c r="H3028">
        <v>1265</v>
      </c>
      <c r="I3028">
        <v>19806</v>
      </c>
    </row>
    <row r="3029" spans="1:9">
      <c r="A3029" t="s">
        <v>801</v>
      </c>
      <c r="B3029" t="s">
        <v>483</v>
      </c>
      <c r="C3029" t="s">
        <v>78</v>
      </c>
      <c r="D3029" t="s">
        <v>451</v>
      </c>
      <c r="E3029">
        <v>11</v>
      </c>
      <c r="F3029">
        <v>70</v>
      </c>
      <c r="G3029">
        <v>59.25</v>
      </c>
      <c r="H3029">
        <v>34.75</v>
      </c>
      <c r="I3029">
        <v>218065</v>
      </c>
    </row>
    <row r="3030" spans="1:9">
      <c r="A3030" t="s">
        <v>801</v>
      </c>
      <c r="B3030" t="s">
        <v>483</v>
      </c>
      <c r="C3030" t="s">
        <v>78</v>
      </c>
      <c r="D3030" t="s">
        <v>451</v>
      </c>
      <c r="E3030">
        <v>12</v>
      </c>
      <c r="F3030">
        <v>65</v>
      </c>
      <c r="G3030">
        <v>52.75</v>
      </c>
      <c r="H3030">
        <v>36</v>
      </c>
      <c r="I3030">
        <v>559757</v>
      </c>
    </row>
    <row r="3031" spans="1:9">
      <c r="A3031" t="s">
        <v>801</v>
      </c>
      <c r="B3031" t="s">
        <v>483</v>
      </c>
      <c r="C3031" t="s">
        <v>78</v>
      </c>
      <c r="D3031" t="s">
        <v>451</v>
      </c>
      <c r="E3031">
        <v>13</v>
      </c>
      <c r="F3031">
        <v>60</v>
      </c>
      <c r="G3031">
        <v>47</v>
      </c>
      <c r="H3031">
        <v>34</v>
      </c>
      <c r="I3031">
        <v>158645</v>
      </c>
    </row>
    <row r="3032" spans="1:9">
      <c r="A3032" t="s">
        <v>801</v>
      </c>
      <c r="B3032" t="s">
        <v>483</v>
      </c>
      <c r="C3032" t="s">
        <v>78</v>
      </c>
      <c r="D3032" t="s">
        <v>451</v>
      </c>
      <c r="E3032">
        <v>14</v>
      </c>
      <c r="F3032">
        <v>80</v>
      </c>
      <c r="G3032">
        <v>61</v>
      </c>
      <c r="H3032">
        <v>45.6</v>
      </c>
      <c r="I3032">
        <v>78138</v>
      </c>
    </row>
    <row r="3033" spans="1:9">
      <c r="A3033" t="s">
        <v>801</v>
      </c>
      <c r="B3033" t="s">
        <v>483</v>
      </c>
      <c r="C3033" t="s">
        <v>78</v>
      </c>
      <c r="D3033" t="s">
        <v>451</v>
      </c>
      <c r="E3033">
        <v>22</v>
      </c>
      <c r="F3033">
        <v>49</v>
      </c>
      <c r="G3033">
        <v>44</v>
      </c>
      <c r="H3033">
        <v>28.1</v>
      </c>
      <c r="I3033">
        <v>798567</v>
      </c>
    </row>
    <row r="3034" spans="1:9">
      <c r="A3034" t="s">
        <v>801</v>
      </c>
      <c r="B3034" t="s">
        <v>483</v>
      </c>
      <c r="C3034" t="s">
        <v>78</v>
      </c>
      <c r="D3034" t="s">
        <v>451</v>
      </c>
      <c r="E3034">
        <v>71</v>
      </c>
      <c r="F3034">
        <v>82.5</v>
      </c>
      <c r="G3034">
        <v>57</v>
      </c>
      <c r="H3034">
        <v>54</v>
      </c>
      <c r="I3034">
        <v>51778</v>
      </c>
    </row>
    <row r="3035" spans="1:9">
      <c r="A3035" t="s">
        <v>801</v>
      </c>
      <c r="B3035" t="s">
        <v>483</v>
      </c>
      <c r="C3035" t="s">
        <v>78</v>
      </c>
      <c r="D3035" t="s">
        <v>455</v>
      </c>
      <c r="E3035">
        <v>111</v>
      </c>
      <c r="F3035">
        <v>80</v>
      </c>
      <c r="G3035">
        <v>62</v>
      </c>
      <c r="H3035">
        <v>51.1</v>
      </c>
      <c r="I3035">
        <v>27458</v>
      </c>
    </row>
    <row r="3036" spans="1:9">
      <c r="A3036" t="s">
        <v>801</v>
      </c>
      <c r="B3036" t="s">
        <v>483</v>
      </c>
      <c r="C3036" t="s">
        <v>78</v>
      </c>
      <c r="D3036" t="s">
        <v>455</v>
      </c>
      <c r="E3036">
        <v>114</v>
      </c>
      <c r="F3036">
        <v>131</v>
      </c>
      <c r="G3036">
        <v>105</v>
      </c>
      <c r="H3036">
        <v>74</v>
      </c>
      <c r="I3036">
        <v>782039</v>
      </c>
    </row>
    <row r="3037" spans="1:9">
      <c r="A3037" t="s">
        <v>801</v>
      </c>
      <c r="B3037" t="s">
        <v>483</v>
      </c>
      <c r="C3037" t="s">
        <v>78</v>
      </c>
      <c r="D3037" t="s">
        <v>455</v>
      </c>
      <c r="E3037">
        <v>121</v>
      </c>
      <c r="F3037">
        <v>45</v>
      </c>
      <c r="G3037">
        <v>33</v>
      </c>
      <c r="H3037">
        <v>19.5</v>
      </c>
      <c r="I3037">
        <v>427686</v>
      </c>
    </row>
    <row r="3038" spans="1:9">
      <c r="A3038" t="s">
        <v>801</v>
      </c>
      <c r="B3038" t="s">
        <v>483</v>
      </c>
      <c r="C3038" t="s">
        <v>78</v>
      </c>
      <c r="D3038" t="s">
        <v>455</v>
      </c>
      <c r="E3038">
        <v>161</v>
      </c>
      <c r="F3038">
        <v>68</v>
      </c>
      <c r="G3038">
        <v>55.5</v>
      </c>
      <c r="H3038">
        <v>44</v>
      </c>
      <c r="I3038">
        <v>65798</v>
      </c>
    </row>
    <row r="3039" spans="1:9">
      <c r="A3039" t="s">
        <v>801</v>
      </c>
      <c r="B3039" t="s">
        <v>483</v>
      </c>
      <c r="C3039" t="s">
        <v>78</v>
      </c>
      <c r="D3039" t="s">
        <v>441</v>
      </c>
      <c r="E3039">
        <v>311</v>
      </c>
      <c r="F3039">
        <v>199</v>
      </c>
      <c r="G3039">
        <v>136.80000000000001</v>
      </c>
      <c r="H3039">
        <v>131.4</v>
      </c>
      <c r="I3039">
        <v>87757</v>
      </c>
    </row>
    <row r="3040" spans="1:9">
      <c r="A3040" t="s">
        <v>801</v>
      </c>
      <c r="B3040" t="s">
        <v>483</v>
      </c>
      <c r="C3040" t="s">
        <v>78</v>
      </c>
      <c r="D3040" t="s">
        <v>433</v>
      </c>
      <c r="E3040">
        <v>521</v>
      </c>
      <c r="F3040">
        <v>165</v>
      </c>
      <c r="G3040">
        <v>108.8</v>
      </c>
      <c r="H3040">
        <v>101.1</v>
      </c>
      <c r="I3040">
        <v>65681</v>
      </c>
    </row>
    <row r="3041" spans="1:9">
      <c r="A3041" t="s">
        <v>801</v>
      </c>
      <c r="B3041" t="s">
        <v>483</v>
      </c>
      <c r="C3041" t="s">
        <v>78</v>
      </c>
      <c r="D3041" t="s">
        <v>433</v>
      </c>
      <c r="E3041">
        <v>522</v>
      </c>
      <c r="F3041">
        <v>194</v>
      </c>
      <c r="G3041">
        <v>134.9</v>
      </c>
      <c r="H3041">
        <v>117.2</v>
      </c>
      <c r="I3041">
        <v>50116</v>
      </c>
    </row>
    <row r="3042" spans="1:9">
      <c r="A3042" t="s">
        <v>801</v>
      </c>
      <c r="B3042" t="s">
        <v>483</v>
      </c>
      <c r="C3042" t="s">
        <v>78</v>
      </c>
      <c r="D3042" t="s">
        <v>433</v>
      </c>
      <c r="E3042">
        <v>523</v>
      </c>
      <c r="F3042">
        <v>221</v>
      </c>
      <c r="G3042">
        <v>152.15</v>
      </c>
      <c r="H3042">
        <v>134</v>
      </c>
      <c r="I3042">
        <v>34619</v>
      </c>
    </row>
    <row r="3043" spans="1:9">
      <c r="A3043" t="s">
        <v>801</v>
      </c>
      <c r="B3043" t="s">
        <v>483</v>
      </c>
      <c r="C3043" t="s">
        <v>78</v>
      </c>
      <c r="D3043" t="s">
        <v>433</v>
      </c>
      <c r="E3043">
        <v>531</v>
      </c>
      <c r="F3043">
        <v>175</v>
      </c>
      <c r="G3043">
        <v>125.6</v>
      </c>
      <c r="H3043">
        <v>112</v>
      </c>
      <c r="I3043">
        <v>173430</v>
      </c>
    </row>
    <row r="3044" spans="1:9">
      <c r="A3044" t="s">
        <v>801</v>
      </c>
      <c r="B3044" t="s">
        <v>483</v>
      </c>
      <c r="C3044" t="s">
        <v>78</v>
      </c>
      <c r="D3044" t="s">
        <v>433</v>
      </c>
      <c r="E3044">
        <v>532</v>
      </c>
      <c r="F3044">
        <v>221</v>
      </c>
      <c r="G3044">
        <v>160</v>
      </c>
      <c r="H3044">
        <v>141.9</v>
      </c>
      <c r="I3044">
        <v>171004</v>
      </c>
    </row>
    <row r="3045" spans="1:9">
      <c r="A3045" t="s">
        <v>801</v>
      </c>
      <c r="B3045" t="s">
        <v>483</v>
      </c>
      <c r="C3045" t="s">
        <v>78</v>
      </c>
      <c r="D3045" t="s">
        <v>433</v>
      </c>
      <c r="E3045">
        <v>533</v>
      </c>
      <c r="F3045">
        <v>260</v>
      </c>
      <c r="G3045">
        <v>179.2</v>
      </c>
      <c r="H3045">
        <v>163.6</v>
      </c>
      <c r="I3045">
        <v>80041</v>
      </c>
    </row>
    <row r="3046" spans="1:9">
      <c r="A3046" t="s">
        <v>801</v>
      </c>
      <c r="B3046" t="s">
        <v>483</v>
      </c>
      <c r="C3046" t="s">
        <v>78</v>
      </c>
      <c r="D3046" t="s">
        <v>433</v>
      </c>
      <c r="E3046">
        <v>534</v>
      </c>
      <c r="F3046">
        <v>285</v>
      </c>
      <c r="G3046">
        <v>191.6</v>
      </c>
      <c r="H3046">
        <v>185</v>
      </c>
      <c r="I3046">
        <v>37523</v>
      </c>
    </row>
    <row r="3047" spans="1:9">
      <c r="A3047" t="s">
        <v>801</v>
      </c>
      <c r="B3047" t="s">
        <v>483</v>
      </c>
      <c r="C3047" t="s">
        <v>78</v>
      </c>
      <c r="D3047" t="s">
        <v>433</v>
      </c>
      <c r="E3047">
        <v>575</v>
      </c>
      <c r="F3047">
        <v>43</v>
      </c>
      <c r="G3047">
        <v>27.2</v>
      </c>
      <c r="H3047">
        <v>29</v>
      </c>
      <c r="I3047">
        <v>16136</v>
      </c>
    </row>
    <row r="3048" spans="1:9">
      <c r="A3048" t="s">
        <v>801</v>
      </c>
      <c r="B3048" t="s">
        <v>483</v>
      </c>
      <c r="C3048" t="s">
        <v>78</v>
      </c>
      <c r="D3048" t="s">
        <v>433</v>
      </c>
      <c r="E3048">
        <v>577</v>
      </c>
      <c r="F3048">
        <v>49</v>
      </c>
      <c r="G3048">
        <v>32</v>
      </c>
      <c r="H3048">
        <v>30</v>
      </c>
      <c r="I3048">
        <v>52211</v>
      </c>
    </row>
    <row r="3049" spans="1:9">
      <c r="A3049" t="s">
        <v>801</v>
      </c>
      <c r="B3049" t="s">
        <v>483</v>
      </c>
      <c r="C3049" t="s">
        <v>78</v>
      </c>
      <c r="D3049" t="s">
        <v>799</v>
      </c>
      <c r="E3049">
        <v>615</v>
      </c>
      <c r="F3049">
        <v>1650</v>
      </c>
      <c r="G3049">
        <v>1119.2</v>
      </c>
      <c r="H3049">
        <v>1149</v>
      </c>
      <c r="I3049">
        <v>23008</v>
      </c>
    </row>
    <row r="3050" spans="1:9">
      <c r="A3050" t="s">
        <v>801</v>
      </c>
      <c r="B3050" t="s">
        <v>483</v>
      </c>
      <c r="C3050" t="s">
        <v>75</v>
      </c>
      <c r="D3050" t="s">
        <v>451</v>
      </c>
      <c r="E3050">
        <v>11</v>
      </c>
      <c r="F3050">
        <v>67</v>
      </c>
      <c r="G3050">
        <v>55.2</v>
      </c>
      <c r="H3050">
        <v>38.200000000000003</v>
      </c>
      <c r="I3050">
        <v>89274</v>
      </c>
    </row>
    <row r="3051" spans="1:9">
      <c r="A3051" t="s">
        <v>801</v>
      </c>
      <c r="B3051" t="s">
        <v>483</v>
      </c>
      <c r="C3051" t="s">
        <v>75</v>
      </c>
      <c r="D3051" t="s">
        <v>451</v>
      </c>
      <c r="E3051">
        <v>12</v>
      </c>
      <c r="F3051">
        <v>63</v>
      </c>
      <c r="G3051">
        <v>51</v>
      </c>
      <c r="H3051">
        <v>36.6</v>
      </c>
      <c r="I3051">
        <v>452331</v>
      </c>
    </row>
    <row r="3052" spans="1:9">
      <c r="A3052" t="s">
        <v>801</v>
      </c>
      <c r="B3052" t="s">
        <v>483</v>
      </c>
      <c r="C3052" t="s">
        <v>75</v>
      </c>
      <c r="D3052" t="s">
        <v>451</v>
      </c>
      <c r="E3052">
        <v>13</v>
      </c>
      <c r="F3052">
        <v>60</v>
      </c>
      <c r="G3052">
        <v>47</v>
      </c>
      <c r="H3052">
        <v>36.5</v>
      </c>
      <c r="I3052">
        <v>134537</v>
      </c>
    </row>
    <row r="3053" spans="1:9">
      <c r="A3053" t="s">
        <v>801</v>
      </c>
      <c r="B3053" t="s">
        <v>483</v>
      </c>
      <c r="C3053" t="s">
        <v>75</v>
      </c>
      <c r="D3053" t="s">
        <v>451</v>
      </c>
      <c r="E3053">
        <v>14</v>
      </c>
      <c r="F3053">
        <v>85</v>
      </c>
      <c r="G3053">
        <v>55</v>
      </c>
      <c r="H3053">
        <v>57</v>
      </c>
      <c r="I3053">
        <v>14047</v>
      </c>
    </row>
    <row r="3054" spans="1:9">
      <c r="A3054" t="s">
        <v>801</v>
      </c>
      <c r="B3054" t="s">
        <v>483</v>
      </c>
      <c r="C3054" t="s">
        <v>75</v>
      </c>
      <c r="D3054" t="s">
        <v>451</v>
      </c>
      <c r="E3054">
        <v>22</v>
      </c>
      <c r="F3054">
        <v>51</v>
      </c>
      <c r="G3054">
        <v>41</v>
      </c>
      <c r="H3054">
        <v>31.7</v>
      </c>
      <c r="I3054">
        <v>456175</v>
      </c>
    </row>
    <row r="3055" spans="1:9">
      <c r="A3055" t="s">
        <v>801</v>
      </c>
      <c r="B3055" t="s">
        <v>483</v>
      </c>
      <c r="C3055" t="s">
        <v>75</v>
      </c>
      <c r="D3055" t="s">
        <v>451</v>
      </c>
      <c r="E3055">
        <v>71</v>
      </c>
      <c r="F3055">
        <v>85</v>
      </c>
      <c r="G3055">
        <v>45</v>
      </c>
      <c r="H3055">
        <v>59</v>
      </c>
      <c r="I3055">
        <v>16647</v>
      </c>
    </row>
    <row r="3056" spans="1:9">
      <c r="A3056" t="s">
        <v>801</v>
      </c>
      <c r="B3056" t="s">
        <v>483</v>
      </c>
      <c r="C3056" t="s">
        <v>75</v>
      </c>
      <c r="D3056" t="s">
        <v>455</v>
      </c>
      <c r="E3056">
        <v>111</v>
      </c>
      <c r="F3056">
        <v>74</v>
      </c>
      <c r="G3056">
        <v>59</v>
      </c>
      <c r="H3056">
        <v>43.8</v>
      </c>
      <c r="I3056">
        <v>23082</v>
      </c>
    </row>
    <row r="3057" spans="1:9">
      <c r="A3057" t="s">
        <v>801</v>
      </c>
      <c r="B3057" t="s">
        <v>483</v>
      </c>
      <c r="C3057" t="s">
        <v>75</v>
      </c>
      <c r="D3057" t="s">
        <v>455</v>
      </c>
      <c r="E3057">
        <v>114</v>
      </c>
      <c r="F3057">
        <v>130</v>
      </c>
      <c r="G3057">
        <v>101.6</v>
      </c>
      <c r="H3057">
        <v>78.8</v>
      </c>
      <c r="I3057">
        <v>487090</v>
      </c>
    </row>
    <row r="3058" spans="1:9">
      <c r="A3058" t="s">
        <v>801</v>
      </c>
      <c r="B3058" t="s">
        <v>483</v>
      </c>
      <c r="C3058" t="s">
        <v>75</v>
      </c>
      <c r="D3058" t="s">
        <v>455</v>
      </c>
      <c r="E3058">
        <v>121</v>
      </c>
      <c r="F3058">
        <v>40</v>
      </c>
      <c r="G3058">
        <v>31.5</v>
      </c>
      <c r="H3058">
        <v>19.399999999999999</v>
      </c>
      <c r="I3058">
        <v>345941</v>
      </c>
    </row>
    <row r="3059" spans="1:9">
      <c r="A3059" t="s">
        <v>801</v>
      </c>
      <c r="B3059" t="s">
        <v>483</v>
      </c>
      <c r="C3059" t="s">
        <v>75</v>
      </c>
      <c r="D3059" t="s">
        <v>455</v>
      </c>
      <c r="E3059">
        <v>161</v>
      </c>
      <c r="F3059">
        <v>60</v>
      </c>
      <c r="G3059">
        <v>40</v>
      </c>
      <c r="H3059">
        <v>42.2</v>
      </c>
      <c r="I3059">
        <v>37010</v>
      </c>
    </row>
    <row r="3060" spans="1:9">
      <c r="A3060" t="s">
        <v>801</v>
      </c>
      <c r="B3060" t="s">
        <v>483</v>
      </c>
      <c r="C3060" t="s">
        <v>75</v>
      </c>
      <c r="D3060" t="s">
        <v>441</v>
      </c>
      <c r="E3060">
        <v>311</v>
      </c>
      <c r="F3060">
        <v>200</v>
      </c>
      <c r="G3060">
        <v>125</v>
      </c>
      <c r="H3060">
        <v>140.4</v>
      </c>
      <c r="I3060">
        <v>49547</v>
      </c>
    </row>
    <row r="3061" spans="1:9">
      <c r="A3061" t="s">
        <v>801</v>
      </c>
      <c r="B3061" t="s">
        <v>483</v>
      </c>
      <c r="C3061" t="s">
        <v>75</v>
      </c>
      <c r="D3061" t="s">
        <v>433</v>
      </c>
      <c r="E3061">
        <v>521</v>
      </c>
      <c r="F3061">
        <v>156</v>
      </c>
      <c r="G3061">
        <v>108</v>
      </c>
      <c r="H3061">
        <v>110</v>
      </c>
      <c r="I3061">
        <v>41813</v>
      </c>
    </row>
    <row r="3062" spans="1:9">
      <c r="A3062" t="s">
        <v>801</v>
      </c>
      <c r="B3062" t="s">
        <v>483</v>
      </c>
      <c r="C3062" t="s">
        <v>75</v>
      </c>
      <c r="D3062" t="s">
        <v>433</v>
      </c>
      <c r="E3062">
        <v>522</v>
      </c>
      <c r="F3062">
        <v>188</v>
      </c>
      <c r="G3062">
        <v>128.69999999999999</v>
      </c>
      <c r="H3062">
        <v>128.69999999999999</v>
      </c>
      <c r="I3062">
        <v>35172</v>
      </c>
    </row>
    <row r="3063" spans="1:9">
      <c r="A3063" t="s">
        <v>801</v>
      </c>
      <c r="B3063" t="s">
        <v>483</v>
      </c>
      <c r="C3063" t="s">
        <v>75</v>
      </c>
      <c r="D3063" t="s">
        <v>433</v>
      </c>
      <c r="E3063">
        <v>523</v>
      </c>
      <c r="F3063">
        <v>220</v>
      </c>
      <c r="G3063">
        <v>149.4</v>
      </c>
      <c r="H3063">
        <v>153</v>
      </c>
      <c r="I3063">
        <v>22995</v>
      </c>
    </row>
    <row r="3064" spans="1:9">
      <c r="A3064" t="s">
        <v>801</v>
      </c>
      <c r="B3064" t="s">
        <v>483</v>
      </c>
      <c r="C3064" t="s">
        <v>75</v>
      </c>
      <c r="D3064" t="s">
        <v>433</v>
      </c>
      <c r="E3064">
        <v>531</v>
      </c>
      <c r="F3064">
        <v>165</v>
      </c>
      <c r="G3064">
        <v>128</v>
      </c>
      <c r="H3064">
        <v>108.6</v>
      </c>
      <c r="I3064">
        <v>110824</v>
      </c>
    </row>
    <row r="3065" spans="1:9">
      <c r="A3065" t="s">
        <v>801</v>
      </c>
      <c r="B3065" t="s">
        <v>483</v>
      </c>
      <c r="C3065" t="s">
        <v>75</v>
      </c>
      <c r="D3065" t="s">
        <v>433</v>
      </c>
      <c r="E3065">
        <v>532</v>
      </c>
      <c r="F3065">
        <v>209.9</v>
      </c>
      <c r="G3065">
        <v>160</v>
      </c>
      <c r="H3065">
        <v>136.6</v>
      </c>
      <c r="I3065">
        <v>103303</v>
      </c>
    </row>
    <row r="3066" spans="1:9">
      <c r="A3066" t="s">
        <v>801</v>
      </c>
      <c r="B3066" t="s">
        <v>483</v>
      </c>
      <c r="C3066" t="s">
        <v>75</v>
      </c>
      <c r="D3066" t="s">
        <v>433</v>
      </c>
      <c r="E3066">
        <v>533</v>
      </c>
      <c r="F3066">
        <v>250</v>
      </c>
      <c r="G3066">
        <v>177.3</v>
      </c>
      <c r="H3066">
        <v>161.5</v>
      </c>
      <c r="I3066">
        <v>51233</v>
      </c>
    </row>
    <row r="3067" spans="1:9">
      <c r="A3067" t="s">
        <v>801</v>
      </c>
      <c r="B3067" t="s">
        <v>483</v>
      </c>
      <c r="C3067" t="s">
        <v>75</v>
      </c>
      <c r="D3067" t="s">
        <v>433</v>
      </c>
      <c r="E3067">
        <v>534</v>
      </c>
      <c r="F3067">
        <v>279</v>
      </c>
      <c r="G3067">
        <v>185.4</v>
      </c>
      <c r="H3067">
        <v>186.45</v>
      </c>
      <c r="I3067">
        <v>26273</v>
      </c>
    </row>
    <row r="3068" spans="1:9">
      <c r="A3068" t="s">
        <v>801</v>
      </c>
      <c r="B3068" t="s">
        <v>483</v>
      </c>
      <c r="C3068" t="s">
        <v>75</v>
      </c>
      <c r="D3068" t="s">
        <v>433</v>
      </c>
      <c r="E3068">
        <v>575</v>
      </c>
      <c r="F3068">
        <v>39</v>
      </c>
      <c r="G3068">
        <v>24</v>
      </c>
      <c r="H3068">
        <v>26</v>
      </c>
      <c r="I3068">
        <v>24060</v>
      </c>
    </row>
    <row r="3069" spans="1:9">
      <c r="A3069" t="s">
        <v>801</v>
      </c>
      <c r="B3069" t="s">
        <v>483</v>
      </c>
      <c r="C3069" t="s">
        <v>75</v>
      </c>
      <c r="D3069" t="s">
        <v>433</v>
      </c>
      <c r="E3069">
        <v>577</v>
      </c>
      <c r="F3069">
        <v>42</v>
      </c>
      <c r="G3069">
        <v>25</v>
      </c>
      <c r="H3069">
        <v>30.15</v>
      </c>
      <c r="I3069">
        <v>55056</v>
      </c>
    </row>
    <row r="3070" spans="1:9">
      <c r="A3070" t="s">
        <v>801</v>
      </c>
      <c r="B3070" t="s">
        <v>483</v>
      </c>
      <c r="C3070" t="s">
        <v>75</v>
      </c>
      <c r="D3070" t="s">
        <v>799</v>
      </c>
      <c r="E3070">
        <v>615</v>
      </c>
      <c r="F3070">
        <v>1735</v>
      </c>
      <c r="G3070">
        <v>1100</v>
      </c>
      <c r="H3070">
        <v>1213</v>
      </c>
      <c r="I3070">
        <v>5054</v>
      </c>
    </row>
    <row r="3071" spans="1:9">
      <c r="A3071" t="s">
        <v>801</v>
      </c>
      <c r="B3071" t="s">
        <v>483</v>
      </c>
      <c r="C3071" t="s">
        <v>802</v>
      </c>
      <c r="D3071" t="s">
        <v>451</v>
      </c>
      <c r="E3071">
        <v>11</v>
      </c>
      <c r="F3071">
        <v>80</v>
      </c>
      <c r="G3071">
        <v>65</v>
      </c>
      <c r="H3071">
        <v>47</v>
      </c>
      <c r="I3071">
        <v>25167</v>
      </c>
    </row>
    <row r="3072" spans="1:9">
      <c r="A3072" t="s">
        <v>801</v>
      </c>
      <c r="B3072" t="s">
        <v>483</v>
      </c>
      <c r="C3072" t="s">
        <v>802</v>
      </c>
      <c r="D3072" t="s">
        <v>451</v>
      </c>
      <c r="E3072">
        <v>12</v>
      </c>
      <c r="F3072">
        <v>80</v>
      </c>
      <c r="G3072">
        <v>62</v>
      </c>
      <c r="H3072">
        <v>49.5</v>
      </c>
      <c r="I3072">
        <v>85146</v>
      </c>
    </row>
    <row r="3073" spans="1:9">
      <c r="A3073" t="s">
        <v>801</v>
      </c>
      <c r="B3073" t="s">
        <v>483</v>
      </c>
      <c r="C3073" t="s">
        <v>802</v>
      </c>
      <c r="D3073" t="s">
        <v>451</v>
      </c>
      <c r="E3073">
        <v>13</v>
      </c>
      <c r="F3073">
        <v>70</v>
      </c>
      <c r="G3073">
        <v>50</v>
      </c>
      <c r="H3073">
        <v>39</v>
      </c>
      <c r="I3073">
        <v>26503</v>
      </c>
    </row>
    <row r="3074" spans="1:9">
      <c r="A3074" t="s">
        <v>801</v>
      </c>
      <c r="B3074" t="s">
        <v>483</v>
      </c>
      <c r="C3074" t="s">
        <v>802</v>
      </c>
      <c r="D3074" t="s">
        <v>451</v>
      </c>
      <c r="E3074">
        <v>14</v>
      </c>
      <c r="F3074">
        <v>100</v>
      </c>
      <c r="G3074">
        <v>66</v>
      </c>
      <c r="H3074">
        <v>67.7</v>
      </c>
      <c r="I3074">
        <v>6422</v>
      </c>
    </row>
    <row r="3075" spans="1:9">
      <c r="A3075" t="s">
        <v>801</v>
      </c>
      <c r="B3075" t="s">
        <v>483</v>
      </c>
      <c r="C3075" t="s">
        <v>802</v>
      </c>
      <c r="D3075" t="s">
        <v>451</v>
      </c>
      <c r="E3075">
        <v>22</v>
      </c>
      <c r="F3075">
        <v>54</v>
      </c>
      <c r="G3075">
        <v>45</v>
      </c>
      <c r="H3075">
        <v>31.3</v>
      </c>
      <c r="I3075">
        <v>101719</v>
      </c>
    </row>
    <row r="3076" spans="1:9">
      <c r="A3076" t="s">
        <v>801</v>
      </c>
      <c r="B3076" t="s">
        <v>483</v>
      </c>
      <c r="C3076" t="s">
        <v>802</v>
      </c>
      <c r="D3076" t="s">
        <v>451</v>
      </c>
      <c r="E3076">
        <v>71</v>
      </c>
      <c r="F3076">
        <v>95</v>
      </c>
      <c r="G3076">
        <v>60.5</v>
      </c>
      <c r="H3076">
        <v>63</v>
      </c>
      <c r="I3076">
        <v>4070</v>
      </c>
    </row>
    <row r="3077" spans="1:9">
      <c r="A3077" t="s">
        <v>801</v>
      </c>
      <c r="B3077" t="s">
        <v>483</v>
      </c>
      <c r="C3077" t="s">
        <v>802</v>
      </c>
      <c r="D3077" t="s">
        <v>455</v>
      </c>
      <c r="E3077">
        <v>111</v>
      </c>
      <c r="F3077">
        <v>70</v>
      </c>
      <c r="G3077">
        <v>63.5</v>
      </c>
      <c r="H3077">
        <v>46.5</v>
      </c>
      <c r="I3077">
        <v>6872</v>
      </c>
    </row>
    <row r="3078" spans="1:9">
      <c r="A3078" t="s">
        <v>801</v>
      </c>
      <c r="B3078" t="s">
        <v>483</v>
      </c>
      <c r="C3078" t="s">
        <v>802</v>
      </c>
      <c r="D3078" t="s">
        <v>455</v>
      </c>
      <c r="E3078">
        <v>114</v>
      </c>
      <c r="F3078">
        <v>140</v>
      </c>
      <c r="G3078">
        <v>112.46</v>
      </c>
      <c r="H3078">
        <v>83.7</v>
      </c>
      <c r="I3078">
        <v>96371</v>
      </c>
    </row>
    <row r="3079" spans="1:9">
      <c r="A3079" t="s">
        <v>801</v>
      </c>
      <c r="B3079" t="s">
        <v>483</v>
      </c>
      <c r="C3079" t="s">
        <v>802</v>
      </c>
      <c r="D3079" t="s">
        <v>455</v>
      </c>
      <c r="E3079">
        <v>121</v>
      </c>
      <c r="F3079">
        <v>45.5</v>
      </c>
      <c r="G3079">
        <v>31</v>
      </c>
      <c r="H3079">
        <v>21.65</v>
      </c>
      <c r="I3079">
        <v>54328</v>
      </c>
    </row>
    <row r="3080" spans="1:9">
      <c r="A3080" t="s">
        <v>801</v>
      </c>
      <c r="B3080" t="s">
        <v>483</v>
      </c>
      <c r="C3080" t="s">
        <v>802</v>
      </c>
      <c r="D3080" t="s">
        <v>455</v>
      </c>
      <c r="E3080">
        <v>161</v>
      </c>
      <c r="F3080">
        <v>78</v>
      </c>
      <c r="G3080">
        <v>55</v>
      </c>
      <c r="H3080">
        <v>47.8</v>
      </c>
      <c r="I3080">
        <v>8954</v>
      </c>
    </row>
    <row r="3081" spans="1:9">
      <c r="A3081" t="s">
        <v>801</v>
      </c>
      <c r="B3081" t="s">
        <v>483</v>
      </c>
      <c r="C3081" t="s">
        <v>802</v>
      </c>
      <c r="D3081" t="s">
        <v>441</v>
      </c>
      <c r="E3081">
        <v>311</v>
      </c>
      <c r="F3081">
        <v>240</v>
      </c>
      <c r="G3081">
        <v>136.80000000000001</v>
      </c>
      <c r="H3081">
        <v>167.2</v>
      </c>
      <c r="I3081">
        <v>12979</v>
      </c>
    </row>
    <row r="3082" spans="1:9">
      <c r="A3082" t="s">
        <v>801</v>
      </c>
      <c r="B3082" t="s">
        <v>483</v>
      </c>
      <c r="C3082" t="s">
        <v>802</v>
      </c>
      <c r="D3082" t="s">
        <v>433</v>
      </c>
      <c r="E3082">
        <v>521</v>
      </c>
      <c r="F3082">
        <v>190</v>
      </c>
      <c r="G3082">
        <v>122.1</v>
      </c>
      <c r="H3082">
        <v>132</v>
      </c>
      <c r="I3082">
        <v>10703</v>
      </c>
    </row>
    <row r="3083" spans="1:9">
      <c r="A3083" t="s">
        <v>801</v>
      </c>
      <c r="B3083" t="s">
        <v>483</v>
      </c>
      <c r="C3083" t="s">
        <v>802</v>
      </c>
      <c r="D3083" t="s">
        <v>433</v>
      </c>
      <c r="E3083">
        <v>522</v>
      </c>
      <c r="F3083">
        <v>230</v>
      </c>
      <c r="G3083">
        <v>143.55000000000001</v>
      </c>
      <c r="H3083">
        <v>158.4</v>
      </c>
      <c r="I3083">
        <v>7507</v>
      </c>
    </row>
    <row r="3084" spans="1:9">
      <c r="A3084" t="s">
        <v>801</v>
      </c>
      <c r="B3084" t="s">
        <v>483</v>
      </c>
      <c r="C3084" t="s">
        <v>802</v>
      </c>
      <c r="D3084" t="s">
        <v>433</v>
      </c>
      <c r="E3084">
        <v>523</v>
      </c>
      <c r="F3084">
        <v>264</v>
      </c>
      <c r="G3084">
        <v>165</v>
      </c>
      <c r="H3084">
        <v>180.72499999999999</v>
      </c>
      <c r="I3084">
        <v>4910</v>
      </c>
    </row>
    <row r="3085" spans="1:9">
      <c r="A3085" t="s">
        <v>801</v>
      </c>
      <c r="B3085" t="s">
        <v>483</v>
      </c>
      <c r="C3085" t="s">
        <v>802</v>
      </c>
      <c r="D3085" t="s">
        <v>433</v>
      </c>
      <c r="E3085">
        <v>531</v>
      </c>
      <c r="F3085">
        <v>201</v>
      </c>
      <c r="G3085">
        <v>138.6</v>
      </c>
      <c r="H3085">
        <v>133.35</v>
      </c>
      <c r="I3085">
        <v>23545</v>
      </c>
    </row>
    <row r="3086" spans="1:9">
      <c r="A3086" t="s">
        <v>801</v>
      </c>
      <c r="B3086" t="s">
        <v>483</v>
      </c>
      <c r="C3086" t="s">
        <v>802</v>
      </c>
      <c r="D3086" t="s">
        <v>433</v>
      </c>
      <c r="E3086">
        <v>532</v>
      </c>
      <c r="F3086">
        <v>245</v>
      </c>
      <c r="G3086">
        <v>167.4</v>
      </c>
      <c r="H3086">
        <v>167.4</v>
      </c>
      <c r="I3086">
        <v>23965</v>
      </c>
    </row>
    <row r="3087" spans="1:9">
      <c r="A3087" t="s">
        <v>801</v>
      </c>
      <c r="B3087" t="s">
        <v>483</v>
      </c>
      <c r="C3087" t="s">
        <v>802</v>
      </c>
      <c r="D3087" t="s">
        <v>433</v>
      </c>
      <c r="E3087">
        <v>533</v>
      </c>
      <c r="F3087">
        <v>287</v>
      </c>
      <c r="G3087">
        <v>189</v>
      </c>
      <c r="H3087">
        <v>190.6</v>
      </c>
      <c r="I3087">
        <v>10947</v>
      </c>
    </row>
    <row r="3088" spans="1:9">
      <c r="A3088" t="s">
        <v>801</v>
      </c>
      <c r="B3088" t="s">
        <v>483</v>
      </c>
      <c r="C3088" t="s">
        <v>802</v>
      </c>
      <c r="D3088" t="s">
        <v>433</v>
      </c>
      <c r="E3088">
        <v>534</v>
      </c>
      <c r="F3088">
        <v>330</v>
      </c>
      <c r="G3088">
        <v>202</v>
      </c>
      <c r="H3088">
        <v>219.8</v>
      </c>
      <c r="I3088">
        <v>4978</v>
      </c>
    </row>
    <row r="3089" spans="1:9">
      <c r="A3089" t="s">
        <v>801</v>
      </c>
      <c r="B3089" t="s">
        <v>483</v>
      </c>
      <c r="C3089" t="s">
        <v>802</v>
      </c>
      <c r="D3089" t="s">
        <v>433</v>
      </c>
      <c r="E3089">
        <v>575</v>
      </c>
      <c r="F3089">
        <v>55</v>
      </c>
      <c r="G3089">
        <v>27.25</v>
      </c>
      <c r="H3089">
        <v>36.549999999999997</v>
      </c>
      <c r="I3089">
        <v>2468</v>
      </c>
    </row>
    <row r="3090" spans="1:9">
      <c r="A3090" t="s">
        <v>801</v>
      </c>
      <c r="B3090" t="s">
        <v>483</v>
      </c>
      <c r="C3090" t="s">
        <v>802</v>
      </c>
      <c r="D3090" t="s">
        <v>433</v>
      </c>
      <c r="E3090">
        <v>577</v>
      </c>
      <c r="F3090">
        <v>50</v>
      </c>
      <c r="G3090">
        <v>27.9</v>
      </c>
      <c r="H3090">
        <v>34.6</v>
      </c>
      <c r="I3090">
        <v>10061</v>
      </c>
    </row>
    <row r="3091" spans="1:9">
      <c r="A3091" t="s">
        <v>801</v>
      </c>
      <c r="B3091" t="s">
        <v>483</v>
      </c>
      <c r="C3091" t="s">
        <v>802</v>
      </c>
      <c r="D3091" t="s">
        <v>799</v>
      </c>
      <c r="E3091">
        <v>615</v>
      </c>
      <c r="F3091">
        <v>1950</v>
      </c>
      <c r="G3091">
        <v>1100</v>
      </c>
      <c r="H3091">
        <v>1320</v>
      </c>
      <c r="I3091">
        <v>1647</v>
      </c>
    </row>
    <row r="3092" spans="1:9">
      <c r="A3092" t="s">
        <v>801</v>
      </c>
      <c r="B3092" t="s">
        <v>483</v>
      </c>
      <c r="C3092" t="s">
        <v>71</v>
      </c>
      <c r="D3092" t="s">
        <v>451</v>
      </c>
      <c r="E3092">
        <v>11</v>
      </c>
      <c r="F3092">
        <v>88</v>
      </c>
      <c r="G3092">
        <v>63</v>
      </c>
      <c r="H3092">
        <v>50</v>
      </c>
      <c r="I3092">
        <v>26578</v>
      </c>
    </row>
    <row r="3093" spans="1:9">
      <c r="A3093" t="s">
        <v>801</v>
      </c>
      <c r="B3093" t="s">
        <v>483</v>
      </c>
      <c r="C3093" t="s">
        <v>71</v>
      </c>
      <c r="D3093" t="s">
        <v>451</v>
      </c>
      <c r="E3093">
        <v>12</v>
      </c>
      <c r="F3093">
        <v>87</v>
      </c>
      <c r="G3093">
        <v>60</v>
      </c>
      <c r="H3093">
        <v>54.5</v>
      </c>
      <c r="I3093">
        <v>94689</v>
      </c>
    </row>
    <row r="3094" spans="1:9">
      <c r="A3094" t="s">
        <v>801</v>
      </c>
      <c r="B3094" t="s">
        <v>483</v>
      </c>
      <c r="C3094" t="s">
        <v>71</v>
      </c>
      <c r="D3094" t="s">
        <v>451</v>
      </c>
      <c r="E3094">
        <v>13</v>
      </c>
      <c r="F3094">
        <v>80</v>
      </c>
      <c r="G3094">
        <v>52.5</v>
      </c>
      <c r="H3094">
        <v>50.3</v>
      </c>
      <c r="I3094">
        <v>21462</v>
      </c>
    </row>
    <row r="3095" spans="1:9">
      <c r="A3095" t="s">
        <v>801</v>
      </c>
      <c r="B3095" t="s">
        <v>483</v>
      </c>
      <c r="C3095" t="s">
        <v>71</v>
      </c>
      <c r="D3095" t="s">
        <v>451</v>
      </c>
      <c r="E3095">
        <v>14</v>
      </c>
      <c r="F3095">
        <v>100</v>
      </c>
      <c r="G3095">
        <v>51.35</v>
      </c>
      <c r="H3095">
        <v>67.8</v>
      </c>
      <c r="I3095">
        <v>5869</v>
      </c>
    </row>
    <row r="3096" spans="1:9">
      <c r="A3096" t="s">
        <v>801</v>
      </c>
      <c r="B3096" t="s">
        <v>483</v>
      </c>
      <c r="C3096" t="s">
        <v>71</v>
      </c>
      <c r="D3096" t="s">
        <v>451</v>
      </c>
      <c r="E3096">
        <v>22</v>
      </c>
      <c r="F3096">
        <v>56</v>
      </c>
      <c r="G3096">
        <v>41</v>
      </c>
      <c r="H3096">
        <v>34.75</v>
      </c>
      <c r="I3096">
        <v>105609</v>
      </c>
    </row>
    <row r="3097" spans="1:9">
      <c r="A3097" t="s">
        <v>801</v>
      </c>
      <c r="B3097" t="s">
        <v>483</v>
      </c>
      <c r="C3097" t="s">
        <v>71</v>
      </c>
      <c r="D3097" t="s">
        <v>451</v>
      </c>
      <c r="E3097">
        <v>71</v>
      </c>
      <c r="F3097">
        <v>100</v>
      </c>
      <c r="G3097">
        <v>48.65</v>
      </c>
      <c r="H3097">
        <v>64</v>
      </c>
      <c r="I3097">
        <v>5931</v>
      </c>
    </row>
    <row r="3098" spans="1:9">
      <c r="A3098" t="s">
        <v>801</v>
      </c>
      <c r="B3098" t="s">
        <v>483</v>
      </c>
      <c r="C3098" t="s">
        <v>71</v>
      </c>
      <c r="D3098" t="s">
        <v>455</v>
      </c>
      <c r="E3098">
        <v>111</v>
      </c>
      <c r="F3098">
        <v>95</v>
      </c>
      <c r="G3098">
        <v>63</v>
      </c>
      <c r="H3098">
        <v>63</v>
      </c>
      <c r="I3098">
        <v>6129</v>
      </c>
    </row>
    <row r="3099" spans="1:9">
      <c r="A3099" t="s">
        <v>801</v>
      </c>
      <c r="B3099" t="s">
        <v>483</v>
      </c>
      <c r="C3099" t="s">
        <v>71</v>
      </c>
      <c r="D3099" t="s">
        <v>455</v>
      </c>
      <c r="E3099">
        <v>114</v>
      </c>
      <c r="F3099">
        <v>166</v>
      </c>
      <c r="G3099">
        <v>106</v>
      </c>
      <c r="H3099">
        <v>109</v>
      </c>
      <c r="I3099">
        <v>112399</v>
      </c>
    </row>
    <row r="3100" spans="1:9">
      <c r="A3100" t="s">
        <v>801</v>
      </c>
      <c r="B3100" t="s">
        <v>483</v>
      </c>
      <c r="C3100" t="s">
        <v>71</v>
      </c>
      <c r="D3100" t="s">
        <v>455</v>
      </c>
      <c r="E3100">
        <v>121</v>
      </c>
      <c r="F3100">
        <v>49</v>
      </c>
      <c r="G3100">
        <v>45.5</v>
      </c>
      <c r="H3100">
        <v>25.8</v>
      </c>
      <c r="I3100">
        <v>73893</v>
      </c>
    </row>
    <row r="3101" spans="1:9">
      <c r="A3101" t="s">
        <v>801</v>
      </c>
      <c r="B3101" t="s">
        <v>483</v>
      </c>
      <c r="C3101" t="s">
        <v>71</v>
      </c>
      <c r="D3101" t="s">
        <v>455</v>
      </c>
      <c r="E3101">
        <v>161</v>
      </c>
      <c r="F3101">
        <v>80</v>
      </c>
      <c r="G3101">
        <v>48</v>
      </c>
      <c r="H3101">
        <v>51.45</v>
      </c>
      <c r="I3101">
        <v>8526</v>
      </c>
    </row>
    <row r="3102" spans="1:9">
      <c r="A3102" t="s">
        <v>801</v>
      </c>
      <c r="B3102" t="s">
        <v>483</v>
      </c>
      <c r="C3102" t="s">
        <v>71</v>
      </c>
      <c r="D3102" t="s">
        <v>441</v>
      </c>
      <c r="E3102">
        <v>311</v>
      </c>
      <c r="F3102">
        <v>280</v>
      </c>
      <c r="G3102">
        <v>135</v>
      </c>
      <c r="H3102">
        <v>210</v>
      </c>
      <c r="I3102">
        <v>8533</v>
      </c>
    </row>
    <row r="3103" spans="1:9">
      <c r="A3103" t="s">
        <v>801</v>
      </c>
      <c r="B3103" t="s">
        <v>483</v>
      </c>
      <c r="C3103" t="s">
        <v>71</v>
      </c>
      <c r="D3103" t="s">
        <v>433</v>
      </c>
      <c r="E3103">
        <v>521</v>
      </c>
      <c r="F3103">
        <v>230</v>
      </c>
      <c r="G3103">
        <v>110</v>
      </c>
      <c r="H3103">
        <v>165.4</v>
      </c>
      <c r="I3103">
        <v>6423</v>
      </c>
    </row>
    <row r="3104" spans="1:9">
      <c r="A3104" t="s">
        <v>801</v>
      </c>
      <c r="B3104" t="s">
        <v>483</v>
      </c>
      <c r="C3104" t="s">
        <v>71</v>
      </c>
      <c r="D3104" t="s">
        <v>433</v>
      </c>
      <c r="E3104">
        <v>522</v>
      </c>
      <c r="F3104">
        <v>260</v>
      </c>
      <c r="G3104">
        <v>127.28749999999999</v>
      </c>
      <c r="H3104">
        <v>188</v>
      </c>
      <c r="I3104">
        <v>4610</v>
      </c>
    </row>
    <row r="3105" spans="1:9">
      <c r="A3105" t="s">
        <v>801</v>
      </c>
      <c r="B3105" t="s">
        <v>483</v>
      </c>
      <c r="C3105" t="s">
        <v>71</v>
      </c>
      <c r="D3105" t="s">
        <v>433</v>
      </c>
      <c r="E3105">
        <v>523</v>
      </c>
      <c r="F3105">
        <v>290</v>
      </c>
      <c r="G3105">
        <v>156.80000000000001</v>
      </c>
      <c r="H3105">
        <v>210</v>
      </c>
      <c r="I3105">
        <v>3051</v>
      </c>
    </row>
    <row r="3106" spans="1:9">
      <c r="A3106" t="s">
        <v>801</v>
      </c>
      <c r="B3106" t="s">
        <v>483</v>
      </c>
      <c r="C3106" t="s">
        <v>71</v>
      </c>
      <c r="D3106" t="s">
        <v>433</v>
      </c>
      <c r="E3106">
        <v>531</v>
      </c>
      <c r="F3106">
        <v>238</v>
      </c>
      <c r="G3106">
        <v>119</v>
      </c>
      <c r="H3106">
        <v>168.85</v>
      </c>
      <c r="I3106">
        <v>20972</v>
      </c>
    </row>
    <row r="3107" spans="1:9">
      <c r="A3107" t="s">
        <v>801</v>
      </c>
      <c r="B3107" t="s">
        <v>483</v>
      </c>
      <c r="C3107" t="s">
        <v>71</v>
      </c>
      <c r="D3107" t="s">
        <v>433</v>
      </c>
      <c r="E3107">
        <v>532</v>
      </c>
      <c r="F3107">
        <v>286</v>
      </c>
      <c r="G3107">
        <v>156</v>
      </c>
      <c r="H3107">
        <v>200</v>
      </c>
      <c r="I3107">
        <v>20665</v>
      </c>
    </row>
    <row r="3108" spans="1:9">
      <c r="A3108" t="s">
        <v>801</v>
      </c>
      <c r="B3108" t="s">
        <v>483</v>
      </c>
      <c r="C3108" t="s">
        <v>71</v>
      </c>
      <c r="D3108" t="s">
        <v>433</v>
      </c>
      <c r="E3108">
        <v>533</v>
      </c>
      <c r="F3108">
        <v>331</v>
      </c>
      <c r="G3108">
        <v>171.2</v>
      </c>
      <c r="H3108">
        <v>231.5</v>
      </c>
      <c r="I3108">
        <v>9091</v>
      </c>
    </row>
    <row r="3109" spans="1:9">
      <c r="A3109" t="s">
        <v>801</v>
      </c>
      <c r="B3109" t="s">
        <v>483</v>
      </c>
      <c r="C3109" t="s">
        <v>71</v>
      </c>
      <c r="D3109" t="s">
        <v>433</v>
      </c>
      <c r="E3109">
        <v>534</v>
      </c>
      <c r="F3109">
        <v>360</v>
      </c>
      <c r="G3109">
        <v>191.25</v>
      </c>
      <c r="H3109">
        <v>255</v>
      </c>
      <c r="I3109">
        <v>3676</v>
      </c>
    </row>
    <row r="3110" spans="1:9">
      <c r="A3110" t="s">
        <v>801</v>
      </c>
      <c r="B3110" t="s">
        <v>483</v>
      </c>
      <c r="C3110" t="s">
        <v>71</v>
      </c>
      <c r="D3110" t="s">
        <v>433</v>
      </c>
      <c r="E3110">
        <v>575</v>
      </c>
      <c r="F3110">
        <v>44</v>
      </c>
      <c r="G3110">
        <v>24.75</v>
      </c>
      <c r="H3110">
        <v>30.8</v>
      </c>
      <c r="I3110">
        <v>878</v>
      </c>
    </row>
    <row r="3111" spans="1:9">
      <c r="A3111" t="s">
        <v>801</v>
      </c>
      <c r="B3111" t="s">
        <v>483</v>
      </c>
      <c r="C3111" t="s">
        <v>71</v>
      </c>
      <c r="D3111" t="s">
        <v>433</v>
      </c>
      <c r="E3111">
        <v>577</v>
      </c>
      <c r="F3111">
        <v>50</v>
      </c>
      <c r="G3111">
        <v>24.8</v>
      </c>
      <c r="H3111">
        <v>33.6</v>
      </c>
      <c r="I3111">
        <v>4815</v>
      </c>
    </row>
    <row r="3112" spans="1:9">
      <c r="A3112" t="s">
        <v>801</v>
      </c>
      <c r="B3112" t="s">
        <v>483</v>
      </c>
      <c r="C3112" t="s">
        <v>71</v>
      </c>
      <c r="D3112" t="s">
        <v>799</v>
      </c>
      <c r="E3112">
        <v>615</v>
      </c>
      <c r="F3112">
        <v>2050</v>
      </c>
      <c r="G3112">
        <v>1000</v>
      </c>
      <c r="H3112">
        <v>1574</v>
      </c>
      <c r="I3112">
        <v>1593</v>
      </c>
    </row>
    <row r="3113" spans="1:9">
      <c r="A3113" t="s">
        <v>801</v>
      </c>
      <c r="B3113" t="s">
        <v>483</v>
      </c>
      <c r="C3113" t="s">
        <v>73</v>
      </c>
      <c r="D3113" t="s">
        <v>451</v>
      </c>
      <c r="E3113">
        <v>11</v>
      </c>
      <c r="F3113">
        <v>82</v>
      </c>
      <c r="G3113">
        <v>81</v>
      </c>
      <c r="H3113">
        <v>45.3</v>
      </c>
      <c r="I3113">
        <v>13611</v>
      </c>
    </row>
    <row r="3114" spans="1:9">
      <c r="A3114" t="s">
        <v>801</v>
      </c>
      <c r="B3114" t="s">
        <v>483</v>
      </c>
      <c r="C3114" t="s">
        <v>73</v>
      </c>
      <c r="D3114" t="s">
        <v>451</v>
      </c>
      <c r="E3114">
        <v>12</v>
      </c>
      <c r="F3114">
        <v>74</v>
      </c>
      <c r="G3114">
        <v>73</v>
      </c>
      <c r="H3114">
        <v>38.200000000000003</v>
      </c>
      <c r="I3114">
        <v>20426</v>
      </c>
    </row>
    <row r="3115" spans="1:9">
      <c r="A3115" t="s">
        <v>801</v>
      </c>
      <c r="B3115" t="s">
        <v>483</v>
      </c>
      <c r="C3115" t="s">
        <v>73</v>
      </c>
      <c r="D3115" t="s">
        <v>451</v>
      </c>
      <c r="E3115">
        <v>13</v>
      </c>
      <c r="F3115">
        <v>75.5</v>
      </c>
      <c r="G3115">
        <v>47.6</v>
      </c>
      <c r="H3115">
        <v>44</v>
      </c>
      <c r="I3115">
        <v>9348</v>
      </c>
    </row>
    <row r="3116" spans="1:9">
      <c r="A3116" t="s">
        <v>801</v>
      </c>
      <c r="B3116" t="s">
        <v>483</v>
      </c>
      <c r="C3116" t="s">
        <v>73</v>
      </c>
      <c r="D3116" t="s">
        <v>451</v>
      </c>
      <c r="E3116">
        <v>14</v>
      </c>
      <c r="F3116">
        <v>90</v>
      </c>
      <c r="G3116">
        <v>54.9</v>
      </c>
      <c r="H3116">
        <v>64.95</v>
      </c>
      <c r="I3116">
        <v>2827</v>
      </c>
    </row>
    <row r="3117" spans="1:9">
      <c r="A3117" t="s">
        <v>801</v>
      </c>
      <c r="B3117" t="s">
        <v>483</v>
      </c>
      <c r="C3117" t="s">
        <v>73</v>
      </c>
      <c r="D3117" t="s">
        <v>451</v>
      </c>
      <c r="E3117">
        <v>22</v>
      </c>
      <c r="F3117">
        <v>52.5</v>
      </c>
      <c r="G3117">
        <v>46</v>
      </c>
      <c r="H3117">
        <v>30.4</v>
      </c>
      <c r="I3117">
        <v>36322</v>
      </c>
    </row>
    <row r="3118" spans="1:9">
      <c r="A3118" t="s">
        <v>801</v>
      </c>
      <c r="B3118" t="s">
        <v>483</v>
      </c>
      <c r="C3118" t="s">
        <v>73</v>
      </c>
      <c r="D3118" t="s">
        <v>451</v>
      </c>
      <c r="E3118">
        <v>71</v>
      </c>
      <c r="F3118">
        <v>77</v>
      </c>
      <c r="G3118">
        <v>57.6</v>
      </c>
      <c r="H3118">
        <v>52.5</v>
      </c>
      <c r="I3118">
        <v>1470</v>
      </c>
    </row>
    <row r="3119" spans="1:9">
      <c r="A3119" t="s">
        <v>801</v>
      </c>
      <c r="B3119" t="s">
        <v>483</v>
      </c>
      <c r="C3119" t="s">
        <v>73</v>
      </c>
      <c r="D3119" t="s">
        <v>455</v>
      </c>
      <c r="E3119">
        <v>111</v>
      </c>
      <c r="F3119">
        <v>110</v>
      </c>
      <c r="G3119">
        <v>78</v>
      </c>
      <c r="H3119">
        <v>69</v>
      </c>
      <c r="I3119">
        <v>1233</v>
      </c>
    </row>
    <row r="3120" spans="1:9">
      <c r="A3120" t="s">
        <v>801</v>
      </c>
      <c r="B3120" t="s">
        <v>483</v>
      </c>
      <c r="C3120" t="s">
        <v>73</v>
      </c>
      <c r="D3120" t="s">
        <v>455</v>
      </c>
      <c r="E3120">
        <v>114</v>
      </c>
      <c r="F3120">
        <v>160</v>
      </c>
      <c r="G3120">
        <v>115</v>
      </c>
      <c r="H3120">
        <v>98.8</v>
      </c>
      <c r="I3120">
        <v>31937</v>
      </c>
    </row>
    <row r="3121" spans="1:9">
      <c r="A3121" t="s">
        <v>801</v>
      </c>
      <c r="B3121" t="s">
        <v>483</v>
      </c>
      <c r="C3121" t="s">
        <v>73</v>
      </c>
      <c r="D3121" t="s">
        <v>455</v>
      </c>
      <c r="E3121">
        <v>121</v>
      </c>
      <c r="F3121">
        <v>40</v>
      </c>
      <c r="G3121">
        <v>33</v>
      </c>
      <c r="H3121">
        <v>18</v>
      </c>
      <c r="I3121">
        <v>14763</v>
      </c>
    </row>
    <row r="3122" spans="1:9">
      <c r="A3122" t="s">
        <v>801</v>
      </c>
      <c r="B3122" t="s">
        <v>483</v>
      </c>
      <c r="C3122" t="s">
        <v>73</v>
      </c>
      <c r="D3122" t="s">
        <v>455</v>
      </c>
      <c r="E3122">
        <v>161</v>
      </c>
      <c r="F3122">
        <v>90</v>
      </c>
      <c r="G3122">
        <v>57</v>
      </c>
      <c r="H3122">
        <v>50.5</v>
      </c>
      <c r="I3122">
        <v>1859</v>
      </c>
    </row>
    <row r="3123" spans="1:9">
      <c r="A3123" t="s">
        <v>801</v>
      </c>
      <c r="B3123" t="s">
        <v>483</v>
      </c>
      <c r="C3123" t="s">
        <v>73</v>
      </c>
      <c r="D3123" t="s">
        <v>441</v>
      </c>
      <c r="E3123">
        <v>311</v>
      </c>
      <c r="F3123">
        <v>220</v>
      </c>
      <c r="G3123">
        <v>154.80000000000001</v>
      </c>
      <c r="H3123">
        <v>153.6</v>
      </c>
      <c r="I3123">
        <v>4971</v>
      </c>
    </row>
    <row r="3124" spans="1:9">
      <c r="A3124" t="s">
        <v>801</v>
      </c>
      <c r="B3124" t="s">
        <v>483</v>
      </c>
      <c r="C3124" t="s">
        <v>73</v>
      </c>
      <c r="D3124" t="s">
        <v>433</v>
      </c>
      <c r="E3124">
        <v>521</v>
      </c>
      <c r="F3124">
        <v>182</v>
      </c>
      <c r="G3124">
        <v>135</v>
      </c>
      <c r="H3124">
        <v>126.7</v>
      </c>
      <c r="I3124">
        <v>2698</v>
      </c>
    </row>
    <row r="3125" spans="1:9">
      <c r="A3125" t="s">
        <v>801</v>
      </c>
      <c r="B3125" t="s">
        <v>483</v>
      </c>
      <c r="C3125" t="s">
        <v>73</v>
      </c>
      <c r="D3125" t="s">
        <v>433</v>
      </c>
      <c r="E3125">
        <v>522</v>
      </c>
      <c r="F3125">
        <v>230</v>
      </c>
      <c r="G3125">
        <v>164.7</v>
      </c>
      <c r="H3125">
        <v>151</v>
      </c>
      <c r="I3125">
        <v>2256</v>
      </c>
    </row>
    <row r="3126" spans="1:9">
      <c r="A3126" t="s">
        <v>801</v>
      </c>
      <c r="B3126" t="s">
        <v>483</v>
      </c>
      <c r="C3126" t="s">
        <v>73</v>
      </c>
      <c r="D3126" t="s">
        <v>433</v>
      </c>
      <c r="E3126">
        <v>523</v>
      </c>
      <c r="F3126">
        <v>261</v>
      </c>
      <c r="G3126">
        <v>177.3</v>
      </c>
      <c r="H3126">
        <v>180</v>
      </c>
      <c r="I3126">
        <v>1399</v>
      </c>
    </row>
    <row r="3127" spans="1:9">
      <c r="A3127" t="s">
        <v>801</v>
      </c>
      <c r="B3127" t="s">
        <v>483</v>
      </c>
      <c r="C3127" t="s">
        <v>73</v>
      </c>
      <c r="D3127" t="s">
        <v>433</v>
      </c>
      <c r="E3127">
        <v>531</v>
      </c>
      <c r="F3127">
        <v>200</v>
      </c>
      <c r="G3127">
        <v>153</v>
      </c>
      <c r="H3127">
        <v>129.80000000000001</v>
      </c>
      <c r="I3127">
        <v>9119</v>
      </c>
    </row>
    <row r="3128" spans="1:9">
      <c r="A3128" t="s">
        <v>801</v>
      </c>
      <c r="B3128" t="s">
        <v>483</v>
      </c>
      <c r="C3128" t="s">
        <v>73</v>
      </c>
      <c r="D3128" t="s">
        <v>433</v>
      </c>
      <c r="E3128">
        <v>532</v>
      </c>
      <c r="F3128">
        <v>248</v>
      </c>
      <c r="G3128">
        <v>175.5</v>
      </c>
      <c r="H3128">
        <v>160.80000000000001</v>
      </c>
      <c r="I3128">
        <v>8998</v>
      </c>
    </row>
    <row r="3129" spans="1:9">
      <c r="A3129" t="s">
        <v>801</v>
      </c>
      <c r="B3129" t="s">
        <v>483</v>
      </c>
      <c r="C3129" t="s">
        <v>73</v>
      </c>
      <c r="D3129" t="s">
        <v>433</v>
      </c>
      <c r="E3129">
        <v>533</v>
      </c>
      <c r="F3129">
        <v>295</v>
      </c>
      <c r="G3129">
        <v>207</v>
      </c>
      <c r="H3129">
        <v>193</v>
      </c>
      <c r="I3129">
        <v>4184</v>
      </c>
    </row>
    <row r="3130" spans="1:9">
      <c r="A3130" t="s">
        <v>801</v>
      </c>
      <c r="B3130" t="s">
        <v>483</v>
      </c>
      <c r="C3130" t="s">
        <v>73</v>
      </c>
      <c r="D3130" t="s">
        <v>433</v>
      </c>
      <c r="E3130">
        <v>534</v>
      </c>
      <c r="F3130">
        <v>330</v>
      </c>
      <c r="G3130">
        <v>244.8</v>
      </c>
      <c r="H3130">
        <v>232.5</v>
      </c>
      <c r="I3130">
        <v>1914</v>
      </c>
    </row>
    <row r="3131" spans="1:9">
      <c r="A3131" t="s">
        <v>801</v>
      </c>
      <c r="B3131" t="s">
        <v>483</v>
      </c>
      <c r="C3131" t="s">
        <v>73</v>
      </c>
      <c r="D3131" t="s">
        <v>433</v>
      </c>
      <c r="E3131">
        <v>575</v>
      </c>
      <c r="F3131">
        <v>41</v>
      </c>
      <c r="G3131">
        <v>32.85</v>
      </c>
      <c r="H3131">
        <v>26</v>
      </c>
      <c r="I3131">
        <v>524</v>
      </c>
    </row>
    <row r="3132" spans="1:9">
      <c r="A3132" t="s">
        <v>801</v>
      </c>
      <c r="B3132" t="s">
        <v>483</v>
      </c>
      <c r="C3132" t="s">
        <v>73</v>
      </c>
      <c r="D3132" t="s">
        <v>433</v>
      </c>
      <c r="E3132">
        <v>577</v>
      </c>
      <c r="F3132">
        <v>47.5</v>
      </c>
      <c r="G3132">
        <v>31.5</v>
      </c>
      <c r="H3132">
        <v>32</v>
      </c>
      <c r="I3132">
        <v>3886</v>
      </c>
    </row>
    <row r="3133" spans="1:9">
      <c r="A3133" t="s">
        <v>801</v>
      </c>
      <c r="B3133" t="s">
        <v>483</v>
      </c>
      <c r="C3133" t="s">
        <v>73</v>
      </c>
      <c r="D3133" t="s">
        <v>799</v>
      </c>
      <c r="E3133">
        <v>615</v>
      </c>
      <c r="F3133">
        <v>1730</v>
      </c>
      <c r="G3133">
        <v>1117.75</v>
      </c>
      <c r="H3133">
        <v>1310.3333333</v>
      </c>
      <c r="I3133">
        <v>337</v>
      </c>
    </row>
    <row r="3134" spans="1:9">
      <c r="A3134" t="s">
        <v>801</v>
      </c>
      <c r="B3134" t="s">
        <v>483</v>
      </c>
      <c r="C3134" t="s">
        <v>800</v>
      </c>
      <c r="D3134" t="s">
        <v>451</v>
      </c>
      <c r="E3134">
        <v>11</v>
      </c>
      <c r="F3134">
        <v>70</v>
      </c>
      <c r="G3134">
        <v>63</v>
      </c>
      <c r="H3134">
        <v>34.4</v>
      </c>
      <c r="I3134">
        <v>445</v>
      </c>
    </row>
    <row r="3135" spans="1:9">
      <c r="A3135" t="s">
        <v>801</v>
      </c>
      <c r="B3135" t="s">
        <v>483</v>
      </c>
      <c r="C3135" t="s">
        <v>800</v>
      </c>
      <c r="D3135" t="s">
        <v>451</v>
      </c>
      <c r="E3135">
        <v>12</v>
      </c>
      <c r="F3135">
        <v>78</v>
      </c>
      <c r="G3135">
        <v>55</v>
      </c>
      <c r="H3135">
        <v>44</v>
      </c>
      <c r="I3135">
        <v>1016</v>
      </c>
    </row>
    <row r="3136" spans="1:9">
      <c r="A3136" t="s">
        <v>801</v>
      </c>
      <c r="B3136" t="s">
        <v>483</v>
      </c>
      <c r="C3136" t="s">
        <v>800</v>
      </c>
      <c r="D3136" t="s">
        <v>451</v>
      </c>
      <c r="E3136">
        <v>13</v>
      </c>
      <c r="F3136">
        <v>60</v>
      </c>
      <c r="G3136">
        <v>45</v>
      </c>
      <c r="H3136">
        <v>36.200000000000003</v>
      </c>
      <c r="I3136">
        <v>320</v>
      </c>
    </row>
    <row r="3137" spans="1:9">
      <c r="A3137" t="s">
        <v>801</v>
      </c>
      <c r="B3137" t="s">
        <v>483</v>
      </c>
      <c r="C3137" t="s">
        <v>800</v>
      </c>
      <c r="D3137" t="s">
        <v>451</v>
      </c>
      <c r="E3137">
        <v>14</v>
      </c>
      <c r="F3137">
        <v>94</v>
      </c>
      <c r="G3137">
        <v>44</v>
      </c>
      <c r="H3137">
        <v>54</v>
      </c>
      <c r="I3137">
        <v>85</v>
      </c>
    </row>
    <row r="3138" spans="1:9">
      <c r="A3138" t="s">
        <v>801</v>
      </c>
      <c r="B3138" t="s">
        <v>483</v>
      </c>
      <c r="C3138" t="s">
        <v>800</v>
      </c>
      <c r="D3138" t="s">
        <v>451</v>
      </c>
      <c r="E3138">
        <v>22</v>
      </c>
      <c r="F3138">
        <v>51</v>
      </c>
      <c r="G3138">
        <v>44</v>
      </c>
      <c r="H3138">
        <v>28.3</v>
      </c>
      <c r="I3138">
        <v>1126</v>
      </c>
    </row>
    <row r="3139" spans="1:9">
      <c r="A3139" t="s">
        <v>801</v>
      </c>
      <c r="B3139" t="s">
        <v>483</v>
      </c>
      <c r="C3139" t="s">
        <v>800</v>
      </c>
      <c r="D3139" t="s">
        <v>451</v>
      </c>
      <c r="E3139">
        <v>71</v>
      </c>
      <c r="F3139">
        <v>70.204999999999998</v>
      </c>
      <c r="G3139">
        <v>40</v>
      </c>
      <c r="H3139">
        <v>39</v>
      </c>
      <c r="I3139">
        <v>73</v>
      </c>
    </row>
    <row r="3140" spans="1:9">
      <c r="A3140" t="s">
        <v>801</v>
      </c>
      <c r="B3140" t="s">
        <v>483</v>
      </c>
      <c r="C3140" t="s">
        <v>800</v>
      </c>
      <c r="D3140" t="s">
        <v>455</v>
      </c>
      <c r="E3140">
        <v>111</v>
      </c>
      <c r="F3140">
        <v>73</v>
      </c>
      <c r="G3140">
        <v>62</v>
      </c>
      <c r="H3140">
        <v>44.8</v>
      </c>
      <c r="I3140">
        <v>71</v>
      </c>
    </row>
    <row r="3141" spans="1:9">
      <c r="A3141" t="s">
        <v>801</v>
      </c>
      <c r="B3141" t="s">
        <v>483</v>
      </c>
      <c r="C3141" t="s">
        <v>800</v>
      </c>
      <c r="D3141" t="s">
        <v>455</v>
      </c>
      <c r="E3141">
        <v>114</v>
      </c>
      <c r="F3141">
        <v>140</v>
      </c>
      <c r="G3141">
        <v>106</v>
      </c>
      <c r="H3141">
        <v>84</v>
      </c>
      <c r="I3141">
        <v>1351</v>
      </c>
    </row>
    <row r="3142" spans="1:9">
      <c r="A3142" t="s">
        <v>801</v>
      </c>
      <c r="B3142" t="s">
        <v>483</v>
      </c>
      <c r="C3142" t="s">
        <v>800</v>
      </c>
      <c r="D3142" t="s">
        <v>455</v>
      </c>
      <c r="E3142">
        <v>121</v>
      </c>
      <c r="F3142">
        <v>49</v>
      </c>
      <c r="G3142">
        <v>37.450000000000003</v>
      </c>
      <c r="H3142">
        <v>22.3</v>
      </c>
      <c r="I3142">
        <v>1020</v>
      </c>
    </row>
    <row r="3143" spans="1:9">
      <c r="A3143" t="s">
        <v>801</v>
      </c>
      <c r="B3143" t="s">
        <v>483</v>
      </c>
      <c r="C3143" t="s">
        <v>800</v>
      </c>
      <c r="D3143" t="s">
        <v>455</v>
      </c>
      <c r="E3143">
        <v>161</v>
      </c>
      <c r="F3143">
        <v>68</v>
      </c>
      <c r="G3143">
        <v>52.8</v>
      </c>
      <c r="H3143">
        <v>38</v>
      </c>
      <c r="I3143">
        <v>83</v>
      </c>
    </row>
    <row r="3144" spans="1:9">
      <c r="A3144" t="s">
        <v>801</v>
      </c>
      <c r="B3144" t="s">
        <v>483</v>
      </c>
      <c r="C3144" t="s">
        <v>800</v>
      </c>
      <c r="D3144" t="s">
        <v>441</v>
      </c>
      <c r="E3144">
        <v>311</v>
      </c>
      <c r="F3144">
        <v>240</v>
      </c>
      <c r="G3144">
        <v>112.22499999999999</v>
      </c>
      <c r="H3144">
        <v>168</v>
      </c>
      <c r="I3144">
        <v>170</v>
      </c>
    </row>
    <row r="3145" spans="1:9">
      <c r="A3145" t="s">
        <v>801</v>
      </c>
      <c r="B3145" t="s">
        <v>483</v>
      </c>
      <c r="C3145" t="s">
        <v>800</v>
      </c>
      <c r="D3145" t="s">
        <v>433</v>
      </c>
      <c r="E3145">
        <v>521</v>
      </c>
      <c r="F3145">
        <v>180</v>
      </c>
      <c r="G3145">
        <v>110</v>
      </c>
      <c r="H3145">
        <v>107.2</v>
      </c>
      <c r="I3145">
        <v>75</v>
      </c>
    </row>
    <row r="3146" spans="1:9">
      <c r="A3146" t="s">
        <v>801</v>
      </c>
      <c r="B3146" t="s">
        <v>483</v>
      </c>
      <c r="C3146" t="s">
        <v>800</v>
      </c>
      <c r="D3146" t="s">
        <v>433</v>
      </c>
      <c r="E3146">
        <v>522</v>
      </c>
      <c r="F3146">
        <v>220</v>
      </c>
      <c r="G3146">
        <v>146.19999999999999</v>
      </c>
      <c r="H3146">
        <v>133</v>
      </c>
      <c r="I3146">
        <v>81</v>
      </c>
    </row>
    <row r="3147" spans="1:9">
      <c r="A3147" t="s">
        <v>801</v>
      </c>
      <c r="B3147" t="s">
        <v>483</v>
      </c>
      <c r="C3147" t="s">
        <v>800</v>
      </c>
      <c r="D3147" t="s">
        <v>433</v>
      </c>
      <c r="E3147">
        <v>523</v>
      </c>
      <c r="F3147">
        <v>250</v>
      </c>
      <c r="G3147">
        <v>165</v>
      </c>
      <c r="H3147">
        <v>154</v>
      </c>
      <c r="I3147">
        <v>61</v>
      </c>
    </row>
    <row r="3148" spans="1:9">
      <c r="A3148" t="s">
        <v>801</v>
      </c>
      <c r="B3148" t="s">
        <v>483</v>
      </c>
      <c r="C3148" t="s">
        <v>800</v>
      </c>
      <c r="D3148" t="s">
        <v>433</v>
      </c>
      <c r="E3148">
        <v>531</v>
      </c>
      <c r="F3148">
        <v>195</v>
      </c>
      <c r="G3148">
        <v>124</v>
      </c>
      <c r="H3148">
        <v>131</v>
      </c>
      <c r="I3148">
        <v>272</v>
      </c>
    </row>
    <row r="3149" spans="1:9">
      <c r="A3149" t="s">
        <v>801</v>
      </c>
      <c r="B3149" t="s">
        <v>483</v>
      </c>
      <c r="C3149" t="s">
        <v>800</v>
      </c>
      <c r="D3149" t="s">
        <v>433</v>
      </c>
      <c r="E3149">
        <v>532</v>
      </c>
      <c r="F3149">
        <v>253.5</v>
      </c>
      <c r="G3149">
        <v>167.63749999999999</v>
      </c>
      <c r="H3149">
        <v>156.65</v>
      </c>
      <c r="I3149">
        <v>290</v>
      </c>
    </row>
    <row r="3150" spans="1:9">
      <c r="A3150" t="s">
        <v>801</v>
      </c>
      <c r="B3150" t="s">
        <v>483</v>
      </c>
      <c r="C3150" t="s">
        <v>800</v>
      </c>
      <c r="D3150" t="s">
        <v>433</v>
      </c>
      <c r="E3150">
        <v>533</v>
      </c>
      <c r="F3150">
        <v>380</v>
      </c>
      <c r="G3150">
        <v>165</v>
      </c>
      <c r="H3150">
        <v>245</v>
      </c>
      <c r="I3150">
        <v>162</v>
      </c>
    </row>
    <row r="3151" spans="1:9">
      <c r="A3151" t="s">
        <v>801</v>
      </c>
      <c r="B3151" t="s">
        <v>483</v>
      </c>
      <c r="C3151" t="s">
        <v>800</v>
      </c>
      <c r="D3151" t="s">
        <v>433</v>
      </c>
      <c r="E3151">
        <v>534</v>
      </c>
      <c r="F3151">
        <v>305</v>
      </c>
      <c r="G3151">
        <v>190.8</v>
      </c>
      <c r="H3151">
        <v>201.95</v>
      </c>
      <c r="I3151">
        <v>65</v>
      </c>
    </row>
    <row r="3152" spans="1:9">
      <c r="A3152" t="s">
        <v>801</v>
      </c>
      <c r="B3152" t="s">
        <v>483</v>
      </c>
      <c r="C3152" t="s">
        <v>800</v>
      </c>
      <c r="D3152" t="s">
        <v>433</v>
      </c>
      <c r="E3152">
        <v>575</v>
      </c>
      <c r="F3152">
        <v>55</v>
      </c>
      <c r="G3152">
        <v>22.75</v>
      </c>
      <c r="H3152">
        <v>44.6</v>
      </c>
      <c r="I3152">
        <v>14</v>
      </c>
    </row>
    <row r="3153" spans="1:9">
      <c r="A3153" t="s">
        <v>801</v>
      </c>
      <c r="B3153" t="s">
        <v>483</v>
      </c>
      <c r="C3153" t="s">
        <v>800</v>
      </c>
      <c r="D3153" t="s">
        <v>433</v>
      </c>
      <c r="E3153">
        <v>577</v>
      </c>
      <c r="F3153">
        <v>48</v>
      </c>
      <c r="G3153">
        <v>31.5</v>
      </c>
      <c r="H3153">
        <v>24</v>
      </c>
      <c r="I3153">
        <v>92</v>
      </c>
    </row>
    <row r="3154" spans="1:9">
      <c r="A3154" t="s">
        <v>801</v>
      </c>
      <c r="B3154" t="s">
        <v>483</v>
      </c>
      <c r="C3154" t="s">
        <v>800</v>
      </c>
      <c r="D3154" t="s">
        <v>799</v>
      </c>
      <c r="E3154">
        <v>615</v>
      </c>
      <c r="F3154">
        <v>1756</v>
      </c>
      <c r="G3154">
        <v>1050</v>
      </c>
      <c r="H3154">
        <v>1138</v>
      </c>
      <c r="I3154">
        <v>24</v>
      </c>
    </row>
    <row r="3155" spans="1:9">
      <c r="A3155" t="s">
        <v>801</v>
      </c>
      <c r="B3155" t="s">
        <v>96</v>
      </c>
      <c r="C3155" t="s">
        <v>70</v>
      </c>
      <c r="D3155" t="s">
        <v>451</v>
      </c>
      <c r="E3155">
        <v>11</v>
      </c>
      <c r="F3155">
        <v>75</v>
      </c>
      <c r="G3155">
        <v>63</v>
      </c>
      <c r="H3155">
        <v>40</v>
      </c>
      <c r="I3155">
        <v>1498777</v>
      </c>
    </row>
    <row r="3156" spans="1:9">
      <c r="A3156" t="s">
        <v>801</v>
      </c>
      <c r="B3156" t="s">
        <v>96</v>
      </c>
      <c r="C3156" t="s">
        <v>70</v>
      </c>
      <c r="D3156" t="s">
        <v>451</v>
      </c>
      <c r="E3156">
        <v>12</v>
      </c>
      <c r="F3156">
        <v>70</v>
      </c>
      <c r="G3156">
        <v>56</v>
      </c>
      <c r="H3156">
        <v>39</v>
      </c>
      <c r="I3156">
        <v>5328720</v>
      </c>
    </row>
    <row r="3157" spans="1:9">
      <c r="A3157" t="s">
        <v>801</v>
      </c>
      <c r="B3157" t="s">
        <v>96</v>
      </c>
      <c r="C3157" t="s">
        <v>70</v>
      </c>
      <c r="D3157" t="s">
        <v>451</v>
      </c>
      <c r="E3157">
        <v>13</v>
      </c>
      <c r="F3157">
        <v>64</v>
      </c>
      <c r="G3157">
        <v>46</v>
      </c>
      <c r="H3157">
        <v>37.700000000000003</v>
      </c>
      <c r="I3157">
        <v>1354790</v>
      </c>
    </row>
    <row r="3158" spans="1:9">
      <c r="A3158" t="s">
        <v>801</v>
      </c>
      <c r="B3158" t="s">
        <v>96</v>
      </c>
      <c r="C3158" t="s">
        <v>70</v>
      </c>
      <c r="D3158" t="s">
        <v>451</v>
      </c>
      <c r="E3158">
        <v>14</v>
      </c>
      <c r="F3158">
        <v>92</v>
      </c>
      <c r="G3158">
        <v>55</v>
      </c>
      <c r="H3158">
        <v>58</v>
      </c>
      <c r="I3158">
        <v>297964</v>
      </c>
    </row>
    <row r="3159" spans="1:9">
      <c r="A3159" t="s">
        <v>801</v>
      </c>
      <c r="B3159" t="s">
        <v>96</v>
      </c>
      <c r="C3159" t="s">
        <v>70</v>
      </c>
      <c r="D3159" t="s">
        <v>451</v>
      </c>
      <c r="E3159">
        <v>22</v>
      </c>
      <c r="F3159">
        <v>50</v>
      </c>
      <c r="G3159">
        <v>40.200000000000003</v>
      </c>
      <c r="H3159">
        <v>30</v>
      </c>
      <c r="I3159">
        <v>5537587</v>
      </c>
    </row>
    <row r="3160" spans="1:9">
      <c r="A3160" t="s">
        <v>801</v>
      </c>
      <c r="B3160" t="s">
        <v>96</v>
      </c>
      <c r="C3160" t="s">
        <v>70</v>
      </c>
      <c r="D3160" t="s">
        <v>451</v>
      </c>
      <c r="E3160">
        <v>71</v>
      </c>
      <c r="F3160">
        <v>90</v>
      </c>
      <c r="G3160">
        <v>50.15</v>
      </c>
      <c r="H3160">
        <v>57.9</v>
      </c>
      <c r="I3160">
        <v>265804</v>
      </c>
    </row>
    <row r="3161" spans="1:9">
      <c r="A3161" t="s">
        <v>801</v>
      </c>
      <c r="B3161" t="s">
        <v>96</v>
      </c>
      <c r="C3161" t="s">
        <v>70</v>
      </c>
      <c r="D3161" t="s">
        <v>455</v>
      </c>
      <c r="E3161">
        <v>111</v>
      </c>
      <c r="F3161">
        <v>80</v>
      </c>
      <c r="G3161">
        <v>62</v>
      </c>
      <c r="H3161">
        <v>48</v>
      </c>
      <c r="I3161">
        <v>359277</v>
      </c>
    </row>
    <row r="3162" spans="1:9">
      <c r="A3162" t="s">
        <v>801</v>
      </c>
      <c r="B3162" t="s">
        <v>96</v>
      </c>
      <c r="C3162" t="s">
        <v>70</v>
      </c>
      <c r="D3162" t="s">
        <v>455</v>
      </c>
      <c r="E3162">
        <v>114</v>
      </c>
      <c r="F3162">
        <v>142</v>
      </c>
      <c r="G3162">
        <v>107</v>
      </c>
      <c r="H3162">
        <v>83</v>
      </c>
      <c r="I3162">
        <v>6306749</v>
      </c>
    </row>
    <row r="3163" spans="1:9">
      <c r="A3163" t="s">
        <v>801</v>
      </c>
      <c r="B3163" t="s">
        <v>96</v>
      </c>
      <c r="C3163" t="s">
        <v>70</v>
      </c>
      <c r="D3163" t="s">
        <v>455</v>
      </c>
      <c r="E3163">
        <v>121</v>
      </c>
      <c r="F3163">
        <v>45.5</v>
      </c>
      <c r="G3163">
        <v>36</v>
      </c>
      <c r="H3163">
        <v>21</v>
      </c>
      <c r="I3163">
        <v>4666275</v>
      </c>
    </row>
    <row r="3164" spans="1:9">
      <c r="A3164" t="s">
        <v>801</v>
      </c>
      <c r="B3164" t="s">
        <v>96</v>
      </c>
      <c r="C3164" t="s">
        <v>70</v>
      </c>
      <c r="D3164" t="s">
        <v>455</v>
      </c>
      <c r="E3164">
        <v>161</v>
      </c>
      <c r="F3164">
        <v>73</v>
      </c>
      <c r="G3164">
        <v>49</v>
      </c>
      <c r="H3164">
        <v>46.25</v>
      </c>
      <c r="I3164">
        <v>522379</v>
      </c>
    </row>
    <row r="3165" spans="1:9">
      <c r="A3165" t="s">
        <v>801</v>
      </c>
      <c r="B3165" t="s">
        <v>96</v>
      </c>
      <c r="C3165" t="s">
        <v>70</v>
      </c>
      <c r="D3165" t="s">
        <v>441</v>
      </c>
      <c r="E3165">
        <v>311</v>
      </c>
      <c r="F3165">
        <v>235</v>
      </c>
      <c r="G3165">
        <v>125.4</v>
      </c>
      <c r="H3165">
        <v>160</v>
      </c>
      <c r="I3165">
        <v>555766</v>
      </c>
    </row>
    <row r="3166" spans="1:9">
      <c r="A3166" t="s">
        <v>801</v>
      </c>
      <c r="B3166" t="s">
        <v>96</v>
      </c>
      <c r="C3166" t="s">
        <v>70</v>
      </c>
      <c r="D3166" t="s">
        <v>433</v>
      </c>
      <c r="E3166">
        <v>521</v>
      </c>
      <c r="F3166">
        <v>185</v>
      </c>
      <c r="G3166">
        <v>105.2</v>
      </c>
      <c r="H3166">
        <v>125.7</v>
      </c>
      <c r="I3166">
        <v>454417</v>
      </c>
    </row>
    <row r="3167" spans="1:9">
      <c r="A3167" t="s">
        <v>801</v>
      </c>
      <c r="B3167" t="s">
        <v>96</v>
      </c>
      <c r="C3167" t="s">
        <v>70</v>
      </c>
      <c r="D3167" t="s">
        <v>433</v>
      </c>
      <c r="E3167">
        <v>522</v>
      </c>
      <c r="F3167">
        <v>220</v>
      </c>
      <c r="G3167">
        <v>125.6</v>
      </c>
      <c r="H3167">
        <v>150</v>
      </c>
      <c r="I3167">
        <v>360626</v>
      </c>
    </row>
    <row r="3168" spans="1:9">
      <c r="A3168" t="s">
        <v>801</v>
      </c>
      <c r="B3168" t="s">
        <v>96</v>
      </c>
      <c r="C3168" t="s">
        <v>70</v>
      </c>
      <c r="D3168" t="s">
        <v>433</v>
      </c>
      <c r="E3168">
        <v>523</v>
      </c>
      <c r="F3168">
        <v>250</v>
      </c>
      <c r="G3168">
        <v>148.4</v>
      </c>
      <c r="H3168">
        <v>171</v>
      </c>
      <c r="I3168">
        <v>255858</v>
      </c>
    </row>
    <row r="3169" spans="1:9">
      <c r="A3169" t="s">
        <v>801</v>
      </c>
      <c r="B3169" t="s">
        <v>96</v>
      </c>
      <c r="C3169" t="s">
        <v>70</v>
      </c>
      <c r="D3169" t="s">
        <v>433</v>
      </c>
      <c r="E3169">
        <v>531</v>
      </c>
      <c r="F3169">
        <v>195</v>
      </c>
      <c r="G3169">
        <v>116.4</v>
      </c>
      <c r="H3169">
        <v>127.9</v>
      </c>
      <c r="I3169">
        <v>1254442</v>
      </c>
    </row>
    <row r="3170" spans="1:9">
      <c r="A3170" t="s">
        <v>801</v>
      </c>
      <c r="B3170" t="s">
        <v>96</v>
      </c>
      <c r="C3170" t="s">
        <v>70</v>
      </c>
      <c r="D3170" t="s">
        <v>433</v>
      </c>
      <c r="E3170">
        <v>532</v>
      </c>
      <c r="F3170">
        <v>242</v>
      </c>
      <c r="G3170">
        <v>148</v>
      </c>
      <c r="H3170">
        <v>160</v>
      </c>
      <c r="I3170">
        <v>1263281</v>
      </c>
    </row>
    <row r="3171" spans="1:9">
      <c r="A3171" t="s">
        <v>801</v>
      </c>
      <c r="B3171" t="s">
        <v>96</v>
      </c>
      <c r="C3171" t="s">
        <v>70</v>
      </c>
      <c r="D3171" t="s">
        <v>433</v>
      </c>
      <c r="E3171">
        <v>533</v>
      </c>
      <c r="F3171">
        <v>280</v>
      </c>
      <c r="G3171">
        <v>166.6</v>
      </c>
      <c r="H3171">
        <v>181</v>
      </c>
      <c r="I3171">
        <v>609802</v>
      </c>
    </row>
    <row r="3172" spans="1:9">
      <c r="A3172" t="s">
        <v>801</v>
      </c>
      <c r="B3172" t="s">
        <v>96</v>
      </c>
      <c r="C3172" t="s">
        <v>70</v>
      </c>
      <c r="D3172" t="s">
        <v>433</v>
      </c>
      <c r="E3172">
        <v>534</v>
      </c>
      <c r="F3172">
        <v>305</v>
      </c>
      <c r="G3172">
        <v>185.4</v>
      </c>
      <c r="H3172">
        <v>204.5</v>
      </c>
      <c r="I3172">
        <v>283235</v>
      </c>
    </row>
    <row r="3173" spans="1:9">
      <c r="A3173" t="s">
        <v>801</v>
      </c>
      <c r="B3173" t="s">
        <v>96</v>
      </c>
      <c r="C3173" t="s">
        <v>70</v>
      </c>
      <c r="D3173" t="s">
        <v>433</v>
      </c>
      <c r="E3173">
        <v>575</v>
      </c>
      <c r="F3173">
        <v>45</v>
      </c>
      <c r="G3173">
        <v>25.2</v>
      </c>
      <c r="H3173">
        <v>30.8</v>
      </c>
      <c r="I3173">
        <v>100041</v>
      </c>
    </row>
    <row r="3174" spans="1:9">
      <c r="A3174" t="s">
        <v>801</v>
      </c>
      <c r="B3174" t="s">
        <v>96</v>
      </c>
      <c r="C3174" t="s">
        <v>70</v>
      </c>
      <c r="D3174" t="s">
        <v>433</v>
      </c>
      <c r="E3174">
        <v>577</v>
      </c>
      <c r="F3174">
        <v>48</v>
      </c>
      <c r="G3174">
        <v>27</v>
      </c>
      <c r="H3174">
        <v>31.9</v>
      </c>
      <c r="I3174">
        <v>386258</v>
      </c>
    </row>
    <row r="3175" spans="1:9">
      <c r="A3175" t="s">
        <v>801</v>
      </c>
      <c r="B3175" t="s">
        <v>96</v>
      </c>
      <c r="C3175" t="s">
        <v>70</v>
      </c>
      <c r="D3175" t="s">
        <v>799</v>
      </c>
      <c r="E3175">
        <v>615</v>
      </c>
      <c r="F3175">
        <v>1850</v>
      </c>
      <c r="G3175">
        <v>1000</v>
      </c>
      <c r="H3175">
        <v>1345.6</v>
      </c>
      <c r="I3175">
        <v>93597</v>
      </c>
    </row>
    <row r="3176" spans="1:9">
      <c r="A3176" t="s">
        <v>801</v>
      </c>
      <c r="B3176" t="s">
        <v>96</v>
      </c>
      <c r="C3176" t="s">
        <v>72</v>
      </c>
      <c r="D3176" t="s">
        <v>451</v>
      </c>
      <c r="E3176">
        <v>11</v>
      </c>
      <c r="F3176">
        <v>75</v>
      </c>
      <c r="G3176">
        <v>64</v>
      </c>
      <c r="H3176">
        <v>40.25</v>
      </c>
      <c r="I3176">
        <v>514358</v>
      </c>
    </row>
    <row r="3177" spans="1:9">
      <c r="A3177" t="s">
        <v>801</v>
      </c>
      <c r="B3177" t="s">
        <v>96</v>
      </c>
      <c r="C3177" t="s">
        <v>72</v>
      </c>
      <c r="D3177" t="s">
        <v>451</v>
      </c>
      <c r="E3177">
        <v>12</v>
      </c>
      <c r="F3177">
        <v>72</v>
      </c>
      <c r="G3177">
        <v>57</v>
      </c>
      <c r="H3177">
        <v>40.4</v>
      </c>
      <c r="I3177">
        <v>1785318</v>
      </c>
    </row>
    <row r="3178" spans="1:9">
      <c r="A3178" t="s">
        <v>801</v>
      </c>
      <c r="B3178" t="s">
        <v>96</v>
      </c>
      <c r="C3178" t="s">
        <v>72</v>
      </c>
      <c r="D3178" t="s">
        <v>451</v>
      </c>
      <c r="E3178">
        <v>13</v>
      </c>
      <c r="F3178">
        <v>65</v>
      </c>
      <c r="G3178">
        <v>45</v>
      </c>
      <c r="H3178">
        <v>39</v>
      </c>
      <c r="I3178">
        <v>440277</v>
      </c>
    </row>
    <row r="3179" spans="1:9">
      <c r="A3179" t="s">
        <v>801</v>
      </c>
      <c r="B3179" t="s">
        <v>96</v>
      </c>
      <c r="C3179" t="s">
        <v>72</v>
      </c>
      <c r="D3179" t="s">
        <v>451</v>
      </c>
      <c r="E3179">
        <v>14</v>
      </c>
      <c r="F3179">
        <v>96</v>
      </c>
      <c r="G3179">
        <v>51.6</v>
      </c>
      <c r="H3179">
        <v>60</v>
      </c>
      <c r="I3179">
        <v>78673</v>
      </c>
    </row>
    <row r="3180" spans="1:9">
      <c r="A3180" t="s">
        <v>801</v>
      </c>
      <c r="B3180" t="s">
        <v>96</v>
      </c>
      <c r="C3180" t="s">
        <v>72</v>
      </c>
      <c r="D3180" t="s">
        <v>451</v>
      </c>
      <c r="E3180">
        <v>22</v>
      </c>
      <c r="F3180">
        <v>50</v>
      </c>
      <c r="G3180">
        <v>40</v>
      </c>
      <c r="H3180">
        <v>29</v>
      </c>
      <c r="I3180">
        <v>1836688</v>
      </c>
    </row>
    <row r="3181" spans="1:9">
      <c r="A3181" t="s">
        <v>801</v>
      </c>
      <c r="B3181" t="s">
        <v>96</v>
      </c>
      <c r="C3181" t="s">
        <v>72</v>
      </c>
      <c r="D3181" t="s">
        <v>451</v>
      </c>
      <c r="E3181">
        <v>71</v>
      </c>
      <c r="F3181">
        <v>95</v>
      </c>
      <c r="G3181">
        <v>48.4</v>
      </c>
      <c r="H3181">
        <v>59</v>
      </c>
      <c r="I3181">
        <v>87255</v>
      </c>
    </row>
    <row r="3182" spans="1:9">
      <c r="A3182" t="s">
        <v>801</v>
      </c>
      <c r="B3182" t="s">
        <v>96</v>
      </c>
      <c r="C3182" t="s">
        <v>72</v>
      </c>
      <c r="D3182" t="s">
        <v>455</v>
      </c>
      <c r="E3182">
        <v>111</v>
      </c>
      <c r="F3182">
        <v>85</v>
      </c>
      <c r="G3182">
        <v>64</v>
      </c>
      <c r="H3182">
        <v>51</v>
      </c>
      <c r="I3182">
        <v>125920</v>
      </c>
    </row>
    <row r="3183" spans="1:9">
      <c r="A3183" t="s">
        <v>801</v>
      </c>
      <c r="B3183" t="s">
        <v>96</v>
      </c>
      <c r="C3183" t="s">
        <v>72</v>
      </c>
      <c r="D3183" t="s">
        <v>455</v>
      </c>
      <c r="E3183">
        <v>114</v>
      </c>
      <c r="F3183">
        <v>148</v>
      </c>
      <c r="G3183">
        <v>107</v>
      </c>
      <c r="H3183">
        <v>85</v>
      </c>
      <c r="I3183">
        <v>2149900</v>
      </c>
    </row>
    <row r="3184" spans="1:9">
      <c r="A3184" t="s">
        <v>801</v>
      </c>
      <c r="B3184" t="s">
        <v>96</v>
      </c>
      <c r="C3184" t="s">
        <v>72</v>
      </c>
      <c r="D3184" t="s">
        <v>455</v>
      </c>
      <c r="E3184">
        <v>121</v>
      </c>
      <c r="F3184">
        <v>50</v>
      </c>
      <c r="G3184">
        <v>34.299999999999997</v>
      </c>
      <c r="H3184">
        <v>23</v>
      </c>
      <c r="I3184">
        <v>1829278</v>
      </c>
    </row>
    <row r="3185" spans="1:9">
      <c r="A3185" t="s">
        <v>801</v>
      </c>
      <c r="B3185" t="s">
        <v>96</v>
      </c>
      <c r="C3185" t="s">
        <v>72</v>
      </c>
      <c r="D3185" t="s">
        <v>455</v>
      </c>
      <c r="E3185">
        <v>161</v>
      </c>
      <c r="F3185">
        <v>79</v>
      </c>
      <c r="G3185">
        <v>43</v>
      </c>
      <c r="H3185">
        <v>49.8</v>
      </c>
      <c r="I3185">
        <v>160319</v>
      </c>
    </row>
    <row r="3186" spans="1:9">
      <c r="A3186" t="s">
        <v>801</v>
      </c>
      <c r="B3186" t="s">
        <v>96</v>
      </c>
      <c r="C3186" t="s">
        <v>72</v>
      </c>
      <c r="D3186" t="s">
        <v>441</v>
      </c>
      <c r="E3186">
        <v>311</v>
      </c>
      <c r="F3186">
        <v>250</v>
      </c>
      <c r="G3186">
        <v>121.6</v>
      </c>
      <c r="H3186">
        <v>173</v>
      </c>
      <c r="I3186">
        <v>178811</v>
      </c>
    </row>
    <row r="3187" spans="1:9">
      <c r="A3187" t="s">
        <v>801</v>
      </c>
      <c r="B3187" t="s">
        <v>96</v>
      </c>
      <c r="C3187" t="s">
        <v>72</v>
      </c>
      <c r="D3187" t="s">
        <v>433</v>
      </c>
      <c r="E3187">
        <v>521</v>
      </c>
      <c r="F3187">
        <v>196</v>
      </c>
      <c r="G3187">
        <v>104</v>
      </c>
      <c r="H3187">
        <v>134</v>
      </c>
      <c r="I3187">
        <v>145320</v>
      </c>
    </row>
    <row r="3188" spans="1:9">
      <c r="A3188" t="s">
        <v>801</v>
      </c>
      <c r="B3188" t="s">
        <v>96</v>
      </c>
      <c r="C3188" t="s">
        <v>72</v>
      </c>
      <c r="D3188" t="s">
        <v>433</v>
      </c>
      <c r="E3188">
        <v>522</v>
      </c>
      <c r="F3188">
        <v>240</v>
      </c>
      <c r="G3188">
        <v>123.25</v>
      </c>
      <c r="H3188">
        <v>165.2</v>
      </c>
      <c r="I3188">
        <v>109339</v>
      </c>
    </row>
    <row r="3189" spans="1:9">
      <c r="A3189" t="s">
        <v>801</v>
      </c>
      <c r="B3189" t="s">
        <v>96</v>
      </c>
      <c r="C3189" t="s">
        <v>72</v>
      </c>
      <c r="D3189" t="s">
        <v>433</v>
      </c>
      <c r="E3189">
        <v>523</v>
      </c>
      <c r="F3189">
        <v>270</v>
      </c>
      <c r="G3189">
        <v>144.5</v>
      </c>
      <c r="H3189">
        <v>183.9</v>
      </c>
      <c r="I3189">
        <v>81499</v>
      </c>
    </row>
    <row r="3190" spans="1:9">
      <c r="A3190" t="s">
        <v>801</v>
      </c>
      <c r="B3190" t="s">
        <v>96</v>
      </c>
      <c r="C3190" t="s">
        <v>72</v>
      </c>
      <c r="D3190" t="s">
        <v>433</v>
      </c>
      <c r="E3190">
        <v>531</v>
      </c>
      <c r="F3190">
        <v>200</v>
      </c>
      <c r="G3190">
        <v>116.4</v>
      </c>
      <c r="H3190">
        <v>135</v>
      </c>
      <c r="I3190">
        <v>407111</v>
      </c>
    </row>
    <row r="3191" spans="1:9">
      <c r="A3191" t="s">
        <v>801</v>
      </c>
      <c r="B3191" t="s">
        <v>96</v>
      </c>
      <c r="C3191" t="s">
        <v>72</v>
      </c>
      <c r="D3191" t="s">
        <v>433</v>
      </c>
      <c r="E3191">
        <v>532</v>
      </c>
      <c r="F3191">
        <v>255</v>
      </c>
      <c r="G3191">
        <v>148</v>
      </c>
      <c r="H3191">
        <v>170</v>
      </c>
      <c r="I3191">
        <v>383573</v>
      </c>
    </row>
    <row r="3192" spans="1:9">
      <c r="A3192" t="s">
        <v>801</v>
      </c>
      <c r="B3192" t="s">
        <v>96</v>
      </c>
      <c r="C3192" t="s">
        <v>72</v>
      </c>
      <c r="D3192" t="s">
        <v>433</v>
      </c>
      <c r="E3192">
        <v>533</v>
      </c>
      <c r="F3192">
        <v>293</v>
      </c>
      <c r="G3192">
        <v>160</v>
      </c>
      <c r="H3192">
        <v>188.3</v>
      </c>
      <c r="I3192">
        <v>187038</v>
      </c>
    </row>
    <row r="3193" spans="1:9">
      <c r="A3193" t="s">
        <v>801</v>
      </c>
      <c r="B3193" t="s">
        <v>96</v>
      </c>
      <c r="C3193" t="s">
        <v>72</v>
      </c>
      <c r="D3193" t="s">
        <v>433</v>
      </c>
      <c r="E3193">
        <v>534</v>
      </c>
      <c r="F3193">
        <v>315</v>
      </c>
      <c r="G3193">
        <v>174</v>
      </c>
      <c r="H3193">
        <v>210</v>
      </c>
      <c r="I3193">
        <v>83059</v>
      </c>
    </row>
    <row r="3194" spans="1:9">
      <c r="A3194" t="s">
        <v>801</v>
      </c>
      <c r="B3194" t="s">
        <v>96</v>
      </c>
      <c r="C3194" t="s">
        <v>72</v>
      </c>
      <c r="D3194" t="s">
        <v>433</v>
      </c>
      <c r="E3194">
        <v>575</v>
      </c>
      <c r="F3194">
        <v>50</v>
      </c>
      <c r="G3194">
        <v>24</v>
      </c>
      <c r="H3194">
        <v>33.4</v>
      </c>
      <c r="I3194">
        <v>26076</v>
      </c>
    </row>
    <row r="3195" spans="1:9">
      <c r="A3195" t="s">
        <v>801</v>
      </c>
      <c r="B3195" t="s">
        <v>96</v>
      </c>
      <c r="C3195" t="s">
        <v>72</v>
      </c>
      <c r="D3195" t="s">
        <v>433</v>
      </c>
      <c r="E3195">
        <v>577</v>
      </c>
      <c r="F3195">
        <v>50</v>
      </c>
      <c r="G3195">
        <v>25.6</v>
      </c>
      <c r="H3195">
        <v>31.8</v>
      </c>
      <c r="I3195">
        <v>84671</v>
      </c>
    </row>
    <row r="3196" spans="1:9">
      <c r="A3196" t="s">
        <v>801</v>
      </c>
      <c r="B3196" t="s">
        <v>96</v>
      </c>
      <c r="C3196" t="s">
        <v>72</v>
      </c>
      <c r="D3196" t="s">
        <v>799</v>
      </c>
      <c r="E3196">
        <v>615</v>
      </c>
      <c r="F3196">
        <v>1900</v>
      </c>
      <c r="G3196">
        <v>987.8</v>
      </c>
      <c r="H3196">
        <v>1406</v>
      </c>
      <c r="I3196">
        <v>33578</v>
      </c>
    </row>
    <row r="3197" spans="1:9">
      <c r="A3197" t="s">
        <v>801</v>
      </c>
      <c r="B3197" t="s">
        <v>96</v>
      </c>
      <c r="C3197" t="s">
        <v>804</v>
      </c>
      <c r="D3197" t="s">
        <v>451</v>
      </c>
      <c r="E3197">
        <v>11</v>
      </c>
      <c r="F3197">
        <v>73</v>
      </c>
      <c r="G3197">
        <v>61</v>
      </c>
      <c r="H3197">
        <v>39.1</v>
      </c>
      <c r="I3197">
        <v>315488</v>
      </c>
    </row>
    <row r="3198" spans="1:9">
      <c r="A3198" t="s">
        <v>801</v>
      </c>
      <c r="B3198" t="s">
        <v>96</v>
      </c>
      <c r="C3198" t="s">
        <v>804</v>
      </c>
      <c r="D3198" t="s">
        <v>451</v>
      </c>
      <c r="E3198">
        <v>12</v>
      </c>
      <c r="F3198">
        <v>70</v>
      </c>
      <c r="G3198">
        <v>54</v>
      </c>
      <c r="H3198">
        <v>40</v>
      </c>
      <c r="I3198">
        <v>1240893</v>
      </c>
    </row>
    <row r="3199" spans="1:9">
      <c r="A3199" t="s">
        <v>801</v>
      </c>
      <c r="B3199" t="s">
        <v>96</v>
      </c>
      <c r="C3199" t="s">
        <v>804</v>
      </c>
      <c r="D3199" t="s">
        <v>451</v>
      </c>
      <c r="E3199">
        <v>13</v>
      </c>
      <c r="F3199">
        <v>65</v>
      </c>
      <c r="G3199">
        <v>45</v>
      </c>
      <c r="H3199">
        <v>38.700000000000003</v>
      </c>
      <c r="I3199">
        <v>279228</v>
      </c>
    </row>
    <row r="3200" spans="1:9">
      <c r="A3200" t="s">
        <v>801</v>
      </c>
      <c r="B3200" t="s">
        <v>96</v>
      </c>
      <c r="C3200" t="s">
        <v>804</v>
      </c>
      <c r="D3200" t="s">
        <v>451</v>
      </c>
      <c r="E3200">
        <v>14</v>
      </c>
      <c r="F3200">
        <v>95</v>
      </c>
      <c r="G3200">
        <v>50</v>
      </c>
      <c r="H3200">
        <v>59</v>
      </c>
      <c r="I3200">
        <v>59973</v>
      </c>
    </row>
    <row r="3201" spans="1:9">
      <c r="A3201" t="s">
        <v>801</v>
      </c>
      <c r="B3201" t="s">
        <v>96</v>
      </c>
      <c r="C3201" t="s">
        <v>804</v>
      </c>
      <c r="D3201" t="s">
        <v>451</v>
      </c>
      <c r="E3201">
        <v>22</v>
      </c>
      <c r="F3201">
        <v>52</v>
      </c>
      <c r="G3201">
        <v>39.5</v>
      </c>
      <c r="H3201">
        <v>31.8</v>
      </c>
      <c r="I3201">
        <v>1042755</v>
      </c>
    </row>
    <row r="3202" spans="1:9">
      <c r="A3202" t="s">
        <v>801</v>
      </c>
      <c r="B3202" t="s">
        <v>96</v>
      </c>
      <c r="C3202" t="s">
        <v>804</v>
      </c>
      <c r="D3202" t="s">
        <v>451</v>
      </c>
      <c r="E3202">
        <v>71</v>
      </c>
      <c r="F3202">
        <v>100</v>
      </c>
      <c r="G3202">
        <v>49.8</v>
      </c>
      <c r="H3202">
        <v>61.85</v>
      </c>
      <c r="I3202">
        <v>47465</v>
      </c>
    </row>
    <row r="3203" spans="1:9">
      <c r="A3203" t="s">
        <v>801</v>
      </c>
      <c r="B3203" t="s">
        <v>96</v>
      </c>
      <c r="C3203" t="s">
        <v>804</v>
      </c>
      <c r="D3203" t="s">
        <v>455</v>
      </c>
      <c r="E3203">
        <v>111</v>
      </c>
      <c r="F3203">
        <v>80</v>
      </c>
      <c r="G3203">
        <v>58</v>
      </c>
      <c r="H3203">
        <v>46.9</v>
      </c>
      <c r="I3203">
        <v>86051</v>
      </c>
    </row>
    <row r="3204" spans="1:9">
      <c r="A3204" t="s">
        <v>801</v>
      </c>
      <c r="B3204" t="s">
        <v>96</v>
      </c>
      <c r="C3204" t="s">
        <v>804</v>
      </c>
      <c r="D3204" t="s">
        <v>455</v>
      </c>
      <c r="E3204">
        <v>114</v>
      </c>
      <c r="F3204">
        <v>148</v>
      </c>
      <c r="G3204">
        <v>108</v>
      </c>
      <c r="H3204">
        <v>89</v>
      </c>
      <c r="I3204">
        <v>1360893</v>
      </c>
    </row>
    <row r="3205" spans="1:9">
      <c r="A3205" t="s">
        <v>801</v>
      </c>
      <c r="B3205" t="s">
        <v>96</v>
      </c>
      <c r="C3205" t="s">
        <v>804</v>
      </c>
      <c r="D3205" t="s">
        <v>455</v>
      </c>
      <c r="E3205">
        <v>121</v>
      </c>
      <c r="F3205">
        <v>45.5</v>
      </c>
      <c r="G3205">
        <v>42</v>
      </c>
      <c r="H3205">
        <v>22</v>
      </c>
      <c r="I3205">
        <v>832859</v>
      </c>
    </row>
    <row r="3206" spans="1:9">
      <c r="A3206" t="s">
        <v>801</v>
      </c>
      <c r="B3206" t="s">
        <v>96</v>
      </c>
      <c r="C3206" t="s">
        <v>804</v>
      </c>
      <c r="D3206" t="s">
        <v>455</v>
      </c>
      <c r="E3206">
        <v>161</v>
      </c>
      <c r="F3206">
        <v>72</v>
      </c>
      <c r="G3206">
        <v>47</v>
      </c>
      <c r="H3206">
        <v>46.2</v>
      </c>
      <c r="I3206">
        <v>160246</v>
      </c>
    </row>
    <row r="3207" spans="1:9">
      <c r="A3207" t="s">
        <v>801</v>
      </c>
      <c r="B3207" t="s">
        <v>96</v>
      </c>
      <c r="C3207" t="s">
        <v>804</v>
      </c>
      <c r="D3207" t="s">
        <v>441</v>
      </c>
      <c r="E3207">
        <v>311</v>
      </c>
      <c r="F3207">
        <v>235</v>
      </c>
      <c r="G3207">
        <v>120</v>
      </c>
      <c r="H3207">
        <v>163</v>
      </c>
      <c r="I3207">
        <v>115064</v>
      </c>
    </row>
    <row r="3208" spans="1:9">
      <c r="A3208" t="s">
        <v>801</v>
      </c>
      <c r="B3208" t="s">
        <v>96</v>
      </c>
      <c r="C3208" t="s">
        <v>804</v>
      </c>
      <c r="D3208" t="s">
        <v>433</v>
      </c>
      <c r="E3208">
        <v>521</v>
      </c>
      <c r="F3208">
        <v>190.5</v>
      </c>
      <c r="G3208">
        <v>96</v>
      </c>
      <c r="H3208">
        <v>135</v>
      </c>
      <c r="I3208">
        <v>90170</v>
      </c>
    </row>
    <row r="3209" spans="1:9">
      <c r="A3209" t="s">
        <v>801</v>
      </c>
      <c r="B3209" t="s">
        <v>96</v>
      </c>
      <c r="C3209" t="s">
        <v>804</v>
      </c>
      <c r="D3209" t="s">
        <v>433</v>
      </c>
      <c r="E3209">
        <v>522</v>
      </c>
      <c r="F3209">
        <v>225</v>
      </c>
      <c r="G3209">
        <v>116</v>
      </c>
      <c r="H3209">
        <v>156.5</v>
      </c>
      <c r="I3209">
        <v>74092</v>
      </c>
    </row>
    <row r="3210" spans="1:9">
      <c r="A3210" t="s">
        <v>801</v>
      </c>
      <c r="B3210" t="s">
        <v>96</v>
      </c>
      <c r="C3210" t="s">
        <v>804</v>
      </c>
      <c r="D3210" t="s">
        <v>433</v>
      </c>
      <c r="E3210">
        <v>523</v>
      </c>
      <c r="F3210">
        <v>260</v>
      </c>
      <c r="G3210">
        <v>132.80000000000001</v>
      </c>
      <c r="H3210">
        <v>181.35</v>
      </c>
      <c r="I3210">
        <v>54270</v>
      </c>
    </row>
    <row r="3211" spans="1:9">
      <c r="A3211" t="s">
        <v>801</v>
      </c>
      <c r="B3211" t="s">
        <v>96</v>
      </c>
      <c r="C3211" t="s">
        <v>804</v>
      </c>
      <c r="D3211" t="s">
        <v>433</v>
      </c>
      <c r="E3211">
        <v>531</v>
      </c>
      <c r="F3211">
        <v>200</v>
      </c>
      <c r="G3211">
        <v>110</v>
      </c>
      <c r="H3211">
        <v>134.4</v>
      </c>
      <c r="I3211">
        <v>261845</v>
      </c>
    </row>
    <row r="3212" spans="1:9">
      <c r="A3212" t="s">
        <v>801</v>
      </c>
      <c r="B3212" t="s">
        <v>96</v>
      </c>
      <c r="C3212" t="s">
        <v>804</v>
      </c>
      <c r="D3212" t="s">
        <v>433</v>
      </c>
      <c r="E3212">
        <v>532</v>
      </c>
      <c r="F3212">
        <v>246</v>
      </c>
      <c r="G3212">
        <v>136</v>
      </c>
      <c r="H3212">
        <v>167.8</v>
      </c>
      <c r="I3212">
        <v>274585</v>
      </c>
    </row>
    <row r="3213" spans="1:9">
      <c r="A3213" t="s">
        <v>801</v>
      </c>
      <c r="B3213" t="s">
        <v>96</v>
      </c>
      <c r="C3213" t="s">
        <v>804</v>
      </c>
      <c r="D3213" t="s">
        <v>433</v>
      </c>
      <c r="E3213">
        <v>533</v>
      </c>
      <c r="F3213">
        <v>281</v>
      </c>
      <c r="G3213">
        <v>153.6</v>
      </c>
      <c r="H3213">
        <v>190.3</v>
      </c>
      <c r="I3213">
        <v>133914</v>
      </c>
    </row>
    <row r="3214" spans="1:9">
      <c r="A3214" t="s">
        <v>801</v>
      </c>
      <c r="B3214" t="s">
        <v>96</v>
      </c>
      <c r="C3214" t="s">
        <v>804</v>
      </c>
      <c r="D3214" t="s">
        <v>433</v>
      </c>
      <c r="E3214">
        <v>534</v>
      </c>
      <c r="F3214">
        <v>308</v>
      </c>
      <c r="G3214">
        <v>164</v>
      </c>
      <c r="H3214">
        <v>214.8</v>
      </c>
      <c r="I3214">
        <v>64077</v>
      </c>
    </row>
    <row r="3215" spans="1:9">
      <c r="A3215" t="s">
        <v>801</v>
      </c>
      <c r="B3215" t="s">
        <v>96</v>
      </c>
      <c r="C3215" t="s">
        <v>804</v>
      </c>
      <c r="D3215" t="s">
        <v>433</v>
      </c>
      <c r="E3215">
        <v>575</v>
      </c>
      <c r="F3215">
        <v>49</v>
      </c>
      <c r="G3215">
        <v>22.8</v>
      </c>
      <c r="H3215">
        <v>33.799999999999997</v>
      </c>
      <c r="I3215">
        <v>23789</v>
      </c>
    </row>
    <row r="3216" spans="1:9">
      <c r="A3216" t="s">
        <v>801</v>
      </c>
      <c r="B3216" t="s">
        <v>96</v>
      </c>
      <c r="C3216" t="s">
        <v>804</v>
      </c>
      <c r="D3216" t="s">
        <v>433</v>
      </c>
      <c r="E3216">
        <v>577</v>
      </c>
      <c r="F3216">
        <v>50</v>
      </c>
      <c r="G3216">
        <v>24.3</v>
      </c>
      <c r="H3216">
        <v>35</v>
      </c>
      <c r="I3216">
        <v>97363</v>
      </c>
    </row>
    <row r="3217" spans="1:9">
      <c r="A3217" t="s">
        <v>801</v>
      </c>
      <c r="B3217" t="s">
        <v>96</v>
      </c>
      <c r="C3217" t="s">
        <v>804</v>
      </c>
      <c r="D3217" t="s">
        <v>799</v>
      </c>
      <c r="E3217">
        <v>615</v>
      </c>
      <c r="F3217">
        <v>1900</v>
      </c>
      <c r="G3217">
        <v>970.65</v>
      </c>
      <c r="H3217">
        <v>1430</v>
      </c>
      <c r="I3217">
        <v>16826</v>
      </c>
    </row>
    <row r="3218" spans="1:9">
      <c r="A3218" t="s">
        <v>801</v>
      </c>
      <c r="B3218" t="s">
        <v>96</v>
      </c>
      <c r="C3218" t="s">
        <v>803</v>
      </c>
      <c r="D3218" t="s">
        <v>451</v>
      </c>
      <c r="E3218">
        <v>11</v>
      </c>
      <c r="F3218">
        <v>75</v>
      </c>
      <c r="G3218">
        <v>64</v>
      </c>
      <c r="H3218">
        <v>39</v>
      </c>
      <c r="I3218">
        <v>293452</v>
      </c>
    </row>
    <row r="3219" spans="1:9">
      <c r="A3219" t="s">
        <v>801</v>
      </c>
      <c r="B3219" t="s">
        <v>96</v>
      </c>
      <c r="C3219" t="s">
        <v>803</v>
      </c>
      <c r="D3219" t="s">
        <v>451</v>
      </c>
      <c r="E3219">
        <v>12</v>
      </c>
      <c r="F3219">
        <v>68</v>
      </c>
      <c r="G3219">
        <v>59.25</v>
      </c>
      <c r="H3219">
        <v>34.6</v>
      </c>
      <c r="I3219">
        <v>1033743</v>
      </c>
    </row>
    <row r="3220" spans="1:9">
      <c r="A3220" t="s">
        <v>801</v>
      </c>
      <c r="B3220" t="s">
        <v>96</v>
      </c>
      <c r="C3220" t="s">
        <v>803</v>
      </c>
      <c r="D3220" t="s">
        <v>451</v>
      </c>
      <c r="E3220">
        <v>13</v>
      </c>
      <c r="F3220">
        <v>60</v>
      </c>
      <c r="G3220">
        <v>42.5</v>
      </c>
      <c r="H3220">
        <v>35</v>
      </c>
      <c r="I3220">
        <v>268536</v>
      </c>
    </row>
    <row r="3221" spans="1:9">
      <c r="A3221" t="s">
        <v>801</v>
      </c>
      <c r="B3221" t="s">
        <v>96</v>
      </c>
      <c r="C3221" t="s">
        <v>803</v>
      </c>
      <c r="D3221" t="s">
        <v>451</v>
      </c>
      <c r="E3221">
        <v>14</v>
      </c>
      <c r="F3221">
        <v>84</v>
      </c>
      <c r="G3221">
        <v>53.25</v>
      </c>
      <c r="H3221">
        <v>53</v>
      </c>
      <c r="I3221">
        <v>52479</v>
      </c>
    </row>
    <row r="3222" spans="1:9">
      <c r="A3222" t="s">
        <v>801</v>
      </c>
      <c r="B3222" t="s">
        <v>96</v>
      </c>
      <c r="C3222" t="s">
        <v>803</v>
      </c>
      <c r="D3222" t="s">
        <v>451</v>
      </c>
      <c r="E3222">
        <v>22</v>
      </c>
      <c r="F3222">
        <v>50</v>
      </c>
      <c r="G3222">
        <v>39</v>
      </c>
      <c r="H3222">
        <v>28.2</v>
      </c>
      <c r="I3222">
        <v>1117200</v>
      </c>
    </row>
    <row r="3223" spans="1:9">
      <c r="A3223" t="s">
        <v>801</v>
      </c>
      <c r="B3223" t="s">
        <v>96</v>
      </c>
      <c r="C3223" t="s">
        <v>803</v>
      </c>
      <c r="D3223" t="s">
        <v>451</v>
      </c>
      <c r="E3223">
        <v>71</v>
      </c>
      <c r="F3223">
        <v>78</v>
      </c>
      <c r="G3223">
        <v>50.4</v>
      </c>
      <c r="H3223">
        <v>46.15</v>
      </c>
      <c r="I3223">
        <v>48396</v>
      </c>
    </row>
    <row r="3224" spans="1:9">
      <c r="A3224" t="s">
        <v>801</v>
      </c>
      <c r="B3224" t="s">
        <v>96</v>
      </c>
      <c r="C3224" t="s">
        <v>803</v>
      </c>
      <c r="D3224" t="s">
        <v>455</v>
      </c>
      <c r="E3224">
        <v>111</v>
      </c>
      <c r="F3224">
        <v>73</v>
      </c>
      <c r="G3224">
        <v>55</v>
      </c>
      <c r="H3224">
        <v>43.8</v>
      </c>
      <c r="I3224">
        <v>81147</v>
      </c>
    </row>
    <row r="3225" spans="1:9">
      <c r="A3225" t="s">
        <v>801</v>
      </c>
      <c r="B3225" t="s">
        <v>96</v>
      </c>
      <c r="C3225" t="s">
        <v>803</v>
      </c>
      <c r="D3225" t="s">
        <v>455</v>
      </c>
      <c r="E3225">
        <v>114</v>
      </c>
      <c r="F3225">
        <v>135</v>
      </c>
      <c r="G3225">
        <v>103.2</v>
      </c>
      <c r="H3225">
        <v>77.400000000000006</v>
      </c>
      <c r="I3225">
        <v>1231215</v>
      </c>
    </row>
    <row r="3226" spans="1:9">
      <c r="A3226" t="s">
        <v>801</v>
      </c>
      <c r="B3226" t="s">
        <v>96</v>
      </c>
      <c r="C3226" t="s">
        <v>803</v>
      </c>
      <c r="D3226" t="s">
        <v>455</v>
      </c>
      <c r="E3226">
        <v>121</v>
      </c>
      <c r="F3226">
        <v>41</v>
      </c>
      <c r="G3226">
        <v>32.549999999999997</v>
      </c>
      <c r="H3226">
        <v>18.399999999999999</v>
      </c>
      <c r="I3226">
        <v>1007441</v>
      </c>
    </row>
    <row r="3227" spans="1:9">
      <c r="A3227" t="s">
        <v>801</v>
      </c>
      <c r="B3227" t="s">
        <v>96</v>
      </c>
      <c r="C3227" t="s">
        <v>803</v>
      </c>
      <c r="D3227" t="s">
        <v>455</v>
      </c>
      <c r="E3227">
        <v>161</v>
      </c>
      <c r="F3227">
        <v>70</v>
      </c>
      <c r="G3227">
        <v>44.75</v>
      </c>
      <c r="H3227">
        <v>44.45</v>
      </c>
      <c r="I3227">
        <v>75760</v>
      </c>
    </row>
    <row r="3228" spans="1:9">
      <c r="A3228" t="s">
        <v>801</v>
      </c>
      <c r="B3228" t="s">
        <v>96</v>
      </c>
      <c r="C3228" t="s">
        <v>803</v>
      </c>
      <c r="D3228" t="s">
        <v>441</v>
      </c>
      <c r="E3228">
        <v>311</v>
      </c>
      <c r="F3228">
        <v>220</v>
      </c>
      <c r="G3228">
        <v>132.30000000000001</v>
      </c>
      <c r="H3228">
        <v>151.80000000000001</v>
      </c>
      <c r="I3228">
        <v>103240</v>
      </c>
    </row>
    <row r="3229" spans="1:9">
      <c r="A3229" t="s">
        <v>801</v>
      </c>
      <c r="B3229" t="s">
        <v>96</v>
      </c>
      <c r="C3229" t="s">
        <v>803</v>
      </c>
      <c r="D3229" t="s">
        <v>433</v>
      </c>
      <c r="E3229">
        <v>521</v>
      </c>
      <c r="F3229">
        <v>175</v>
      </c>
      <c r="G3229">
        <v>108.55</v>
      </c>
      <c r="H3229">
        <v>117</v>
      </c>
      <c r="I3229">
        <v>89290</v>
      </c>
    </row>
    <row r="3230" spans="1:9">
      <c r="A3230" t="s">
        <v>801</v>
      </c>
      <c r="B3230" t="s">
        <v>96</v>
      </c>
      <c r="C3230" t="s">
        <v>803</v>
      </c>
      <c r="D3230" t="s">
        <v>433</v>
      </c>
      <c r="E3230">
        <v>522</v>
      </c>
      <c r="F3230">
        <v>207</v>
      </c>
      <c r="G3230">
        <v>127.8</v>
      </c>
      <c r="H3230">
        <v>137.5</v>
      </c>
      <c r="I3230">
        <v>77966</v>
      </c>
    </row>
    <row r="3231" spans="1:9">
      <c r="A3231" t="s">
        <v>801</v>
      </c>
      <c r="B3231" t="s">
        <v>96</v>
      </c>
      <c r="C3231" t="s">
        <v>803</v>
      </c>
      <c r="D3231" t="s">
        <v>433</v>
      </c>
      <c r="E3231">
        <v>523</v>
      </c>
      <c r="F3231">
        <v>244</v>
      </c>
      <c r="G3231">
        <v>156</v>
      </c>
      <c r="H3231">
        <v>161.1</v>
      </c>
      <c r="I3231">
        <v>52306</v>
      </c>
    </row>
    <row r="3232" spans="1:9">
      <c r="A3232" t="s">
        <v>801</v>
      </c>
      <c r="B3232" t="s">
        <v>96</v>
      </c>
      <c r="C3232" t="s">
        <v>803</v>
      </c>
      <c r="D3232" t="s">
        <v>433</v>
      </c>
      <c r="E3232">
        <v>531</v>
      </c>
      <c r="F3232">
        <v>184</v>
      </c>
      <c r="G3232">
        <v>127</v>
      </c>
      <c r="H3232">
        <v>118.7</v>
      </c>
      <c r="I3232">
        <v>250331</v>
      </c>
    </row>
    <row r="3233" spans="1:9">
      <c r="A3233" t="s">
        <v>801</v>
      </c>
      <c r="B3233" t="s">
        <v>96</v>
      </c>
      <c r="C3233" t="s">
        <v>803</v>
      </c>
      <c r="D3233" t="s">
        <v>433</v>
      </c>
      <c r="E3233">
        <v>532</v>
      </c>
      <c r="F3233">
        <v>228</v>
      </c>
      <c r="G3233">
        <v>154.80000000000001</v>
      </c>
      <c r="H3233">
        <v>147.5</v>
      </c>
      <c r="I3233">
        <v>279910</v>
      </c>
    </row>
    <row r="3234" spans="1:9">
      <c r="A3234" t="s">
        <v>801</v>
      </c>
      <c r="B3234" t="s">
        <v>96</v>
      </c>
      <c r="C3234" t="s">
        <v>803</v>
      </c>
      <c r="D3234" t="s">
        <v>433</v>
      </c>
      <c r="E3234">
        <v>533</v>
      </c>
      <c r="F3234">
        <v>264</v>
      </c>
      <c r="G3234">
        <v>168</v>
      </c>
      <c r="H3234">
        <v>168.15</v>
      </c>
      <c r="I3234">
        <v>133458</v>
      </c>
    </row>
    <row r="3235" spans="1:9">
      <c r="A3235" t="s">
        <v>801</v>
      </c>
      <c r="B3235" t="s">
        <v>96</v>
      </c>
      <c r="C3235" t="s">
        <v>803</v>
      </c>
      <c r="D3235" t="s">
        <v>433</v>
      </c>
      <c r="E3235">
        <v>534</v>
      </c>
      <c r="F3235">
        <v>298</v>
      </c>
      <c r="G3235">
        <v>198</v>
      </c>
      <c r="H3235">
        <v>193</v>
      </c>
      <c r="I3235">
        <v>60349</v>
      </c>
    </row>
    <row r="3236" spans="1:9">
      <c r="A3236" t="s">
        <v>801</v>
      </c>
      <c r="B3236" t="s">
        <v>96</v>
      </c>
      <c r="C3236" t="s">
        <v>803</v>
      </c>
      <c r="D3236" t="s">
        <v>433</v>
      </c>
      <c r="E3236">
        <v>575</v>
      </c>
      <c r="F3236">
        <v>40</v>
      </c>
      <c r="G3236">
        <v>26.85</v>
      </c>
      <c r="H3236">
        <v>27</v>
      </c>
      <c r="I3236">
        <v>10699</v>
      </c>
    </row>
    <row r="3237" spans="1:9">
      <c r="A3237" t="s">
        <v>801</v>
      </c>
      <c r="B3237" t="s">
        <v>96</v>
      </c>
      <c r="C3237" t="s">
        <v>803</v>
      </c>
      <c r="D3237" t="s">
        <v>433</v>
      </c>
      <c r="E3237">
        <v>577</v>
      </c>
      <c r="F3237">
        <v>45</v>
      </c>
      <c r="G3237">
        <v>27.9</v>
      </c>
      <c r="H3237">
        <v>28.2</v>
      </c>
      <c r="I3237">
        <v>82853</v>
      </c>
    </row>
    <row r="3238" spans="1:9">
      <c r="A3238" t="s">
        <v>801</v>
      </c>
      <c r="B3238" t="s">
        <v>96</v>
      </c>
      <c r="C3238" t="s">
        <v>803</v>
      </c>
      <c r="D3238" t="s">
        <v>799</v>
      </c>
      <c r="E3238">
        <v>615</v>
      </c>
      <c r="F3238">
        <v>1800</v>
      </c>
      <c r="G3238">
        <v>1100</v>
      </c>
      <c r="H3238">
        <v>1269</v>
      </c>
      <c r="I3238">
        <v>16780</v>
      </c>
    </row>
    <row r="3239" spans="1:9">
      <c r="A3239" t="s">
        <v>801</v>
      </c>
      <c r="B3239" t="s">
        <v>96</v>
      </c>
      <c r="C3239" t="s">
        <v>78</v>
      </c>
      <c r="D3239" t="s">
        <v>451</v>
      </c>
      <c r="E3239">
        <v>11</v>
      </c>
      <c r="F3239">
        <v>70</v>
      </c>
      <c r="G3239">
        <v>59.25</v>
      </c>
      <c r="H3239">
        <v>35.200000000000003</v>
      </c>
      <c r="I3239">
        <v>217845</v>
      </c>
    </row>
    <row r="3240" spans="1:9">
      <c r="A3240" t="s">
        <v>801</v>
      </c>
      <c r="B3240" t="s">
        <v>96</v>
      </c>
      <c r="C3240" t="s">
        <v>78</v>
      </c>
      <c r="D3240" t="s">
        <v>451</v>
      </c>
      <c r="E3240">
        <v>12</v>
      </c>
      <c r="F3240">
        <v>65</v>
      </c>
      <c r="G3240">
        <v>52.75</v>
      </c>
      <c r="H3240">
        <v>37.5</v>
      </c>
      <c r="I3240">
        <v>587625</v>
      </c>
    </row>
    <row r="3241" spans="1:9">
      <c r="A3241" t="s">
        <v>801</v>
      </c>
      <c r="B3241" t="s">
        <v>96</v>
      </c>
      <c r="C3241" t="s">
        <v>78</v>
      </c>
      <c r="D3241" t="s">
        <v>451</v>
      </c>
      <c r="E3241">
        <v>13</v>
      </c>
      <c r="F3241">
        <v>61</v>
      </c>
      <c r="G3241">
        <v>46</v>
      </c>
      <c r="H3241">
        <v>35</v>
      </c>
      <c r="I3241">
        <v>166158</v>
      </c>
    </row>
    <row r="3242" spans="1:9">
      <c r="A3242" t="s">
        <v>801</v>
      </c>
      <c r="B3242" t="s">
        <v>96</v>
      </c>
      <c r="C3242" t="s">
        <v>78</v>
      </c>
      <c r="D3242" t="s">
        <v>451</v>
      </c>
      <c r="E3242">
        <v>14</v>
      </c>
      <c r="F3242">
        <v>88</v>
      </c>
      <c r="G3242">
        <v>61</v>
      </c>
      <c r="H3242">
        <v>53.8</v>
      </c>
      <c r="I3242">
        <v>77914</v>
      </c>
    </row>
    <row r="3243" spans="1:9">
      <c r="A3243" t="s">
        <v>801</v>
      </c>
      <c r="B3243" t="s">
        <v>96</v>
      </c>
      <c r="C3243" t="s">
        <v>78</v>
      </c>
      <c r="D3243" t="s">
        <v>451</v>
      </c>
      <c r="E3243">
        <v>22</v>
      </c>
      <c r="F3243">
        <v>50</v>
      </c>
      <c r="G3243">
        <v>40</v>
      </c>
      <c r="H3243">
        <v>28.4</v>
      </c>
      <c r="I3243">
        <v>821137</v>
      </c>
    </row>
    <row r="3244" spans="1:9">
      <c r="A3244" t="s">
        <v>801</v>
      </c>
      <c r="B3244" t="s">
        <v>96</v>
      </c>
      <c r="C3244" t="s">
        <v>78</v>
      </c>
      <c r="D3244" t="s">
        <v>451</v>
      </c>
      <c r="E3244">
        <v>71</v>
      </c>
      <c r="F3244">
        <v>88</v>
      </c>
      <c r="G3244">
        <v>55</v>
      </c>
      <c r="H3244">
        <v>55.85</v>
      </c>
      <c r="I3244">
        <v>54368</v>
      </c>
    </row>
    <row r="3245" spans="1:9">
      <c r="A3245" t="s">
        <v>801</v>
      </c>
      <c r="B3245" t="s">
        <v>96</v>
      </c>
      <c r="C3245" t="s">
        <v>78</v>
      </c>
      <c r="D3245" t="s">
        <v>455</v>
      </c>
      <c r="E3245">
        <v>111</v>
      </c>
      <c r="F3245">
        <v>82</v>
      </c>
      <c r="G3245">
        <v>61.51</v>
      </c>
      <c r="H3245">
        <v>54</v>
      </c>
      <c r="I3245">
        <v>27445</v>
      </c>
    </row>
    <row r="3246" spans="1:9">
      <c r="A3246" t="s">
        <v>801</v>
      </c>
      <c r="B3246" t="s">
        <v>96</v>
      </c>
      <c r="C3246" t="s">
        <v>78</v>
      </c>
      <c r="D3246" t="s">
        <v>455</v>
      </c>
      <c r="E3246">
        <v>114</v>
      </c>
      <c r="F3246">
        <v>131</v>
      </c>
      <c r="G3246">
        <v>105</v>
      </c>
      <c r="H3246">
        <v>75</v>
      </c>
      <c r="I3246">
        <v>804712</v>
      </c>
    </row>
    <row r="3247" spans="1:9">
      <c r="A3247" t="s">
        <v>801</v>
      </c>
      <c r="B3247" t="s">
        <v>96</v>
      </c>
      <c r="C3247" t="s">
        <v>78</v>
      </c>
      <c r="D3247" t="s">
        <v>455</v>
      </c>
      <c r="E3247">
        <v>121</v>
      </c>
      <c r="F3247">
        <v>45</v>
      </c>
      <c r="G3247">
        <v>33</v>
      </c>
      <c r="H3247">
        <v>20</v>
      </c>
      <c r="I3247">
        <v>466292</v>
      </c>
    </row>
    <row r="3248" spans="1:9">
      <c r="A3248" t="s">
        <v>801</v>
      </c>
      <c r="B3248" t="s">
        <v>96</v>
      </c>
      <c r="C3248" t="s">
        <v>78</v>
      </c>
      <c r="D3248" t="s">
        <v>455</v>
      </c>
      <c r="E3248">
        <v>161</v>
      </c>
      <c r="F3248">
        <v>68</v>
      </c>
      <c r="G3248">
        <v>55.5</v>
      </c>
      <c r="H3248">
        <v>44.95</v>
      </c>
      <c r="I3248">
        <v>67088</v>
      </c>
    </row>
    <row r="3249" spans="1:9">
      <c r="A3249" t="s">
        <v>801</v>
      </c>
      <c r="B3249" t="s">
        <v>96</v>
      </c>
      <c r="C3249" t="s">
        <v>78</v>
      </c>
      <c r="D3249" t="s">
        <v>441</v>
      </c>
      <c r="E3249">
        <v>311</v>
      </c>
      <c r="F3249">
        <v>200</v>
      </c>
      <c r="G3249">
        <v>120.8</v>
      </c>
      <c r="H3249">
        <v>134.5</v>
      </c>
      <c r="I3249">
        <v>84540</v>
      </c>
    </row>
    <row r="3250" spans="1:9">
      <c r="A3250" t="s">
        <v>801</v>
      </c>
      <c r="B3250" t="s">
        <v>96</v>
      </c>
      <c r="C3250" t="s">
        <v>78</v>
      </c>
      <c r="D3250" t="s">
        <v>433</v>
      </c>
      <c r="E3250">
        <v>521</v>
      </c>
      <c r="F3250">
        <v>165</v>
      </c>
      <c r="G3250">
        <v>104.8</v>
      </c>
      <c r="H3250">
        <v>104.1</v>
      </c>
      <c r="I3250">
        <v>66249</v>
      </c>
    </row>
    <row r="3251" spans="1:9">
      <c r="A3251" t="s">
        <v>801</v>
      </c>
      <c r="B3251" t="s">
        <v>96</v>
      </c>
      <c r="C3251" t="s">
        <v>78</v>
      </c>
      <c r="D3251" t="s">
        <v>433</v>
      </c>
      <c r="E3251">
        <v>522</v>
      </c>
      <c r="F3251">
        <v>195</v>
      </c>
      <c r="G3251">
        <v>125.6</v>
      </c>
      <c r="H3251">
        <v>120.4</v>
      </c>
      <c r="I3251">
        <v>49971</v>
      </c>
    </row>
    <row r="3252" spans="1:9">
      <c r="A3252" t="s">
        <v>801</v>
      </c>
      <c r="B3252" t="s">
        <v>96</v>
      </c>
      <c r="C3252" t="s">
        <v>78</v>
      </c>
      <c r="D3252" t="s">
        <v>433</v>
      </c>
      <c r="E3252">
        <v>523</v>
      </c>
      <c r="F3252">
        <v>225</v>
      </c>
      <c r="G3252">
        <v>144</v>
      </c>
      <c r="H3252">
        <v>138</v>
      </c>
      <c r="I3252">
        <v>34973</v>
      </c>
    </row>
    <row r="3253" spans="1:9">
      <c r="A3253" t="s">
        <v>801</v>
      </c>
      <c r="B3253" t="s">
        <v>96</v>
      </c>
      <c r="C3253" t="s">
        <v>78</v>
      </c>
      <c r="D3253" t="s">
        <v>433</v>
      </c>
      <c r="E3253">
        <v>531</v>
      </c>
      <c r="F3253">
        <v>175</v>
      </c>
      <c r="G3253">
        <v>114.4</v>
      </c>
      <c r="H3253">
        <v>114.45</v>
      </c>
      <c r="I3253">
        <v>171371</v>
      </c>
    </row>
    <row r="3254" spans="1:9">
      <c r="A3254" t="s">
        <v>801</v>
      </c>
      <c r="B3254" t="s">
        <v>96</v>
      </c>
      <c r="C3254" t="s">
        <v>78</v>
      </c>
      <c r="D3254" t="s">
        <v>433</v>
      </c>
      <c r="E3254">
        <v>532</v>
      </c>
      <c r="F3254">
        <v>222</v>
      </c>
      <c r="G3254">
        <v>144</v>
      </c>
      <c r="H3254">
        <v>144.9</v>
      </c>
      <c r="I3254">
        <v>168475</v>
      </c>
    </row>
    <row r="3255" spans="1:9">
      <c r="A3255" t="s">
        <v>801</v>
      </c>
      <c r="B3255" t="s">
        <v>96</v>
      </c>
      <c r="C3255" t="s">
        <v>78</v>
      </c>
      <c r="D3255" t="s">
        <v>433</v>
      </c>
      <c r="E3255">
        <v>533</v>
      </c>
      <c r="F3255">
        <v>260</v>
      </c>
      <c r="G3255">
        <v>168.8</v>
      </c>
      <c r="H3255">
        <v>165</v>
      </c>
      <c r="I3255">
        <v>80239</v>
      </c>
    </row>
    <row r="3256" spans="1:9">
      <c r="A3256" t="s">
        <v>801</v>
      </c>
      <c r="B3256" t="s">
        <v>96</v>
      </c>
      <c r="C3256" t="s">
        <v>78</v>
      </c>
      <c r="D3256" t="s">
        <v>433</v>
      </c>
      <c r="E3256">
        <v>534</v>
      </c>
      <c r="F3256">
        <v>289</v>
      </c>
      <c r="G3256">
        <v>188.8</v>
      </c>
      <c r="H3256">
        <v>187</v>
      </c>
      <c r="I3256">
        <v>38730</v>
      </c>
    </row>
    <row r="3257" spans="1:9">
      <c r="A3257" t="s">
        <v>801</v>
      </c>
      <c r="B3257" t="s">
        <v>96</v>
      </c>
      <c r="C3257" t="s">
        <v>78</v>
      </c>
      <c r="D3257" t="s">
        <v>433</v>
      </c>
      <c r="E3257">
        <v>575</v>
      </c>
      <c r="F3257">
        <v>43</v>
      </c>
      <c r="G3257">
        <v>25.8</v>
      </c>
      <c r="H3257">
        <v>28</v>
      </c>
      <c r="I3257">
        <v>14751</v>
      </c>
    </row>
    <row r="3258" spans="1:9">
      <c r="A3258" t="s">
        <v>801</v>
      </c>
      <c r="B3258" t="s">
        <v>96</v>
      </c>
      <c r="C3258" t="s">
        <v>78</v>
      </c>
      <c r="D3258" t="s">
        <v>433</v>
      </c>
      <c r="E3258">
        <v>577</v>
      </c>
      <c r="F3258">
        <v>49</v>
      </c>
      <c r="G3258">
        <v>30.6</v>
      </c>
      <c r="H3258">
        <v>30</v>
      </c>
      <c r="I3258">
        <v>52166</v>
      </c>
    </row>
    <row r="3259" spans="1:9">
      <c r="A3259" t="s">
        <v>801</v>
      </c>
      <c r="B3259" t="s">
        <v>96</v>
      </c>
      <c r="C3259" t="s">
        <v>78</v>
      </c>
      <c r="D3259" t="s">
        <v>799</v>
      </c>
      <c r="E3259">
        <v>615</v>
      </c>
      <c r="F3259">
        <v>1650</v>
      </c>
      <c r="G3259">
        <v>1108.8</v>
      </c>
      <c r="H3259">
        <v>1155</v>
      </c>
      <c r="I3259">
        <v>19271</v>
      </c>
    </row>
    <row r="3260" spans="1:9">
      <c r="A3260" t="s">
        <v>801</v>
      </c>
      <c r="B3260" t="s">
        <v>96</v>
      </c>
      <c r="C3260" t="s">
        <v>75</v>
      </c>
      <c r="D3260" t="s">
        <v>451</v>
      </c>
      <c r="E3260">
        <v>11</v>
      </c>
      <c r="F3260">
        <v>68</v>
      </c>
      <c r="G3260">
        <v>55.25</v>
      </c>
      <c r="H3260">
        <v>39.200000000000003</v>
      </c>
      <c r="I3260">
        <v>90401</v>
      </c>
    </row>
    <row r="3261" spans="1:9">
      <c r="A3261" t="s">
        <v>801</v>
      </c>
      <c r="B3261" t="s">
        <v>96</v>
      </c>
      <c r="C3261" t="s">
        <v>75</v>
      </c>
      <c r="D3261" t="s">
        <v>451</v>
      </c>
      <c r="E3261">
        <v>12</v>
      </c>
      <c r="F3261">
        <v>64</v>
      </c>
      <c r="G3261">
        <v>51</v>
      </c>
      <c r="H3261">
        <v>37.299999999999997</v>
      </c>
      <c r="I3261">
        <v>465985</v>
      </c>
    </row>
    <row r="3262" spans="1:9">
      <c r="A3262" t="s">
        <v>801</v>
      </c>
      <c r="B3262" t="s">
        <v>96</v>
      </c>
      <c r="C3262" t="s">
        <v>75</v>
      </c>
      <c r="D3262" t="s">
        <v>451</v>
      </c>
      <c r="E3262">
        <v>13</v>
      </c>
      <c r="F3262">
        <v>60</v>
      </c>
      <c r="G3262">
        <v>47</v>
      </c>
      <c r="H3262">
        <v>36.5</v>
      </c>
      <c r="I3262">
        <v>139212</v>
      </c>
    </row>
    <row r="3263" spans="1:9">
      <c r="A3263" t="s">
        <v>801</v>
      </c>
      <c r="B3263" t="s">
        <v>96</v>
      </c>
      <c r="C3263" t="s">
        <v>75</v>
      </c>
      <c r="D3263" t="s">
        <v>451</v>
      </c>
      <c r="E3263">
        <v>14</v>
      </c>
      <c r="F3263">
        <v>90</v>
      </c>
      <c r="G3263">
        <v>55</v>
      </c>
      <c r="H3263">
        <v>59.3</v>
      </c>
      <c r="I3263">
        <v>14228</v>
      </c>
    </row>
    <row r="3264" spans="1:9">
      <c r="A3264" t="s">
        <v>801</v>
      </c>
      <c r="B3264" t="s">
        <v>96</v>
      </c>
      <c r="C3264" t="s">
        <v>75</v>
      </c>
      <c r="D3264" t="s">
        <v>451</v>
      </c>
      <c r="E3264">
        <v>22</v>
      </c>
      <c r="F3264">
        <v>51.9</v>
      </c>
      <c r="G3264">
        <v>41</v>
      </c>
      <c r="H3264">
        <v>31.7</v>
      </c>
      <c r="I3264">
        <v>465603</v>
      </c>
    </row>
    <row r="3265" spans="1:9">
      <c r="A3265" t="s">
        <v>801</v>
      </c>
      <c r="B3265" t="s">
        <v>96</v>
      </c>
      <c r="C3265" t="s">
        <v>75</v>
      </c>
      <c r="D3265" t="s">
        <v>451</v>
      </c>
      <c r="E3265">
        <v>71</v>
      </c>
      <c r="F3265">
        <v>90</v>
      </c>
      <c r="G3265">
        <v>46.75</v>
      </c>
      <c r="H3265">
        <v>63.85</v>
      </c>
      <c r="I3265">
        <v>16869</v>
      </c>
    </row>
    <row r="3266" spans="1:9">
      <c r="A3266" t="s">
        <v>801</v>
      </c>
      <c r="B3266" t="s">
        <v>96</v>
      </c>
      <c r="C3266" t="s">
        <v>75</v>
      </c>
      <c r="D3266" t="s">
        <v>455</v>
      </c>
      <c r="E3266">
        <v>111</v>
      </c>
      <c r="F3266">
        <v>74</v>
      </c>
      <c r="G3266">
        <v>62</v>
      </c>
      <c r="H3266">
        <v>43.8</v>
      </c>
      <c r="I3266">
        <v>23753</v>
      </c>
    </row>
    <row r="3267" spans="1:9">
      <c r="A3267" t="s">
        <v>801</v>
      </c>
      <c r="B3267" t="s">
        <v>96</v>
      </c>
      <c r="C3267" t="s">
        <v>75</v>
      </c>
      <c r="D3267" t="s">
        <v>455</v>
      </c>
      <c r="E3267">
        <v>114</v>
      </c>
      <c r="F3267">
        <v>132.5</v>
      </c>
      <c r="G3267">
        <v>107.65</v>
      </c>
      <c r="H3267">
        <v>79.400000000000006</v>
      </c>
      <c r="I3267">
        <v>504578</v>
      </c>
    </row>
    <row r="3268" spans="1:9">
      <c r="A3268" t="s">
        <v>801</v>
      </c>
      <c r="B3268" t="s">
        <v>96</v>
      </c>
      <c r="C3268" t="s">
        <v>75</v>
      </c>
      <c r="D3268" t="s">
        <v>455</v>
      </c>
      <c r="E3268">
        <v>121</v>
      </c>
      <c r="F3268">
        <v>41</v>
      </c>
      <c r="G3268">
        <v>31.5</v>
      </c>
      <c r="H3268">
        <v>19.5</v>
      </c>
      <c r="I3268">
        <v>367279</v>
      </c>
    </row>
    <row r="3269" spans="1:9">
      <c r="A3269" t="s">
        <v>801</v>
      </c>
      <c r="B3269" t="s">
        <v>96</v>
      </c>
      <c r="C3269" t="s">
        <v>75</v>
      </c>
      <c r="D3269" t="s">
        <v>455</v>
      </c>
      <c r="E3269">
        <v>161</v>
      </c>
      <c r="F3269">
        <v>60</v>
      </c>
      <c r="G3269">
        <v>40</v>
      </c>
      <c r="H3269">
        <v>42.2</v>
      </c>
      <c r="I3269">
        <v>37364</v>
      </c>
    </row>
    <row r="3270" spans="1:9">
      <c r="A3270" t="s">
        <v>801</v>
      </c>
      <c r="B3270" t="s">
        <v>96</v>
      </c>
      <c r="C3270" t="s">
        <v>75</v>
      </c>
      <c r="D3270" t="s">
        <v>441</v>
      </c>
      <c r="E3270">
        <v>311</v>
      </c>
      <c r="F3270">
        <v>200</v>
      </c>
      <c r="G3270">
        <v>127</v>
      </c>
      <c r="H3270">
        <v>144.4</v>
      </c>
      <c r="I3270">
        <v>47555</v>
      </c>
    </row>
    <row r="3271" spans="1:9">
      <c r="A3271" t="s">
        <v>801</v>
      </c>
      <c r="B3271" t="s">
        <v>96</v>
      </c>
      <c r="C3271" t="s">
        <v>75</v>
      </c>
      <c r="D3271" t="s">
        <v>433</v>
      </c>
      <c r="E3271">
        <v>521</v>
      </c>
      <c r="F3271">
        <v>160</v>
      </c>
      <c r="G3271">
        <v>108.9</v>
      </c>
      <c r="H3271">
        <v>111.8</v>
      </c>
      <c r="I3271">
        <v>42770</v>
      </c>
    </row>
    <row r="3272" spans="1:9">
      <c r="A3272" t="s">
        <v>801</v>
      </c>
      <c r="B3272" t="s">
        <v>96</v>
      </c>
      <c r="C3272" t="s">
        <v>75</v>
      </c>
      <c r="D3272" t="s">
        <v>433</v>
      </c>
      <c r="E3272">
        <v>522</v>
      </c>
      <c r="F3272">
        <v>190</v>
      </c>
      <c r="G3272">
        <v>133</v>
      </c>
      <c r="H3272">
        <v>130</v>
      </c>
      <c r="I3272">
        <v>34176</v>
      </c>
    </row>
    <row r="3273" spans="1:9">
      <c r="A3273" t="s">
        <v>801</v>
      </c>
      <c r="B3273" t="s">
        <v>96</v>
      </c>
      <c r="C3273" t="s">
        <v>75</v>
      </c>
      <c r="D3273" t="s">
        <v>433</v>
      </c>
      <c r="E3273">
        <v>523</v>
      </c>
      <c r="F3273">
        <v>225</v>
      </c>
      <c r="G3273">
        <v>152.4</v>
      </c>
      <c r="H3273">
        <v>155</v>
      </c>
      <c r="I3273">
        <v>22982</v>
      </c>
    </row>
    <row r="3274" spans="1:9">
      <c r="A3274" t="s">
        <v>801</v>
      </c>
      <c r="B3274" t="s">
        <v>96</v>
      </c>
      <c r="C3274" t="s">
        <v>75</v>
      </c>
      <c r="D3274" t="s">
        <v>433</v>
      </c>
      <c r="E3274">
        <v>531</v>
      </c>
      <c r="F3274">
        <v>170</v>
      </c>
      <c r="G3274">
        <v>128</v>
      </c>
      <c r="H3274">
        <v>110.5</v>
      </c>
      <c r="I3274">
        <v>110119</v>
      </c>
    </row>
    <row r="3275" spans="1:9">
      <c r="A3275" t="s">
        <v>801</v>
      </c>
      <c r="B3275" t="s">
        <v>96</v>
      </c>
      <c r="C3275" t="s">
        <v>75</v>
      </c>
      <c r="D3275" t="s">
        <v>433</v>
      </c>
      <c r="E3275">
        <v>532</v>
      </c>
      <c r="F3275">
        <v>210</v>
      </c>
      <c r="G3275">
        <v>162</v>
      </c>
      <c r="H3275">
        <v>138</v>
      </c>
      <c r="I3275">
        <v>103016</v>
      </c>
    </row>
    <row r="3276" spans="1:9">
      <c r="A3276" t="s">
        <v>801</v>
      </c>
      <c r="B3276" t="s">
        <v>96</v>
      </c>
      <c r="C3276" t="s">
        <v>75</v>
      </c>
      <c r="D3276" t="s">
        <v>433</v>
      </c>
      <c r="E3276">
        <v>533</v>
      </c>
      <c r="F3276">
        <v>250</v>
      </c>
      <c r="G3276">
        <v>180</v>
      </c>
      <c r="H3276">
        <v>163.6</v>
      </c>
      <c r="I3276">
        <v>50649</v>
      </c>
    </row>
    <row r="3277" spans="1:9">
      <c r="A3277" t="s">
        <v>801</v>
      </c>
      <c r="B3277" t="s">
        <v>96</v>
      </c>
      <c r="C3277" t="s">
        <v>75</v>
      </c>
      <c r="D3277" t="s">
        <v>433</v>
      </c>
      <c r="E3277">
        <v>534</v>
      </c>
      <c r="F3277">
        <v>280.89999999999998</v>
      </c>
      <c r="G3277">
        <v>186.3</v>
      </c>
      <c r="H3277">
        <v>187.35</v>
      </c>
      <c r="I3277">
        <v>26301</v>
      </c>
    </row>
    <row r="3278" spans="1:9">
      <c r="A3278" t="s">
        <v>801</v>
      </c>
      <c r="B3278" t="s">
        <v>96</v>
      </c>
      <c r="C3278" t="s">
        <v>75</v>
      </c>
      <c r="D3278" t="s">
        <v>433</v>
      </c>
      <c r="E3278">
        <v>575</v>
      </c>
      <c r="F3278">
        <v>40</v>
      </c>
      <c r="G3278">
        <v>24.75</v>
      </c>
      <c r="H3278">
        <v>27</v>
      </c>
      <c r="I3278">
        <v>21240</v>
      </c>
    </row>
    <row r="3279" spans="1:9">
      <c r="A3279" t="s">
        <v>801</v>
      </c>
      <c r="B3279" t="s">
        <v>96</v>
      </c>
      <c r="C3279" t="s">
        <v>75</v>
      </c>
      <c r="D3279" t="s">
        <v>433</v>
      </c>
      <c r="E3279">
        <v>577</v>
      </c>
      <c r="F3279">
        <v>42.6</v>
      </c>
      <c r="G3279">
        <v>25.5</v>
      </c>
      <c r="H3279">
        <v>30</v>
      </c>
      <c r="I3279">
        <v>50978</v>
      </c>
    </row>
    <row r="3280" spans="1:9">
      <c r="A3280" t="s">
        <v>801</v>
      </c>
      <c r="B3280" t="s">
        <v>96</v>
      </c>
      <c r="C3280" t="s">
        <v>75</v>
      </c>
      <c r="D3280" t="s">
        <v>799</v>
      </c>
      <c r="E3280">
        <v>615</v>
      </c>
      <c r="F3280">
        <v>1742.85</v>
      </c>
      <c r="G3280">
        <v>1100</v>
      </c>
      <c r="H3280">
        <v>1255</v>
      </c>
      <c r="I3280">
        <v>3954</v>
      </c>
    </row>
    <row r="3281" spans="1:9">
      <c r="A3281" t="s">
        <v>801</v>
      </c>
      <c r="B3281" t="s">
        <v>96</v>
      </c>
      <c r="C3281" t="s">
        <v>802</v>
      </c>
      <c r="D3281" t="s">
        <v>451</v>
      </c>
      <c r="E3281">
        <v>11</v>
      </c>
      <c r="F3281">
        <v>80</v>
      </c>
      <c r="G3281">
        <v>70</v>
      </c>
      <c r="H3281">
        <v>47.6</v>
      </c>
      <c r="I3281">
        <v>25172</v>
      </c>
    </row>
    <row r="3282" spans="1:9">
      <c r="A3282" t="s">
        <v>801</v>
      </c>
      <c r="B3282" t="s">
        <v>96</v>
      </c>
      <c r="C3282" t="s">
        <v>802</v>
      </c>
      <c r="D3282" t="s">
        <v>451</v>
      </c>
      <c r="E3282">
        <v>12</v>
      </c>
      <c r="F3282">
        <v>82</v>
      </c>
      <c r="G3282">
        <v>70</v>
      </c>
      <c r="H3282">
        <v>49.5</v>
      </c>
      <c r="I3282">
        <v>95116</v>
      </c>
    </row>
    <row r="3283" spans="1:9">
      <c r="A3283" t="s">
        <v>801</v>
      </c>
      <c r="B3283" t="s">
        <v>96</v>
      </c>
      <c r="C3283" t="s">
        <v>802</v>
      </c>
      <c r="D3283" t="s">
        <v>451</v>
      </c>
      <c r="E3283">
        <v>13</v>
      </c>
      <c r="F3283">
        <v>70</v>
      </c>
      <c r="G3283">
        <v>52.5</v>
      </c>
      <c r="H3283">
        <v>39</v>
      </c>
      <c r="I3283">
        <v>28757</v>
      </c>
    </row>
    <row r="3284" spans="1:9">
      <c r="A3284" t="s">
        <v>801</v>
      </c>
      <c r="B3284" t="s">
        <v>96</v>
      </c>
      <c r="C3284" t="s">
        <v>802</v>
      </c>
      <c r="D3284" t="s">
        <v>451</v>
      </c>
      <c r="E3284">
        <v>14</v>
      </c>
      <c r="F3284">
        <v>100</v>
      </c>
      <c r="G3284">
        <v>70</v>
      </c>
      <c r="H3284">
        <v>70.900000000000006</v>
      </c>
      <c r="I3284">
        <v>6301</v>
      </c>
    </row>
    <row r="3285" spans="1:9">
      <c r="A3285" t="s">
        <v>801</v>
      </c>
      <c r="B3285" t="s">
        <v>96</v>
      </c>
      <c r="C3285" t="s">
        <v>802</v>
      </c>
      <c r="D3285" t="s">
        <v>451</v>
      </c>
      <c r="E3285">
        <v>22</v>
      </c>
      <c r="F3285">
        <v>55</v>
      </c>
      <c r="G3285">
        <v>50</v>
      </c>
      <c r="H3285">
        <v>32.15</v>
      </c>
      <c r="I3285">
        <v>109706</v>
      </c>
    </row>
    <row r="3286" spans="1:9">
      <c r="A3286" t="s">
        <v>801</v>
      </c>
      <c r="B3286" t="s">
        <v>96</v>
      </c>
      <c r="C3286" t="s">
        <v>802</v>
      </c>
      <c r="D3286" t="s">
        <v>451</v>
      </c>
      <c r="E3286">
        <v>71</v>
      </c>
      <c r="F3286">
        <v>97</v>
      </c>
      <c r="G3286">
        <v>70</v>
      </c>
      <c r="H3286">
        <v>61.8</v>
      </c>
      <c r="I3286">
        <v>4146</v>
      </c>
    </row>
    <row r="3287" spans="1:9">
      <c r="A3287" t="s">
        <v>801</v>
      </c>
      <c r="B3287" t="s">
        <v>96</v>
      </c>
      <c r="C3287" t="s">
        <v>802</v>
      </c>
      <c r="D3287" t="s">
        <v>455</v>
      </c>
      <c r="E3287">
        <v>111</v>
      </c>
      <c r="F3287">
        <v>75</v>
      </c>
      <c r="G3287">
        <v>65</v>
      </c>
      <c r="H3287">
        <v>46.5</v>
      </c>
      <c r="I3287">
        <v>7262</v>
      </c>
    </row>
    <row r="3288" spans="1:9">
      <c r="A3288" t="s">
        <v>801</v>
      </c>
      <c r="B3288" t="s">
        <v>96</v>
      </c>
      <c r="C3288" t="s">
        <v>802</v>
      </c>
      <c r="D3288" t="s">
        <v>455</v>
      </c>
      <c r="E3288">
        <v>114</v>
      </c>
      <c r="F3288">
        <v>142</v>
      </c>
      <c r="G3288">
        <v>125</v>
      </c>
      <c r="H3288">
        <v>84.55</v>
      </c>
      <c r="I3288">
        <v>105304</v>
      </c>
    </row>
    <row r="3289" spans="1:9">
      <c r="A3289" t="s">
        <v>801</v>
      </c>
      <c r="B3289" t="s">
        <v>96</v>
      </c>
      <c r="C3289" t="s">
        <v>802</v>
      </c>
      <c r="D3289" t="s">
        <v>455</v>
      </c>
      <c r="E3289">
        <v>121</v>
      </c>
      <c r="F3289">
        <v>44</v>
      </c>
      <c r="G3289">
        <v>32</v>
      </c>
      <c r="H3289">
        <v>21.15</v>
      </c>
      <c r="I3289">
        <v>63970</v>
      </c>
    </row>
    <row r="3290" spans="1:9">
      <c r="A3290" t="s">
        <v>801</v>
      </c>
      <c r="B3290" t="s">
        <v>96</v>
      </c>
      <c r="C3290" t="s">
        <v>802</v>
      </c>
      <c r="D3290" t="s">
        <v>455</v>
      </c>
      <c r="E3290">
        <v>161</v>
      </c>
      <c r="F3290">
        <v>78</v>
      </c>
      <c r="G3290">
        <v>61</v>
      </c>
      <c r="H3290">
        <v>44.8</v>
      </c>
      <c r="I3290">
        <v>10129</v>
      </c>
    </row>
    <row r="3291" spans="1:9">
      <c r="A3291" t="s">
        <v>801</v>
      </c>
      <c r="B3291" t="s">
        <v>96</v>
      </c>
      <c r="C3291" t="s">
        <v>802</v>
      </c>
      <c r="D3291" t="s">
        <v>441</v>
      </c>
      <c r="E3291">
        <v>311</v>
      </c>
      <c r="F3291">
        <v>250</v>
      </c>
      <c r="G3291">
        <v>136.80000000000001</v>
      </c>
      <c r="H3291">
        <v>173.2</v>
      </c>
      <c r="I3291">
        <v>12933</v>
      </c>
    </row>
    <row r="3292" spans="1:9">
      <c r="A3292" t="s">
        <v>801</v>
      </c>
      <c r="B3292" t="s">
        <v>96</v>
      </c>
      <c r="C3292" t="s">
        <v>802</v>
      </c>
      <c r="D3292" t="s">
        <v>433</v>
      </c>
      <c r="E3292">
        <v>521</v>
      </c>
      <c r="F3292">
        <v>200</v>
      </c>
      <c r="G3292">
        <v>122.1</v>
      </c>
      <c r="H3292">
        <v>136</v>
      </c>
      <c r="I3292">
        <v>11172</v>
      </c>
    </row>
    <row r="3293" spans="1:9">
      <c r="A3293" t="s">
        <v>801</v>
      </c>
      <c r="B3293" t="s">
        <v>96</v>
      </c>
      <c r="C3293" t="s">
        <v>802</v>
      </c>
      <c r="D3293" t="s">
        <v>433</v>
      </c>
      <c r="E3293">
        <v>522</v>
      </c>
      <c r="F3293">
        <v>234</v>
      </c>
      <c r="G3293">
        <v>143.55000000000001</v>
      </c>
      <c r="H3293">
        <v>162.69999999999999</v>
      </c>
      <c r="I3293">
        <v>8048</v>
      </c>
    </row>
    <row r="3294" spans="1:9">
      <c r="A3294" t="s">
        <v>801</v>
      </c>
      <c r="B3294" t="s">
        <v>96</v>
      </c>
      <c r="C3294" t="s">
        <v>802</v>
      </c>
      <c r="D3294" t="s">
        <v>433</v>
      </c>
      <c r="E3294">
        <v>523</v>
      </c>
      <c r="F3294">
        <v>270</v>
      </c>
      <c r="G3294">
        <v>165</v>
      </c>
      <c r="H3294">
        <v>184.55</v>
      </c>
      <c r="I3294">
        <v>5072</v>
      </c>
    </row>
    <row r="3295" spans="1:9">
      <c r="A3295" t="s">
        <v>801</v>
      </c>
      <c r="B3295" t="s">
        <v>96</v>
      </c>
      <c r="C3295" t="s">
        <v>802</v>
      </c>
      <c r="D3295" t="s">
        <v>433</v>
      </c>
      <c r="E3295">
        <v>531</v>
      </c>
      <c r="F3295">
        <v>210</v>
      </c>
      <c r="G3295">
        <v>138.6</v>
      </c>
      <c r="H3295">
        <v>137.25</v>
      </c>
      <c r="I3295">
        <v>23750</v>
      </c>
    </row>
    <row r="3296" spans="1:9">
      <c r="A3296" t="s">
        <v>801</v>
      </c>
      <c r="B3296" t="s">
        <v>96</v>
      </c>
      <c r="C3296" t="s">
        <v>802</v>
      </c>
      <c r="D3296" t="s">
        <v>433</v>
      </c>
      <c r="E3296">
        <v>532</v>
      </c>
      <c r="F3296">
        <v>254</v>
      </c>
      <c r="G3296">
        <v>162</v>
      </c>
      <c r="H3296">
        <v>169</v>
      </c>
      <c r="I3296">
        <v>24159</v>
      </c>
    </row>
    <row r="3297" spans="1:9">
      <c r="A3297" t="s">
        <v>801</v>
      </c>
      <c r="B3297" t="s">
        <v>96</v>
      </c>
      <c r="C3297" t="s">
        <v>802</v>
      </c>
      <c r="D3297" t="s">
        <v>433</v>
      </c>
      <c r="E3297">
        <v>533</v>
      </c>
      <c r="F3297">
        <v>292</v>
      </c>
      <c r="G3297">
        <v>175.35</v>
      </c>
      <c r="H3297">
        <v>191.9</v>
      </c>
      <c r="I3297">
        <v>11301</v>
      </c>
    </row>
    <row r="3298" spans="1:9">
      <c r="A3298" t="s">
        <v>801</v>
      </c>
      <c r="B3298" t="s">
        <v>96</v>
      </c>
      <c r="C3298" t="s">
        <v>802</v>
      </c>
      <c r="D3298" t="s">
        <v>433</v>
      </c>
      <c r="E3298">
        <v>534</v>
      </c>
      <c r="F3298">
        <v>337</v>
      </c>
      <c r="G3298">
        <v>198</v>
      </c>
      <c r="H3298">
        <v>218.8</v>
      </c>
      <c r="I3298">
        <v>5240</v>
      </c>
    </row>
    <row r="3299" spans="1:9">
      <c r="A3299" t="s">
        <v>801</v>
      </c>
      <c r="B3299" t="s">
        <v>96</v>
      </c>
      <c r="C3299" t="s">
        <v>802</v>
      </c>
      <c r="D3299" t="s">
        <v>433</v>
      </c>
      <c r="E3299">
        <v>575</v>
      </c>
      <c r="F3299">
        <v>55</v>
      </c>
      <c r="G3299">
        <v>27.25</v>
      </c>
      <c r="H3299">
        <v>34</v>
      </c>
      <c r="I3299">
        <v>2365</v>
      </c>
    </row>
    <row r="3300" spans="1:9">
      <c r="A3300" t="s">
        <v>801</v>
      </c>
      <c r="B3300" t="s">
        <v>96</v>
      </c>
      <c r="C3300" t="s">
        <v>802</v>
      </c>
      <c r="D3300" t="s">
        <v>433</v>
      </c>
      <c r="E3300">
        <v>577</v>
      </c>
      <c r="F3300">
        <v>45</v>
      </c>
      <c r="G3300">
        <v>27.9</v>
      </c>
      <c r="H3300">
        <v>32.5</v>
      </c>
      <c r="I3300">
        <v>10775</v>
      </c>
    </row>
    <row r="3301" spans="1:9">
      <c r="A3301" t="s">
        <v>801</v>
      </c>
      <c r="B3301" t="s">
        <v>96</v>
      </c>
      <c r="C3301" t="s">
        <v>802</v>
      </c>
      <c r="D3301" t="s">
        <v>799</v>
      </c>
      <c r="E3301">
        <v>615</v>
      </c>
      <c r="F3301">
        <v>1950</v>
      </c>
      <c r="G3301">
        <v>1100</v>
      </c>
      <c r="H3301">
        <v>1379</v>
      </c>
      <c r="I3301">
        <v>1544</v>
      </c>
    </row>
    <row r="3302" spans="1:9">
      <c r="A3302" t="s">
        <v>801</v>
      </c>
      <c r="B3302" t="s">
        <v>96</v>
      </c>
      <c r="C3302" t="s">
        <v>71</v>
      </c>
      <c r="D3302" t="s">
        <v>451</v>
      </c>
      <c r="E3302">
        <v>11</v>
      </c>
      <c r="F3302">
        <v>89</v>
      </c>
      <c r="G3302">
        <v>64</v>
      </c>
      <c r="H3302">
        <v>50</v>
      </c>
      <c r="I3302">
        <v>27672</v>
      </c>
    </row>
    <row r="3303" spans="1:9">
      <c r="A3303" t="s">
        <v>801</v>
      </c>
      <c r="B3303" t="s">
        <v>96</v>
      </c>
      <c r="C3303" t="s">
        <v>71</v>
      </c>
      <c r="D3303" t="s">
        <v>451</v>
      </c>
      <c r="E3303">
        <v>12</v>
      </c>
      <c r="F3303">
        <v>89</v>
      </c>
      <c r="G3303">
        <v>60</v>
      </c>
      <c r="H3303">
        <v>55</v>
      </c>
      <c r="I3303">
        <v>97481</v>
      </c>
    </row>
    <row r="3304" spans="1:9">
      <c r="A3304" t="s">
        <v>801</v>
      </c>
      <c r="B3304" t="s">
        <v>96</v>
      </c>
      <c r="C3304" t="s">
        <v>71</v>
      </c>
      <c r="D3304" t="s">
        <v>451</v>
      </c>
      <c r="E3304">
        <v>13</v>
      </c>
      <c r="F3304">
        <v>80</v>
      </c>
      <c r="G3304">
        <v>55</v>
      </c>
      <c r="H3304">
        <v>50.3</v>
      </c>
      <c r="I3304">
        <v>22793</v>
      </c>
    </row>
    <row r="3305" spans="1:9">
      <c r="A3305" t="s">
        <v>801</v>
      </c>
      <c r="B3305" t="s">
        <v>96</v>
      </c>
      <c r="C3305" t="s">
        <v>71</v>
      </c>
      <c r="D3305" t="s">
        <v>451</v>
      </c>
      <c r="E3305">
        <v>14</v>
      </c>
      <c r="F3305">
        <v>104</v>
      </c>
      <c r="G3305">
        <v>53.95</v>
      </c>
      <c r="H3305">
        <v>69.2</v>
      </c>
      <c r="I3305">
        <v>5830</v>
      </c>
    </row>
    <row r="3306" spans="1:9">
      <c r="A3306" t="s">
        <v>801</v>
      </c>
      <c r="B3306" t="s">
        <v>96</v>
      </c>
      <c r="C3306" t="s">
        <v>71</v>
      </c>
      <c r="D3306" t="s">
        <v>451</v>
      </c>
      <c r="E3306">
        <v>22</v>
      </c>
      <c r="F3306">
        <v>56</v>
      </c>
      <c r="G3306">
        <v>41.4</v>
      </c>
      <c r="H3306">
        <v>35</v>
      </c>
      <c r="I3306">
        <v>106629</v>
      </c>
    </row>
    <row r="3307" spans="1:9">
      <c r="A3307" t="s">
        <v>801</v>
      </c>
      <c r="B3307" t="s">
        <v>96</v>
      </c>
      <c r="C3307" t="s">
        <v>71</v>
      </c>
      <c r="D3307" t="s">
        <v>451</v>
      </c>
      <c r="E3307">
        <v>71</v>
      </c>
      <c r="F3307">
        <v>100</v>
      </c>
      <c r="G3307">
        <v>46.75</v>
      </c>
      <c r="H3307">
        <v>67.3</v>
      </c>
      <c r="I3307">
        <v>5686</v>
      </c>
    </row>
    <row r="3308" spans="1:9">
      <c r="A3308" t="s">
        <v>801</v>
      </c>
      <c r="B3308" t="s">
        <v>96</v>
      </c>
      <c r="C3308" t="s">
        <v>71</v>
      </c>
      <c r="D3308" t="s">
        <v>455</v>
      </c>
      <c r="E3308">
        <v>111</v>
      </c>
      <c r="F3308">
        <v>98</v>
      </c>
      <c r="G3308">
        <v>64</v>
      </c>
      <c r="H3308">
        <v>62.3</v>
      </c>
      <c r="I3308">
        <v>6147</v>
      </c>
    </row>
    <row r="3309" spans="1:9">
      <c r="A3309" t="s">
        <v>801</v>
      </c>
      <c r="B3309" t="s">
        <v>96</v>
      </c>
      <c r="C3309" t="s">
        <v>71</v>
      </c>
      <c r="D3309" t="s">
        <v>455</v>
      </c>
      <c r="E3309">
        <v>114</v>
      </c>
      <c r="F3309">
        <v>169</v>
      </c>
      <c r="G3309">
        <v>107</v>
      </c>
      <c r="H3309">
        <v>108.6</v>
      </c>
      <c r="I3309">
        <v>115365</v>
      </c>
    </row>
    <row r="3310" spans="1:9">
      <c r="A3310" t="s">
        <v>801</v>
      </c>
      <c r="B3310" t="s">
        <v>96</v>
      </c>
      <c r="C3310" t="s">
        <v>71</v>
      </c>
      <c r="D3310" t="s">
        <v>455</v>
      </c>
      <c r="E3310">
        <v>121</v>
      </c>
      <c r="F3310">
        <v>50</v>
      </c>
      <c r="G3310">
        <v>49</v>
      </c>
      <c r="H3310">
        <v>26</v>
      </c>
      <c r="I3310">
        <v>80001</v>
      </c>
    </row>
    <row r="3311" spans="1:9">
      <c r="A3311" t="s">
        <v>801</v>
      </c>
      <c r="B3311" t="s">
        <v>96</v>
      </c>
      <c r="C3311" t="s">
        <v>71</v>
      </c>
      <c r="D3311" t="s">
        <v>455</v>
      </c>
      <c r="E3311">
        <v>161</v>
      </c>
      <c r="F3311">
        <v>76</v>
      </c>
      <c r="G3311">
        <v>48</v>
      </c>
      <c r="H3311">
        <v>50.1</v>
      </c>
      <c r="I3311">
        <v>9508</v>
      </c>
    </row>
    <row r="3312" spans="1:9">
      <c r="A3312" t="s">
        <v>801</v>
      </c>
      <c r="B3312" t="s">
        <v>96</v>
      </c>
      <c r="C3312" t="s">
        <v>71</v>
      </c>
      <c r="D3312" t="s">
        <v>441</v>
      </c>
      <c r="E3312">
        <v>311</v>
      </c>
      <c r="F3312">
        <v>295</v>
      </c>
      <c r="G3312">
        <v>138.55000000000001</v>
      </c>
      <c r="H3312">
        <v>212.2</v>
      </c>
      <c r="I3312">
        <v>8634</v>
      </c>
    </row>
    <row r="3313" spans="1:9">
      <c r="A3313" t="s">
        <v>801</v>
      </c>
      <c r="B3313" t="s">
        <v>96</v>
      </c>
      <c r="C3313" t="s">
        <v>71</v>
      </c>
      <c r="D3313" t="s">
        <v>433</v>
      </c>
      <c r="E3313">
        <v>521</v>
      </c>
      <c r="F3313">
        <v>230</v>
      </c>
      <c r="G3313">
        <v>108.25</v>
      </c>
      <c r="H3313">
        <v>166.15</v>
      </c>
      <c r="I3313">
        <v>6433</v>
      </c>
    </row>
    <row r="3314" spans="1:9">
      <c r="A3314" t="s">
        <v>801</v>
      </c>
      <c r="B3314" t="s">
        <v>96</v>
      </c>
      <c r="C3314" t="s">
        <v>71</v>
      </c>
      <c r="D3314" t="s">
        <v>433</v>
      </c>
      <c r="E3314">
        <v>522</v>
      </c>
      <c r="F3314">
        <v>266.5</v>
      </c>
      <c r="G3314">
        <v>130.5</v>
      </c>
      <c r="H3314">
        <v>190.8</v>
      </c>
      <c r="I3314">
        <v>4582</v>
      </c>
    </row>
    <row r="3315" spans="1:9">
      <c r="A3315" t="s">
        <v>801</v>
      </c>
      <c r="B3315" t="s">
        <v>96</v>
      </c>
      <c r="C3315" t="s">
        <v>71</v>
      </c>
      <c r="D3315" t="s">
        <v>433</v>
      </c>
      <c r="E3315">
        <v>523</v>
      </c>
      <c r="F3315">
        <v>296</v>
      </c>
      <c r="G3315">
        <v>150.15</v>
      </c>
      <c r="H3315">
        <v>207</v>
      </c>
      <c r="I3315">
        <v>3085</v>
      </c>
    </row>
    <row r="3316" spans="1:9">
      <c r="A3316" t="s">
        <v>801</v>
      </c>
      <c r="B3316" t="s">
        <v>96</v>
      </c>
      <c r="C3316" t="s">
        <v>71</v>
      </c>
      <c r="D3316" t="s">
        <v>433</v>
      </c>
      <c r="E3316">
        <v>531</v>
      </c>
      <c r="F3316">
        <v>247</v>
      </c>
      <c r="G3316">
        <v>120</v>
      </c>
      <c r="H3316">
        <v>173.45</v>
      </c>
      <c r="I3316">
        <v>20647</v>
      </c>
    </row>
    <row r="3317" spans="1:9">
      <c r="A3317" t="s">
        <v>801</v>
      </c>
      <c r="B3317" t="s">
        <v>96</v>
      </c>
      <c r="C3317" t="s">
        <v>71</v>
      </c>
      <c r="D3317" t="s">
        <v>433</v>
      </c>
      <c r="E3317">
        <v>532</v>
      </c>
      <c r="F3317">
        <v>290</v>
      </c>
      <c r="G3317">
        <v>155.55000000000001</v>
      </c>
      <c r="H3317">
        <v>204</v>
      </c>
      <c r="I3317">
        <v>20373</v>
      </c>
    </row>
    <row r="3318" spans="1:9">
      <c r="A3318" t="s">
        <v>801</v>
      </c>
      <c r="B3318" t="s">
        <v>96</v>
      </c>
      <c r="C3318" t="s">
        <v>71</v>
      </c>
      <c r="D3318" t="s">
        <v>433</v>
      </c>
      <c r="E3318">
        <v>533</v>
      </c>
      <c r="F3318">
        <v>338</v>
      </c>
      <c r="G3318">
        <v>173.55</v>
      </c>
      <c r="H3318">
        <v>224.3</v>
      </c>
      <c r="I3318">
        <v>9025</v>
      </c>
    </row>
    <row r="3319" spans="1:9">
      <c r="A3319" t="s">
        <v>801</v>
      </c>
      <c r="B3319" t="s">
        <v>96</v>
      </c>
      <c r="C3319" t="s">
        <v>71</v>
      </c>
      <c r="D3319" t="s">
        <v>433</v>
      </c>
      <c r="E3319">
        <v>534</v>
      </c>
      <c r="F3319">
        <v>360</v>
      </c>
      <c r="G3319">
        <v>182.2</v>
      </c>
      <c r="H3319">
        <v>257</v>
      </c>
      <c r="I3319">
        <v>3496</v>
      </c>
    </row>
    <row r="3320" spans="1:9">
      <c r="A3320" t="s">
        <v>801</v>
      </c>
      <c r="B3320" t="s">
        <v>96</v>
      </c>
      <c r="C3320" t="s">
        <v>71</v>
      </c>
      <c r="D3320" t="s">
        <v>433</v>
      </c>
      <c r="E3320">
        <v>575</v>
      </c>
      <c r="F3320">
        <v>54</v>
      </c>
      <c r="G3320">
        <v>24.75</v>
      </c>
      <c r="H3320">
        <v>38.4</v>
      </c>
      <c r="I3320">
        <v>685</v>
      </c>
    </row>
    <row r="3321" spans="1:9">
      <c r="A3321" t="s">
        <v>801</v>
      </c>
      <c r="B3321" t="s">
        <v>96</v>
      </c>
      <c r="C3321" t="s">
        <v>71</v>
      </c>
      <c r="D3321" t="s">
        <v>433</v>
      </c>
      <c r="E3321">
        <v>577</v>
      </c>
      <c r="F3321">
        <v>51</v>
      </c>
      <c r="G3321">
        <v>24.8</v>
      </c>
      <c r="H3321">
        <v>35.200000000000003</v>
      </c>
      <c r="I3321">
        <v>4071</v>
      </c>
    </row>
    <row r="3322" spans="1:9">
      <c r="A3322" t="s">
        <v>801</v>
      </c>
      <c r="B3322" t="s">
        <v>96</v>
      </c>
      <c r="C3322" t="s">
        <v>71</v>
      </c>
      <c r="D3322" t="s">
        <v>799</v>
      </c>
      <c r="E3322">
        <v>615</v>
      </c>
      <c r="F3322">
        <v>2150</v>
      </c>
      <c r="G3322">
        <v>1000</v>
      </c>
      <c r="H3322">
        <v>1600</v>
      </c>
      <c r="I3322">
        <v>1349</v>
      </c>
    </row>
    <row r="3323" spans="1:9">
      <c r="A3323" t="s">
        <v>801</v>
      </c>
      <c r="B3323" t="s">
        <v>96</v>
      </c>
      <c r="C3323" t="s">
        <v>73</v>
      </c>
      <c r="D3323" t="s">
        <v>451</v>
      </c>
      <c r="E3323">
        <v>11</v>
      </c>
      <c r="F3323">
        <v>82</v>
      </c>
      <c r="G3323">
        <v>82</v>
      </c>
      <c r="H3323">
        <v>44</v>
      </c>
      <c r="I3323">
        <v>13939</v>
      </c>
    </row>
    <row r="3324" spans="1:9">
      <c r="A3324" t="s">
        <v>801</v>
      </c>
      <c r="B3324" t="s">
        <v>96</v>
      </c>
      <c r="C3324" t="s">
        <v>73</v>
      </c>
      <c r="D3324" t="s">
        <v>451</v>
      </c>
      <c r="E3324">
        <v>12</v>
      </c>
      <c r="F3324">
        <v>74</v>
      </c>
      <c r="G3324">
        <v>74</v>
      </c>
      <c r="H3324">
        <v>38</v>
      </c>
      <c r="I3324">
        <v>21558</v>
      </c>
    </row>
    <row r="3325" spans="1:9">
      <c r="A3325" t="s">
        <v>801</v>
      </c>
      <c r="B3325" t="s">
        <v>96</v>
      </c>
      <c r="C3325" t="s">
        <v>73</v>
      </c>
      <c r="D3325" t="s">
        <v>451</v>
      </c>
      <c r="E3325">
        <v>13</v>
      </c>
      <c r="F3325">
        <v>73</v>
      </c>
      <c r="G3325">
        <v>48</v>
      </c>
      <c r="H3325">
        <v>42.5</v>
      </c>
      <c r="I3325">
        <v>9489</v>
      </c>
    </row>
    <row r="3326" spans="1:9">
      <c r="A3326" t="s">
        <v>801</v>
      </c>
      <c r="B3326" t="s">
        <v>96</v>
      </c>
      <c r="C3326" t="s">
        <v>73</v>
      </c>
      <c r="D3326" t="s">
        <v>451</v>
      </c>
      <c r="E3326">
        <v>14</v>
      </c>
      <c r="F3326">
        <v>90</v>
      </c>
      <c r="G3326">
        <v>54.4</v>
      </c>
      <c r="H3326">
        <v>65.8</v>
      </c>
      <c r="I3326">
        <v>2485</v>
      </c>
    </row>
    <row r="3327" spans="1:9">
      <c r="A3327" t="s">
        <v>801</v>
      </c>
      <c r="B3327" t="s">
        <v>96</v>
      </c>
      <c r="C3327" t="s">
        <v>73</v>
      </c>
      <c r="D3327" t="s">
        <v>451</v>
      </c>
      <c r="E3327">
        <v>22</v>
      </c>
      <c r="F3327">
        <v>52.5</v>
      </c>
      <c r="G3327">
        <v>46</v>
      </c>
      <c r="H3327">
        <v>29.9</v>
      </c>
      <c r="I3327">
        <v>36807</v>
      </c>
    </row>
    <row r="3328" spans="1:9">
      <c r="A3328" t="s">
        <v>801</v>
      </c>
      <c r="B3328" t="s">
        <v>96</v>
      </c>
      <c r="C3328" t="s">
        <v>73</v>
      </c>
      <c r="D3328" t="s">
        <v>451</v>
      </c>
      <c r="E3328">
        <v>71</v>
      </c>
      <c r="F3328">
        <v>75</v>
      </c>
      <c r="G3328">
        <v>57.6</v>
      </c>
      <c r="H3328">
        <v>45.2</v>
      </c>
      <c r="I3328">
        <v>1558</v>
      </c>
    </row>
    <row r="3329" spans="1:9">
      <c r="A3329" t="s">
        <v>801</v>
      </c>
      <c r="B3329" t="s">
        <v>96</v>
      </c>
      <c r="C3329" t="s">
        <v>73</v>
      </c>
      <c r="D3329" t="s">
        <v>455</v>
      </c>
      <c r="E3329">
        <v>111</v>
      </c>
      <c r="F3329">
        <v>100</v>
      </c>
      <c r="G3329">
        <v>83</v>
      </c>
      <c r="H3329">
        <v>58.2</v>
      </c>
      <c r="I3329">
        <v>1473</v>
      </c>
    </row>
    <row r="3330" spans="1:9">
      <c r="A3330" t="s">
        <v>801</v>
      </c>
      <c r="B3330" t="s">
        <v>96</v>
      </c>
      <c r="C3330" t="s">
        <v>73</v>
      </c>
      <c r="D3330" t="s">
        <v>455</v>
      </c>
      <c r="E3330">
        <v>114</v>
      </c>
      <c r="F3330">
        <v>150</v>
      </c>
      <c r="G3330">
        <v>120</v>
      </c>
      <c r="H3330">
        <v>88.8</v>
      </c>
      <c r="I3330">
        <v>33443</v>
      </c>
    </row>
    <row r="3331" spans="1:9">
      <c r="A3331" t="s">
        <v>801</v>
      </c>
      <c r="B3331" t="s">
        <v>96</v>
      </c>
      <c r="C3331" t="s">
        <v>73</v>
      </c>
      <c r="D3331" t="s">
        <v>455</v>
      </c>
      <c r="E3331">
        <v>121</v>
      </c>
      <c r="F3331">
        <v>40</v>
      </c>
      <c r="G3331">
        <v>33.5</v>
      </c>
      <c r="H3331">
        <v>16.5</v>
      </c>
      <c r="I3331">
        <v>18137</v>
      </c>
    </row>
    <row r="3332" spans="1:9">
      <c r="A3332" t="s">
        <v>801</v>
      </c>
      <c r="B3332" t="s">
        <v>96</v>
      </c>
      <c r="C3332" t="s">
        <v>73</v>
      </c>
      <c r="D3332" t="s">
        <v>455</v>
      </c>
      <c r="E3332">
        <v>161</v>
      </c>
      <c r="F3332">
        <v>90</v>
      </c>
      <c r="G3332">
        <v>57</v>
      </c>
      <c r="H3332">
        <v>56</v>
      </c>
      <c r="I3332">
        <v>1840</v>
      </c>
    </row>
    <row r="3333" spans="1:9">
      <c r="A3333" t="s">
        <v>801</v>
      </c>
      <c r="B3333" t="s">
        <v>96</v>
      </c>
      <c r="C3333" t="s">
        <v>73</v>
      </c>
      <c r="D3333" t="s">
        <v>441</v>
      </c>
      <c r="E3333">
        <v>311</v>
      </c>
      <c r="F3333">
        <v>214</v>
      </c>
      <c r="G3333">
        <v>154.80000000000001</v>
      </c>
      <c r="H3333">
        <v>147</v>
      </c>
      <c r="I3333">
        <v>4851</v>
      </c>
    </row>
    <row r="3334" spans="1:9">
      <c r="A3334" t="s">
        <v>801</v>
      </c>
      <c r="B3334" t="s">
        <v>96</v>
      </c>
      <c r="C3334" t="s">
        <v>73</v>
      </c>
      <c r="D3334" t="s">
        <v>433</v>
      </c>
      <c r="E3334">
        <v>521</v>
      </c>
      <c r="F3334">
        <v>182</v>
      </c>
      <c r="G3334">
        <v>135</v>
      </c>
      <c r="H3334">
        <v>125</v>
      </c>
      <c r="I3334">
        <v>2919</v>
      </c>
    </row>
    <row r="3335" spans="1:9">
      <c r="A3335" t="s">
        <v>801</v>
      </c>
      <c r="B3335" t="s">
        <v>96</v>
      </c>
      <c r="C3335" t="s">
        <v>73</v>
      </c>
      <c r="D3335" t="s">
        <v>433</v>
      </c>
      <c r="E3335">
        <v>522</v>
      </c>
      <c r="F3335">
        <v>230</v>
      </c>
      <c r="G3335">
        <v>165</v>
      </c>
      <c r="H3335">
        <v>145.25</v>
      </c>
      <c r="I3335">
        <v>2381</v>
      </c>
    </row>
    <row r="3336" spans="1:9">
      <c r="A3336" t="s">
        <v>801</v>
      </c>
      <c r="B3336" t="s">
        <v>96</v>
      </c>
      <c r="C3336" t="s">
        <v>73</v>
      </c>
      <c r="D3336" t="s">
        <v>433</v>
      </c>
      <c r="E3336">
        <v>523</v>
      </c>
      <c r="F3336">
        <v>261</v>
      </c>
      <c r="G3336">
        <v>178.4</v>
      </c>
      <c r="H3336">
        <v>173.7</v>
      </c>
      <c r="I3336">
        <v>1614</v>
      </c>
    </row>
    <row r="3337" spans="1:9">
      <c r="A3337" t="s">
        <v>801</v>
      </c>
      <c r="B3337" t="s">
        <v>96</v>
      </c>
      <c r="C3337" t="s">
        <v>73</v>
      </c>
      <c r="D3337" t="s">
        <v>433</v>
      </c>
      <c r="E3337">
        <v>531</v>
      </c>
      <c r="F3337">
        <v>200</v>
      </c>
      <c r="G3337">
        <v>153</v>
      </c>
      <c r="H3337">
        <v>126</v>
      </c>
      <c r="I3337">
        <v>9044</v>
      </c>
    </row>
    <row r="3338" spans="1:9">
      <c r="A3338" t="s">
        <v>801</v>
      </c>
      <c r="B3338" t="s">
        <v>96</v>
      </c>
      <c r="C3338" t="s">
        <v>73</v>
      </c>
      <c r="D3338" t="s">
        <v>433</v>
      </c>
      <c r="E3338">
        <v>532</v>
      </c>
      <c r="F3338">
        <v>248</v>
      </c>
      <c r="G3338">
        <v>175.5</v>
      </c>
      <c r="H3338">
        <v>158.80000000000001</v>
      </c>
      <c r="I3338">
        <v>8899</v>
      </c>
    </row>
    <row r="3339" spans="1:9">
      <c r="A3339" t="s">
        <v>801</v>
      </c>
      <c r="B3339" t="s">
        <v>96</v>
      </c>
      <c r="C3339" t="s">
        <v>73</v>
      </c>
      <c r="D3339" t="s">
        <v>433</v>
      </c>
      <c r="E3339">
        <v>533</v>
      </c>
      <c r="F3339">
        <v>295</v>
      </c>
      <c r="G3339">
        <v>207</v>
      </c>
      <c r="H3339">
        <v>184</v>
      </c>
      <c r="I3339">
        <v>4010</v>
      </c>
    </row>
    <row r="3340" spans="1:9">
      <c r="A3340" t="s">
        <v>801</v>
      </c>
      <c r="B3340" t="s">
        <v>96</v>
      </c>
      <c r="C3340" t="s">
        <v>73</v>
      </c>
      <c r="D3340" t="s">
        <v>433</v>
      </c>
      <c r="E3340">
        <v>534</v>
      </c>
      <c r="F3340">
        <v>330</v>
      </c>
      <c r="G3340">
        <v>244.8</v>
      </c>
      <c r="H3340">
        <v>228</v>
      </c>
      <c r="I3340">
        <v>1905</v>
      </c>
    </row>
    <row r="3341" spans="1:9">
      <c r="A3341" t="s">
        <v>801</v>
      </c>
      <c r="B3341" t="s">
        <v>96</v>
      </c>
      <c r="C3341" t="s">
        <v>73</v>
      </c>
      <c r="D3341" t="s">
        <v>433</v>
      </c>
      <c r="E3341">
        <v>575</v>
      </c>
      <c r="F3341">
        <v>42</v>
      </c>
      <c r="G3341">
        <v>30.15</v>
      </c>
      <c r="H3341">
        <v>26</v>
      </c>
      <c r="I3341">
        <v>415</v>
      </c>
    </row>
    <row r="3342" spans="1:9">
      <c r="A3342" t="s">
        <v>801</v>
      </c>
      <c r="B3342" t="s">
        <v>96</v>
      </c>
      <c r="C3342" t="s">
        <v>73</v>
      </c>
      <c r="D3342" t="s">
        <v>433</v>
      </c>
      <c r="E3342">
        <v>577</v>
      </c>
      <c r="F3342">
        <v>45</v>
      </c>
      <c r="G3342">
        <v>31.5</v>
      </c>
      <c r="H3342">
        <v>30.3</v>
      </c>
      <c r="I3342">
        <v>3311</v>
      </c>
    </row>
    <row r="3343" spans="1:9">
      <c r="A3343" t="s">
        <v>801</v>
      </c>
      <c r="B3343" t="s">
        <v>96</v>
      </c>
      <c r="C3343" t="s">
        <v>73</v>
      </c>
      <c r="D3343" t="s">
        <v>799</v>
      </c>
      <c r="E3343">
        <v>615</v>
      </c>
      <c r="F3343">
        <v>1800</v>
      </c>
      <c r="G3343">
        <v>1200</v>
      </c>
      <c r="H3343">
        <v>1282.9000000000001</v>
      </c>
      <c r="I3343">
        <v>285</v>
      </c>
    </row>
    <row r="3344" spans="1:9">
      <c r="A3344" t="s">
        <v>801</v>
      </c>
      <c r="B3344" t="s">
        <v>96</v>
      </c>
      <c r="C3344" t="s">
        <v>800</v>
      </c>
      <c r="D3344" t="s">
        <v>451</v>
      </c>
      <c r="E3344">
        <v>11</v>
      </c>
      <c r="F3344">
        <v>75</v>
      </c>
      <c r="G3344">
        <v>62</v>
      </c>
      <c r="H3344">
        <v>37</v>
      </c>
      <c r="I3344">
        <v>450</v>
      </c>
    </row>
    <row r="3345" spans="1:9">
      <c r="A3345" t="s">
        <v>801</v>
      </c>
      <c r="B3345" t="s">
        <v>96</v>
      </c>
      <c r="C3345" t="s">
        <v>800</v>
      </c>
      <c r="D3345" t="s">
        <v>451</v>
      </c>
      <c r="E3345">
        <v>12</v>
      </c>
      <c r="F3345">
        <v>74</v>
      </c>
      <c r="G3345">
        <v>55.5</v>
      </c>
      <c r="H3345">
        <v>43.3</v>
      </c>
      <c r="I3345">
        <v>1001</v>
      </c>
    </row>
    <row r="3346" spans="1:9">
      <c r="A3346" t="s">
        <v>801</v>
      </c>
      <c r="B3346" t="s">
        <v>96</v>
      </c>
      <c r="C3346" t="s">
        <v>800</v>
      </c>
      <c r="D3346" t="s">
        <v>451</v>
      </c>
      <c r="E3346">
        <v>13</v>
      </c>
      <c r="F3346">
        <v>65</v>
      </c>
      <c r="G3346">
        <v>48</v>
      </c>
      <c r="H3346">
        <v>37</v>
      </c>
      <c r="I3346">
        <v>340</v>
      </c>
    </row>
    <row r="3347" spans="1:9">
      <c r="A3347" t="s">
        <v>801</v>
      </c>
      <c r="B3347" t="s">
        <v>96</v>
      </c>
      <c r="C3347" t="s">
        <v>800</v>
      </c>
      <c r="D3347" t="s">
        <v>451</v>
      </c>
      <c r="E3347">
        <v>14</v>
      </c>
      <c r="F3347">
        <v>85</v>
      </c>
      <c r="G3347">
        <v>55</v>
      </c>
      <c r="H3347">
        <v>50</v>
      </c>
      <c r="I3347">
        <v>81</v>
      </c>
    </row>
    <row r="3348" spans="1:9">
      <c r="A3348" t="s">
        <v>801</v>
      </c>
      <c r="B3348" t="s">
        <v>96</v>
      </c>
      <c r="C3348" t="s">
        <v>800</v>
      </c>
      <c r="D3348" t="s">
        <v>451</v>
      </c>
      <c r="E3348">
        <v>22</v>
      </c>
      <c r="F3348">
        <v>52</v>
      </c>
      <c r="G3348">
        <v>40.5</v>
      </c>
      <c r="H3348">
        <v>28.4</v>
      </c>
      <c r="I3348">
        <v>1062</v>
      </c>
    </row>
    <row r="3349" spans="1:9">
      <c r="A3349" t="s">
        <v>801</v>
      </c>
      <c r="B3349" t="s">
        <v>96</v>
      </c>
      <c r="C3349" t="s">
        <v>800</v>
      </c>
      <c r="D3349" t="s">
        <v>451</v>
      </c>
      <c r="E3349">
        <v>71</v>
      </c>
      <c r="F3349">
        <v>90</v>
      </c>
      <c r="G3349">
        <v>57.6</v>
      </c>
      <c r="H3349">
        <v>61.1</v>
      </c>
      <c r="I3349">
        <v>61</v>
      </c>
    </row>
    <row r="3350" spans="1:9">
      <c r="A3350" t="s">
        <v>801</v>
      </c>
      <c r="B3350" t="s">
        <v>96</v>
      </c>
      <c r="C3350" t="s">
        <v>800</v>
      </c>
      <c r="D3350" t="s">
        <v>455</v>
      </c>
      <c r="E3350">
        <v>111</v>
      </c>
      <c r="F3350">
        <v>94</v>
      </c>
      <c r="G3350">
        <v>55.5</v>
      </c>
      <c r="H3350">
        <v>53</v>
      </c>
      <c r="I3350">
        <v>79</v>
      </c>
    </row>
    <row r="3351" spans="1:9">
      <c r="A3351" t="s">
        <v>801</v>
      </c>
      <c r="B3351" t="s">
        <v>96</v>
      </c>
      <c r="C3351" t="s">
        <v>800</v>
      </c>
      <c r="D3351" t="s">
        <v>455</v>
      </c>
      <c r="E3351">
        <v>114</v>
      </c>
      <c r="F3351">
        <v>144</v>
      </c>
      <c r="G3351">
        <v>107</v>
      </c>
      <c r="H3351">
        <v>85</v>
      </c>
      <c r="I3351">
        <v>1339</v>
      </c>
    </row>
    <row r="3352" spans="1:9">
      <c r="A3352" t="s">
        <v>801</v>
      </c>
      <c r="B3352" t="s">
        <v>96</v>
      </c>
      <c r="C3352" t="s">
        <v>800</v>
      </c>
      <c r="D3352" t="s">
        <v>455</v>
      </c>
      <c r="E3352">
        <v>121</v>
      </c>
      <c r="F3352">
        <v>49</v>
      </c>
      <c r="G3352">
        <v>38</v>
      </c>
      <c r="H3352">
        <v>23</v>
      </c>
      <c r="I3352">
        <v>1018</v>
      </c>
    </row>
    <row r="3353" spans="1:9">
      <c r="A3353" t="s">
        <v>801</v>
      </c>
      <c r="B3353" t="s">
        <v>96</v>
      </c>
      <c r="C3353" t="s">
        <v>800</v>
      </c>
      <c r="D3353" t="s">
        <v>455</v>
      </c>
      <c r="E3353">
        <v>161</v>
      </c>
      <c r="F3353">
        <v>66</v>
      </c>
      <c r="G3353">
        <v>59</v>
      </c>
      <c r="H3353">
        <v>32.5</v>
      </c>
      <c r="I3353">
        <v>125</v>
      </c>
    </row>
    <row r="3354" spans="1:9">
      <c r="A3354" t="s">
        <v>801</v>
      </c>
      <c r="B3354" t="s">
        <v>96</v>
      </c>
      <c r="C3354" t="s">
        <v>800</v>
      </c>
      <c r="D3354" t="s">
        <v>441</v>
      </c>
      <c r="E3354">
        <v>311</v>
      </c>
      <c r="F3354">
        <v>245</v>
      </c>
      <c r="G3354">
        <v>115.2</v>
      </c>
      <c r="H3354">
        <v>153</v>
      </c>
      <c r="I3354">
        <v>138</v>
      </c>
    </row>
    <row r="3355" spans="1:9">
      <c r="A3355" t="s">
        <v>801</v>
      </c>
      <c r="B3355" t="s">
        <v>96</v>
      </c>
      <c r="C3355" t="s">
        <v>800</v>
      </c>
      <c r="D3355" t="s">
        <v>433</v>
      </c>
      <c r="E3355">
        <v>521</v>
      </c>
      <c r="F3355">
        <v>180</v>
      </c>
      <c r="G3355">
        <v>90</v>
      </c>
      <c r="H3355">
        <v>123.4</v>
      </c>
      <c r="I3355">
        <v>94</v>
      </c>
    </row>
    <row r="3356" spans="1:9">
      <c r="A3356" t="s">
        <v>801</v>
      </c>
      <c r="B3356" t="s">
        <v>96</v>
      </c>
      <c r="C3356" t="s">
        <v>800</v>
      </c>
      <c r="D3356" t="s">
        <v>433</v>
      </c>
      <c r="E3356">
        <v>522</v>
      </c>
      <c r="F3356">
        <v>201</v>
      </c>
      <c r="G3356">
        <v>133</v>
      </c>
      <c r="H3356">
        <v>140.19999999999999</v>
      </c>
      <c r="I3356">
        <v>71</v>
      </c>
    </row>
    <row r="3357" spans="1:9">
      <c r="A3357" t="s">
        <v>801</v>
      </c>
      <c r="B3357" t="s">
        <v>96</v>
      </c>
      <c r="C3357" t="s">
        <v>800</v>
      </c>
      <c r="D3357" t="s">
        <v>433</v>
      </c>
      <c r="E3357">
        <v>523</v>
      </c>
      <c r="F3357">
        <v>250</v>
      </c>
      <c r="G3357">
        <v>150</v>
      </c>
      <c r="H3357">
        <v>164</v>
      </c>
      <c r="I3357">
        <v>57</v>
      </c>
    </row>
    <row r="3358" spans="1:9">
      <c r="A3358" t="s">
        <v>801</v>
      </c>
      <c r="B3358" t="s">
        <v>96</v>
      </c>
      <c r="C3358" t="s">
        <v>800</v>
      </c>
      <c r="D3358" t="s">
        <v>433</v>
      </c>
      <c r="E3358">
        <v>531</v>
      </c>
      <c r="F3358">
        <v>195</v>
      </c>
      <c r="G3358">
        <v>122.4</v>
      </c>
      <c r="H3358">
        <v>129.25</v>
      </c>
      <c r="I3358">
        <v>224</v>
      </c>
    </row>
    <row r="3359" spans="1:9">
      <c r="A3359" t="s">
        <v>801</v>
      </c>
      <c r="B3359" t="s">
        <v>96</v>
      </c>
      <c r="C3359" t="s">
        <v>800</v>
      </c>
      <c r="D3359" t="s">
        <v>433</v>
      </c>
      <c r="E3359">
        <v>532</v>
      </c>
      <c r="F3359">
        <v>252</v>
      </c>
      <c r="G3359">
        <v>154.80000000000001</v>
      </c>
      <c r="H3359">
        <v>146.30000000000001</v>
      </c>
      <c r="I3359">
        <v>291</v>
      </c>
    </row>
    <row r="3360" spans="1:9">
      <c r="A3360" t="s">
        <v>801</v>
      </c>
      <c r="B3360" t="s">
        <v>96</v>
      </c>
      <c r="C3360" t="s">
        <v>800</v>
      </c>
      <c r="D3360" t="s">
        <v>433</v>
      </c>
      <c r="E3360">
        <v>533</v>
      </c>
      <c r="F3360">
        <v>294</v>
      </c>
      <c r="G3360">
        <v>155.55000000000001</v>
      </c>
      <c r="H3360">
        <v>185.2</v>
      </c>
      <c r="I3360">
        <v>168</v>
      </c>
    </row>
    <row r="3361" spans="1:9">
      <c r="A3361" t="s">
        <v>801</v>
      </c>
      <c r="B3361" t="s">
        <v>96</v>
      </c>
      <c r="C3361" t="s">
        <v>800</v>
      </c>
      <c r="D3361" t="s">
        <v>433</v>
      </c>
      <c r="E3361">
        <v>534</v>
      </c>
      <c r="F3361">
        <v>305</v>
      </c>
      <c r="G3361">
        <v>164</v>
      </c>
      <c r="H3361">
        <v>183</v>
      </c>
      <c r="I3361">
        <v>78</v>
      </c>
    </row>
    <row r="3362" spans="1:9">
      <c r="A3362" t="s">
        <v>801</v>
      </c>
      <c r="B3362" t="s">
        <v>96</v>
      </c>
      <c r="C3362" t="s">
        <v>800</v>
      </c>
      <c r="D3362" t="s">
        <v>433</v>
      </c>
      <c r="E3362">
        <v>575</v>
      </c>
      <c r="F3362">
        <v>39</v>
      </c>
      <c r="G3362">
        <v>26.6</v>
      </c>
      <c r="H3362">
        <v>25.7</v>
      </c>
      <c r="I3362">
        <v>21</v>
      </c>
    </row>
    <row r="3363" spans="1:9">
      <c r="A3363" t="s">
        <v>801</v>
      </c>
      <c r="B3363" t="s">
        <v>96</v>
      </c>
      <c r="C3363" t="s">
        <v>800</v>
      </c>
      <c r="D3363" t="s">
        <v>433</v>
      </c>
      <c r="E3363">
        <v>577</v>
      </c>
      <c r="F3363">
        <v>49</v>
      </c>
      <c r="G3363">
        <v>26.074999999999999</v>
      </c>
      <c r="H3363">
        <v>25</v>
      </c>
      <c r="I3363">
        <v>70</v>
      </c>
    </row>
    <row r="3364" spans="1:9">
      <c r="A3364" t="s">
        <v>801</v>
      </c>
      <c r="B3364" t="s">
        <v>96</v>
      </c>
      <c r="C3364" t="s">
        <v>800</v>
      </c>
      <c r="D3364" t="s">
        <v>799</v>
      </c>
      <c r="E3364">
        <v>615</v>
      </c>
      <c r="F3364">
        <v>1766.5</v>
      </c>
      <c r="G3364">
        <v>1242.5</v>
      </c>
      <c r="H3364">
        <v>1294.1500000000001</v>
      </c>
      <c r="I3364">
        <v>10</v>
      </c>
    </row>
  </sheetData>
  <mergeCells count="2">
    <mergeCell ref="A1:I1"/>
    <mergeCell ref="A2:I2"/>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508"/>
  <sheetViews>
    <sheetView workbookViewId="0">
      <selection sqref="A1:O1"/>
    </sheetView>
  </sheetViews>
  <sheetFormatPr defaultRowHeight="15"/>
  <cols>
    <col min="1" max="1" width="12.5703125" customWidth="1"/>
    <col min="2" max="2" width="12" customWidth="1"/>
    <col min="3" max="3" width="17.42578125" customWidth="1"/>
    <col min="4" max="4" width="12.28515625" style="63" customWidth="1"/>
  </cols>
  <sheetData>
    <row r="1" spans="1:15" ht="18" customHeight="1">
      <c r="A1" s="197" t="s">
        <v>826</v>
      </c>
      <c r="B1" s="201"/>
      <c r="C1" s="201"/>
      <c r="D1" s="201"/>
      <c r="E1" s="201"/>
      <c r="F1" s="201"/>
      <c r="G1" s="201"/>
      <c r="H1" s="201"/>
      <c r="I1" s="201"/>
      <c r="J1" s="201"/>
      <c r="K1" s="201"/>
      <c r="L1" s="201"/>
      <c r="M1" s="201"/>
      <c r="N1" s="201"/>
      <c r="O1" s="201"/>
    </row>
    <row r="2" spans="1:15" ht="15" customHeight="1">
      <c r="A2" s="197" t="s">
        <v>813</v>
      </c>
      <c r="B2" s="201"/>
      <c r="C2" s="201"/>
      <c r="D2" s="201"/>
      <c r="E2" s="201"/>
      <c r="F2" s="201"/>
      <c r="G2" s="201"/>
      <c r="H2" s="201"/>
      <c r="I2" s="201"/>
      <c r="J2" s="201"/>
      <c r="K2" s="201"/>
      <c r="L2" s="201"/>
      <c r="M2" s="201"/>
      <c r="N2" s="201"/>
      <c r="O2" s="201"/>
    </row>
    <row r="4" spans="1:15">
      <c r="A4" s="2" t="s">
        <v>4</v>
      </c>
      <c r="B4" s="2" t="s">
        <v>92</v>
      </c>
      <c r="C4" s="2" t="s">
        <v>811</v>
      </c>
      <c r="D4" s="143" t="s">
        <v>810</v>
      </c>
      <c r="E4" s="184" t="s">
        <v>825</v>
      </c>
      <c r="F4" s="184" t="s">
        <v>824</v>
      </c>
      <c r="G4" s="184" t="s">
        <v>823</v>
      </c>
      <c r="H4" s="184" t="s">
        <v>822</v>
      </c>
      <c r="I4" s="184" t="s">
        <v>821</v>
      </c>
      <c r="J4" s="184" t="s">
        <v>820</v>
      </c>
      <c r="K4" s="184" t="s">
        <v>819</v>
      </c>
      <c r="L4" s="184" t="s">
        <v>818</v>
      </c>
      <c r="M4" s="184" t="s">
        <v>817</v>
      </c>
      <c r="N4" s="184" t="s">
        <v>816</v>
      </c>
      <c r="O4" s="184" t="s">
        <v>815</v>
      </c>
    </row>
    <row r="5" spans="1:15">
      <c r="A5" t="s">
        <v>809</v>
      </c>
      <c r="B5" t="s">
        <v>573</v>
      </c>
      <c r="C5" t="s">
        <v>451</v>
      </c>
      <c r="D5" s="63">
        <v>11</v>
      </c>
      <c r="E5">
        <v>25.3</v>
      </c>
      <c r="F5">
        <v>44</v>
      </c>
      <c r="G5">
        <v>45</v>
      </c>
      <c r="H5">
        <v>50</v>
      </c>
      <c r="I5">
        <v>51</v>
      </c>
      <c r="J5">
        <v>52</v>
      </c>
      <c r="K5">
        <v>53</v>
      </c>
      <c r="L5">
        <v>55</v>
      </c>
      <c r="M5">
        <v>60</v>
      </c>
      <c r="N5">
        <v>68</v>
      </c>
      <c r="O5">
        <v>96</v>
      </c>
    </row>
    <row r="6" spans="1:15">
      <c r="A6" t="s">
        <v>809</v>
      </c>
      <c r="B6" t="s">
        <v>573</v>
      </c>
      <c r="C6" t="s">
        <v>451</v>
      </c>
      <c r="D6" s="63">
        <v>12</v>
      </c>
      <c r="E6">
        <v>25</v>
      </c>
      <c r="F6">
        <v>40</v>
      </c>
      <c r="G6">
        <v>43</v>
      </c>
      <c r="H6">
        <v>45</v>
      </c>
      <c r="I6">
        <v>45</v>
      </c>
      <c r="J6">
        <v>46.5</v>
      </c>
      <c r="K6">
        <v>48</v>
      </c>
      <c r="L6">
        <v>50</v>
      </c>
      <c r="M6">
        <v>55</v>
      </c>
      <c r="N6">
        <v>61</v>
      </c>
      <c r="O6">
        <v>90</v>
      </c>
    </row>
    <row r="7" spans="1:15">
      <c r="A7" t="s">
        <v>809</v>
      </c>
      <c r="B7" t="s">
        <v>573</v>
      </c>
      <c r="C7" t="s">
        <v>451</v>
      </c>
      <c r="D7" s="63">
        <v>13</v>
      </c>
      <c r="E7">
        <v>18.600000000000001</v>
      </c>
      <c r="F7">
        <v>30</v>
      </c>
      <c r="G7">
        <v>35</v>
      </c>
      <c r="H7">
        <v>37</v>
      </c>
      <c r="I7">
        <v>40</v>
      </c>
      <c r="J7">
        <v>41</v>
      </c>
      <c r="K7">
        <v>45</v>
      </c>
      <c r="L7">
        <v>46</v>
      </c>
      <c r="M7">
        <v>50</v>
      </c>
      <c r="N7">
        <v>56</v>
      </c>
      <c r="O7">
        <v>85</v>
      </c>
    </row>
    <row r="8" spans="1:15">
      <c r="A8" t="s">
        <v>809</v>
      </c>
      <c r="B8" t="s">
        <v>573</v>
      </c>
      <c r="C8" t="s">
        <v>451</v>
      </c>
      <c r="D8" s="63">
        <v>14</v>
      </c>
      <c r="E8">
        <v>20</v>
      </c>
      <c r="F8">
        <v>40</v>
      </c>
      <c r="G8">
        <v>45</v>
      </c>
      <c r="H8">
        <v>46</v>
      </c>
      <c r="I8">
        <v>50</v>
      </c>
      <c r="J8">
        <v>52</v>
      </c>
      <c r="K8">
        <v>57</v>
      </c>
      <c r="L8">
        <v>60</v>
      </c>
      <c r="M8">
        <v>65</v>
      </c>
      <c r="N8">
        <v>80</v>
      </c>
      <c r="O8">
        <v>130</v>
      </c>
    </row>
    <row r="9" spans="1:15">
      <c r="A9" t="s">
        <v>809</v>
      </c>
      <c r="B9" t="s">
        <v>573</v>
      </c>
      <c r="C9" t="s">
        <v>451</v>
      </c>
      <c r="D9" s="63">
        <v>22</v>
      </c>
      <c r="E9">
        <v>15</v>
      </c>
      <c r="F9">
        <v>30</v>
      </c>
      <c r="G9">
        <v>33</v>
      </c>
      <c r="H9">
        <v>35</v>
      </c>
      <c r="I9">
        <v>36.5</v>
      </c>
      <c r="J9">
        <v>38</v>
      </c>
      <c r="K9">
        <v>40</v>
      </c>
      <c r="L9">
        <v>40</v>
      </c>
      <c r="M9">
        <v>43</v>
      </c>
      <c r="N9">
        <v>47</v>
      </c>
      <c r="O9">
        <v>75</v>
      </c>
    </row>
    <row r="10" spans="1:15">
      <c r="A10" t="s">
        <v>809</v>
      </c>
      <c r="B10" t="s">
        <v>573</v>
      </c>
      <c r="C10" t="s">
        <v>451</v>
      </c>
      <c r="D10" s="63">
        <v>71</v>
      </c>
      <c r="E10">
        <v>12.65</v>
      </c>
      <c r="F10">
        <v>30</v>
      </c>
      <c r="G10">
        <v>40</v>
      </c>
      <c r="H10">
        <v>43</v>
      </c>
      <c r="I10">
        <v>48</v>
      </c>
      <c r="J10">
        <v>50</v>
      </c>
      <c r="K10">
        <v>55</v>
      </c>
      <c r="L10">
        <v>59.85</v>
      </c>
      <c r="M10">
        <v>65</v>
      </c>
      <c r="N10">
        <v>80</v>
      </c>
      <c r="O10">
        <v>150</v>
      </c>
    </row>
    <row r="11" spans="1:15">
      <c r="A11" t="s">
        <v>809</v>
      </c>
      <c r="B11" t="s">
        <v>573</v>
      </c>
      <c r="C11" t="s">
        <v>455</v>
      </c>
      <c r="D11" s="63">
        <v>111</v>
      </c>
      <c r="E11">
        <v>16.166666667000001</v>
      </c>
      <c r="F11">
        <v>35</v>
      </c>
      <c r="G11">
        <v>45</v>
      </c>
      <c r="H11">
        <v>46</v>
      </c>
      <c r="I11">
        <v>49</v>
      </c>
      <c r="J11">
        <v>50</v>
      </c>
      <c r="K11">
        <v>53</v>
      </c>
      <c r="L11">
        <v>57</v>
      </c>
      <c r="M11">
        <v>60</v>
      </c>
      <c r="N11">
        <v>70</v>
      </c>
      <c r="O11">
        <v>101</v>
      </c>
    </row>
    <row r="12" spans="1:15">
      <c r="A12" t="s">
        <v>809</v>
      </c>
      <c r="B12" t="s">
        <v>573</v>
      </c>
      <c r="C12" t="s">
        <v>455</v>
      </c>
      <c r="D12" s="63">
        <v>114</v>
      </c>
      <c r="E12">
        <v>40</v>
      </c>
      <c r="F12">
        <v>73.599999999999994</v>
      </c>
      <c r="G12">
        <v>86</v>
      </c>
      <c r="H12">
        <v>87</v>
      </c>
      <c r="I12">
        <v>88</v>
      </c>
      <c r="J12">
        <v>90.5</v>
      </c>
      <c r="K12">
        <v>95</v>
      </c>
      <c r="L12">
        <v>100</v>
      </c>
      <c r="M12">
        <v>108.2</v>
      </c>
      <c r="N12">
        <v>124</v>
      </c>
      <c r="O12">
        <v>175</v>
      </c>
    </row>
    <row r="13" spans="1:15">
      <c r="A13" t="s">
        <v>809</v>
      </c>
      <c r="B13" t="s">
        <v>573</v>
      </c>
      <c r="C13" t="s">
        <v>455</v>
      </c>
      <c r="D13" s="63">
        <v>121</v>
      </c>
      <c r="E13">
        <v>12</v>
      </c>
      <c r="F13">
        <v>22</v>
      </c>
      <c r="G13">
        <v>25</v>
      </c>
      <c r="H13">
        <v>25</v>
      </c>
      <c r="I13">
        <v>28</v>
      </c>
      <c r="J13">
        <v>29</v>
      </c>
      <c r="K13">
        <v>30</v>
      </c>
      <c r="L13">
        <v>31</v>
      </c>
      <c r="M13">
        <v>35</v>
      </c>
      <c r="N13">
        <v>41</v>
      </c>
      <c r="O13">
        <v>60</v>
      </c>
    </row>
    <row r="14" spans="1:15">
      <c r="A14" t="s">
        <v>809</v>
      </c>
      <c r="B14" t="s">
        <v>573</v>
      </c>
      <c r="C14" t="s">
        <v>455</v>
      </c>
      <c r="D14" s="63">
        <v>161</v>
      </c>
      <c r="E14">
        <v>18</v>
      </c>
      <c r="F14">
        <v>33</v>
      </c>
      <c r="G14">
        <v>37</v>
      </c>
      <c r="H14">
        <v>40</v>
      </c>
      <c r="I14">
        <v>42</v>
      </c>
      <c r="J14">
        <v>45</v>
      </c>
      <c r="K14">
        <v>50</v>
      </c>
      <c r="L14">
        <v>52</v>
      </c>
      <c r="M14">
        <v>58</v>
      </c>
      <c r="N14">
        <v>65</v>
      </c>
      <c r="O14">
        <v>100</v>
      </c>
    </row>
    <row r="15" spans="1:15">
      <c r="A15" t="s">
        <v>809</v>
      </c>
      <c r="B15" t="s">
        <v>573</v>
      </c>
      <c r="C15" t="s">
        <v>441</v>
      </c>
      <c r="D15" s="63">
        <v>311</v>
      </c>
      <c r="E15">
        <v>42.333333332999999</v>
      </c>
      <c r="F15">
        <v>100</v>
      </c>
      <c r="G15">
        <v>112.5</v>
      </c>
      <c r="H15">
        <v>120</v>
      </c>
      <c r="I15">
        <v>127</v>
      </c>
      <c r="J15">
        <v>135</v>
      </c>
      <c r="K15">
        <v>145</v>
      </c>
      <c r="L15">
        <v>153</v>
      </c>
      <c r="M15">
        <v>168</v>
      </c>
      <c r="N15">
        <v>190</v>
      </c>
      <c r="O15">
        <v>300</v>
      </c>
    </row>
    <row r="16" spans="1:15">
      <c r="A16" t="s">
        <v>809</v>
      </c>
      <c r="B16" t="s">
        <v>573</v>
      </c>
      <c r="C16" t="s">
        <v>433</v>
      </c>
      <c r="D16" s="63">
        <v>521</v>
      </c>
      <c r="E16">
        <v>33.833333332999999</v>
      </c>
      <c r="F16">
        <v>80</v>
      </c>
      <c r="G16">
        <v>100</v>
      </c>
      <c r="H16">
        <v>103</v>
      </c>
      <c r="I16">
        <v>111</v>
      </c>
      <c r="J16">
        <v>120</v>
      </c>
      <c r="K16">
        <v>125</v>
      </c>
      <c r="L16">
        <v>131</v>
      </c>
      <c r="M16">
        <v>140</v>
      </c>
      <c r="N16">
        <v>158</v>
      </c>
      <c r="O16">
        <v>220</v>
      </c>
    </row>
    <row r="17" spans="1:15">
      <c r="A17" t="s">
        <v>809</v>
      </c>
      <c r="B17" t="s">
        <v>573</v>
      </c>
      <c r="C17" t="s">
        <v>433</v>
      </c>
      <c r="D17" s="63">
        <v>522</v>
      </c>
      <c r="E17">
        <v>55</v>
      </c>
      <c r="F17">
        <v>117</v>
      </c>
      <c r="G17">
        <v>122</v>
      </c>
      <c r="H17">
        <v>127.5</v>
      </c>
      <c r="I17">
        <v>135</v>
      </c>
      <c r="J17">
        <v>144.5</v>
      </c>
      <c r="K17">
        <v>150</v>
      </c>
      <c r="L17">
        <v>158</v>
      </c>
      <c r="M17">
        <v>168.5</v>
      </c>
      <c r="N17">
        <v>187</v>
      </c>
      <c r="O17">
        <v>258</v>
      </c>
    </row>
    <row r="18" spans="1:15">
      <c r="A18" t="s">
        <v>809</v>
      </c>
      <c r="B18" t="s">
        <v>573</v>
      </c>
      <c r="C18" t="s">
        <v>433</v>
      </c>
      <c r="D18" s="63">
        <v>523</v>
      </c>
      <c r="E18">
        <v>60</v>
      </c>
      <c r="F18">
        <v>127.4</v>
      </c>
      <c r="G18">
        <v>139.5</v>
      </c>
      <c r="H18">
        <v>143</v>
      </c>
      <c r="I18">
        <v>155</v>
      </c>
      <c r="J18">
        <v>165</v>
      </c>
      <c r="K18">
        <v>173</v>
      </c>
      <c r="L18">
        <v>180</v>
      </c>
      <c r="M18">
        <v>195</v>
      </c>
      <c r="N18">
        <v>220</v>
      </c>
      <c r="O18">
        <v>320</v>
      </c>
    </row>
    <row r="19" spans="1:15">
      <c r="A19" t="s">
        <v>809</v>
      </c>
      <c r="B19" t="s">
        <v>573</v>
      </c>
      <c r="C19" t="s">
        <v>433</v>
      </c>
      <c r="D19" s="63">
        <v>531</v>
      </c>
      <c r="E19">
        <v>47</v>
      </c>
      <c r="F19">
        <v>87</v>
      </c>
      <c r="G19">
        <v>102</v>
      </c>
      <c r="H19">
        <v>109</v>
      </c>
      <c r="I19">
        <v>118</v>
      </c>
      <c r="J19">
        <v>127</v>
      </c>
      <c r="K19">
        <v>131</v>
      </c>
      <c r="L19">
        <v>140</v>
      </c>
      <c r="M19">
        <v>150</v>
      </c>
      <c r="N19">
        <v>166</v>
      </c>
      <c r="O19">
        <v>240</v>
      </c>
    </row>
    <row r="20" spans="1:15">
      <c r="A20" t="s">
        <v>809</v>
      </c>
      <c r="B20" t="s">
        <v>573</v>
      </c>
      <c r="C20" t="s">
        <v>433</v>
      </c>
      <c r="D20" s="63">
        <v>532</v>
      </c>
      <c r="E20">
        <v>70</v>
      </c>
      <c r="F20">
        <v>130</v>
      </c>
      <c r="G20">
        <v>137</v>
      </c>
      <c r="H20">
        <v>142</v>
      </c>
      <c r="I20">
        <v>149.5</v>
      </c>
      <c r="J20">
        <v>158</v>
      </c>
      <c r="K20">
        <v>165</v>
      </c>
      <c r="L20">
        <v>175</v>
      </c>
      <c r="M20">
        <v>187</v>
      </c>
      <c r="N20">
        <v>209</v>
      </c>
      <c r="O20">
        <v>295</v>
      </c>
    </row>
    <row r="21" spans="1:15">
      <c r="A21" t="s">
        <v>809</v>
      </c>
      <c r="B21" t="s">
        <v>573</v>
      </c>
      <c r="C21" t="s">
        <v>433</v>
      </c>
      <c r="D21" s="63">
        <v>533</v>
      </c>
      <c r="E21">
        <v>85</v>
      </c>
      <c r="F21">
        <v>150</v>
      </c>
      <c r="G21">
        <v>164</v>
      </c>
      <c r="H21">
        <v>167</v>
      </c>
      <c r="I21">
        <v>174</v>
      </c>
      <c r="J21">
        <v>184.5</v>
      </c>
      <c r="K21">
        <v>195</v>
      </c>
      <c r="L21">
        <v>205</v>
      </c>
      <c r="M21">
        <v>220</v>
      </c>
      <c r="N21">
        <v>250</v>
      </c>
      <c r="O21">
        <v>350</v>
      </c>
    </row>
    <row r="22" spans="1:15">
      <c r="A22" t="s">
        <v>809</v>
      </c>
      <c r="B22" t="s">
        <v>573</v>
      </c>
      <c r="C22" t="s">
        <v>433</v>
      </c>
      <c r="D22" s="63">
        <v>534</v>
      </c>
      <c r="E22">
        <v>90.35</v>
      </c>
      <c r="F22">
        <v>163</v>
      </c>
      <c r="G22">
        <v>175</v>
      </c>
      <c r="H22">
        <v>180</v>
      </c>
      <c r="I22">
        <v>196.5</v>
      </c>
      <c r="J22">
        <v>208</v>
      </c>
      <c r="K22">
        <v>218</v>
      </c>
      <c r="L22">
        <v>230</v>
      </c>
      <c r="M22">
        <v>245</v>
      </c>
      <c r="N22">
        <v>276</v>
      </c>
      <c r="O22">
        <v>390</v>
      </c>
    </row>
    <row r="23" spans="1:15">
      <c r="A23" t="s">
        <v>809</v>
      </c>
      <c r="B23" t="s">
        <v>573</v>
      </c>
      <c r="C23" t="s">
        <v>433</v>
      </c>
      <c r="D23" s="63">
        <v>575</v>
      </c>
      <c r="E23">
        <v>10</v>
      </c>
      <c r="F23">
        <v>20</v>
      </c>
      <c r="G23">
        <v>24.5</v>
      </c>
      <c r="H23">
        <v>25</v>
      </c>
      <c r="I23">
        <v>26</v>
      </c>
      <c r="J23">
        <v>29</v>
      </c>
      <c r="K23">
        <v>30</v>
      </c>
      <c r="L23">
        <v>31</v>
      </c>
      <c r="M23">
        <v>35</v>
      </c>
      <c r="N23">
        <v>40</v>
      </c>
      <c r="O23">
        <v>66.666666667000001</v>
      </c>
    </row>
    <row r="24" spans="1:15">
      <c r="A24" t="s">
        <v>809</v>
      </c>
      <c r="B24" t="s">
        <v>573</v>
      </c>
      <c r="C24" t="s">
        <v>433</v>
      </c>
      <c r="D24" s="63">
        <v>577</v>
      </c>
      <c r="E24">
        <v>10</v>
      </c>
      <c r="F24">
        <v>20</v>
      </c>
      <c r="G24">
        <v>23.5</v>
      </c>
      <c r="H24">
        <v>25</v>
      </c>
      <c r="I24">
        <v>26</v>
      </c>
      <c r="J24">
        <v>29</v>
      </c>
      <c r="K24">
        <v>30</v>
      </c>
      <c r="L24">
        <v>35</v>
      </c>
      <c r="M24">
        <v>39</v>
      </c>
      <c r="N24">
        <v>45</v>
      </c>
      <c r="O24">
        <v>78</v>
      </c>
    </row>
    <row r="25" spans="1:15">
      <c r="A25" t="s">
        <v>809</v>
      </c>
      <c r="B25" t="s">
        <v>573</v>
      </c>
      <c r="C25" t="s">
        <v>799</v>
      </c>
      <c r="D25" s="63">
        <v>615</v>
      </c>
      <c r="E25">
        <v>500</v>
      </c>
      <c r="F25">
        <v>1050</v>
      </c>
      <c r="G25">
        <v>1170</v>
      </c>
      <c r="H25">
        <v>1236.5</v>
      </c>
      <c r="I25">
        <v>1280</v>
      </c>
      <c r="J25">
        <v>1320</v>
      </c>
      <c r="K25">
        <v>1388</v>
      </c>
      <c r="L25">
        <v>1450</v>
      </c>
      <c r="M25">
        <v>1530</v>
      </c>
      <c r="N25">
        <v>1698</v>
      </c>
      <c r="O25">
        <v>2250</v>
      </c>
    </row>
    <row r="26" spans="1:15">
      <c r="A26" t="s">
        <v>809</v>
      </c>
      <c r="B26" t="s">
        <v>331</v>
      </c>
      <c r="C26" t="s">
        <v>451</v>
      </c>
      <c r="D26" s="63">
        <v>11</v>
      </c>
      <c r="E26">
        <v>4.7</v>
      </c>
      <c r="F26">
        <v>40</v>
      </c>
      <c r="G26">
        <v>46.9</v>
      </c>
      <c r="H26">
        <v>49</v>
      </c>
      <c r="I26">
        <v>52</v>
      </c>
      <c r="J26">
        <v>53</v>
      </c>
      <c r="K26">
        <v>55</v>
      </c>
      <c r="L26">
        <v>56</v>
      </c>
      <c r="M26">
        <v>60</v>
      </c>
      <c r="N26">
        <v>70</v>
      </c>
      <c r="O26">
        <v>95</v>
      </c>
    </row>
    <row r="27" spans="1:15">
      <c r="A27" t="s">
        <v>809</v>
      </c>
      <c r="B27" t="s">
        <v>331</v>
      </c>
      <c r="C27" t="s">
        <v>451</v>
      </c>
      <c r="D27" s="63">
        <v>12</v>
      </c>
      <c r="E27">
        <v>4.3899999999999997</v>
      </c>
      <c r="F27">
        <v>32</v>
      </c>
      <c r="G27">
        <v>42.5</v>
      </c>
      <c r="H27">
        <v>45</v>
      </c>
      <c r="I27">
        <v>46</v>
      </c>
      <c r="J27">
        <v>48</v>
      </c>
      <c r="K27">
        <v>50</v>
      </c>
      <c r="L27">
        <v>51</v>
      </c>
      <c r="M27">
        <v>55</v>
      </c>
      <c r="N27">
        <v>64</v>
      </c>
      <c r="O27">
        <v>90</v>
      </c>
    </row>
    <row r="28" spans="1:15">
      <c r="A28" t="s">
        <v>809</v>
      </c>
      <c r="B28" t="s">
        <v>331</v>
      </c>
      <c r="C28" t="s">
        <v>451</v>
      </c>
      <c r="D28" s="63">
        <v>13</v>
      </c>
      <c r="E28">
        <v>3.7</v>
      </c>
      <c r="F28">
        <v>25</v>
      </c>
      <c r="G28">
        <v>35</v>
      </c>
      <c r="H28">
        <v>37.1</v>
      </c>
      <c r="I28">
        <v>40</v>
      </c>
      <c r="J28">
        <v>42.5</v>
      </c>
      <c r="K28">
        <v>45</v>
      </c>
      <c r="L28">
        <v>47</v>
      </c>
      <c r="M28">
        <v>50</v>
      </c>
      <c r="N28">
        <v>57</v>
      </c>
      <c r="O28">
        <v>82</v>
      </c>
    </row>
    <row r="29" spans="1:15">
      <c r="A29" t="s">
        <v>809</v>
      </c>
      <c r="B29" t="s">
        <v>331</v>
      </c>
      <c r="C29" t="s">
        <v>451</v>
      </c>
      <c r="D29" s="63">
        <v>14</v>
      </c>
      <c r="E29">
        <v>4.7</v>
      </c>
      <c r="F29">
        <v>33</v>
      </c>
      <c r="G29">
        <v>45</v>
      </c>
      <c r="H29">
        <v>47</v>
      </c>
      <c r="I29">
        <v>50</v>
      </c>
      <c r="J29">
        <v>54</v>
      </c>
      <c r="K29">
        <v>58</v>
      </c>
      <c r="L29">
        <v>60</v>
      </c>
      <c r="M29">
        <v>68</v>
      </c>
      <c r="N29">
        <v>80</v>
      </c>
      <c r="O29">
        <v>140</v>
      </c>
    </row>
    <row r="30" spans="1:15">
      <c r="A30" t="s">
        <v>809</v>
      </c>
      <c r="B30" t="s">
        <v>331</v>
      </c>
      <c r="C30" t="s">
        <v>451</v>
      </c>
      <c r="D30" s="63">
        <v>22</v>
      </c>
      <c r="E30">
        <v>3.4</v>
      </c>
      <c r="F30">
        <v>22.5</v>
      </c>
      <c r="G30">
        <v>33</v>
      </c>
      <c r="H30">
        <v>35</v>
      </c>
      <c r="I30">
        <v>36.5</v>
      </c>
      <c r="J30">
        <v>39</v>
      </c>
      <c r="K30">
        <v>40</v>
      </c>
      <c r="L30">
        <v>41</v>
      </c>
      <c r="M30">
        <v>44</v>
      </c>
      <c r="N30">
        <v>48</v>
      </c>
      <c r="O30">
        <v>72.150000000000006</v>
      </c>
    </row>
    <row r="31" spans="1:15">
      <c r="A31" t="s">
        <v>809</v>
      </c>
      <c r="B31" t="s">
        <v>331</v>
      </c>
      <c r="C31" t="s">
        <v>451</v>
      </c>
      <c r="D31" s="63">
        <v>71</v>
      </c>
      <c r="E31">
        <v>3.5</v>
      </c>
      <c r="F31">
        <v>25</v>
      </c>
      <c r="G31">
        <v>40</v>
      </c>
      <c r="H31">
        <v>45</v>
      </c>
      <c r="I31">
        <v>47</v>
      </c>
      <c r="J31">
        <v>50</v>
      </c>
      <c r="K31">
        <v>55</v>
      </c>
      <c r="L31">
        <v>60</v>
      </c>
      <c r="M31">
        <v>67</v>
      </c>
      <c r="N31">
        <v>80</v>
      </c>
      <c r="O31">
        <v>153</v>
      </c>
    </row>
    <row r="32" spans="1:15">
      <c r="A32" t="s">
        <v>809</v>
      </c>
      <c r="B32" t="s">
        <v>331</v>
      </c>
      <c r="C32" t="s">
        <v>455</v>
      </c>
      <c r="D32" s="63">
        <v>111</v>
      </c>
      <c r="E32">
        <v>4</v>
      </c>
      <c r="F32">
        <v>25</v>
      </c>
      <c r="G32">
        <v>40</v>
      </c>
      <c r="H32">
        <v>46</v>
      </c>
      <c r="I32">
        <v>49</v>
      </c>
      <c r="J32">
        <v>50</v>
      </c>
      <c r="K32">
        <v>55</v>
      </c>
      <c r="L32">
        <v>57.5</v>
      </c>
      <c r="M32">
        <v>61</v>
      </c>
      <c r="N32">
        <v>70</v>
      </c>
      <c r="O32">
        <v>100</v>
      </c>
    </row>
    <row r="33" spans="1:15">
      <c r="A33" t="s">
        <v>809</v>
      </c>
      <c r="B33" t="s">
        <v>331</v>
      </c>
      <c r="C33" t="s">
        <v>455</v>
      </c>
      <c r="D33" s="63">
        <v>114</v>
      </c>
      <c r="E33">
        <v>8.6</v>
      </c>
      <c r="F33">
        <v>60</v>
      </c>
      <c r="G33">
        <v>84</v>
      </c>
      <c r="H33">
        <v>87</v>
      </c>
      <c r="I33">
        <v>90</v>
      </c>
      <c r="J33">
        <v>93</v>
      </c>
      <c r="K33">
        <v>96.5</v>
      </c>
      <c r="L33">
        <v>100</v>
      </c>
      <c r="M33">
        <v>110</v>
      </c>
      <c r="N33">
        <v>125</v>
      </c>
      <c r="O33">
        <v>180</v>
      </c>
    </row>
    <row r="34" spans="1:15">
      <c r="A34" t="s">
        <v>809</v>
      </c>
      <c r="B34" t="s">
        <v>331</v>
      </c>
      <c r="C34" t="s">
        <v>455</v>
      </c>
      <c r="D34" s="63">
        <v>121</v>
      </c>
      <c r="E34">
        <v>2.5</v>
      </c>
      <c r="F34">
        <v>19</v>
      </c>
      <c r="G34">
        <v>25</v>
      </c>
      <c r="H34">
        <v>25</v>
      </c>
      <c r="I34">
        <v>26</v>
      </c>
      <c r="J34">
        <v>29</v>
      </c>
      <c r="K34">
        <v>30</v>
      </c>
      <c r="L34">
        <v>32</v>
      </c>
      <c r="M34">
        <v>36</v>
      </c>
      <c r="N34">
        <v>43</v>
      </c>
      <c r="O34">
        <v>60</v>
      </c>
    </row>
    <row r="35" spans="1:15">
      <c r="A35" t="s">
        <v>809</v>
      </c>
      <c r="B35" t="s">
        <v>331</v>
      </c>
      <c r="C35" t="s">
        <v>455</v>
      </c>
      <c r="D35" s="63">
        <v>161</v>
      </c>
      <c r="E35">
        <v>3.4</v>
      </c>
      <c r="F35">
        <v>23</v>
      </c>
      <c r="G35">
        <v>35</v>
      </c>
      <c r="H35">
        <v>40</v>
      </c>
      <c r="I35">
        <v>43</v>
      </c>
      <c r="J35">
        <v>45</v>
      </c>
      <c r="K35">
        <v>50</v>
      </c>
      <c r="L35">
        <v>52</v>
      </c>
      <c r="M35">
        <v>58</v>
      </c>
      <c r="N35">
        <v>66</v>
      </c>
      <c r="O35">
        <v>100</v>
      </c>
    </row>
    <row r="36" spans="1:15">
      <c r="A36" t="s">
        <v>809</v>
      </c>
      <c r="B36" t="s">
        <v>331</v>
      </c>
      <c r="C36" t="s">
        <v>441</v>
      </c>
      <c r="D36" s="63">
        <v>311</v>
      </c>
      <c r="E36">
        <v>10.95</v>
      </c>
      <c r="F36">
        <v>70</v>
      </c>
      <c r="G36">
        <v>110</v>
      </c>
      <c r="H36">
        <v>120</v>
      </c>
      <c r="I36">
        <v>128</v>
      </c>
      <c r="J36">
        <v>137</v>
      </c>
      <c r="K36">
        <v>149</v>
      </c>
      <c r="L36">
        <v>157</v>
      </c>
      <c r="M36">
        <v>170</v>
      </c>
      <c r="N36">
        <v>198</v>
      </c>
      <c r="O36">
        <v>300</v>
      </c>
    </row>
    <row r="37" spans="1:15">
      <c r="A37" t="s">
        <v>809</v>
      </c>
      <c r="B37" t="s">
        <v>331</v>
      </c>
      <c r="C37" t="s">
        <v>433</v>
      </c>
      <c r="D37" s="63">
        <v>521</v>
      </c>
      <c r="E37">
        <v>10</v>
      </c>
      <c r="F37">
        <v>60</v>
      </c>
      <c r="G37">
        <v>95</v>
      </c>
      <c r="H37">
        <v>105</v>
      </c>
      <c r="I37">
        <v>110</v>
      </c>
      <c r="J37">
        <v>120</v>
      </c>
      <c r="K37">
        <v>128</v>
      </c>
      <c r="L37">
        <v>135</v>
      </c>
      <c r="M37">
        <v>145</v>
      </c>
      <c r="N37">
        <v>160</v>
      </c>
      <c r="O37">
        <v>230</v>
      </c>
    </row>
    <row r="38" spans="1:15">
      <c r="A38" t="s">
        <v>809</v>
      </c>
      <c r="B38" t="s">
        <v>331</v>
      </c>
      <c r="C38" t="s">
        <v>433</v>
      </c>
      <c r="D38" s="63">
        <v>522</v>
      </c>
      <c r="E38">
        <v>12.75</v>
      </c>
      <c r="F38">
        <v>90</v>
      </c>
      <c r="G38">
        <v>123</v>
      </c>
      <c r="H38">
        <v>128</v>
      </c>
      <c r="I38">
        <v>136.5</v>
      </c>
      <c r="J38">
        <v>145</v>
      </c>
      <c r="K38">
        <v>151.30000000000001</v>
      </c>
      <c r="L38">
        <v>160</v>
      </c>
      <c r="M38">
        <v>170</v>
      </c>
      <c r="N38">
        <v>190</v>
      </c>
      <c r="O38">
        <v>265</v>
      </c>
    </row>
    <row r="39" spans="1:15">
      <c r="A39" t="s">
        <v>809</v>
      </c>
      <c r="B39" t="s">
        <v>331</v>
      </c>
      <c r="C39" t="s">
        <v>433</v>
      </c>
      <c r="D39" s="63">
        <v>523</v>
      </c>
      <c r="E39">
        <v>13.95</v>
      </c>
      <c r="F39">
        <v>100</v>
      </c>
      <c r="G39">
        <v>139.5</v>
      </c>
      <c r="H39">
        <v>144</v>
      </c>
      <c r="I39">
        <v>151</v>
      </c>
      <c r="J39">
        <v>166.5</v>
      </c>
      <c r="K39">
        <v>175</v>
      </c>
      <c r="L39">
        <v>185</v>
      </c>
      <c r="M39">
        <v>198</v>
      </c>
      <c r="N39">
        <v>220</v>
      </c>
      <c r="O39">
        <v>321</v>
      </c>
    </row>
    <row r="40" spans="1:15">
      <c r="A40" t="s">
        <v>809</v>
      </c>
      <c r="B40" t="s">
        <v>331</v>
      </c>
      <c r="C40" t="s">
        <v>433</v>
      </c>
      <c r="D40" s="63">
        <v>531</v>
      </c>
      <c r="E40">
        <v>10.9</v>
      </c>
      <c r="F40">
        <v>69</v>
      </c>
      <c r="G40">
        <v>100</v>
      </c>
      <c r="H40">
        <v>108</v>
      </c>
      <c r="I40">
        <v>115.5</v>
      </c>
      <c r="J40">
        <v>127</v>
      </c>
      <c r="K40">
        <v>134</v>
      </c>
      <c r="L40">
        <v>140</v>
      </c>
      <c r="M40">
        <v>150</v>
      </c>
      <c r="N40">
        <v>170</v>
      </c>
      <c r="O40">
        <v>248</v>
      </c>
    </row>
    <row r="41" spans="1:15">
      <c r="A41" t="s">
        <v>809</v>
      </c>
      <c r="B41" t="s">
        <v>331</v>
      </c>
      <c r="C41" t="s">
        <v>433</v>
      </c>
      <c r="D41" s="63">
        <v>532</v>
      </c>
      <c r="E41">
        <v>14.2</v>
      </c>
      <c r="F41">
        <v>100</v>
      </c>
      <c r="G41">
        <v>137</v>
      </c>
      <c r="H41">
        <v>142</v>
      </c>
      <c r="I41">
        <v>150</v>
      </c>
      <c r="J41">
        <v>160</v>
      </c>
      <c r="K41">
        <v>168</v>
      </c>
      <c r="L41">
        <v>178</v>
      </c>
      <c r="M41">
        <v>190</v>
      </c>
      <c r="N41">
        <v>212</v>
      </c>
      <c r="O41">
        <v>300</v>
      </c>
    </row>
    <row r="42" spans="1:15">
      <c r="A42" t="s">
        <v>809</v>
      </c>
      <c r="B42" t="s">
        <v>331</v>
      </c>
      <c r="C42" t="s">
        <v>433</v>
      </c>
      <c r="D42" s="63">
        <v>533</v>
      </c>
      <c r="E42">
        <v>17</v>
      </c>
      <c r="F42">
        <v>120</v>
      </c>
      <c r="G42">
        <v>165</v>
      </c>
      <c r="H42">
        <v>168</v>
      </c>
      <c r="I42">
        <v>178.5</v>
      </c>
      <c r="J42">
        <v>184.5</v>
      </c>
      <c r="K42">
        <v>196</v>
      </c>
      <c r="L42">
        <v>208</v>
      </c>
      <c r="M42">
        <v>221</v>
      </c>
      <c r="N42">
        <v>252</v>
      </c>
      <c r="O42">
        <v>356</v>
      </c>
    </row>
    <row r="43" spans="1:15">
      <c r="A43" t="s">
        <v>809</v>
      </c>
      <c r="B43" t="s">
        <v>331</v>
      </c>
      <c r="C43" t="s">
        <v>433</v>
      </c>
      <c r="D43" s="63">
        <v>534</v>
      </c>
      <c r="E43">
        <v>18.149999999999999</v>
      </c>
      <c r="F43">
        <v>140</v>
      </c>
      <c r="G43">
        <v>175</v>
      </c>
      <c r="H43">
        <v>181.5</v>
      </c>
      <c r="I43">
        <v>194</v>
      </c>
      <c r="J43">
        <v>210</v>
      </c>
      <c r="K43">
        <v>220</v>
      </c>
      <c r="L43">
        <v>230</v>
      </c>
      <c r="M43">
        <v>248</v>
      </c>
      <c r="N43">
        <v>280</v>
      </c>
      <c r="O43">
        <v>400</v>
      </c>
    </row>
    <row r="44" spans="1:15">
      <c r="A44" t="s">
        <v>809</v>
      </c>
      <c r="B44" t="s">
        <v>331</v>
      </c>
      <c r="C44" t="s">
        <v>433</v>
      </c>
      <c r="D44" s="63">
        <v>575</v>
      </c>
      <c r="E44">
        <v>2.4900000000000002</v>
      </c>
      <c r="F44">
        <v>14</v>
      </c>
      <c r="G44">
        <v>23</v>
      </c>
      <c r="H44">
        <v>25</v>
      </c>
      <c r="I44">
        <v>26</v>
      </c>
      <c r="J44">
        <v>29</v>
      </c>
      <c r="K44">
        <v>30</v>
      </c>
      <c r="L44">
        <v>32</v>
      </c>
      <c r="M44">
        <v>35</v>
      </c>
      <c r="N44">
        <v>40</v>
      </c>
      <c r="O44">
        <v>64</v>
      </c>
    </row>
    <row r="45" spans="1:15">
      <c r="A45" t="s">
        <v>809</v>
      </c>
      <c r="B45" t="s">
        <v>331</v>
      </c>
      <c r="C45" t="s">
        <v>433</v>
      </c>
      <c r="D45" s="63">
        <v>577</v>
      </c>
      <c r="E45">
        <v>2.2000000000000002</v>
      </c>
      <c r="F45">
        <v>15</v>
      </c>
      <c r="G45">
        <v>22</v>
      </c>
      <c r="H45">
        <v>25</v>
      </c>
      <c r="I45">
        <v>26</v>
      </c>
      <c r="J45">
        <v>29</v>
      </c>
      <c r="K45">
        <v>30</v>
      </c>
      <c r="L45">
        <v>35</v>
      </c>
      <c r="M45">
        <v>39</v>
      </c>
      <c r="N45">
        <v>45</v>
      </c>
      <c r="O45">
        <v>78</v>
      </c>
    </row>
    <row r="46" spans="1:15">
      <c r="A46" t="s">
        <v>809</v>
      </c>
      <c r="B46" t="s">
        <v>331</v>
      </c>
      <c r="C46" t="s">
        <v>799</v>
      </c>
      <c r="D46" s="63">
        <v>615</v>
      </c>
      <c r="E46">
        <v>110</v>
      </c>
      <c r="F46">
        <v>850</v>
      </c>
      <c r="G46">
        <v>1150</v>
      </c>
      <c r="H46">
        <v>1220</v>
      </c>
      <c r="I46">
        <v>1300</v>
      </c>
      <c r="J46">
        <v>1339</v>
      </c>
      <c r="K46">
        <v>1395</v>
      </c>
      <c r="L46">
        <v>1460</v>
      </c>
      <c r="M46">
        <v>1550</v>
      </c>
      <c r="N46">
        <v>1700</v>
      </c>
      <c r="O46">
        <v>2300</v>
      </c>
    </row>
    <row r="47" spans="1:15">
      <c r="A47" t="s">
        <v>809</v>
      </c>
      <c r="B47" t="s">
        <v>572</v>
      </c>
      <c r="C47" t="s">
        <v>451</v>
      </c>
      <c r="D47" s="63">
        <v>11</v>
      </c>
      <c r="E47">
        <v>25</v>
      </c>
      <c r="F47">
        <v>46.9</v>
      </c>
      <c r="G47">
        <v>48.5</v>
      </c>
      <c r="H47">
        <v>50</v>
      </c>
      <c r="I47">
        <v>52</v>
      </c>
      <c r="J47">
        <v>54</v>
      </c>
      <c r="K47">
        <v>56.5</v>
      </c>
      <c r="L47">
        <v>58</v>
      </c>
      <c r="M47">
        <v>62</v>
      </c>
      <c r="N47">
        <v>70</v>
      </c>
      <c r="O47">
        <v>100</v>
      </c>
    </row>
    <row r="48" spans="1:15">
      <c r="A48" t="s">
        <v>809</v>
      </c>
      <c r="B48" t="s">
        <v>572</v>
      </c>
      <c r="C48" t="s">
        <v>451</v>
      </c>
      <c r="D48" s="63">
        <v>12</v>
      </c>
      <c r="E48">
        <v>25</v>
      </c>
      <c r="F48">
        <v>41.5</v>
      </c>
      <c r="G48">
        <v>46</v>
      </c>
      <c r="H48">
        <v>46</v>
      </c>
      <c r="I48">
        <v>48</v>
      </c>
      <c r="J48">
        <v>50</v>
      </c>
      <c r="K48">
        <v>50</v>
      </c>
      <c r="L48">
        <v>53.5</v>
      </c>
      <c r="M48">
        <v>58</v>
      </c>
      <c r="N48">
        <v>65</v>
      </c>
      <c r="O48">
        <v>91.7</v>
      </c>
    </row>
    <row r="49" spans="1:15">
      <c r="A49" t="s">
        <v>809</v>
      </c>
      <c r="B49" t="s">
        <v>572</v>
      </c>
      <c r="C49" t="s">
        <v>451</v>
      </c>
      <c r="D49" s="63">
        <v>13</v>
      </c>
      <c r="E49">
        <v>19.25</v>
      </c>
      <c r="F49">
        <v>35</v>
      </c>
      <c r="G49">
        <v>38.299999999999997</v>
      </c>
      <c r="H49">
        <v>40</v>
      </c>
      <c r="I49">
        <v>42</v>
      </c>
      <c r="J49">
        <v>45</v>
      </c>
      <c r="K49">
        <v>46.5</v>
      </c>
      <c r="L49">
        <v>49</v>
      </c>
      <c r="M49">
        <v>51</v>
      </c>
      <c r="N49">
        <v>60</v>
      </c>
      <c r="O49">
        <v>85</v>
      </c>
    </row>
    <row r="50" spans="1:15">
      <c r="A50" t="s">
        <v>809</v>
      </c>
      <c r="B50" t="s">
        <v>572</v>
      </c>
      <c r="C50" t="s">
        <v>451</v>
      </c>
      <c r="D50" s="63">
        <v>14</v>
      </c>
      <c r="E50">
        <v>20</v>
      </c>
      <c r="F50">
        <v>40</v>
      </c>
      <c r="G50">
        <v>47</v>
      </c>
      <c r="H50">
        <v>50</v>
      </c>
      <c r="I50">
        <v>51</v>
      </c>
      <c r="J50">
        <v>56</v>
      </c>
      <c r="K50">
        <v>60</v>
      </c>
      <c r="L50">
        <v>63.45</v>
      </c>
      <c r="M50">
        <v>70</v>
      </c>
      <c r="N50">
        <v>81</v>
      </c>
      <c r="O50">
        <v>150</v>
      </c>
    </row>
    <row r="51" spans="1:15">
      <c r="A51" t="s">
        <v>809</v>
      </c>
      <c r="B51" t="s">
        <v>572</v>
      </c>
      <c r="C51" t="s">
        <v>451</v>
      </c>
      <c r="D51" s="63">
        <v>22</v>
      </c>
      <c r="E51">
        <v>15</v>
      </c>
      <c r="F51">
        <v>33</v>
      </c>
      <c r="G51">
        <v>35</v>
      </c>
      <c r="H51">
        <v>37</v>
      </c>
      <c r="I51">
        <v>39</v>
      </c>
      <c r="J51">
        <v>40</v>
      </c>
      <c r="K51">
        <v>40.5</v>
      </c>
      <c r="L51">
        <v>43</v>
      </c>
      <c r="M51">
        <v>45</v>
      </c>
      <c r="N51">
        <v>50</v>
      </c>
      <c r="O51">
        <v>74</v>
      </c>
    </row>
    <row r="52" spans="1:15">
      <c r="A52" t="s">
        <v>809</v>
      </c>
      <c r="B52" t="s">
        <v>572</v>
      </c>
      <c r="C52" t="s">
        <v>451</v>
      </c>
      <c r="D52" s="63">
        <v>71</v>
      </c>
      <c r="E52">
        <v>15</v>
      </c>
      <c r="F52">
        <v>35</v>
      </c>
      <c r="G52">
        <v>45</v>
      </c>
      <c r="H52">
        <v>47</v>
      </c>
      <c r="I52">
        <v>50</v>
      </c>
      <c r="J52">
        <v>52</v>
      </c>
      <c r="K52">
        <v>56</v>
      </c>
      <c r="L52">
        <v>60</v>
      </c>
      <c r="M52">
        <v>70</v>
      </c>
      <c r="N52">
        <v>80</v>
      </c>
      <c r="O52">
        <v>160</v>
      </c>
    </row>
    <row r="53" spans="1:15">
      <c r="A53" t="s">
        <v>809</v>
      </c>
      <c r="B53" t="s">
        <v>572</v>
      </c>
      <c r="C53" t="s">
        <v>455</v>
      </c>
      <c r="D53" s="63">
        <v>111</v>
      </c>
      <c r="E53">
        <v>16.666666667000001</v>
      </c>
      <c r="F53">
        <v>40</v>
      </c>
      <c r="G53">
        <v>46</v>
      </c>
      <c r="H53">
        <v>49</v>
      </c>
      <c r="I53">
        <v>50</v>
      </c>
      <c r="J53">
        <v>54</v>
      </c>
      <c r="K53">
        <v>56</v>
      </c>
      <c r="L53">
        <v>60</v>
      </c>
      <c r="M53">
        <v>65</v>
      </c>
      <c r="N53">
        <v>73.5</v>
      </c>
      <c r="O53">
        <v>105</v>
      </c>
    </row>
    <row r="54" spans="1:15">
      <c r="A54" t="s">
        <v>809</v>
      </c>
      <c r="B54" t="s">
        <v>572</v>
      </c>
      <c r="C54" t="s">
        <v>455</v>
      </c>
      <c r="D54" s="63">
        <v>114</v>
      </c>
      <c r="E54">
        <v>42</v>
      </c>
      <c r="F54">
        <v>80</v>
      </c>
      <c r="G54">
        <v>87</v>
      </c>
      <c r="H54">
        <v>90</v>
      </c>
      <c r="I54">
        <v>94</v>
      </c>
      <c r="J54">
        <v>96.5</v>
      </c>
      <c r="K54">
        <v>100</v>
      </c>
      <c r="L54">
        <v>105</v>
      </c>
      <c r="M54">
        <v>115</v>
      </c>
      <c r="N54">
        <v>130</v>
      </c>
      <c r="O54">
        <v>185</v>
      </c>
    </row>
    <row r="55" spans="1:15">
      <c r="A55" t="s">
        <v>809</v>
      </c>
      <c r="B55" t="s">
        <v>572</v>
      </c>
      <c r="C55" t="s">
        <v>455</v>
      </c>
      <c r="D55" s="63">
        <v>121</v>
      </c>
      <c r="E55">
        <v>12</v>
      </c>
      <c r="F55">
        <v>24.5</v>
      </c>
      <c r="G55">
        <v>25</v>
      </c>
      <c r="H55">
        <v>25.1</v>
      </c>
      <c r="I55">
        <v>29</v>
      </c>
      <c r="J55">
        <v>30</v>
      </c>
      <c r="K55">
        <v>30</v>
      </c>
      <c r="L55">
        <v>34</v>
      </c>
      <c r="M55">
        <v>38</v>
      </c>
      <c r="N55">
        <v>45</v>
      </c>
      <c r="O55">
        <v>60</v>
      </c>
    </row>
    <row r="56" spans="1:15">
      <c r="A56" t="s">
        <v>809</v>
      </c>
      <c r="B56" t="s">
        <v>572</v>
      </c>
      <c r="C56" t="s">
        <v>455</v>
      </c>
      <c r="D56" s="63">
        <v>161</v>
      </c>
      <c r="E56">
        <v>15.666666666999999</v>
      </c>
      <c r="F56">
        <v>35</v>
      </c>
      <c r="G56">
        <v>39.5</v>
      </c>
      <c r="H56">
        <v>42</v>
      </c>
      <c r="I56">
        <v>44.5</v>
      </c>
      <c r="J56">
        <v>46</v>
      </c>
      <c r="K56">
        <v>50</v>
      </c>
      <c r="L56">
        <v>55</v>
      </c>
      <c r="M56">
        <v>60</v>
      </c>
      <c r="N56">
        <v>69</v>
      </c>
      <c r="O56">
        <v>100</v>
      </c>
    </row>
    <row r="57" spans="1:15">
      <c r="A57" t="s">
        <v>809</v>
      </c>
      <c r="B57" t="s">
        <v>572</v>
      </c>
      <c r="C57" t="s">
        <v>441</v>
      </c>
      <c r="D57" s="63">
        <v>311</v>
      </c>
      <c r="E57">
        <v>45.166666667000001</v>
      </c>
      <c r="F57">
        <v>106</v>
      </c>
      <c r="G57">
        <v>120</v>
      </c>
      <c r="H57">
        <v>128</v>
      </c>
      <c r="I57">
        <v>136</v>
      </c>
      <c r="J57">
        <v>145</v>
      </c>
      <c r="K57">
        <v>150</v>
      </c>
      <c r="L57">
        <v>162</v>
      </c>
      <c r="M57">
        <v>180</v>
      </c>
      <c r="N57">
        <v>200</v>
      </c>
      <c r="O57">
        <v>300</v>
      </c>
    </row>
    <row r="58" spans="1:15">
      <c r="A58" t="s">
        <v>809</v>
      </c>
      <c r="B58" t="s">
        <v>572</v>
      </c>
      <c r="C58" t="s">
        <v>433</v>
      </c>
      <c r="D58" s="63">
        <v>521</v>
      </c>
      <c r="E58">
        <v>40</v>
      </c>
      <c r="F58">
        <v>85</v>
      </c>
      <c r="G58">
        <v>107</v>
      </c>
      <c r="H58">
        <v>110</v>
      </c>
      <c r="I58">
        <v>120</v>
      </c>
      <c r="J58">
        <v>125</v>
      </c>
      <c r="K58">
        <v>133</v>
      </c>
      <c r="L58">
        <v>140</v>
      </c>
      <c r="M58">
        <v>150</v>
      </c>
      <c r="N58">
        <v>166</v>
      </c>
      <c r="O58">
        <v>235</v>
      </c>
    </row>
    <row r="59" spans="1:15">
      <c r="A59" t="s">
        <v>809</v>
      </c>
      <c r="B59" t="s">
        <v>572</v>
      </c>
      <c r="C59" t="s">
        <v>433</v>
      </c>
      <c r="D59" s="63">
        <v>522</v>
      </c>
      <c r="E59">
        <v>53.333333332999999</v>
      </c>
      <c r="F59">
        <v>124</v>
      </c>
      <c r="G59">
        <v>130</v>
      </c>
      <c r="H59">
        <v>135</v>
      </c>
      <c r="I59">
        <v>142</v>
      </c>
      <c r="J59">
        <v>150</v>
      </c>
      <c r="K59">
        <v>158</v>
      </c>
      <c r="L59">
        <v>165</v>
      </c>
      <c r="M59">
        <v>178</v>
      </c>
      <c r="N59">
        <v>198</v>
      </c>
      <c r="O59">
        <v>273</v>
      </c>
    </row>
    <row r="60" spans="1:15">
      <c r="A60" t="s">
        <v>809</v>
      </c>
      <c r="B60" t="s">
        <v>572</v>
      </c>
      <c r="C60" t="s">
        <v>433</v>
      </c>
      <c r="D60" s="63">
        <v>523</v>
      </c>
      <c r="E60">
        <v>66.666666667000001</v>
      </c>
      <c r="F60">
        <v>140</v>
      </c>
      <c r="G60">
        <v>149</v>
      </c>
      <c r="H60">
        <v>150</v>
      </c>
      <c r="I60">
        <v>165</v>
      </c>
      <c r="J60">
        <v>175</v>
      </c>
      <c r="K60">
        <v>182</v>
      </c>
      <c r="L60">
        <v>190</v>
      </c>
      <c r="M60">
        <v>203.5</v>
      </c>
      <c r="N60">
        <v>230</v>
      </c>
      <c r="O60">
        <v>325</v>
      </c>
    </row>
    <row r="61" spans="1:15">
      <c r="A61" t="s">
        <v>809</v>
      </c>
      <c r="B61" t="s">
        <v>572</v>
      </c>
      <c r="C61" t="s">
        <v>433</v>
      </c>
      <c r="D61" s="63">
        <v>531</v>
      </c>
      <c r="E61">
        <v>48</v>
      </c>
      <c r="F61">
        <v>95</v>
      </c>
      <c r="G61">
        <v>110</v>
      </c>
      <c r="H61">
        <v>116.5</v>
      </c>
      <c r="I61">
        <v>123.5</v>
      </c>
      <c r="J61">
        <v>135</v>
      </c>
      <c r="K61">
        <v>139.5</v>
      </c>
      <c r="L61">
        <v>146</v>
      </c>
      <c r="M61">
        <v>156</v>
      </c>
      <c r="N61">
        <v>176</v>
      </c>
      <c r="O61">
        <v>250</v>
      </c>
    </row>
    <row r="62" spans="1:15">
      <c r="A62" t="s">
        <v>809</v>
      </c>
      <c r="B62" t="s">
        <v>572</v>
      </c>
      <c r="C62" t="s">
        <v>433</v>
      </c>
      <c r="D62" s="63">
        <v>532</v>
      </c>
      <c r="E62">
        <v>72</v>
      </c>
      <c r="F62">
        <v>140</v>
      </c>
      <c r="G62">
        <v>147</v>
      </c>
      <c r="H62">
        <v>151.5</v>
      </c>
      <c r="I62">
        <v>159.5</v>
      </c>
      <c r="J62">
        <v>166.5</v>
      </c>
      <c r="K62">
        <v>175</v>
      </c>
      <c r="L62">
        <v>183.1</v>
      </c>
      <c r="M62">
        <v>195</v>
      </c>
      <c r="N62">
        <v>220</v>
      </c>
      <c r="O62">
        <v>304</v>
      </c>
    </row>
    <row r="63" spans="1:15">
      <c r="A63" t="s">
        <v>809</v>
      </c>
      <c r="B63" t="s">
        <v>572</v>
      </c>
      <c r="C63" t="s">
        <v>433</v>
      </c>
      <c r="D63" s="63">
        <v>533</v>
      </c>
      <c r="E63">
        <v>88.333333332999999</v>
      </c>
      <c r="F63">
        <v>160</v>
      </c>
      <c r="G63">
        <v>175</v>
      </c>
      <c r="H63">
        <v>180</v>
      </c>
      <c r="I63">
        <v>184.5</v>
      </c>
      <c r="J63">
        <v>194</v>
      </c>
      <c r="K63">
        <v>201</v>
      </c>
      <c r="L63">
        <v>215</v>
      </c>
      <c r="M63">
        <v>230</v>
      </c>
      <c r="N63">
        <v>260</v>
      </c>
      <c r="O63">
        <v>364</v>
      </c>
    </row>
    <row r="64" spans="1:15">
      <c r="A64" t="s">
        <v>809</v>
      </c>
      <c r="B64" t="s">
        <v>572</v>
      </c>
      <c r="C64" t="s">
        <v>433</v>
      </c>
      <c r="D64" s="63">
        <v>534</v>
      </c>
      <c r="E64">
        <v>95</v>
      </c>
      <c r="F64">
        <v>180</v>
      </c>
      <c r="G64">
        <v>185</v>
      </c>
      <c r="H64">
        <v>192.5</v>
      </c>
      <c r="I64">
        <v>205</v>
      </c>
      <c r="J64">
        <v>220</v>
      </c>
      <c r="K64">
        <v>228</v>
      </c>
      <c r="L64">
        <v>240</v>
      </c>
      <c r="M64">
        <v>254</v>
      </c>
      <c r="N64">
        <v>290</v>
      </c>
      <c r="O64">
        <v>400</v>
      </c>
    </row>
    <row r="65" spans="1:15">
      <c r="A65" t="s">
        <v>809</v>
      </c>
      <c r="B65" t="s">
        <v>572</v>
      </c>
      <c r="C65" t="s">
        <v>433</v>
      </c>
      <c r="D65" s="63">
        <v>575</v>
      </c>
      <c r="E65">
        <v>10</v>
      </c>
      <c r="F65">
        <v>20</v>
      </c>
      <c r="G65">
        <v>25</v>
      </c>
      <c r="H65">
        <v>26</v>
      </c>
      <c r="I65">
        <v>28</v>
      </c>
      <c r="J65">
        <v>30</v>
      </c>
      <c r="K65">
        <v>31</v>
      </c>
      <c r="L65">
        <v>33</v>
      </c>
      <c r="M65">
        <v>36</v>
      </c>
      <c r="N65">
        <v>40</v>
      </c>
      <c r="O65">
        <v>65</v>
      </c>
    </row>
    <row r="66" spans="1:15">
      <c r="A66" t="s">
        <v>809</v>
      </c>
      <c r="B66" t="s">
        <v>572</v>
      </c>
      <c r="C66" t="s">
        <v>433</v>
      </c>
      <c r="D66" s="63">
        <v>577</v>
      </c>
      <c r="E66">
        <v>10</v>
      </c>
      <c r="F66">
        <v>22</v>
      </c>
      <c r="G66">
        <v>25</v>
      </c>
      <c r="H66">
        <v>26</v>
      </c>
      <c r="I66">
        <v>29</v>
      </c>
      <c r="J66">
        <v>30</v>
      </c>
      <c r="K66">
        <v>31</v>
      </c>
      <c r="L66">
        <v>35</v>
      </c>
      <c r="M66">
        <v>40</v>
      </c>
      <c r="N66">
        <v>47</v>
      </c>
      <c r="O66">
        <v>75</v>
      </c>
    </row>
    <row r="67" spans="1:15">
      <c r="A67" t="s">
        <v>809</v>
      </c>
      <c r="B67" t="s">
        <v>572</v>
      </c>
      <c r="C67" t="s">
        <v>799</v>
      </c>
      <c r="D67" s="63">
        <v>615</v>
      </c>
      <c r="E67">
        <v>550</v>
      </c>
      <c r="F67">
        <v>1100</v>
      </c>
      <c r="G67">
        <v>1236.5</v>
      </c>
      <c r="H67">
        <v>1300</v>
      </c>
      <c r="I67">
        <v>1330</v>
      </c>
      <c r="J67">
        <v>1380</v>
      </c>
      <c r="K67">
        <v>1430</v>
      </c>
      <c r="L67">
        <v>1500</v>
      </c>
      <c r="M67">
        <v>1600</v>
      </c>
      <c r="N67">
        <v>1750</v>
      </c>
      <c r="O67">
        <v>2350</v>
      </c>
    </row>
    <row r="68" spans="1:15">
      <c r="A68" t="s">
        <v>809</v>
      </c>
      <c r="B68" t="s">
        <v>485</v>
      </c>
      <c r="C68" t="s">
        <v>451</v>
      </c>
      <c r="D68" s="63">
        <v>11</v>
      </c>
      <c r="E68">
        <v>23.333333332999999</v>
      </c>
      <c r="F68">
        <v>48.1</v>
      </c>
      <c r="G68">
        <v>50</v>
      </c>
      <c r="H68">
        <v>51</v>
      </c>
      <c r="I68">
        <v>52</v>
      </c>
      <c r="J68">
        <v>55</v>
      </c>
      <c r="K68">
        <v>58</v>
      </c>
      <c r="L68">
        <v>60</v>
      </c>
      <c r="M68">
        <v>64</v>
      </c>
      <c r="N68">
        <v>70</v>
      </c>
      <c r="O68">
        <v>100</v>
      </c>
    </row>
    <row r="69" spans="1:15">
      <c r="A69" t="s">
        <v>809</v>
      </c>
      <c r="B69" t="s">
        <v>485</v>
      </c>
      <c r="C69" t="s">
        <v>451</v>
      </c>
      <c r="D69" s="63">
        <v>12</v>
      </c>
      <c r="E69">
        <v>25</v>
      </c>
      <c r="F69">
        <v>43.6</v>
      </c>
      <c r="G69">
        <v>46</v>
      </c>
      <c r="H69">
        <v>47</v>
      </c>
      <c r="I69">
        <v>48</v>
      </c>
      <c r="J69">
        <v>50</v>
      </c>
      <c r="K69">
        <v>52</v>
      </c>
      <c r="L69">
        <v>55</v>
      </c>
      <c r="M69">
        <v>60</v>
      </c>
      <c r="N69">
        <v>66</v>
      </c>
      <c r="O69">
        <v>93</v>
      </c>
    </row>
    <row r="70" spans="1:15">
      <c r="A70" t="s">
        <v>809</v>
      </c>
      <c r="B70" t="s">
        <v>485</v>
      </c>
      <c r="C70" t="s">
        <v>451</v>
      </c>
      <c r="D70" s="63">
        <v>13</v>
      </c>
      <c r="E70">
        <v>20</v>
      </c>
      <c r="F70">
        <v>35</v>
      </c>
      <c r="G70">
        <v>40</v>
      </c>
      <c r="H70">
        <v>40</v>
      </c>
      <c r="I70">
        <v>44</v>
      </c>
      <c r="J70">
        <v>45</v>
      </c>
      <c r="K70">
        <v>48</v>
      </c>
      <c r="L70">
        <v>50</v>
      </c>
      <c r="M70">
        <v>52</v>
      </c>
      <c r="N70">
        <v>60</v>
      </c>
      <c r="O70">
        <v>85</v>
      </c>
    </row>
    <row r="71" spans="1:15">
      <c r="A71" t="s">
        <v>809</v>
      </c>
      <c r="B71" t="s">
        <v>485</v>
      </c>
      <c r="C71" t="s">
        <v>451</v>
      </c>
      <c r="D71" s="63">
        <v>14</v>
      </c>
      <c r="E71">
        <v>20</v>
      </c>
      <c r="F71">
        <v>43</v>
      </c>
      <c r="G71">
        <v>50</v>
      </c>
      <c r="H71">
        <v>50</v>
      </c>
      <c r="I71">
        <v>54</v>
      </c>
      <c r="J71">
        <v>58</v>
      </c>
      <c r="K71">
        <v>60</v>
      </c>
      <c r="L71">
        <v>65</v>
      </c>
      <c r="M71">
        <v>70</v>
      </c>
      <c r="N71">
        <v>83</v>
      </c>
      <c r="O71">
        <v>155</v>
      </c>
    </row>
    <row r="72" spans="1:15">
      <c r="A72" t="s">
        <v>809</v>
      </c>
      <c r="B72" t="s">
        <v>485</v>
      </c>
      <c r="C72" t="s">
        <v>451</v>
      </c>
      <c r="D72" s="63">
        <v>22</v>
      </c>
      <c r="E72">
        <v>15</v>
      </c>
      <c r="F72">
        <v>34</v>
      </c>
      <c r="G72">
        <v>36</v>
      </c>
      <c r="H72">
        <v>38</v>
      </c>
      <c r="I72">
        <v>40</v>
      </c>
      <c r="J72">
        <v>40</v>
      </c>
      <c r="K72">
        <v>41.5</v>
      </c>
      <c r="L72">
        <v>44</v>
      </c>
      <c r="M72">
        <v>45</v>
      </c>
      <c r="N72">
        <v>50</v>
      </c>
      <c r="O72">
        <v>70</v>
      </c>
    </row>
    <row r="73" spans="1:15">
      <c r="A73" t="s">
        <v>809</v>
      </c>
      <c r="B73" t="s">
        <v>485</v>
      </c>
      <c r="C73" t="s">
        <v>451</v>
      </c>
      <c r="D73" s="63">
        <v>71</v>
      </c>
      <c r="E73">
        <v>15.833333333000001</v>
      </c>
      <c r="F73">
        <v>37.5</v>
      </c>
      <c r="G73">
        <v>46.4</v>
      </c>
      <c r="H73">
        <v>49</v>
      </c>
      <c r="I73">
        <v>50</v>
      </c>
      <c r="J73">
        <v>53.5</v>
      </c>
      <c r="K73">
        <v>58</v>
      </c>
      <c r="L73">
        <v>60</v>
      </c>
      <c r="M73">
        <v>70</v>
      </c>
      <c r="N73">
        <v>84</v>
      </c>
      <c r="O73">
        <v>155</v>
      </c>
    </row>
    <row r="74" spans="1:15">
      <c r="A74" t="s">
        <v>809</v>
      </c>
      <c r="B74" t="s">
        <v>485</v>
      </c>
      <c r="C74" t="s">
        <v>455</v>
      </c>
      <c r="D74" s="63">
        <v>111</v>
      </c>
      <c r="E74">
        <v>18</v>
      </c>
      <c r="F74">
        <v>40</v>
      </c>
      <c r="G74">
        <v>48</v>
      </c>
      <c r="H74">
        <v>49</v>
      </c>
      <c r="I74">
        <v>50</v>
      </c>
      <c r="J74">
        <v>55</v>
      </c>
      <c r="K74">
        <v>57.5</v>
      </c>
      <c r="L74">
        <v>60</v>
      </c>
      <c r="M74">
        <v>65</v>
      </c>
      <c r="N74">
        <v>75</v>
      </c>
      <c r="O74">
        <v>105</v>
      </c>
    </row>
    <row r="75" spans="1:15">
      <c r="A75" t="s">
        <v>809</v>
      </c>
      <c r="B75" t="s">
        <v>485</v>
      </c>
      <c r="C75" t="s">
        <v>455</v>
      </c>
      <c r="D75" s="63">
        <v>114</v>
      </c>
      <c r="E75">
        <v>44.85</v>
      </c>
      <c r="F75">
        <v>80.5</v>
      </c>
      <c r="G75">
        <v>89</v>
      </c>
      <c r="H75">
        <v>90</v>
      </c>
      <c r="I75">
        <v>95.5</v>
      </c>
      <c r="J75">
        <v>98.5</v>
      </c>
      <c r="K75">
        <v>101</v>
      </c>
      <c r="L75">
        <v>109</v>
      </c>
      <c r="M75">
        <v>117.5</v>
      </c>
      <c r="N75">
        <v>135</v>
      </c>
      <c r="O75">
        <v>185</v>
      </c>
    </row>
    <row r="76" spans="1:15">
      <c r="A76" t="s">
        <v>809</v>
      </c>
      <c r="B76" t="s">
        <v>485</v>
      </c>
      <c r="C76" t="s">
        <v>455</v>
      </c>
      <c r="D76" s="63">
        <v>121</v>
      </c>
      <c r="E76">
        <v>13</v>
      </c>
      <c r="F76">
        <v>25</v>
      </c>
      <c r="G76">
        <v>25</v>
      </c>
      <c r="H76">
        <v>26</v>
      </c>
      <c r="I76">
        <v>30</v>
      </c>
      <c r="J76">
        <v>30.5</v>
      </c>
      <c r="K76">
        <v>31</v>
      </c>
      <c r="L76">
        <v>35</v>
      </c>
      <c r="M76">
        <v>39</v>
      </c>
      <c r="N76">
        <v>45</v>
      </c>
      <c r="O76">
        <v>60</v>
      </c>
    </row>
    <row r="77" spans="1:15">
      <c r="A77" t="s">
        <v>809</v>
      </c>
      <c r="B77" t="s">
        <v>485</v>
      </c>
      <c r="C77" t="s">
        <v>455</v>
      </c>
      <c r="D77" s="63">
        <v>161</v>
      </c>
      <c r="E77">
        <v>16</v>
      </c>
      <c r="F77">
        <v>36</v>
      </c>
      <c r="G77">
        <v>40.5</v>
      </c>
      <c r="H77">
        <v>43</v>
      </c>
      <c r="I77">
        <v>45</v>
      </c>
      <c r="J77">
        <v>46.85</v>
      </c>
      <c r="K77">
        <v>50</v>
      </c>
      <c r="L77">
        <v>55</v>
      </c>
      <c r="M77">
        <v>60</v>
      </c>
      <c r="N77">
        <v>70</v>
      </c>
      <c r="O77">
        <v>102</v>
      </c>
    </row>
    <row r="78" spans="1:15">
      <c r="A78" t="s">
        <v>809</v>
      </c>
      <c r="B78" t="s">
        <v>485</v>
      </c>
      <c r="C78" t="s">
        <v>441</v>
      </c>
      <c r="D78" s="63">
        <v>311</v>
      </c>
      <c r="E78">
        <v>45</v>
      </c>
      <c r="F78">
        <v>116</v>
      </c>
      <c r="G78">
        <v>123.5</v>
      </c>
      <c r="H78">
        <v>135</v>
      </c>
      <c r="I78">
        <v>140</v>
      </c>
      <c r="J78">
        <v>149.5</v>
      </c>
      <c r="K78">
        <v>157</v>
      </c>
      <c r="L78">
        <v>168</v>
      </c>
      <c r="M78">
        <v>182</v>
      </c>
      <c r="N78">
        <v>205</v>
      </c>
      <c r="O78">
        <v>320</v>
      </c>
    </row>
    <row r="79" spans="1:15">
      <c r="A79" t="s">
        <v>809</v>
      </c>
      <c r="B79" t="s">
        <v>485</v>
      </c>
      <c r="C79" t="s">
        <v>433</v>
      </c>
      <c r="D79" s="63">
        <v>521</v>
      </c>
      <c r="E79">
        <v>40</v>
      </c>
      <c r="F79">
        <v>90</v>
      </c>
      <c r="G79">
        <v>110</v>
      </c>
      <c r="H79">
        <v>112</v>
      </c>
      <c r="I79">
        <v>120</v>
      </c>
      <c r="J79">
        <v>129</v>
      </c>
      <c r="K79">
        <v>137</v>
      </c>
      <c r="L79">
        <v>143</v>
      </c>
      <c r="M79">
        <v>151</v>
      </c>
      <c r="N79">
        <v>170</v>
      </c>
      <c r="O79">
        <v>240</v>
      </c>
    </row>
    <row r="80" spans="1:15">
      <c r="A80" t="s">
        <v>809</v>
      </c>
      <c r="B80" t="s">
        <v>485</v>
      </c>
      <c r="C80" t="s">
        <v>433</v>
      </c>
      <c r="D80" s="63">
        <v>522</v>
      </c>
      <c r="E80">
        <v>54</v>
      </c>
      <c r="F80">
        <v>130</v>
      </c>
      <c r="G80">
        <v>135</v>
      </c>
      <c r="H80">
        <v>139.5</v>
      </c>
      <c r="I80">
        <v>145.5</v>
      </c>
      <c r="J80">
        <v>155</v>
      </c>
      <c r="K80">
        <v>160</v>
      </c>
      <c r="L80">
        <v>170</v>
      </c>
      <c r="M80">
        <v>180</v>
      </c>
      <c r="N80">
        <v>200</v>
      </c>
      <c r="O80">
        <v>280</v>
      </c>
    </row>
    <row r="81" spans="1:15">
      <c r="A81" t="s">
        <v>809</v>
      </c>
      <c r="B81" t="s">
        <v>485</v>
      </c>
      <c r="C81" t="s">
        <v>433</v>
      </c>
      <c r="D81" s="63">
        <v>523</v>
      </c>
      <c r="E81">
        <v>68</v>
      </c>
      <c r="F81">
        <v>145</v>
      </c>
      <c r="G81">
        <v>151</v>
      </c>
      <c r="H81">
        <v>155</v>
      </c>
      <c r="I81">
        <v>170</v>
      </c>
      <c r="J81">
        <v>179</v>
      </c>
      <c r="K81">
        <v>187</v>
      </c>
      <c r="L81">
        <v>195</v>
      </c>
      <c r="M81">
        <v>209</v>
      </c>
      <c r="N81">
        <v>235</v>
      </c>
      <c r="O81">
        <v>340</v>
      </c>
    </row>
    <row r="82" spans="1:15">
      <c r="A82" t="s">
        <v>809</v>
      </c>
      <c r="B82" t="s">
        <v>485</v>
      </c>
      <c r="C82" t="s">
        <v>433</v>
      </c>
      <c r="D82" s="63">
        <v>531</v>
      </c>
      <c r="E82">
        <v>47.666666667000001</v>
      </c>
      <c r="F82">
        <v>100</v>
      </c>
      <c r="G82">
        <v>115</v>
      </c>
      <c r="H82">
        <v>120</v>
      </c>
      <c r="I82">
        <v>127.5</v>
      </c>
      <c r="J82">
        <v>139.5</v>
      </c>
      <c r="K82">
        <v>142</v>
      </c>
      <c r="L82">
        <v>150</v>
      </c>
      <c r="M82">
        <v>160</v>
      </c>
      <c r="N82">
        <v>180</v>
      </c>
      <c r="O82">
        <v>250</v>
      </c>
    </row>
    <row r="83" spans="1:15">
      <c r="A83" t="s">
        <v>809</v>
      </c>
      <c r="B83" t="s">
        <v>485</v>
      </c>
      <c r="C83" t="s">
        <v>433</v>
      </c>
      <c r="D83" s="63">
        <v>532</v>
      </c>
      <c r="E83">
        <v>75</v>
      </c>
      <c r="F83">
        <v>145</v>
      </c>
      <c r="G83">
        <v>151</v>
      </c>
      <c r="H83">
        <v>155</v>
      </c>
      <c r="I83">
        <v>164.5</v>
      </c>
      <c r="J83">
        <v>170</v>
      </c>
      <c r="K83">
        <v>179.8</v>
      </c>
      <c r="L83">
        <v>187.5</v>
      </c>
      <c r="M83">
        <v>200</v>
      </c>
      <c r="N83">
        <v>225</v>
      </c>
      <c r="O83">
        <v>305</v>
      </c>
    </row>
    <row r="84" spans="1:15">
      <c r="A84" t="s">
        <v>809</v>
      </c>
      <c r="B84" t="s">
        <v>485</v>
      </c>
      <c r="C84" t="s">
        <v>433</v>
      </c>
      <c r="D84" s="63">
        <v>533</v>
      </c>
      <c r="E84">
        <v>90</v>
      </c>
      <c r="F84">
        <v>168</v>
      </c>
      <c r="G84">
        <v>180</v>
      </c>
      <c r="H84">
        <v>182</v>
      </c>
      <c r="I84">
        <v>190</v>
      </c>
      <c r="J84">
        <v>198</v>
      </c>
      <c r="K84">
        <v>208</v>
      </c>
      <c r="L84">
        <v>220</v>
      </c>
      <c r="M84">
        <v>235</v>
      </c>
      <c r="N84">
        <v>265</v>
      </c>
      <c r="O84">
        <v>368</v>
      </c>
    </row>
    <row r="85" spans="1:15">
      <c r="A85" t="s">
        <v>809</v>
      </c>
      <c r="B85" t="s">
        <v>485</v>
      </c>
      <c r="C85" t="s">
        <v>433</v>
      </c>
      <c r="D85" s="63">
        <v>534</v>
      </c>
      <c r="E85">
        <v>100</v>
      </c>
      <c r="F85">
        <v>185</v>
      </c>
      <c r="G85">
        <v>192</v>
      </c>
      <c r="H85">
        <v>198.5</v>
      </c>
      <c r="I85">
        <v>210</v>
      </c>
      <c r="J85">
        <v>227.5</v>
      </c>
      <c r="K85">
        <v>234.5</v>
      </c>
      <c r="L85">
        <v>245</v>
      </c>
      <c r="M85">
        <v>260</v>
      </c>
      <c r="N85">
        <v>293</v>
      </c>
      <c r="O85">
        <v>400</v>
      </c>
    </row>
    <row r="86" spans="1:15">
      <c r="A86" t="s">
        <v>809</v>
      </c>
      <c r="B86" t="s">
        <v>485</v>
      </c>
      <c r="C86" t="s">
        <v>433</v>
      </c>
      <c r="D86" s="63">
        <v>575</v>
      </c>
      <c r="E86">
        <v>10</v>
      </c>
      <c r="F86">
        <v>21</v>
      </c>
      <c r="G86">
        <v>26</v>
      </c>
      <c r="H86">
        <v>27</v>
      </c>
      <c r="I86">
        <v>29</v>
      </c>
      <c r="J86">
        <v>30</v>
      </c>
      <c r="K86">
        <v>32</v>
      </c>
      <c r="L86">
        <v>34</v>
      </c>
      <c r="M86">
        <v>36</v>
      </c>
      <c r="N86">
        <v>42</v>
      </c>
      <c r="O86">
        <v>64</v>
      </c>
    </row>
    <row r="87" spans="1:15">
      <c r="A87" t="s">
        <v>809</v>
      </c>
      <c r="B87" t="s">
        <v>485</v>
      </c>
      <c r="C87" t="s">
        <v>433</v>
      </c>
      <c r="D87" s="63">
        <v>577</v>
      </c>
      <c r="E87">
        <v>10</v>
      </c>
      <c r="F87">
        <v>23</v>
      </c>
      <c r="G87">
        <v>25</v>
      </c>
      <c r="H87">
        <v>28</v>
      </c>
      <c r="I87">
        <v>30</v>
      </c>
      <c r="J87">
        <v>30.3</v>
      </c>
      <c r="K87">
        <v>32</v>
      </c>
      <c r="L87">
        <v>35</v>
      </c>
      <c r="M87">
        <v>40</v>
      </c>
      <c r="N87">
        <v>47</v>
      </c>
      <c r="O87">
        <v>74</v>
      </c>
    </row>
    <row r="88" spans="1:15">
      <c r="A88" t="s">
        <v>809</v>
      </c>
      <c r="B88" t="s">
        <v>485</v>
      </c>
      <c r="C88" t="s">
        <v>799</v>
      </c>
      <c r="D88" s="63">
        <v>615</v>
      </c>
      <c r="E88">
        <v>500</v>
      </c>
      <c r="F88">
        <v>1145</v>
      </c>
      <c r="G88">
        <v>1250</v>
      </c>
      <c r="H88">
        <v>1318</v>
      </c>
      <c r="I88">
        <v>1353</v>
      </c>
      <c r="J88">
        <v>1400</v>
      </c>
      <c r="K88">
        <v>1450</v>
      </c>
      <c r="L88">
        <v>1500</v>
      </c>
      <c r="M88">
        <v>1600</v>
      </c>
      <c r="N88">
        <v>1764</v>
      </c>
      <c r="O88">
        <v>2394</v>
      </c>
    </row>
    <row r="89" spans="1:15">
      <c r="A89" t="s">
        <v>809</v>
      </c>
      <c r="B89" t="s">
        <v>327</v>
      </c>
      <c r="C89" t="s">
        <v>451</v>
      </c>
      <c r="D89" s="63">
        <v>11</v>
      </c>
      <c r="E89">
        <v>23.333333332999999</v>
      </c>
      <c r="F89">
        <v>49.4</v>
      </c>
      <c r="G89">
        <v>51</v>
      </c>
      <c r="H89">
        <v>52</v>
      </c>
      <c r="I89">
        <v>53</v>
      </c>
      <c r="J89">
        <v>56</v>
      </c>
      <c r="K89">
        <v>59.5</v>
      </c>
      <c r="L89">
        <v>60</v>
      </c>
      <c r="M89">
        <v>65</v>
      </c>
      <c r="N89">
        <v>72</v>
      </c>
      <c r="O89">
        <v>100</v>
      </c>
    </row>
    <row r="90" spans="1:15">
      <c r="A90" t="s">
        <v>809</v>
      </c>
      <c r="B90" t="s">
        <v>327</v>
      </c>
      <c r="C90" t="s">
        <v>451</v>
      </c>
      <c r="D90" s="63">
        <v>12</v>
      </c>
      <c r="E90">
        <v>25</v>
      </c>
      <c r="F90">
        <v>45</v>
      </c>
      <c r="G90">
        <v>46</v>
      </c>
      <c r="H90">
        <v>48</v>
      </c>
      <c r="I90">
        <v>50</v>
      </c>
      <c r="J90">
        <v>51</v>
      </c>
      <c r="K90">
        <v>53</v>
      </c>
      <c r="L90">
        <v>56</v>
      </c>
      <c r="M90">
        <v>60</v>
      </c>
      <c r="N90">
        <v>67</v>
      </c>
      <c r="O90">
        <v>95</v>
      </c>
    </row>
    <row r="91" spans="1:15">
      <c r="A91" t="s">
        <v>809</v>
      </c>
      <c r="B91" t="s">
        <v>327</v>
      </c>
      <c r="C91" t="s">
        <v>451</v>
      </c>
      <c r="D91" s="63">
        <v>13</v>
      </c>
      <c r="E91">
        <v>20</v>
      </c>
      <c r="F91">
        <v>38</v>
      </c>
      <c r="G91">
        <v>40</v>
      </c>
      <c r="H91">
        <v>41</v>
      </c>
      <c r="I91">
        <v>45</v>
      </c>
      <c r="J91">
        <v>46</v>
      </c>
      <c r="K91">
        <v>49</v>
      </c>
      <c r="L91">
        <v>50</v>
      </c>
      <c r="M91">
        <v>55</v>
      </c>
      <c r="N91">
        <v>60</v>
      </c>
      <c r="O91">
        <v>88</v>
      </c>
    </row>
    <row r="92" spans="1:15">
      <c r="A92" t="s">
        <v>809</v>
      </c>
      <c r="B92" t="s">
        <v>327</v>
      </c>
      <c r="C92" t="s">
        <v>451</v>
      </c>
      <c r="D92" s="63">
        <v>14</v>
      </c>
      <c r="E92">
        <v>20</v>
      </c>
      <c r="F92">
        <v>45</v>
      </c>
      <c r="G92">
        <v>50</v>
      </c>
      <c r="H92">
        <v>51</v>
      </c>
      <c r="I92">
        <v>55</v>
      </c>
      <c r="J92">
        <v>60</v>
      </c>
      <c r="K92">
        <v>64</v>
      </c>
      <c r="L92">
        <v>65</v>
      </c>
      <c r="M92">
        <v>73</v>
      </c>
      <c r="N92">
        <v>85</v>
      </c>
      <c r="O92">
        <v>150</v>
      </c>
    </row>
    <row r="93" spans="1:15">
      <c r="A93" t="s">
        <v>809</v>
      </c>
      <c r="B93" t="s">
        <v>327</v>
      </c>
      <c r="C93" t="s">
        <v>451</v>
      </c>
      <c r="D93" s="63">
        <v>22</v>
      </c>
      <c r="E93">
        <v>15</v>
      </c>
      <c r="F93">
        <v>35</v>
      </c>
      <c r="G93">
        <v>36</v>
      </c>
      <c r="H93">
        <v>39</v>
      </c>
      <c r="I93">
        <v>40</v>
      </c>
      <c r="J93">
        <v>40.5</v>
      </c>
      <c r="K93">
        <v>42.5</v>
      </c>
      <c r="L93">
        <v>45</v>
      </c>
      <c r="M93">
        <v>46</v>
      </c>
      <c r="N93">
        <v>50</v>
      </c>
      <c r="O93">
        <v>70</v>
      </c>
    </row>
    <row r="94" spans="1:15">
      <c r="A94" t="s">
        <v>809</v>
      </c>
      <c r="B94" t="s">
        <v>327</v>
      </c>
      <c r="C94" t="s">
        <v>451</v>
      </c>
      <c r="D94" s="63">
        <v>71</v>
      </c>
      <c r="E94">
        <v>16.433333333</v>
      </c>
      <c r="F94">
        <v>40</v>
      </c>
      <c r="G94">
        <v>49</v>
      </c>
      <c r="H94">
        <v>50</v>
      </c>
      <c r="I94">
        <v>52</v>
      </c>
      <c r="J94">
        <v>55</v>
      </c>
      <c r="K94">
        <v>60</v>
      </c>
      <c r="L94">
        <v>62</v>
      </c>
      <c r="M94">
        <v>70</v>
      </c>
      <c r="N94">
        <v>86.5</v>
      </c>
      <c r="O94">
        <v>160</v>
      </c>
    </row>
    <row r="95" spans="1:15">
      <c r="A95" t="s">
        <v>809</v>
      </c>
      <c r="B95" t="s">
        <v>327</v>
      </c>
      <c r="C95" t="s">
        <v>455</v>
      </c>
      <c r="D95" s="63">
        <v>111</v>
      </c>
      <c r="E95">
        <v>20</v>
      </c>
      <c r="F95">
        <v>42</v>
      </c>
      <c r="G95">
        <v>49</v>
      </c>
      <c r="H95">
        <v>50</v>
      </c>
      <c r="I95">
        <v>52.5</v>
      </c>
      <c r="J95">
        <v>55.5</v>
      </c>
      <c r="K95">
        <v>60</v>
      </c>
      <c r="L95">
        <v>61</v>
      </c>
      <c r="M95">
        <v>66</v>
      </c>
      <c r="N95">
        <v>75</v>
      </c>
      <c r="O95">
        <v>110</v>
      </c>
    </row>
    <row r="96" spans="1:15">
      <c r="A96" t="s">
        <v>809</v>
      </c>
      <c r="B96" t="s">
        <v>327</v>
      </c>
      <c r="C96" t="s">
        <v>455</v>
      </c>
      <c r="D96" s="63">
        <v>114</v>
      </c>
      <c r="E96">
        <v>45</v>
      </c>
      <c r="F96">
        <v>86.3</v>
      </c>
      <c r="G96">
        <v>89</v>
      </c>
      <c r="H96">
        <v>95</v>
      </c>
      <c r="I96">
        <v>99</v>
      </c>
      <c r="J96">
        <v>100</v>
      </c>
      <c r="K96">
        <v>105</v>
      </c>
      <c r="L96">
        <v>111</v>
      </c>
      <c r="M96">
        <v>120</v>
      </c>
      <c r="N96">
        <v>135</v>
      </c>
      <c r="O96">
        <v>190</v>
      </c>
    </row>
    <row r="97" spans="1:15">
      <c r="A97" t="s">
        <v>809</v>
      </c>
      <c r="B97" t="s">
        <v>327</v>
      </c>
      <c r="C97" t="s">
        <v>455</v>
      </c>
      <c r="D97" s="63">
        <v>121</v>
      </c>
      <c r="E97">
        <v>14.833333333000001</v>
      </c>
      <c r="F97">
        <v>25</v>
      </c>
      <c r="G97">
        <v>25</v>
      </c>
      <c r="H97">
        <v>28</v>
      </c>
      <c r="I97">
        <v>30</v>
      </c>
      <c r="J97">
        <v>31</v>
      </c>
      <c r="K97">
        <v>31.5</v>
      </c>
      <c r="L97">
        <v>35</v>
      </c>
      <c r="M97">
        <v>40</v>
      </c>
      <c r="N97">
        <v>45</v>
      </c>
      <c r="O97">
        <v>60</v>
      </c>
    </row>
    <row r="98" spans="1:15">
      <c r="A98" t="s">
        <v>809</v>
      </c>
      <c r="B98" t="s">
        <v>327</v>
      </c>
      <c r="C98" t="s">
        <v>455</v>
      </c>
      <c r="D98" s="63">
        <v>161</v>
      </c>
      <c r="E98">
        <v>15.642857143000001</v>
      </c>
      <c r="F98">
        <v>36.799999999999997</v>
      </c>
      <c r="G98">
        <v>41.5</v>
      </c>
      <c r="H98">
        <v>45</v>
      </c>
      <c r="I98">
        <v>46.5</v>
      </c>
      <c r="J98">
        <v>48</v>
      </c>
      <c r="K98">
        <v>52</v>
      </c>
      <c r="L98">
        <v>55.5</v>
      </c>
      <c r="M98">
        <v>60</v>
      </c>
      <c r="N98">
        <v>70</v>
      </c>
      <c r="O98">
        <v>105</v>
      </c>
    </row>
    <row r="99" spans="1:15">
      <c r="A99" t="s">
        <v>809</v>
      </c>
      <c r="B99" t="s">
        <v>327</v>
      </c>
      <c r="C99" t="s">
        <v>441</v>
      </c>
      <c r="D99" s="63">
        <v>311</v>
      </c>
      <c r="E99">
        <v>48.5</v>
      </c>
      <c r="F99">
        <v>119.5</v>
      </c>
      <c r="G99">
        <v>129</v>
      </c>
      <c r="H99">
        <v>140</v>
      </c>
      <c r="I99">
        <v>146</v>
      </c>
      <c r="J99">
        <v>151</v>
      </c>
      <c r="K99">
        <v>160</v>
      </c>
      <c r="L99">
        <v>173</v>
      </c>
      <c r="M99">
        <v>189</v>
      </c>
      <c r="N99">
        <v>215</v>
      </c>
      <c r="O99">
        <v>330</v>
      </c>
    </row>
    <row r="100" spans="1:15">
      <c r="A100" t="s">
        <v>809</v>
      </c>
      <c r="B100" t="s">
        <v>327</v>
      </c>
      <c r="C100" t="s">
        <v>433</v>
      </c>
      <c r="D100" s="63">
        <v>521</v>
      </c>
      <c r="E100">
        <v>41.428571429000002</v>
      </c>
      <c r="F100">
        <v>100</v>
      </c>
      <c r="G100">
        <v>112</v>
      </c>
      <c r="H100">
        <v>115</v>
      </c>
      <c r="I100">
        <v>125</v>
      </c>
      <c r="J100">
        <v>131</v>
      </c>
      <c r="K100">
        <v>140</v>
      </c>
      <c r="L100">
        <v>146</v>
      </c>
      <c r="M100">
        <v>155</v>
      </c>
      <c r="N100">
        <v>175</v>
      </c>
      <c r="O100">
        <v>250</v>
      </c>
    </row>
    <row r="101" spans="1:15">
      <c r="A101" t="s">
        <v>809</v>
      </c>
      <c r="B101" t="s">
        <v>327</v>
      </c>
      <c r="C101" t="s">
        <v>433</v>
      </c>
      <c r="D101" s="63">
        <v>522</v>
      </c>
      <c r="E101">
        <v>53.666666667000001</v>
      </c>
      <c r="F101">
        <v>134</v>
      </c>
      <c r="G101">
        <v>137</v>
      </c>
      <c r="H101">
        <v>141.5</v>
      </c>
      <c r="I101">
        <v>150</v>
      </c>
      <c r="J101">
        <v>159</v>
      </c>
      <c r="K101">
        <v>165</v>
      </c>
      <c r="L101">
        <v>175</v>
      </c>
      <c r="M101">
        <v>185</v>
      </c>
      <c r="N101">
        <v>206</v>
      </c>
      <c r="O101">
        <v>285</v>
      </c>
    </row>
    <row r="102" spans="1:15">
      <c r="A102" t="s">
        <v>809</v>
      </c>
      <c r="B102" t="s">
        <v>327</v>
      </c>
      <c r="C102" t="s">
        <v>433</v>
      </c>
      <c r="D102" s="63">
        <v>523</v>
      </c>
      <c r="E102">
        <v>67.333333332999999</v>
      </c>
      <c r="F102">
        <v>150</v>
      </c>
      <c r="G102">
        <v>155</v>
      </c>
      <c r="H102">
        <v>160</v>
      </c>
      <c r="I102">
        <v>175</v>
      </c>
      <c r="J102">
        <v>182</v>
      </c>
      <c r="K102">
        <v>192</v>
      </c>
      <c r="L102">
        <v>200</v>
      </c>
      <c r="M102">
        <v>215</v>
      </c>
      <c r="N102">
        <v>241.5</v>
      </c>
      <c r="O102">
        <v>350</v>
      </c>
    </row>
    <row r="103" spans="1:15">
      <c r="A103" t="s">
        <v>809</v>
      </c>
      <c r="B103" t="s">
        <v>327</v>
      </c>
      <c r="C103" t="s">
        <v>433</v>
      </c>
      <c r="D103" s="63">
        <v>531</v>
      </c>
      <c r="E103">
        <v>48.5</v>
      </c>
      <c r="F103">
        <v>110</v>
      </c>
      <c r="G103">
        <v>118</v>
      </c>
      <c r="H103">
        <v>123</v>
      </c>
      <c r="I103">
        <v>134</v>
      </c>
      <c r="J103">
        <v>143</v>
      </c>
      <c r="K103">
        <v>145.5</v>
      </c>
      <c r="L103">
        <v>152</v>
      </c>
      <c r="M103">
        <v>165</v>
      </c>
      <c r="N103">
        <v>185</v>
      </c>
      <c r="O103">
        <v>260</v>
      </c>
    </row>
    <row r="104" spans="1:15">
      <c r="A104" t="s">
        <v>809</v>
      </c>
      <c r="B104" t="s">
        <v>327</v>
      </c>
      <c r="C104" t="s">
        <v>433</v>
      </c>
      <c r="D104" s="63">
        <v>532</v>
      </c>
      <c r="E104">
        <v>75</v>
      </c>
      <c r="F104">
        <v>150</v>
      </c>
      <c r="G104">
        <v>155</v>
      </c>
      <c r="H104">
        <v>160</v>
      </c>
      <c r="I104">
        <v>169</v>
      </c>
      <c r="J104">
        <v>175</v>
      </c>
      <c r="K104">
        <v>182</v>
      </c>
      <c r="L104">
        <v>191</v>
      </c>
      <c r="M104">
        <v>205</v>
      </c>
      <c r="N104">
        <v>230</v>
      </c>
      <c r="O104">
        <v>314</v>
      </c>
    </row>
    <row r="105" spans="1:15">
      <c r="A105" t="s">
        <v>809</v>
      </c>
      <c r="B105" t="s">
        <v>327</v>
      </c>
      <c r="C105" t="s">
        <v>433</v>
      </c>
      <c r="D105" s="63">
        <v>533</v>
      </c>
      <c r="E105">
        <v>94.6</v>
      </c>
      <c r="F105">
        <v>175</v>
      </c>
      <c r="G105">
        <v>181.5</v>
      </c>
      <c r="H105">
        <v>189.25</v>
      </c>
      <c r="I105">
        <v>195</v>
      </c>
      <c r="J105">
        <v>203</v>
      </c>
      <c r="K105">
        <v>212.5</v>
      </c>
      <c r="L105">
        <v>225</v>
      </c>
      <c r="M105">
        <v>240</v>
      </c>
      <c r="N105">
        <v>270</v>
      </c>
      <c r="O105">
        <v>372</v>
      </c>
    </row>
    <row r="106" spans="1:15">
      <c r="A106" t="s">
        <v>809</v>
      </c>
      <c r="B106" t="s">
        <v>327</v>
      </c>
      <c r="C106" t="s">
        <v>433</v>
      </c>
      <c r="D106" s="63">
        <v>534</v>
      </c>
      <c r="E106">
        <v>100</v>
      </c>
      <c r="F106">
        <v>189</v>
      </c>
      <c r="G106">
        <v>196</v>
      </c>
      <c r="H106">
        <v>203.5</v>
      </c>
      <c r="I106">
        <v>220</v>
      </c>
      <c r="J106">
        <v>235</v>
      </c>
      <c r="K106">
        <v>240</v>
      </c>
      <c r="L106">
        <v>250</v>
      </c>
      <c r="M106">
        <v>266</v>
      </c>
      <c r="N106">
        <v>300</v>
      </c>
      <c r="O106">
        <v>420</v>
      </c>
    </row>
    <row r="107" spans="1:15">
      <c r="A107" t="s">
        <v>809</v>
      </c>
      <c r="B107" t="s">
        <v>327</v>
      </c>
      <c r="C107" t="s">
        <v>433</v>
      </c>
      <c r="D107" s="63">
        <v>575</v>
      </c>
      <c r="E107">
        <v>10</v>
      </c>
      <c r="F107">
        <v>24.2</v>
      </c>
      <c r="G107">
        <v>27</v>
      </c>
      <c r="H107">
        <v>28</v>
      </c>
      <c r="I107">
        <v>30</v>
      </c>
      <c r="J107">
        <v>31</v>
      </c>
      <c r="K107">
        <v>33</v>
      </c>
      <c r="L107">
        <v>35</v>
      </c>
      <c r="M107">
        <v>38</v>
      </c>
      <c r="N107">
        <v>44</v>
      </c>
      <c r="O107">
        <v>65</v>
      </c>
    </row>
    <row r="108" spans="1:15">
      <c r="A108" t="s">
        <v>809</v>
      </c>
      <c r="B108" t="s">
        <v>327</v>
      </c>
      <c r="C108" t="s">
        <v>433</v>
      </c>
      <c r="D108" s="63">
        <v>577</v>
      </c>
      <c r="E108">
        <v>10</v>
      </c>
      <c r="F108">
        <v>23.5</v>
      </c>
      <c r="G108">
        <v>26</v>
      </c>
      <c r="H108">
        <v>29</v>
      </c>
      <c r="I108">
        <v>30</v>
      </c>
      <c r="J108">
        <v>31</v>
      </c>
      <c r="K108">
        <v>34</v>
      </c>
      <c r="L108">
        <v>37</v>
      </c>
      <c r="M108">
        <v>40</v>
      </c>
      <c r="N108">
        <v>47</v>
      </c>
      <c r="O108">
        <v>75</v>
      </c>
    </row>
    <row r="109" spans="1:15">
      <c r="A109" t="s">
        <v>809</v>
      </c>
      <c r="B109" t="s">
        <v>327</v>
      </c>
      <c r="C109" t="s">
        <v>799</v>
      </c>
      <c r="D109" s="63">
        <v>615</v>
      </c>
      <c r="E109">
        <v>566.66666667000004</v>
      </c>
      <c r="F109">
        <v>1200</v>
      </c>
      <c r="G109">
        <v>1296</v>
      </c>
      <c r="H109">
        <v>1350</v>
      </c>
      <c r="I109">
        <v>1396</v>
      </c>
      <c r="J109">
        <v>1420</v>
      </c>
      <c r="K109">
        <v>1492</v>
      </c>
      <c r="L109">
        <v>1543</v>
      </c>
      <c r="M109">
        <v>1633</v>
      </c>
      <c r="N109">
        <v>1795</v>
      </c>
      <c r="O109">
        <v>2450</v>
      </c>
    </row>
    <row r="110" spans="1:15">
      <c r="A110" t="s">
        <v>809</v>
      </c>
      <c r="B110" t="s">
        <v>484</v>
      </c>
      <c r="C110" t="s">
        <v>451</v>
      </c>
      <c r="D110" s="63">
        <v>11</v>
      </c>
      <c r="E110">
        <v>23.166666667000001</v>
      </c>
      <c r="F110">
        <v>50</v>
      </c>
      <c r="G110">
        <v>51.5</v>
      </c>
      <c r="H110">
        <v>52</v>
      </c>
      <c r="I110">
        <v>54</v>
      </c>
      <c r="J110">
        <v>57</v>
      </c>
      <c r="K110">
        <v>60</v>
      </c>
      <c r="L110">
        <v>62</v>
      </c>
      <c r="M110">
        <v>65</v>
      </c>
      <c r="N110">
        <v>73</v>
      </c>
      <c r="O110">
        <v>100</v>
      </c>
    </row>
    <row r="111" spans="1:15">
      <c r="A111" t="s">
        <v>809</v>
      </c>
      <c r="B111" t="s">
        <v>484</v>
      </c>
      <c r="C111" t="s">
        <v>451</v>
      </c>
      <c r="D111" s="63">
        <v>12</v>
      </c>
      <c r="E111">
        <v>30</v>
      </c>
      <c r="F111">
        <v>45</v>
      </c>
      <c r="G111">
        <v>47</v>
      </c>
      <c r="H111">
        <v>49</v>
      </c>
      <c r="I111">
        <v>50</v>
      </c>
      <c r="J111">
        <v>52</v>
      </c>
      <c r="K111">
        <v>55</v>
      </c>
      <c r="L111">
        <v>57</v>
      </c>
      <c r="M111">
        <v>60</v>
      </c>
      <c r="N111">
        <v>68</v>
      </c>
      <c r="O111">
        <v>95</v>
      </c>
    </row>
    <row r="112" spans="1:15">
      <c r="A112" t="s">
        <v>809</v>
      </c>
      <c r="B112" t="s">
        <v>484</v>
      </c>
      <c r="C112" t="s">
        <v>451</v>
      </c>
      <c r="D112" s="63">
        <v>13</v>
      </c>
      <c r="E112">
        <v>20</v>
      </c>
      <c r="F112">
        <v>40</v>
      </c>
      <c r="G112">
        <v>41</v>
      </c>
      <c r="H112">
        <v>43</v>
      </c>
      <c r="I112">
        <v>45.5</v>
      </c>
      <c r="J112">
        <v>47</v>
      </c>
      <c r="K112">
        <v>50</v>
      </c>
      <c r="L112">
        <v>52</v>
      </c>
      <c r="M112">
        <v>55</v>
      </c>
      <c r="N112">
        <v>60</v>
      </c>
      <c r="O112">
        <v>90</v>
      </c>
    </row>
    <row r="113" spans="1:15">
      <c r="A113" t="s">
        <v>809</v>
      </c>
      <c r="B113" t="s">
        <v>484</v>
      </c>
      <c r="C113" t="s">
        <v>451</v>
      </c>
      <c r="D113" s="63">
        <v>14</v>
      </c>
      <c r="E113">
        <v>21.333333332999999</v>
      </c>
      <c r="F113">
        <v>45.9</v>
      </c>
      <c r="G113">
        <v>50</v>
      </c>
      <c r="H113">
        <v>54</v>
      </c>
      <c r="I113">
        <v>58</v>
      </c>
      <c r="J113">
        <v>60</v>
      </c>
      <c r="K113">
        <v>64.5</v>
      </c>
      <c r="L113">
        <v>67</v>
      </c>
      <c r="M113">
        <v>75</v>
      </c>
      <c r="N113">
        <v>86</v>
      </c>
      <c r="O113">
        <v>150</v>
      </c>
    </row>
    <row r="114" spans="1:15">
      <c r="A114" t="s">
        <v>809</v>
      </c>
      <c r="B114" t="s">
        <v>484</v>
      </c>
      <c r="C114" t="s">
        <v>451</v>
      </c>
      <c r="D114" s="63">
        <v>22</v>
      </c>
      <c r="E114">
        <v>15</v>
      </c>
      <c r="F114">
        <v>35</v>
      </c>
      <c r="G114">
        <v>38</v>
      </c>
      <c r="H114">
        <v>40</v>
      </c>
      <c r="I114">
        <v>40.5</v>
      </c>
      <c r="J114">
        <v>41</v>
      </c>
      <c r="K114">
        <v>43</v>
      </c>
      <c r="L114">
        <v>45</v>
      </c>
      <c r="M114">
        <v>47</v>
      </c>
      <c r="N114">
        <v>50</v>
      </c>
      <c r="O114">
        <v>70</v>
      </c>
    </row>
    <row r="115" spans="1:15">
      <c r="A115" t="s">
        <v>809</v>
      </c>
      <c r="B115" t="s">
        <v>484</v>
      </c>
      <c r="C115" t="s">
        <v>451</v>
      </c>
      <c r="D115" s="63">
        <v>71</v>
      </c>
      <c r="E115">
        <v>17.5</v>
      </c>
      <c r="F115">
        <v>40</v>
      </c>
      <c r="G115">
        <v>50</v>
      </c>
      <c r="H115">
        <v>51</v>
      </c>
      <c r="I115">
        <v>54.5</v>
      </c>
      <c r="J115">
        <v>57</v>
      </c>
      <c r="K115">
        <v>60</v>
      </c>
      <c r="L115">
        <v>62</v>
      </c>
      <c r="M115">
        <v>70</v>
      </c>
      <c r="N115">
        <v>87.5</v>
      </c>
      <c r="O115">
        <v>160</v>
      </c>
    </row>
    <row r="116" spans="1:15">
      <c r="A116" t="s">
        <v>809</v>
      </c>
      <c r="B116" t="s">
        <v>484</v>
      </c>
      <c r="C116" t="s">
        <v>455</v>
      </c>
      <c r="D116" s="63">
        <v>111</v>
      </c>
      <c r="E116">
        <v>20</v>
      </c>
      <c r="F116">
        <v>45</v>
      </c>
      <c r="G116">
        <v>49.5</v>
      </c>
      <c r="H116">
        <v>50</v>
      </c>
      <c r="I116">
        <v>55</v>
      </c>
      <c r="J116">
        <v>57.5</v>
      </c>
      <c r="K116">
        <v>60</v>
      </c>
      <c r="L116">
        <v>62</v>
      </c>
      <c r="M116">
        <v>68</v>
      </c>
      <c r="N116">
        <v>75</v>
      </c>
      <c r="O116">
        <v>110</v>
      </c>
    </row>
    <row r="117" spans="1:15">
      <c r="A117" t="s">
        <v>809</v>
      </c>
      <c r="B117" t="s">
        <v>484</v>
      </c>
      <c r="C117" t="s">
        <v>455</v>
      </c>
      <c r="D117" s="63">
        <v>114</v>
      </c>
      <c r="E117">
        <v>49</v>
      </c>
      <c r="F117">
        <v>88</v>
      </c>
      <c r="G117">
        <v>91</v>
      </c>
      <c r="H117">
        <v>98</v>
      </c>
      <c r="I117">
        <v>100</v>
      </c>
      <c r="J117">
        <v>103</v>
      </c>
      <c r="K117">
        <v>105</v>
      </c>
      <c r="L117">
        <v>114</v>
      </c>
      <c r="M117">
        <v>120.5</v>
      </c>
      <c r="N117">
        <v>139.69999999999999</v>
      </c>
      <c r="O117">
        <v>191</v>
      </c>
    </row>
    <row r="118" spans="1:15">
      <c r="A118" t="s">
        <v>809</v>
      </c>
      <c r="B118" t="s">
        <v>484</v>
      </c>
      <c r="C118" t="s">
        <v>455</v>
      </c>
      <c r="D118" s="63">
        <v>121</v>
      </c>
      <c r="E118">
        <v>15</v>
      </c>
      <c r="F118">
        <v>25</v>
      </c>
      <c r="G118">
        <v>27</v>
      </c>
      <c r="H118">
        <v>29</v>
      </c>
      <c r="I118">
        <v>30</v>
      </c>
      <c r="J118">
        <v>31.5</v>
      </c>
      <c r="K118">
        <v>33</v>
      </c>
      <c r="L118">
        <v>36</v>
      </c>
      <c r="M118">
        <v>40</v>
      </c>
      <c r="N118">
        <v>45.5</v>
      </c>
      <c r="O118">
        <v>60</v>
      </c>
    </row>
    <row r="119" spans="1:15">
      <c r="A119" t="s">
        <v>809</v>
      </c>
      <c r="B119" t="s">
        <v>484</v>
      </c>
      <c r="C119" t="s">
        <v>455</v>
      </c>
      <c r="D119" s="63">
        <v>161</v>
      </c>
      <c r="E119">
        <v>17.5</v>
      </c>
      <c r="F119">
        <v>39.5</v>
      </c>
      <c r="G119">
        <v>42</v>
      </c>
      <c r="H119">
        <v>45.5</v>
      </c>
      <c r="I119">
        <v>47</v>
      </c>
      <c r="J119">
        <v>50</v>
      </c>
      <c r="K119">
        <v>55</v>
      </c>
      <c r="L119">
        <v>57</v>
      </c>
      <c r="M119">
        <v>60.5</v>
      </c>
      <c r="N119">
        <v>70</v>
      </c>
      <c r="O119">
        <v>105</v>
      </c>
    </row>
    <row r="120" spans="1:15">
      <c r="A120" t="s">
        <v>809</v>
      </c>
      <c r="B120" t="s">
        <v>484</v>
      </c>
      <c r="C120" t="s">
        <v>441</v>
      </c>
      <c r="D120" s="63">
        <v>311</v>
      </c>
      <c r="E120">
        <v>48.5</v>
      </c>
      <c r="F120">
        <v>121</v>
      </c>
      <c r="G120">
        <v>133</v>
      </c>
      <c r="H120">
        <v>145</v>
      </c>
      <c r="I120">
        <v>150</v>
      </c>
      <c r="J120">
        <v>152</v>
      </c>
      <c r="K120">
        <v>165</v>
      </c>
      <c r="L120">
        <v>180</v>
      </c>
      <c r="M120">
        <v>194</v>
      </c>
      <c r="N120">
        <v>220</v>
      </c>
      <c r="O120">
        <v>340</v>
      </c>
    </row>
    <row r="121" spans="1:15">
      <c r="A121" t="s">
        <v>809</v>
      </c>
      <c r="B121" t="s">
        <v>484</v>
      </c>
      <c r="C121" t="s">
        <v>433</v>
      </c>
      <c r="D121" s="63">
        <v>521</v>
      </c>
      <c r="E121">
        <v>41.666666667000001</v>
      </c>
      <c r="F121">
        <v>100</v>
      </c>
      <c r="G121">
        <v>115</v>
      </c>
      <c r="H121">
        <v>120</v>
      </c>
      <c r="I121">
        <v>130</v>
      </c>
      <c r="J121">
        <v>135</v>
      </c>
      <c r="K121">
        <v>145</v>
      </c>
      <c r="L121">
        <v>150</v>
      </c>
      <c r="M121">
        <v>160</v>
      </c>
      <c r="N121">
        <v>180</v>
      </c>
      <c r="O121">
        <v>250</v>
      </c>
    </row>
    <row r="122" spans="1:15">
      <c r="A122" t="s">
        <v>809</v>
      </c>
      <c r="B122" t="s">
        <v>484</v>
      </c>
      <c r="C122" t="s">
        <v>433</v>
      </c>
      <c r="D122" s="63">
        <v>522</v>
      </c>
      <c r="E122">
        <v>55.666666667000001</v>
      </c>
      <c r="F122">
        <v>136</v>
      </c>
      <c r="G122">
        <v>141</v>
      </c>
      <c r="H122">
        <v>149</v>
      </c>
      <c r="I122">
        <v>154</v>
      </c>
      <c r="J122">
        <v>160.94999999999999</v>
      </c>
      <c r="K122">
        <v>170</v>
      </c>
      <c r="L122">
        <v>180</v>
      </c>
      <c r="M122">
        <v>190</v>
      </c>
      <c r="N122">
        <v>210</v>
      </c>
      <c r="O122">
        <v>290</v>
      </c>
    </row>
    <row r="123" spans="1:15">
      <c r="A123" t="s">
        <v>809</v>
      </c>
      <c r="B123" t="s">
        <v>484</v>
      </c>
      <c r="C123" t="s">
        <v>433</v>
      </c>
      <c r="D123" s="63">
        <v>523</v>
      </c>
      <c r="E123">
        <v>66.166666667000001</v>
      </c>
      <c r="F123">
        <v>153</v>
      </c>
      <c r="G123">
        <v>160</v>
      </c>
      <c r="H123">
        <v>166</v>
      </c>
      <c r="I123">
        <v>180</v>
      </c>
      <c r="J123">
        <v>185.5</v>
      </c>
      <c r="K123">
        <v>197</v>
      </c>
      <c r="L123">
        <v>203</v>
      </c>
      <c r="M123">
        <v>220</v>
      </c>
      <c r="N123">
        <v>250</v>
      </c>
      <c r="O123">
        <v>350</v>
      </c>
    </row>
    <row r="124" spans="1:15">
      <c r="A124" t="s">
        <v>809</v>
      </c>
      <c r="B124" t="s">
        <v>484</v>
      </c>
      <c r="C124" t="s">
        <v>433</v>
      </c>
      <c r="D124" s="63">
        <v>531</v>
      </c>
      <c r="E124">
        <v>49.333333332999999</v>
      </c>
      <c r="F124">
        <v>115</v>
      </c>
      <c r="G124">
        <v>122</v>
      </c>
      <c r="H124">
        <v>128</v>
      </c>
      <c r="I124">
        <v>140</v>
      </c>
      <c r="J124">
        <v>145.5</v>
      </c>
      <c r="K124">
        <v>150</v>
      </c>
      <c r="L124">
        <v>157</v>
      </c>
      <c r="M124">
        <v>170</v>
      </c>
      <c r="N124">
        <v>190</v>
      </c>
      <c r="O124">
        <v>264</v>
      </c>
    </row>
    <row r="125" spans="1:15">
      <c r="A125" t="s">
        <v>809</v>
      </c>
      <c r="B125" t="s">
        <v>484</v>
      </c>
      <c r="C125" t="s">
        <v>433</v>
      </c>
      <c r="D125" s="63">
        <v>532</v>
      </c>
      <c r="E125">
        <v>78.8</v>
      </c>
      <c r="F125">
        <v>154</v>
      </c>
      <c r="G125">
        <v>159</v>
      </c>
      <c r="H125">
        <v>163</v>
      </c>
      <c r="I125">
        <v>172</v>
      </c>
      <c r="J125">
        <v>180</v>
      </c>
      <c r="K125">
        <v>185.5</v>
      </c>
      <c r="L125">
        <v>195</v>
      </c>
      <c r="M125">
        <v>210</v>
      </c>
      <c r="N125">
        <v>235</v>
      </c>
      <c r="O125">
        <v>320</v>
      </c>
    </row>
    <row r="126" spans="1:15">
      <c r="A126" t="s">
        <v>809</v>
      </c>
      <c r="B126" t="s">
        <v>484</v>
      </c>
      <c r="C126" t="s">
        <v>433</v>
      </c>
      <c r="D126" s="63">
        <v>533</v>
      </c>
      <c r="E126">
        <v>95</v>
      </c>
      <c r="F126">
        <v>180</v>
      </c>
      <c r="G126">
        <v>185</v>
      </c>
      <c r="H126">
        <v>194</v>
      </c>
      <c r="I126">
        <v>198.7</v>
      </c>
      <c r="J126">
        <v>210</v>
      </c>
      <c r="K126">
        <v>215</v>
      </c>
      <c r="L126">
        <v>229</v>
      </c>
      <c r="M126">
        <v>245</v>
      </c>
      <c r="N126">
        <v>274</v>
      </c>
      <c r="O126">
        <v>380</v>
      </c>
    </row>
    <row r="127" spans="1:15">
      <c r="A127" t="s">
        <v>809</v>
      </c>
      <c r="B127" t="s">
        <v>484</v>
      </c>
      <c r="C127" t="s">
        <v>433</v>
      </c>
      <c r="D127" s="63">
        <v>534</v>
      </c>
      <c r="E127">
        <v>100</v>
      </c>
      <c r="F127">
        <v>195</v>
      </c>
      <c r="G127">
        <v>202</v>
      </c>
      <c r="H127">
        <v>210</v>
      </c>
      <c r="I127">
        <v>227.63</v>
      </c>
      <c r="J127">
        <v>238.5</v>
      </c>
      <c r="K127">
        <v>245</v>
      </c>
      <c r="L127">
        <v>255</v>
      </c>
      <c r="M127">
        <v>272.25</v>
      </c>
      <c r="N127">
        <v>300</v>
      </c>
      <c r="O127">
        <v>420</v>
      </c>
    </row>
    <row r="128" spans="1:15">
      <c r="A128" t="s">
        <v>809</v>
      </c>
      <c r="B128" t="s">
        <v>484</v>
      </c>
      <c r="C128" t="s">
        <v>433</v>
      </c>
      <c r="D128" s="63">
        <v>575</v>
      </c>
      <c r="E128">
        <v>10</v>
      </c>
      <c r="F128">
        <v>25</v>
      </c>
      <c r="G128">
        <v>28</v>
      </c>
      <c r="H128">
        <v>29</v>
      </c>
      <c r="I128">
        <v>30</v>
      </c>
      <c r="J128">
        <v>32.5</v>
      </c>
      <c r="K128">
        <v>33</v>
      </c>
      <c r="L128">
        <v>35</v>
      </c>
      <c r="M128">
        <v>39</v>
      </c>
      <c r="N128">
        <v>45</v>
      </c>
      <c r="O128">
        <v>72</v>
      </c>
    </row>
    <row r="129" spans="1:15">
      <c r="A129" t="s">
        <v>809</v>
      </c>
      <c r="B129" t="s">
        <v>484</v>
      </c>
      <c r="C129" t="s">
        <v>433</v>
      </c>
      <c r="D129" s="63">
        <v>577</v>
      </c>
      <c r="E129">
        <v>10.333333333000001</v>
      </c>
      <c r="F129">
        <v>24</v>
      </c>
      <c r="G129">
        <v>27</v>
      </c>
      <c r="H129">
        <v>30</v>
      </c>
      <c r="I129">
        <v>30.8</v>
      </c>
      <c r="J129">
        <v>31</v>
      </c>
      <c r="K129">
        <v>35</v>
      </c>
      <c r="L129">
        <v>38</v>
      </c>
      <c r="M129">
        <v>40</v>
      </c>
      <c r="N129">
        <v>48</v>
      </c>
      <c r="O129">
        <v>74</v>
      </c>
    </row>
    <row r="130" spans="1:15">
      <c r="A130" t="s">
        <v>809</v>
      </c>
      <c r="B130" t="s">
        <v>484</v>
      </c>
      <c r="C130" t="s">
        <v>799</v>
      </c>
      <c r="D130" s="63">
        <v>615</v>
      </c>
      <c r="E130">
        <v>604</v>
      </c>
      <c r="F130">
        <v>1200</v>
      </c>
      <c r="G130">
        <v>1300</v>
      </c>
      <c r="H130">
        <v>1383</v>
      </c>
      <c r="I130">
        <v>1400</v>
      </c>
      <c r="J130">
        <v>1450</v>
      </c>
      <c r="K130">
        <v>1502.9</v>
      </c>
      <c r="L130">
        <v>1590.5</v>
      </c>
      <c r="M130">
        <v>1650</v>
      </c>
      <c r="N130">
        <v>1800</v>
      </c>
      <c r="O130">
        <v>2435</v>
      </c>
    </row>
    <row r="131" spans="1:15">
      <c r="A131" t="s">
        <v>809</v>
      </c>
      <c r="B131" t="s">
        <v>483</v>
      </c>
      <c r="C131" t="s">
        <v>451</v>
      </c>
      <c r="D131" s="63">
        <v>11</v>
      </c>
      <c r="E131">
        <v>23.333333332999999</v>
      </c>
      <c r="F131">
        <v>51.65</v>
      </c>
      <c r="G131">
        <v>52</v>
      </c>
      <c r="H131">
        <v>53</v>
      </c>
      <c r="I131">
        <v>54</v>
      </c>
      <c r="J131">
        <v>57</v>
      </c>
      <c r="K131">
        <v>60</v>
      </c>
      <c r="L131">
        <v>63</v>
      </c>
      <c r="M131">
        <v>66</v>
      </c>
      <c r="N131">
        <v>73</v>
      </c>
      <c r="O131">
        <v>100</v>
      </c>
    </row>
    <row r="132" spans="1:15">
      <c r="A132" t="s">
        <v>809</v>
      </c>
      <c r="B132" t="s">
        <v>483</v>
      </c>
      <c r="C132" t="s">
        <v>451</v>
      </c>
      <c r="D132" s="63">
        <v>12</v>
      </c>
      <c r="E132">
        <v>30</v>
      </c>
      <c r="F132">
        <v>46</v>
      </c>
      <c r="G132">
        <v>48</v>
      </c>
      <c r="H132">
        <v>50</v>
      </c>
      <c r="I132">
        <v>50</v>
      </c>
      <c r="J132">
        <v>52.5</v>
      </c>
      <c r="K132">
        <v>55</v>
      </c>
      <c r="L132">
        <v>58</v>
      </c>
      <c r="M132">
        <v>61</v>
      </c>
      <c r="N132">
        <v>69</v>
      </c>
      <c r="O132">
        <v>98</v>
      </c>
    </row>
    <row r="133" spans="1:15">
      <c r="A133" t="s">
        <v>809</v>
      </c>
      <c r="B133" t="s">
        <v>483</v>
      </c>
      <c r="C133" t="s">
        <v>451</v>
      </c>
      <c r="D133" s="63">
        <v>13</v>
      </c>
      <c r="E133">
        <v>20</v>
      </c>
      <c r="F133">
        <v>40</v>
      </c>
      <c r="G133">
        <v>42</v>
      </c>
      <c r="H133">
        <v>44</v>
      </c>
      <c r="I133">
        <v>46.5</v>
      </c>
      <c r="J133">
        <v>47</v>
      </c>
      <c r="K133">
        <v>50</v>
      </c>
      <c r="L133">
        <v>52</v>
      </c>
      <c r="M133">
        <v>56</v>
      </c>
      <c r="N133">
        <v>62</v>
      </c>
      <c r="O133">
        <v>90</v>
      </c>
    </row>
    <row r="134" spans="1:15">
      <c r="A134" t="s">
        <v>809</v>
      </c>
      <c r="B134" t="s">
        <v>483</v>
      </c>
      <c r="C134" t="s">
        <v>451</v>
      </c>
      <c r="D134" s="63">
        <v>14</v>
      </c>
      <c r="E134">
        <v>20</v>
      </c>
      <c r="F134">
        <v>48</v>
      </c>
      <c r="G134">
        <v>51</v>
      </c>
      <c r="H134">
        <v>55</v>
      </c>
      <c r="I134">
        <v>59.5</v>
      </c>
      <c r="J134">
        <v>61</v>
      </c>
      <c r="K134">
        <v>64.5</v>
      </c>
      <c r="L134">
        <v>67</v>
      </c>
      <c r="M134">
        <v>75</v>
      </c>
      <c r="N134">
        <v>90</v>
      </c>
      <c r="O134">
        <v>160</v>
      </c>
    </row>
    <row r="135" spans="1:15">
      <c r="A135" t="s">
        <v>809</v>
      </c>
      <c r="B135" t="s">
        <v>483</v>
      </c>
      <c r="C135" t="s">
        <v>451</v>
      </c>
      <c r="D135" s="63">
        <v>22</v>
      </c>
      <c r="E135">
        <v>15</v>
      </c>
      <c r="F135">
        <v>35</v>
      </c>
      <c r="G135">
        <v>38</v>
      </c>
      <c r="H135">
        <v>40</v>
      </c>
      <c r="I135">
        <v>40.5</v>
      </c>
      <c r="J135">
        <v>41</v>
      </c>
      <c r="K135">
        <v>44</v>
      </c>
      <c r="L135">
        <v>45</v>
      </c>
      <c r="M135">
        <v>47</v>
      </c>
      <c r="N135">
        <v>50</v>
      </c>
      <c r="O135">
        <v>68</v>
      </c>
    </row>
    <row r="136" spans="1:15">
      <c r="A136" t="s">
        <v>809</v>
      </c>
      <c r="B136" t="s">
        <v>483</v>
      </c>
      <c r="C136" t="s">
        <v>451</v>
      </c>
      <c r="D136" s="63">
        <v>71</v>
      </c>
      <c r="E136">
        <v>17.5</v>
      </c>
      <c r="F136">
        <v>40</v>
      </c>
      <c r="G136">
        <v>50</v>
      </c>
      <c r="H136">
        <v>52</v>
      </c>
      <c r="I136">
        <v>55</v>
      </c>
      <c r="J136">
        <v>57</v>
      </c>
      <c r="K136">
        <v>60</v>
      </c>
      <c r="L136">
        <v>62</v>
      </c>
      <c r="M136">
        <v>70</v>
      </c>
      <c r="N136">
        <v>86.9</v>
      </c>
      <c r="O136">
        <v>165</v>
      </c>
    </row>
    <row r="137" spans="1:15">
      <c r="A137" t="s">
        <v>809</v>
      </c>
      <c r="B137" t="s">
        <v>483</v>
      </c>
      <c r="C137" t="s">
        <v>455</v>
      </c>
      <c r="D137" s="63">
        <v>111</v>
      </c>
      <c r="E137">
        <v>20</v>
      </c>
      <c r="F137">
        <v>45</v>
      </c>
      <c r="G137">
        <v>50</v>
      </c>
      <c r="H137">
        <v>52</v>
      </c>
      <c r="I137">
        <v>55</v>
      </c>
      <c r="J137">
        <v>57.5</v>
      </c>
      <c r="K137">
        <v>61</v>
      </c>
      <c r="L137">
        <v>64</v>
      </c>
      <c r="M137">
        <v>70</v>
      </c>
      <c r="N137">
        <v>78</v>
      </c>
      <c r="O137">
        <v>111</v>
      </c>
    </row>
    <row r="138" spans="1:15">
      <c r="A138" t="s">
        <v>809</v>
      </c>
      <c r="B138" t="s">
        <v>483</v>
      </c>
      <c r="C138" t="s">
        <v>455</v>
      </c>
      <c r="D138" s="63">
        <v>114</v>
      </c>
      <c r="E138">
        <v>50</v>
      </c>
      <c r="F138">
        <v>90</v>
      </c>
      <c r="G138">
        <v>94</v>
      </c>
      <c r="H138">
        <v>100</v>
      </c>
      <c r="I138">
        <v>101</v>
      </c>
      <c r="J138">
        <v>103</v>
      </c>
      <c r="K138">
        <v>106</v>
      </c>
      <c r="L138">
        <v>116</v>
      </c>
      <c r="M138">
        <v>123</v>
      </c>
      <c r="N138">
        <v>140</v>
      </c>
      <c r="O138">
        <v>195</v>
      </c>
    </row>
    <row r="139" spans="1:15">
      <c r="A139" t="s">
        <v>809</v>
      </c>
      <c r="B139" t="s">
        <v>483</v>
      </c>
      <c r="C139" t="s">
        <v>455</v>
      </c>
      <c r="D139" s="63">
        <v>121</v>
      </c>
      <c r="E139">
        <v>15</v>
      </c>
      <c r="F139">
        <v>25</v>
      </c>
      <c r="G139">
        <v>28</v>
      </c>
      <c r="H139">
        <v>29</v>
      </c>
      <c r="I139">
        <v>30</v>
      </c>
      <c r="J139">
        <v>31.5</v>
      </c>
      <c r="K139">
        <v>33</v>
      </c>
      <c r="L139">
        <v>36</v>
      </c>
      <c r="M139">
        <v>40</v>
      </c>
      <c r="N139">
        <v>45.5</v>
      </c>
      <c r="O139">
        <v>60</v>
      </c>
    </row>
    <row r="140" spans="1:15">
      <c r="A140" t="s">
        <v>809</v>
      </c>
      <c r="B140" t="s">
        <v>483</v>
      </c>
      <c r="C140" t="s">
        <v>455</v>
      </c>
      <c r="D140" s="63">
        <v>161</v>
      </c>
      <c r="E140">
        <v>15.666666666999999</v>
      </c>
      <c r="F140">
        <v>40</v>
      </c>
      <c r="G140">
        <v>43</v>
      </c>
      <c r="H140">
        <v>46.75</v>
      </c>
      <c r="I140">
        <v>48</v>
      </c>
      <c r="J140">
        <v>50</v>
      </c>
      <c r="K140">
        <v>55</v>
      </c>
      <c r="L140">
        <v>57</v>
      </c>
      <c r="M140">
        <v>61</v>
      </c>
      <c r="N140">
        <v>70</v>
      </c>
      <c r="O140">
        <v>105</v>
      </c>
    </row>
    <row r="141" spans="1:15">
      <c r="A141" t="s">
        <v>809</v>
      </c>
      <c r="B141" t="s">
        <v>483</v>
      </c>
      <c r="C141" t="s">
        <v>441</v>
      </c>
      <c r="D141" s="63">
        <v>311</v>
      </c>
      <c r="E141">
        <v>48.225000000000001</v>
      </c>
      <c r="F141">
        <v>125</v>
      </c>
      <c r="G141">
        <v>139</v>
      </c>
      <c r="H141">
        <v>147</v>
      </c>
      <c r="I141">
        <v>151</v>
      </c>
      <c r="J141">
        <v>152</v>
      </c>
      <c r="K141">
        <v>169</v>
      </c>
      <c r="L141">
        <v>180</v>
      </c>
      <c r="M141">
        <v>198</v>
      </c>
      <c r="N141">
        <v>225</v>
      </c>
      <c r="O141">
        <v>350</v>
      </c>
    </row>
    <row r="142" spans="1:15">
      <c r="A142" t="s">
        <v>809</v>
      </c>
      <c r="B142" t="s">
        <v>483</v>
      </c>
      <c r="C142" t="s">
        <v>433</v>
      </c>
      <c r="D142" s="63">
        <v>521</v>
      </c>
      <c r="E142">
        <v>43.833333332999999</v>
      </c>
      <c r="F142">
        <v>110</v>
      </c>
      <c r="G142">
        <v>117</v>
      </c>
      <c r="H142">
        <v>120</v>
      </c>
      <c r="I142">
        <v>131</v>
      </c>
      <c r="J142">
        <v>135</v>
      </c>
      <c r="K142">
        <v>145.5</v>
      </c>
      <c r="L142">
        <v>150</v>
      </c>
      <c r="M142">
        <v>162</v>
      </c>
      <c r="N142">
        <v>180</v>
      </c>
      <c r="O142">
        <v>250</v>
      </c>
    </row>
    <row r="143" spans="1:15">
      <c r="A143" t="s">
        <v>809</v>
      </c>
      <c r="B143" t="s">
        <v>483</v>
      </c>
      <c r="C143" t="s">
        <v>433</v>
      </c>
      <c r="D143" s="63">
        <v>522</v>
      </c>
      <c r="E143">
        <v>59.25</v>
      </c>
      <c r="F143">
        <v>140</v>
      </c>
      <c r="G143">
        <v>142</v>
      </c>
      <c r="H143">
        <v>150</v>
      </c>
      <c r="I143">
        <v>155</v>
      </c>
      <c r="J143">
        <v>164</v>
      </c>
      <c r="K143">
        <v>170</v>
      </c>
      <c r="L143">
        <v>180</v>
      </c>
      <c r="M143">
        <v>195</v>
      </c>
      <c r="N143">
        <v>215</v>
      </c>
      <c r="O143">
        <v>295</v>
      </c>
    </row>
    <row r="144" spans="1:15">
      <c r="A144" t="s">
        <v>809</v>
      </c>
      <c r="B144" t="s">
        <v>483</v>
      </c>
      <c r="C144" t="s">
        <v>433</v>
      </c>
      <c r="D144" s="63">
        <v>523</v>
      </c>
      <c r="E144">
        <v>70</v>
      </c>
      <c r="F144">
        <v>159.9</v>
      </c>
      <c r="G144">
        <v>164</v>
      </c>
      <c r="H144">
        <v>170</v>
      </c>
      <c r="I144">
        <v>180</v>
      </c>
      <c r="J144">
        <v>185.5</v>
      </c>
      <c r="K144">
        <v>198.5</v>
      </c>
      <c r="L144">
        <v>207</v>
      </c>
      <c r="M144">
        <v>223</v>
      </c>
      <c r="N144">
        <v>250</v>
      </c>
      <c r="O144">
        <v>350</v>
      </c>
    </row>
    <row r="145" spans="1:15">
      <c r="A145" t="s">
        <v>809</v>
      </c>
      <c r="B145" t="s">
        <v>483</v>
      </c>
      <c r="C145" t="s">
        <v>433</v>
      </c>
      <c r="D145" s="63">
        <v>531</v>
      </c>
      <c r="E145">
        <v>50</v>
      </c>
      <c r="F145">
        <v>118</v>
      </c>
      <c r="G145">
        <v>124</v>
      </c>
      <c r="H145">
        <v>128</v>
      </c>
      <c r="I145">
        <v>143</v>
      </c>
      <c r="J145">
        <v>145.5</v>
      </c>
      <c r="K145">
        <v>150</v>
      </c>
      <c r="L145">
        <v>160</v>
      </c>
      <c r="M145">
        <v>170</v>
      </c>
      <c r="N145">
        <v>190</v>
      </c>
      <c r="O145">
        <v>269</v>
      </c>
    </row>
    <row r="146" spans="1:15">
      <c r="A146" t="s">
        <v>809</v>
      </c>
      <c r="B146" t="s">
        <v>483</v>
      </c>
      <c r="C146" t="s">
        <v>433</v>
      </c>
      <c r="D146" s="63">
        <v>532</v>
      </c>
      <c r="E146">
        <v>78.7</v>
      </c>
      <c r="F146">
        <v>156</v>
      </c>
      <c r="G146">
        <v>161</v>
      </c>
      <c r="H146">
        <v>165</v>
      </c>
      <c r="I146">
        <v>172</v>
      </c>
      <c r="J146">
        <v>180</v>
      </c>
      <c r="K146">
        <v>186</v>
      </c>
      <c r="L146">
        <v>198</v>
      </c>
      <c r="M146">
        <v>210</v>
      </c>
      <c r="N146">
        <v>240</v>
      </c>
      <c r="O146">
        <v>325</v>
      </c>
    </row>
    <row r="147" spans="1:15">
      <c r="A147" t="s">
        <v>809</v>
      </c>
      <c r="B147" t="s">
        <v>483</v>
      </c>
      <c r="C147" t="s">
        <v>433</v>
      </c>
      <c r="D147" s="63">
        <v>533</v>
      </c>
      <c r="E147">
        <v>94.6</v>
      </c>
      <c r="F147">
        <v>180</v>
      </c>
      <c r="G147">
        <v>189</v>
      </c>
      <c r="H147">
        <v>197</v>
      </c>
      <c r="I147">
        <v>200</v>
      </c>
      <c r="J147">
        <v>211</v>
      </c>
      <c r="K147">
        <v>216</v>
      </c>
      <c r="L147">
        <v>230</v>
      </c>
      <c r="M147">
        <v>247</v>
      </c>
      <c r="N147">
        <v>275</v>
      </c>
      <c r="O147">
        <v>381</v>
      </c>
    </row>
    <row r="148" spans="1:15">
      <c r="A148" t="s">
        <v>809</v>
      </c>
      <c r="B148" t="s">
        <v>483</v>
      </c>
      <c r="C148" t="s">
        <v>433</v>
      </c>
      <c r="D148" s="63">
        <v>534</v>
      </c>
      <c r="E148">
        <v>100</v>
      </c>
      <c r="F148">
        <v>199</v>
      </c>
      <c r="G148">
        <v>205</v>
      </c>
      <c r="H148">
        <v>213.25</v>
      </c>
      <c r="I148">
        <v>230</v>
      </c>
      <c r="J148">
        <v>239.5</v>
      </c>
      <c r="K148">
        <v>245</v>
      </c>
      <c r="L148">
        <v>257</v>
      </c>
      <c r="M148">
        <v>275</v>
      </c>
      <c r="N148">
        <v>300</v>
      </c>
      <c r="O148">
        <v>425</v>
      </c>
    </row>
    <row r="149" spans="1:15">
      <c r="A149" t="s">
        <v>809</v>
      </c>
      <c r="B149" t="s">
        <v>483</v>
      </c>
      <c r="C149" t="s">
        <v>433</v>
      </c>
      <c r="D149" s="63">
        <v>575</v>
      </c>
      <c r="E149">
        <v>10</v>
      </c>
      <c r="F149">
        <v>25</v>
      </c>
      <c r="G149">
        <v>29</v>
      </c>
      <c r="H149">
        <v>30</v>
      </c>
      <c r="I149">
        <v>30</v>
      </c>
      <c r="J149">
        <v>32.5</v>
      </c>
      <c r="K149">
        <v>33.5</v>
      </c>
      <c r="L149">
        <v>35</v>
      </c>
      <c r="M149">
        <v>39</v>
      </c>
      <c r="N149">
        <v>45</v>
      </c>
      <c r="O149">
        <v>74.25</v>
      </c>
    </row>
    <row r="150" spans="1:15">
      <c r="A150" t="s">
        <v>809</v>
      </c>
      <c r="B150" t="s">
        <v>483</v>
      </c>
      <c r="C150" t="s">
        <v>433</v>
      </c>
      <c r="D150" s="63">
        <v>577</v>
      </c>
      <c r="E150">
        <v>10.333333333000001</v>
      </c>
      <c r="F150">
        <v>25</v>
      </c>
      <c r="G150">
        <v>27</v>
      </c>
      <c r="H150">
        <v>30</v>
      </c>
      <c r="I150">
        <v>31</v>
      </c>
      <c r="J150">
        <v>31.5</v>
      </c>
      <c r="K150">
        <v>35</v>
      </c>
      <c r="L150">
        <v>39</v>
      </c>
      <c r="M150">
        <v>40</v>
      </c>
      <c r="N150">
        <v>48</v>
      </c>
      <c r="O150">
        <v>75</v>
      </c>
    </row>
    <row r="151" spans="1:15">
      <c r="A151" t="s">
        <v>809</v>
      </c>
      <c r="B151" t="s">
        <v>483</v>
      </c>
      <c r="C151" t="s">
        <v>799</v>
      </c>
      <c r="D151" s="63">
        <v>615</v>
      </c>
      <c r="E151">
        <v>550</v>
      </c>
      <c r="F151">
        <v>1220</v>
      </c>
      <c r="G151">
        <v>1315</v>
      </c>
      <c r="H151">
        <v>1399</v>
      </c>
      <c r="I151">
        <v>1400</v>
      </c>
      <c r="J151">
        <v>1490</v>
      </c>
      <c r="K151">
        <v>1525</v>
      </c>
      <c r="L151">
        <v>1600</v>
      </c>
      <c r="M151">
        <v>1650</v>
      </c>
      <c r="N151">
        <v>1800</v>
      </c>
      <c r="O151">
        <v>2500</v>
      </c>
    </row>
    <row r="152" spans="1:15">
      <c r="A152" t="s">
        <v>809</v>
      </c>
      <c r="B152" t="s">
        <v>96</v>
      </c>
      <c r="C152" t="s">
        <v>451</v>
      </c>
      <c r="D152" s="63">
        <v>11</v>
      </c>
      <c r="E152">
        <v>28.34</v>
      </c>
      <c r="F152">
        <v>52</v>
      </c>
      <c r="G152">
        <v>53</v>
      </c>
      <c r="H152">
        <v>54</v>
      </c>
      <c r="I152">
        <v>55</v>
      </c>
      <c r="J152">
        <v>59</v>
      </c>
      <c r="K152">
        <v>61</v>
      </c>
      <c r="L152">
        <v>65</v>
      </c>
      <c r="M152">
        <v>68</v>
      </c>
      <c r="N152">
        <v>75</v>
      </c>
      <c r="O152">
        <v>101</v>
      </c>
    </row>
    <row r="153" spans="1:15">
      <c r="A153" t="s">
        <v>809</v>
      </c>
      <c r="B153" t="s">
        <v>96</v>
      </c>
      <c r="C153" t="s">
        <v>451</v>
      </c>
      <c r="D153" s="63">
        <v>12</v>
      </c>
      <c r="E153">
        <v>30</v>
      </c>
      <c r="F153">
        <v>47</v>
      </c>
      <c r="G153">
        <v>48</v>
      </c>
      <c r="H153">
        <v>50</v>
      </c>
      <c r="I153">
        <v>51</v>
      </c>
      <c r="J153">
        <v>52.5</v>
      </c>
      <c r="K153">
        <v>57</v>
      </c>
      <c r="L153">
        <v>60</v>
      </c>
      <c r="M153">
        <v>63</v>
      </c>
      <c r="N153">
        <v>70</v>
      </c>
      <c r="O153">
        <v>98</v>
      </c>
    </row>
    <row r="154" spans="1:15">
      <c r="A154" t="s">
        <v>809</v>
      </c>
      <c r="B154" t="s">
        <v>96</v>
      </c>
      <c r="C154" t="s">
        <v>451</v>
      </c>
      <c r="D154" s="63">
        <v>13</v>
      </c>
      <c r="E154">
        <v>21</v>
      </c>
      <c r="F154">
        <v>40</v>
      </c>
      <c r="G154">
        <v>43</v>
      </c>
      <c r="H154">
        <v>45</v>
      </c>
      <c r="I154">
        <v>46.5</v>
      </c>
      <c r="J154">
        <v>47</v>
      </c>
      <c r="K154">
        <v>50</v>
      </c>
      <c r="L154">
        <v>54</v>
      </c>
      <c r="M154">
        <v>57</v>
      </c>
      <c r="N154">
        <v>64</v>
      </c>
      <c r="O154">
        <v>92</v>
      </c>
    </row>
    <row r="155" spans="1:15">
      <c r="A155" t="s">
        <v>809</v>
      </c>
      <c r="B155" t="s">
        <v>96</v>
      </c>
      <c r="C155" t="s">
        <v>451</v>
      </c>
      <c r="D155" s="63">
        <v>14</v>
      </c>
      <c r="E155">
        <v>25</v>
      </c>
      <c r="F155">
        <v>50</v>
      </c>
      <c r="G155">
        <v>53</v>
      </c>
      <c r="H155">
        <v>56</v>
      </c>
      <c r="I155">
        <v>60</v>
      </c>
      <c r="J155">
        <v>61</v>
      </c>
      <c r="K155">
        <v>64.5</v>
      </c>
      <c r="L155">
        <v>69</v>
      </c>
      <c r="M155">
        <v>75</v>
      </c>
      <c r="N155">
        <v>92</v>
      </c>
      <c r="O155">
        <v>170</v>
      </c>
    </row>
    <row r="156" spans="1:15">
      <c r="A156" t="s">
        <v>809</v>
      </c>
      <c r="B156" t="s">
        <v>96</v>
      </c>
      <c r="C156" t="s">
        <v>451</v>
      </c>
      <c r="D156" s="63">
        <v>22</v>
      </c>
      <c r="E156">
        <v>16.666666667000001</v>
      </c>
      <c r="F156">
        <v>35</v>
      </c>
      <c r="G156">
        <v>39</v>
      </c>
      <c r="H156">
        <v>40</v>
      </c>
      <c r="I156">
        <v>40.5</v>
      </c>
      <c r="J156">
        <v>41</v>
      </c>
      <c r="K156">
        <v>44</v>
      </c>
      <c r="L156">
        <v>45</v>
      </c>
      <c r="M156">
        <v>48</v>
      </c>
      <c r="N156">
        <v>50</v>
      </c>
      <c r="O156">
        <v>69</v>
      </c>
    </row>
    <row r="157" spans="1:15">
      <c r="A157" t="s">
        <v>809</v>
      </c>
      <c r="B157" t="s">
        <v>96</v>
      </c>
      <c r="C157" t="s">
        <v>451</v>
      </c>
      <c r="D157" s="63">
        <v>71</v>
      </c>
      <c r="E157">
        <v>18.666666667000001</v>
      </c>
      <c r="F157">
        <v>40</v>
      </c>
      <c r="G157">
        <v>50</v>
      </c>
      <c r="H157">
        <v>53</v>
      </c>
      <c r="I157">
        <v>55</v>
      </c>
      <c r="J157">
        <v>57</v>
      </c>
      <c r="K157">
        <v>60</v>
      </c>
      <c r="L157">
        <v>64</v>
      </c>
      <c r="M157">
        <v>74</v>
      </c>
      <c r="N157">
        <v>90</v>
      </c>
      <c r="O157">
        <v>170</v>
      </c>
    </row>
    <row r="158" spans="1:15">
      <c r="A158" t="s">
        <v>809</v>
      </c>
      <c r="B158" t="s">
        <v>96</v>
      </c>
      <c r="C158" t="s">
        <v>455</v>
      </c>
      <c r="D158" s="63">
        <v>111</v>
      </c>
      <c r="E158">
        <v>21.9</v>
      </c>
      <c r="F158">
        <v>46</v>
      </c>
      <c r="G158">
        <v>50</v>
      </c>
      <c r="H158">
        <v>52</v>
      </c>
      <c r="I158">
        <v>55</v>
      </c>
      <c r="J158">
        <v>58</v>
      </c>
      <c r="K158">
        <v>62</v>
      </c>
      <c r="L158">
        <v>65</v>
      </c>
      <c r="M158">
        <v>70</v>
      </c>
      <c r="N158">
        <v>80</v>
      </c>
      <c r="O158">
        <v>110</v>
      </c>
    </row>
    <row r="159" spans="1:15">
      <c r="A159" t="s">
        <v>809</v>
      </c>
      <c r="B159" t="s">
        <v>96</v>
      </c>
      <c r="C159" t="s">
        <v>455</v>
      </c>
      <c r="D159" s="63">
        <v>114</v>
      </c>
      <c r="E159">
        <v>50</v>
      </c>
      <c r="F159">
        <v>92</v>
      </c>
      <c r="G159">
        <v>95</v>
      </c>
      <c r="H159">
        <v>100</v>
      </c>
      <c r="I159">
        <v>102</v>
      </c>
      <c r="J159">
        <v>105</v>
      </c>
      <c r="K159">
        <v>109</v>
      </c>
      <c r="L159">
        <v>119</v>
      </c>
      <c r="M159">
        <v>125</v>
      </c>
      <c r="N159">
        <v>142</v>
      </c>
      <c r="O159">
        <v>195</v>
      </c>
    </row>
    <row r="160" spans="1:15">
      <c r="A160" t="s">
        <v>809</v>
      </c>
      <c r="B160" t="s">
        <v>96</v>
      </c>
      <c r="C160" t="s">
        <v>455</v>
      </c>
      <c r="D160" s="63">
        <v>121</v>
      </c>
      <c r="E160">
        <v>15</v>
      </c>
      <c r="F160">
        <v>25</v>
      </c>
      <c r="G160">
        <v>28</v>
      </c>
      <c r="H160">
        <v>29</v>
      </c>
      <c r="I160">
        <v>31</v>
      </c>
      <c r="J160">
        <v>31.5</v>
      </c>
      <c r="K160">
        <v>33</v>
      </c>
      <c r="L160">
        <v>37</v>
      </c>
      <c r="M160">
        <v>41</v>
      </c>
      <c r="N160">
        <v>45.5</v>
      </c>
      <c r="O160">
        <v>60</v>
      </c>
    </row>
    <row r="161" spans="1:15">
      <c r="A161" t="s">
        <v>809</v>
      </c>
      <c r="B161" t="s">
        <v>96</v>
      </c>
      <c r="C161" t="s">
        <v>455</v>
      </c>
      <c r="D161" s="63">
        <v>161</v>
      </c>
      <c r="E161">
        <v>18.5</v>
      </c>
      <c r="F161">
        <v>40</v>
      </c>
      <c r="G161">
        <v>43</v>
      </c>
      <c r="H161">
        <v>47</v>
      </c>
      <c r="I161">
        <v>49</v>
      </c>
      <c r="J161">
        <v>50</v>
      </c>
      <c r="K161">
        <v>55</v>
      </c>
      <c r="L161">
        <v>58</v>
      </c>
      <c r="M161">
        <v>62</v>
      </c>
      <c r="N161">
        <v>73</v>
      </c>
      <c r="O161">
        <v>108</v>
      </c>
    </row>
    <row r="162" spans="1:15">
      <c r="A162" t="s">
        <v>809</v>
      </c>
      <c r="B162" t="s">
        <v>96</v>
      </c>
      <c r="C162" t="s">
        <v>441</v>
      </c>
      <c r="D162" s="63">
        <v>311</v>
      </c>
      <c r="E162">
        <v>50</v>
      </c>
      <c r="F162">
        <v>128</v>
      </c>
      <c r="G162">
        <v>145</v>
      </c>
      <c r="H162">
        <v>150</v>
      </c>
      <c r="I162">
        <v>151</v>
      </c>
      <c r="J162">
        <v>156</v>
      </c>
      <c r="K162">
        <v>172</v>
      </c>
      <c r="L162">
        <v>185</v>
      </c>
      <c r="M162">
        <v>200</v>
      </c>
      <c r="N162">
        <v>235</v>
      </c>
      <c r="O162">
        <v>350</v>
      </c>
    </row>
    <row r="163" spans="1:15">
      <c r="A163" t="s">
        <v>809</v>
      </c>
      <c r="B163" t="s">
        <v>96</v>
      </c>
      <c r="C163" t="s">
        <v>433</v>
      </c>
      <c r="D163" s="63">
        <v>521</v>
      </c>
      <c r="E163">
        <v>46</v>
      </c>
      <c r="F163">
        <v>110</v>
      </c>
      <c r="G163">
        <v>120</v>
      </c>
      <c r="H163">
        <v>123.45</v>
      </c>
      <c r="I163">
        <v>131</v>
      </c>
      <c r="J163">
        <v>138.6</v>
      </c>
      <c r="K163">
        <v>145.5</v>
      </c>
      <c r="L163">
        <v>154</v>
      </c>
      <c r="M163">
        <v>165</v>
      </c>
      <c r="N163">
        <v>185</v>
      </c>
      <c r="O163">
        <v>260</v>
      </c>
    </row>
    <row r="164" spans="1:15">
      <c r="A164" t="s">
        <v>809</v>
      </c>
      <c r="B164" t="s">
        <v>96</v>
      </c>
      <c r="C164" t="s">
        <v>433</v>
      </c>
      <c r="D164" s="63">
        <v>522</v>
      </c>
      <c r="E164">
        <v>63</v>
      </c>
      <c r="F164">
        <v>141</v>
      </c>
      <c r="G164">
        <v>145</v>
      </c>
      <c r="H164">
        <v>151</v>
      </c>
      <c r="I164">
        <v>157</v>
      </c>
      <c r="J164">
        <v>166</v>
      </c>
      <c r="K164">
        <v>174.3</v>
      </c>
      <c r="L164">
        <v>185</v>
      </c>
      <c r="M164">
        <v>198</v>
      </c>
      <c r="N164">
        <v>220</v>
      </c>
      <c r="O164">
        <v>300</v>
      </c>
    </row>
    <row r="165" spans="1:15">
      <c r="A165" t="s">
        <v>809</v>
      </c>
      <c r="B165" t="s">
        <v>96</v>
      </c>
      <c r="C165" t="s">
        <v>433</v>
      </c>
      <c r="D165" s="63">
        <v>523</v>
      </c>
      <c r="E165">
        <v>80</v>
      </c>
      <c r="F165">
        <v>161</v>
      </c>
      <c r="G165">
        <v>166</v>
      </c>
      <c r="H165">
        <v>172</v>
      </c>
      <c r="I165">
        <v>180</v>
      </c>
      <c r="J165">
        <v>188.5</v>
      </c>
      <c r="K165">
        <v>198.5</v>
      </c>
      <c r="L165">
        <v>210</v>
      </c>
      <c r="M165">
        <v>226</v>
      </c>
      <c r="N165">
        <v>250</v>
      </c>
      <c r="O165">
        <v>356</v>
      </c>
    </row>
    <row r="166" spans="1:15">
      <c r="A166" t="s">
        <v>809</v>
      </c>
      <c r="B166" t="s">
        <v>96</v>
      </c>
      <c r="C166" t="s">
        <v>433</v>
      </c>
      <c r="D166" s="63">
        <v>531</v>
      </c>
      <c r="E166">
        <v>51.818181817999999</v>
      </c>
      <c r="F166">
        <v>123</v>
      </c>
      <c r="G166">
        <v>128</v>
      </c>
      <c r="H166">
        <v>131</v>
      </c>
      <c r="I166">
        <v>143</v>
      </c>
      <c r="J166">
        <v>145.5</v>
      </c>
      <c r="K166">
        <v>150</v>
      </c>
      <c r="L166">
        <v>160</v>
      </c>
      <c r="M166">
        <v>175</v>
      </c>
      <c r="N166">
        <v>195</v>
      </c>
      <c r="O166">
        <v>275</v>
      </c>
    </row>
    <row r="167" spans="1:15">
      <c r="A167" t="s">
        <v>809</v>
      </c>
      <c r="B167" t="s">
        <v>96</v>
      </c>
      <c r="C167" t="s">
        <v>433</v>
      </c>
      <c r="D167" s="63">
        <v>532</v>
      </c>
      <c r="E167">
        <v>83.333333332999999</v>
      </c>
      <c r="F167">
        <v>160</v>
      </c>
      <c r="G167">
        <v>162</v>
      </c>
      <c r="H167">
        <v>169</v>
      </c>
      <c r="I167">
        <v>174</v>
      </c>
      <c r="J167">
        <v>181</v>
      </c>
      <c r="K167">
        <v>190</v>
      </c>
      <c r="L167">
        <v>200</v>
      </c>
      <c r="M167">
        <v>215.05</v>
      </c>
      <c r="N167">
        <v>242</v>
      </c>
      <c r="O167">
        <v>332</v>
      </c>
    </row>
    <row r="168" spans="1:15">
      <c r="A168" t="s">
        <v>809</v>
      </c>
      <c r="B168" t="s">
        <v>96</v>
      </c>
      <c r="C168" t="s">
        <v>433</v>
      </c>
      <c r="D168" s="63">
        <v>533</v>
      </c>
      <c r="E168">
        <v>100</v>
      </c>
      <c r="F168">
        <v>185</v>
      </c>
      <c r="G168">
        <v>192</v>
      </c>
      <c r="H168">
        <v>197</v>
      </c>
      <c r="I168">
        <v>200</v>
      </c>
      <c r="J168">
        <v>211</v>
      </c>
      <c r="K168">
        <v>220</v>
      </c>
      <c r="L168">
        <v>235</v>
      </c>
      <c r="M168">
        <v>250</v>
      </c>
      <c r="N168">
        <v>280</v>
      </c>
      <c r="O168">
        <v>389</v>
      </c>
    </row>
    <row r="169" spans="1:15">
      <c r="A169" t="s">
        <v>809</v>
      </c>
      <c r="B169" t="s">
        <v>96</v>
      </c>
      <c r="C169" t="s">
        <v>433</v>
      </c>
      <c r="D169" s="63">
        <v>534</v>
      </c>
      <c r="E169">
        <v>106.6</v>
      </c>
      <c r="F169">
        <v>200</v>
      </c>
      <c r="G169">
        <v>206</v>
      </c>
      <c r="H169">
        <v>216</v>
      </c>
      <c r="I169">
        <v>231</v>
      </c>
      <c r="J169">
        <v>240</v>
      </c>
      <c r="K169">
        <v>245</v>
      </c>
      <c r="L169">
        <v>260</v>
      </c>
      <c r="M169">
        <v>279</v>
      </c>
      <c r="N169">
        <v>305</v>
      </c>
      <c r="O169">
        <v>425</v>
      </c>
    </row>
    <row r="170" spans="1:15">
      <c r="A170" t="s">
        <v>809</v>
      </c>
      <c r="B170" t="s">
        <v>96</v>
      </c>
      <c r="C170" t="s">
        <v>433</v>
      </c>
      <c r="D170" s="63">
        <v>575</v>
      </c>
      <c r="E170">
        <v>11</v>
      </c>
      <c r="F170">
        <v>25</v>
      </c>
      <c r="G170">
        <v>30</v>
      </c>
      <c r="H170">
        <v>30</v>
      </c>
      <c r="I170">
        <v>31</v>
      </c>
      <c r="J170">
        <v>32.5</v>
      </c>
      <c r="K170">
        <v>34</v>
      </c>
      <c r="L170">
        <v>35</v>
      </c>
      <c r="M170">
        <v>40</v>
      </c>
      <c r="N170">
        <v>45</v>
      </c>
      <c r="O170">
        <v>78</v>
      </c>
    </row>
    <row r="171" spans="1:15">
      <c r="A171" t="s">
        <v>809</v>
      </c>
      <c r="B171" t="s">
        <v>96</v>
      </c>
      <c r="C171" t="s">
        <v>433</v>
      </c>
      <c r="D171" s="63">
        <v>577</v>
      </c>
      <c r="E171">
        <v>11.666666666999999</v>
      </c>
      <c r="F171">
        <v>26</v>
      </c>
      <c r="G171">
        <v>27</v>
      </c>
      <c r="H171">
        <v>30</v>
      </c>
      <c r="I171">
        <v>31</v>
      </c>
      <c r="J171">
        <v>32</v>
      </c>
      <c r="K171">
        <v>35</v>
      </c>
      <c r="L171">
        <v>39</v>
      </c>
      <c r="M171">
        <v>40</v>
      </c>
      <c r="N171">
        <v>48</v>
      </c>
      <c r="O171">
        <v>76</v>
      </c>
    </row>
    <row r="172" spans="1:15">
      <c r="A172" t="s">
        <v>809</v>
      </c>
      <c r="B172" t="s">
        <v>96</v>
      </c>
      <c r="C172" t="s">
        <v>799</v>
      </c>
      <c r="D172" s="63">
        <v>615</v>
      </c>
      <c r="E172">
        <v>700</v>
      </c>
      <c r="F172">
        <v>1250</v>
      </c>
      <c r="G172">
        <v>1350</v>
      </c>
      <c r="H172">
        <v>1399</v>
      </c>
      <c r="I172">
        <v>1421</v>
      </c>
      <c r="J172">
        <v>1500</v>
      </c>
      <c r="K172">
        <v>1550</v>
      </c>
      <c r="L172">
        <v>1600</v>
      </c>
      <c r="M172">
        <v>1675</v>
      </c>
      <c r="N172">
        <v>1850</v>
      </c>
      <c r="O172">
        <v>2500</v>
      </c>
    </row>
    <row r="173" spans="1:15">
      <c r="A173" t="s">
        <v>808</v>
      </c>
      <c r="B173" t="s">
        <v>573</v>
      </c>
      <c r="C173" t="s">
        <v>451</v>
      </c>
      <c r="D173" s="63">
        <v>11</v>
      </c>
      <c r="E173">
        <v>16.8</v>
      </c>
      <c r="F173">
        <v>22</v>
      </c>
      <c r="G173">
        <v>27.5</v>
      </c>
      <c r="H173">
        <v>30.8</v>
      </c>
      <c r="I173">
        <v>33.700000000000003</v>
      </c>
      <c r="J173">
        <v>35</v>
      </c>
      <c r="K173">
        <v>38.5</v>
      </c>
      <c r="L173">
        <v>45</v>
      </c>
      <c r="M173">
        <v>51</v>
      </c>
      <c r="N173">
        <v>52</v>
      </c>
      <c r="O173">
        <v>72</v>
      </c>
    </row>
    <row r="174" spans="1:15">
      <c r="A174" t="s">
        <v>808</v>
      </c>
      <c r="B174" t="s">
        <v>573</v>
      </c>
      <c r="C174" t="s">
        <v>451</v>
      </c>
      <c r="D174" s="63">
        <v>12</v>
      </c>
      <c r="E174">
        <v>13.1</v>
      </c>
      <c r="F174">
        <v>19.7</v>
      </c>
      <c r="G174">
        <v>21.7</v>
      </c>
      <c r="H174">
        <v>26.4</v>
      </c>
      <c r="I174">
        <v>29.9</v>
      </c>
      <c r="J174">
        <v>30</v>
      </c>
      <c r="K174">
        <v>33.700000000000003</v>
      </c>
      <c r="L174">
        <v>36.4</v>
      </c>
      <c r="M174">
        <v>45</v>
      </c>
      <c r="N174">
        <v>46</v>
      </c>
      <c r="O174">
        <v>65</v>
      </c>
    </row>
    <row r="175" spans="1:15">
      <c r="A175" t="s">
        <v>808</v>
      </c>
      <c r="B175" t="s">
        <v>573</v>
      </c>
      <c r="C175" t="s">
        <v>451</v>
      </c>
      <c r="D175" s="63">
        <v>13</v>
      </c>
      <c r="E175">
        <v>10.866666667000001</v>
      </c>
      <c r="F175">
        <v>16</v>
      </c>
      <c r="G175">
        <v>18.600000000000001</v>
      </c>
      <c r="H175">
        <v>19.600000000000001</v>
      </c>
      <c r="I175">
        <v>21</v>
      </c>
      <c r="J175">
        <v>22.8</v>
      </c>
      <c r="K175">
        <v>25.2</v>
      </c>
      <c r="L175">
        <v>28</v>
      </c>
      <c r="M175">
        <v>30</v>
      </c>
      <c r="N175">
        <v>36.799999999999997</v>
      </c>
      <c r="O175">
        <v>46</v>
      </c>
    </row>
    <row r="176" spans="1:15">
      <c r="A176" t="s">
        <v>808</v>
      </c>
      <c r="B176" t="s">
        <v>573</v>
      </c>
      <c r="C176" t="s">
        <v>451</v>
      </c>
      <c r="D176" s="63">
        <v>14</v>
      </c>
      <c r="E176">
        <v>12.1</v>
      </c>
      <c r="F176">
        <v>18.2</v>
      </c>
      <c r="G176">
        <v>20</v>
      </c>
      <c r="H176">
        <v>24</v>
      </c>
      <c r="I176">
        <v>25.8</v>
      </c>
      <c r="J176">
        <v>26.4</v>
      </c>
      <c r="K176">
        <v>29.65</v>
      </c>
      <c r="L176">
        <v>32.5</v>
      </c>
      <c r="M176">
        <v>35</v>
      </c>
      <c r="N176">
        <v>39.9</v>
      </c>
      <c r="O176">
        <v>60</v>
      </c>
    </row>
    <row r="177" spans="1:15">
      <c r="A177" t="s">
        <v>808</v>
      </c>
      <c r="B177" t="s">
        <v>573</v>
      </c>
      <c r="C177" t="s">
        <v>451</v>
      </c>
      <c r="D177" s="63">
        <v>22</v>
      </c>
      <c r="E177">
        <v>9.5</v>
      </c>
      <c r="F177">
        <v>12.9</v>
      </c>
      <c r="G177">
        <v>14.9</v>
      </c>
      <c r="H177">
        <v>17.7</v>
      </c>
      <c r="I177">
        <v>18</v>
      </c>
      <c r="J177">
        <v>19.75</v>
      </c>
      <c r="K177">
        <v>22.1</v>
      </c>
      <c r="L177">
        <v>24</v>
      </c>
      <c r="M177">
        <v>25.6</v>
      </c>
      <c r="N177">
        <v>31.5</v>
      </c>
      <c r="O177">
        <v>40</v>
      </c>
    </row>
    <row r="178" spans="1:15">
      <c r="A178" t="s">
        <v>808</v>
      </c>
      <c r="B178" t="s">
        <v>573</v>
      </c>
      <c r="C178" t="s">
        <v>451</v>
      </c>
      <c r="D178" s="63">
        <v>71</v>
      </c>
      <c r="E178">
        <v>8.4</v>
      </c>
      <c r="F178">
        <v>17.100000000000001</v>
      </c>
      <c r="G178">
        <v>18.3</v>
      </c>
      <c r="H178">
        <v>21</v>
      </c>
      <c r="I178">
        <v>22.7</v>
      </c>
      <c r="J178">
        <v>24.6</v>
      </c>
      <c r="K178">
        <v>26.4</v>
      </c>
      <c r="L178">
        <v>30.3</v>
      </c>
      <c r="M178">
        <v>36.75</v>
      </c>
      <c r="N178">
        <v>39.9</v>
      </c>
      <c r="O178">
        <v>56</v>
      </c>
    </row>
    <row r="179" spans="1:15">
      <c r="A179" t="s">
        <v>808</v>
      </c>
      <c r="B179" t="s">
        <v>573</v>
      </c>
      <c r="C179" t="s">
        <v>455</v>
      </c>
      <c r="D179" s="63">
        <v>111</v>
      </c>
      <c r="E179">
        <v>11</v>
      </c>
      <c r="F179">
        <v>18.5</v>
      </c>
      <c r="G179">
        <v>21</v>
      </c>
      <c r="H179">
        <v>23</v>
      </c>
      <c r="I179">
        <v>25.2</v>
      </c>
      <c r="J179">
        <v>31.5</v>
      </c>
      <c r="K179">
        <v>33</v>
      </c>
      <c r="L179">
        <v>38.25</v>
      </c>
      <c r="M179">
        <v>48</v>
      </c>
      <c r="N179">
        <v>51</v>
      </c>
      <c r="O179">
        <v>62</v>
      </c>
    </row>
    <row r="180" spans="1:15">
      <c r="A180" t="s">
        <v>808</v>
      </c>
      <c r="B180" t="s">
        <v>573</v>
      </c>
      <c r="C180" t="s">
        <v>455</v>
      </c>
      <c r="D180" s="63">
        <v>114</v>
      </c>
      <c r="E180">
        <v>25</v>
      </c>
      <c r="F180">
        <v>36</v>
      </c>
      <c r="G180">
        <v>38.5</v>
      </c>
      <c r="H180">
        <v>45.5</v>
      </c>
      <c r="I180">
        <v>53.3</v>
      </c>
      <c r="J180">
        <v>57</v>
      </c>
      <c r="K180">
        <v>64</v>
      </c>
      <c r="L180">
        <v>78.3</v>
      </c>
      <c r="M180">
        <v>86</v>
      </c>
      <c r="N180">
        <v>88</v>
      </c>
      <c r="O180">
        <v>110</v>
      </c>
    </row>
    <row r="181" spans="1:15">
      <c r="A181" t="s">
        <v>808</v>
      </c>
      <c r="B181" t="s">
        <v>573</v>
      </c>
      <c r="C181" t="s">
        <v>455</v>
      </c>
      <c r="D181" s="63">
        <v>121</v>
      </c>
      <c r="E181">
        <v>10</v>
      </c>
      <c r="F181">
        <v>14.7</v>
      </c>
      <c r="G181">
        <v>17</v>
      </c>
      <c r="H181">
        <v>19</v>
      </c>
      <c r="I181">
        <v>22</v>
      </c>
      <c r="J181">
        <v>22.4</v>
      </c>
      <c r="K181">
        <v>23.7</v>
      </c>
      <c r="L181">
        <v>25</v>
      </c>
      <c r="M181">
        <v>26</v>
      </c>
      <c r="N181">
        <v>29.75</v>
      </c>
      <c r="O181">
        <v>41</v>
      </c>
    </row>
    <row r="182" spans="1:15">
      <c r="A182" t="s">
        <v>808</v>
      </c>
      <c r="B182" t="s">
        <v>573</v>
      </c>
      <c r="C182" t="s">
        <v>455</v>
      </c>
      <c r="D182" s="63">
        <v>161</v>
      </c>
      <c r="E182">
        <v>11.65</v>
      </c>
      <c r="F182">
        <v>15.3</v>
      </c>
      <c r="G182">
        <v>16</v>
      </c>
      <c r="H182">
        <v>18.55</v>
      </c>
      <c r="I182">
        <v>20.5</v>
      </c>
      <c r="J182">
        <v>22.8</v>
      </c>
      <c r="K182">
        <v>26</v>
      </c>
      <c r="L182">
        <v>30</v>
      </c>
      <c r="M182">
        <v>32</v>
      </c>
      <c r="N182">
        <v>35.6</v>
      </c>
      <c r="O182">
        <v>51.5</v>
      </c>
    </row>
    <row r="183" spans="1:15">
      <c r="A183" t="s">
        <v>808</v>
      </c>
      <c r="B183" t="s">
        <v>573</v>
      </c>
      <c r="C183" t="s">
        <v>441</v>
      </c>
      <c r="D183" s="63">
        <v>311</v>
      </c>
      <c r="E183">
        <v>20.533333333000002</v>
      </c>
      <c r="F183">
        <v>41</v>
      </c>
      <c r="G183">
        <v>46.2</v>
      </c>
      <c r="H183">
        <v>47.8</v>
      </c>
      <c r="I183">
        <v>54.7</v>
      </c>
      <c r="J183">
        <v>62</v>
      </c>
      <c r="K183">
        <v>62.4</v>
      </c>
      <c r="L183">
        <v>72</v>
      </c>
      <c r="M183">
        <v>78</v>
      </c>
      <c r="N183">
        <v>92.75</v>
      </c>
      <c r="O183">
        <v>138.75</v>
      </c>
    </row>
    <row r="184" spans="1:15">
      <c r="A184" t="s">
        <v>808</v>
      </c>
      <c r="B184" t="s">
        <v>573</v>
      </c>
      <c r="C184" t="s">
        <v>433</v>
      </c>
      <c r="D184" s="63">
        <v>521</v>
      </c>
      <c r="E184">
        <v>18.7</v>
      </c>
      <c r="F184">
        <v>38</v>
      </c>
      <c r="G184">
        <v>42.8</v>
      </c>
      <c r="H184">
        <v>45</v>
      </c>
      <c r="I184">
        <v>49.4</v>
      </c>
      <c r="J184">
        <v>56</v>
      </c>
      <c r="K184">
        <v>58.8</v>
      </c>
      <c r="L184">
        <v>64</v>
      </c>
      <c r="M184">
        <v>67</v>
      </c>
      <c r="N184">
        <v>81.2</v>
      </c>
      <c r="O184">
        <v>114.4</v>
      </c>
    </row>
    <row r="185" spans="1:15">
      <c r="A185" t="s">
        <v>808</v>
      </c>
      <c r="B185" t="s">
        <v>573</v>
      </c>
      <c r="C185" t="s">
        <v>433</v>
      </c>
      <c r="D185" s="63">
        <v>522</v>
      </c>
      <c r="E185">
        <v>23.8</v>
      </c>
      <c r="F185">
        <v>45.6</v>
      </c>
      <c r="G185">
        <v>50</v>
      </c>
      <c r="H185">
        <v>54.8</v>
      </c>
      <c r="I185">
        <v>57.8</v>
      </c>
      <c r="J185">
        <v>67</v>
      </c>
      <c r="K185">
        <v>70.8</v>
      </c>
      <c r="L185">
        <v>76</v>
      </c>
      <c r="M185">
        <v>81.599999999999994</v>
      </c>
      <c r="N185">
        <v>98</v>
      </c>
      <c r="O185">
        <v>134.1</v>
      </c>
    </row>
    <row r="186" spans="1:15">
      <c r="A186" t="s">
        <v>808</v>
      </c>
      <c r="B186" t="s">
        <v>573</v>
      </c>
      <c r="C186" t="s">
        <v>433</v>
      </c>
      <c r="D186" s="63">
        <v>523</v>
      </c>
      <c r="E186">
        <v>26.5</v>
      </c>
      <c r="F186">
        <v>52.3</v>
      </c>
      <c r="G186">
        <v>58</v>
      </c>
      <c r="H186">
        <v>63.8</v>
      </c>
      <c r="I186">
        <v>70.5</v>
      </c>
      <c r="J186">
        <v>80</v>
      </c>
      <c r="K186">
        <v>81.599999999999994</v>
      </c>
      <c r="L186">
        <v>86</v>
      </c>
      <c r="M186">
        <v>95.1</v>
      </c>
      <c r="N186">
        <v>114</v>
      </c>
      <c r="O186">
        <v>155.69999999999999</v>
      </c>
    </row>
    <row r="187" spans="1:15">
      <c r="A187" t="s">
        <v>808</v>
      </c>
      <c r="B187" t="s">
        <v>573</v>
      </c>
      <c r="C187" t="s">
        <v>433</v>
      </c>
      <c r="D187" s="63">
        <v>531</v>
      </c>
      <c r="E187">
        <v>22.05</v>
      </c>
      <c r="F187">
        <v>42.6</v>
      </c>
      <c r="G187">
        <v>47</v>
      </c>
      <c r="H187">
        <v>52</v>
      </c>
      <c r="I187">
        <v>58</v>
      </c>
      <c r="J187">
        <v>59.4</v>
      </c>
      <c r="K187">
        <v>63.05</v>
      </c>
      <c r="L187">
        <v>68.8</v>
      </c>
      <c r="M187">
        <v>74.099999999999994</v>
      </c>
      <c r="N187">
        <v>89.6</v>
      </c>
      <c r="O187">
        <v>123.5</v>
      </c>
    </row>
    <row r="188" spans="1:15">
      <c r="A188" t="s">
        <v>808</v>
      </c>
      <c r="B188" t="s">
        <v>573</v>
      </c>
      <c r="C188" t="s">
        <v>433</v>
      </c>
      <c r="D188" s="63">
        <v>532</v>
      </c>
      <c r="E188">
        <v>27</v>
      </c>
      <c r="F188">
        <v>55</v>
      </c>
      <c r="G188">
        <v>57.3</v>
      </c>
      <c r="H188">
        <v>62</v>
      </c>
      <c r="I188">
        <v>70</v>
      </c>
      <c r="J188">
        <v>78.400000000000006</v>
      </c>
      <c r="K188">
        <v>79.2</v>
      </c>
      <c r="L188">
        <v>84</v>
      </c>
      <c r="M188">
        <v>91.45</v>
      </c>
      <c r="N188">
        <v>113.05</v>
      </c>
      <c r="O188">
        <v>154</v>
      </c>
    </row>
    <row r="189" spans="1:15">
      <c r="A189" t="s">
        <v>808</v>
      </c>
      <c r="B189" t="s">
        <v>573</v>
      </c>
      <c r="C189" t="s">
        <v>433</v>
      </c>
      <c r="D189" s="63">
        <v>533</v>
      </c>
      <c r="E189">
        <v>30.7</v>
      </c>
      <c r="F189">
        <v>64</v>
      </c>
      <c r="G189">
        <v>71</v>
      </c>
      <c r="H189">
        <v>77</v>
      </c>
      <c r="I189">
        <v>85</v>
      </c>
      <c r="J189">
        <v>92.4</v>
      </c>
      <c r="K189">
        <v>96</v>
      </c>
      <c r="L189">
        <v>96</v>
      </c>
      <c r="M189">
        <v>105.6</v>
      </c>
      <c r="N189">
        <v>129.5</v>
      </c>
      <c r="O189">
        <v>178.5</v>
      </c>
    </row>
    <row r="190" spans="1:15">
      <c r="A190" t="s">
        <v>808</v>
      </c>
      <c r="B190" t="s">
        <v>573</v>
      </c>
      <c r="C190" t="s">
        <v>433</v>
      </c>
      <c r="D190" s="63">
        <v>534</v>
      </c>
      <c r="E190">
        <v>33.299999999999997</v>
      </c>
      <c r="F190">
        <v>64</v>
      </c>
      <c r="G190">
        <v>74</v>
      </c>
      <c r="H190">
        <v>80</v>
      </c>
      <c r="I190">
        <v>91.2</v>
      </c>
      <c r="J190">
        <v>102.6</v>
      </c>
      <c r="K190">
        <v>105</v>
      </c>
      <c r="L190">
        <v>108.9</v>
      </c>
      <c r="M190">
        <v>116.4</v>
      </c>
      <c r="N190">
        <v>145.6</v>
      </c>
      <c r="O190">
        <v>198</v>
      </c>
    </row>
    <row r="191" spans="1:15">
      <c r="A191" t="s">
        <v>808</v>
      </c>
      <c r="B191" t="s">
        <v>573</v>
      </c>
      <c r="C191" t="s">
        <v>433</v>
      </c>
      <c r="D191" s="63">
        <v>575</v>
      </c>
      <c r="E191">
        <v>6.6</v>
      </c>
      <c r="F191">
        <v>9</v>
      </c>
      <c r="G191">
        <v>9.8000000000000007</v>
      </c>
      <c r="H191">
        <v>10.4</v>
      </c>
      <c r="I191">
        <v>12.35</v>
      </c>
      <c r="J191">
        <v>13.8</v>
      </c>
      <c r="K191">
        <v>14.4</v>
      </c>
      <c r="L191">
        <v>15</v>
      </c>
      <c r="M191">
        <v>17.100000000000001</v>
      </c>
      <c r="N191">
        <v>21</v>
      </c>
      <c r="O191">
        <v>30</v>
      </c>
    </row>
    <row r="192" spans="1:15">
      <c r="A192" t="s">
        <v>808</v>
      </c>
      <c r="B192" t="s">
        <v>573</v>
      </c>
      <c r="C192" t="s">
        <v>433</v>
      </c>
      <c r="D192" s="63">
        <v>577</v>
      </c>
      <c r="E192">
        <v>5</v>
      </c>
      <c r="F192">
        <v>10.7</v>
      </c>
      <c r="G192">
        <v>12</v>
      </c>
      <c r="H192">
        <v>12.6</v>
      </c>
      <c r="I192">
        <v>14</v>
      </c>
      <c r="J192">
        <v>14.8</v>
      </c>
      <c r="K192">
        <v>15</v>
      </c>
      <c r="L192">
        <v>17.5</v>
      </c>
      <c r="M192">
        <v>19.600000000000001</v>
      </c>
      <c r="N192">
        <v>22.4</v>
      </c>
      <c r="O192">
        <v>33</v>
      </c>
    </row>
    <row r="193" spans="1:15">
      <c r="A193" t="s">
        <v>808</v>
      </c>
      <c r="B193" t="s">
        <v>573</v>
      </c>
      <c r="C193" t="s">
        <v>799</v>
      </c>
      <c r="D193" s="63">
        <v>615</v>
      </c>
      <c r="E193">
        <v>40</v>
      </c>
      <c r="F193">
        <v>266.66666666999998</v>
      </c>
      <c r="G193">
        <v>400</v>
      </c>
      <c r="H193">
        <v>480</v>
      </c>
      <c r="I193">
        <v>510</v>
      </c>
      <c r="J193">
        <v>558.45000000000005</v>
      </c>
      <c r="K193">
        <v>576</v>
      </c>
      <c r="L193">
        <v>630</v>
      </c>
      <c r="M193">
        <v>700</v>
      </c>
      <c r="N193">
        <v>800</v>
      </c>
      <c r="O193">
        <v>1152.8</v>
      </c>
    </row>
    <row r="194" spans="1:15">
      <c r="A194" t="s">
        <v>808</v>
      </c>
      <c r="B194" t="s">
        <v>331</v>
      </c>
      <c r="C194" t="s">
        <v>451</v>
      </c>
      <c r="D194" s="63">
        <v>11</v>
      </c>
      <c r="E194">
        <v>2.17</v>
      </c>
      <c r="F194">
        <v>21</v>
      </c>
      <c r="G194">
        <v>28.2</v>
      </c>
      <c r="H194">
        <v>31.5</v>
      </c>
      <c r="I194">
        <v>34</v>
      </c>
      <c r="J194">
        <v>36</v>
      </c>
      <c r="K194">
        <v>39</v>
      </c>
      <c r="L194">
        <v>45.4</v>
      </c>
      <c r="M194">
        <v>52</v>
      </c>
      <c r="N194">
        <v>53</v>
      </c>
      <c r="O194">
        <v>73</v>
      </c>
    </row>
    <row r="195" spans="1:15">
      <c r="A195" t="s">
        <v>808</v>
      </c>
      <c r="B195" t="s">
        <v>331</v>
      </c>
      <c r="C195" t="s">
        <v>451</v>
      </c>
      <c r="D195" s="63">
        <v>12</v>
      </c>
      <c r="E195">
        <v>1.78</v>
      </c>
      <c r="F195">
        <v>17.850000000000001</v>
      </c>
      <c r="G195">
        <v>21.7</v>
      </c>
      <c r="H195">
        <v>27</v>
      </c>
      <c r="I195">
        <v>30</v>
      </c>
      <c r="J195">
        <v>31.15</v>
      </c>
      <c r="K195">
        <v>33.9</v>
      </c>
      <c r="L195">
        <v>38</v>
      </c>
      <c r="M195">
        <v>46</v>
      </c>
      <c r="N195">
        <v>48</v>
      </c>
      <c r="O195">
        <v>67</v>
      </c>
    </row>
    <row r="196" spans="1:15">
      <c r="A196" t="s">
        <v>808</v>
      </c>
      <c r="B196" t="s">
        <v>331</v>
      </c>
      <c r="C196" t="s">
        <v>451</v>
      </c>
      <c r="D196" s="63">
        <v>13</v>
      </c>
      <c r="E196">
        <v>1.7</v>
      </c>
      <c r="F196">
        <v>13.3</v>
      </c>
      <c r="G196">
        <v>18</v>
      </c>
      <c r="H196">
        <v>19.600000000000001</v>
      </c>
      <c r="I196">
        <v>21</v>
      </c>
      <c r="J196">
        <v>23.55</v>
      </c>
      <c r="K196">
        <v>26</v>
      </c>
      <c r="L196">
        <v>28.05</v>
      </c>
      <c r="M196">
        <v>30</v>
      </c>
      <c r="N196">
        <v>37.5</v>
      </c>
      <c r="O196">
        <v>49</v>
      </c>
    </row>
    <row r="197" spans="1:15">
      <c r="A197" t="s">
        <v>808</v>
      </c>
      <c r="B197" t="s">
        <v>331</v>
      </c>
      <c r="C197" t="s">
        <v>451</v>
      </c>
      <c r="D197" s="63">
        <v>14</v>
      </c>
      <c r="E197">
        <v>1.88</v>
      </c>
      <c r="F197">
        <v>18.2</v>
      </c>
      <c r="G197">
        <v>20</v>
      </c>
      <c r="H197">
        <v>24.2</v>
      </c>
      <c r="I197">
        <v>25.8</v>
      </c>
      <c r="J197">
        <v>27.2</v>
      </c>
      <c r="K197">
        <v>30.65</v>
      </c>
      <c r="L197">
        <v>34.65</v>
      </c>
      <c r="M197">
        <v>35</v>
      </c>
      <c r="N197">
        <v>41.65</v>
      </c>
      <c r="O197">
        <v>65</v>
      </c>
    </row>
    <row r="198" spans="1:15">
      <c r="A198" t="s">
        <v>808</v>
      </c>
      <c r="B198" t="s">
        <v>331</v>
      </c>
      <c r="C198" t="s">
        <v>451</v>
      </c>
      <c r="D198" s="63">
        <v>22</v>
      </c>
      <c r="E198">
        <v>1.5</v>
      </c>
      <c r="F198">
        <v>12.2</v>
      </c>
      <c r="G198">
        <v>16</v>
      </c>
      <c r="H198">
        <v>18</v>
      </c>
      <c r="I198">
        <v>19</v>
      </c>
      <c r="J198">
        <v>21</v>
      </c>
      <c r="K198">
        <v>22.8</v>
      </c>
      <c r="L198">
        <v>24.6</v>
      </c>
      <c r="M198">
        <v>27.3</v>
      </c>
      <c r="N198">
        <v>32</v>
      </c>
      <c r="O198">
        <v>41</v>
      </c>
    </row>
    <row r="199" spans="1:15">
      <c r="A199" t="s">
        <v>808</v>
      </c>
      <c r="B199" t="s">
        <v>331</v>
      </c>
      <c r="C199" t="s">
        <v>451</v>
      </c>
      <c r="D199" s="63">
        <v>71</v>
      </c>
      <c r="E199">
        <v>1.7</v>
      </c>
      <c r="F199">
        <v>15</v>
      </c>
      <c r="G199">
        <v>18.3</v>
      </c>
      <c r="H199">
        <v>21</v>
      </c>
      <c r="I199">
        <v>23</v>
      </c>
      <c r="J199">
        <v>24.6</v>
      </c>
      <c r="K199">
        <v>27.1</v>
      </c>
      <c r="L199">
        <v>31.5</v>
      </c>
      <c r="M199">
        <v>37</v>
      </c>
      <c r="N199">
        <v>40</v>
      </c>
      <c r="O199">
        <v>60</v>
      </c>
    </row>
    <row r="200" spans="1:15">
      <c r="A200" t="s">
        <v>808</v>
      </c>
      <c r="B200" t="s">
        <v>331</v>
      </c>
      <c r="C200" t="s">
        <v>455</v>
      </c>
      <c r="D200" s="63">
        <v>111</v>
      </c>
      <c r="E200">
        <v>1.75</v>
      </c>
      <c r="F200">
        <v>13.5</v>
      </c>
      <c r="G200">
        <v>20</v>
      </c>
      <c r="H200">
        <v>23</v>
      </c>
      <c r="I200">
        <v>26</v>
      </c>
      <c r="J200">
        <v>32</v>
      </c>
      <c r="K200">
        <v>34</v>
      </c>
      <c r="L200">
        <v>40</v>
      </c>
      <c r="M200">
        <v>48</v>
      </c>
      <c r="N200">
        <v>52.7</v>
      </c>
      <c r="O200">
        <v>64</v>
      </c>
    </row>
    <row r="201" spans="1:15">
      <c r="A201" t="s">
        <v>808</v>
      </c>
      <c r="B201" t="s">
        <v>331</v>
      </c>
      <c r="C201" t="s">
        <v>455</v>
      </c>
      <c r="D201" s="63">
        <v>114</v>
      </c>
      <c r="E201">
        <v>3.9</v>
      </c>
      <c r="F201">
        <v>33.799999999999997</v>
      </c>
      <c r="G201">
        <v>42</v>
      </c>
      <c r="H201">
        <v>49</v>
      </c>
      <c r="I201">
        <v>55</v>
      </c>
      <c r="J201">
        <v>59.8</v>
      </c>
      <c r="K201">
        <v>65</v>
      </c>
      <c r="L201">
        <v>80</v>
      </c>
      <c r="M201">
        <v>87</v>
      </c>
      <c r="N201">
        <v>91</v>
      </c>
      <c r="O201">
        <v>113.25</v>
      </c>
    </row>
    <row r="202" spans="1:15">
      <c r="A202" t="s">
        <v>808</v>
      </c>
      <c r="B202" t="s">
        <v>331</v>
      </c>
      <c r="C202" t="s">
        <v>455</v>
      </c>
      <c r="D202" s="63">
        <v>121</v>
      </c>
      <c r="E202">
        <v>1.44</v>
      </c>
      <c r="F202">
        <v>12</v>
      </c>
      <c r="G202">
        <v>16.100000000000001</v>
      </c>
      <c r="H202">
        <v>18.399999999999999</v>
      </c>
      <c r="I202">
        <v>20.3</v>
      </c>
      <c r="J202">
        <v>22.75</v>
      </c>
      <c r="K202">
        <v>25</v>
      </c>
      <c r="L202">
        <v>25</v>
      </c>
      <c r="M202">
        <v>26</v>
      </c>
      <c r="N202">
        <v>30</v>
      </c>
      <c r="O202">
        <v>43</v>
      </c>
    </row>
    <row r="203" spans="1:15">
      <c r="A203" t="s">
        <v>808</v>
      </c>
      <c r="B203" t="s">
        <v>331</v>
      </c>
      <c r="C203" t="s">
        <v>455</v>
      </c>
      <c r="D203" s="63">
        <v>161</v>
      </c>
      <c r="E203">
        <v>1.48</v>
      </c>
      <c r="F203">
        <v>12.2</v>
      </c>
      <c r="G203">
        <v>15.9</v>
      </c>
      <c r="H203">
        <v>17.149999999999999</v>
      </c>
      <c r="I203">
        <v>20</v>
      </c>
      <c r="J203">
        <v>22.8</v>
      </c>
      <c r="K203">
        <v>25.8</v>
      </c>
      <c r="L203">
        <v>30.8</v>
      </c>
      <c r="M203">
        <v>32</v>
      </c>
      <c r="N203">
        <v>36</v>
      </c>
      <c r="O203">
        <v>52</v>
      </c>
    </row>
    <row r="204" spans="1:15">
      <c r="A204" t="s">
        <v>808</v>
      </c>
      <c r="B204" t="s">
        <v>331</v>
      </c>
      <c r="C204" t="s">
        <v>441</v>
      </c>
      <c r="D204" s="63">
        <v>311</v>
      </c>
      <c r="E204">
        <v>3.74</v>
      </c>
      <c r="F204">
        <v>34.6</v>
      </c>
      <c r="G204">
        <v>44</v>
      </c>
      <c r="H204">
        <v>47.8</v>
      </c>
      <c r="I204">
        <v>57</v>
      </c>
      <c r="J204">
        <v>62.4</v>
      </c>
      <c r="K204">
        <v>67.8</v>
      </c>
      <c r="L204">
        <v>78</v>
      </c>
      <c r="M204">
        <v>82.25</v>
      </c>
      <c r="N204">
        <v>98.7</v>
      </c>
      <c r="O204">
        <v>145.35</v>
      </c>
    </row>
    <row r="205" spans="1:15">
      <c r="A205" t="s">
        <v>808</v>
      </c>
      <c r="B205" t="s">
        <v>331</v>
      </c>
      <c r="C205" t="s">
        <v>433</v>
      </c>
      <c r="D205" s="63">
        <v>521</v>
      </c>
      <c r="E205">
        <v>3</v>
      </c>
      <c r="F205">
        <v>30</v>
      </c>
      <c r="G205">
        <v>42.2</v>
      </c>
      <c r="H205">
        <v>44.85</v>
      </c>
      <c r="I205">
        <v>50</v>
      </c>
      <c r="J205">
        <v>58.2</v>
      </c>
      <c r="K205">
        <v>60.4</v>
      </c>
      <c r="L205">
        <v>67.2</v>
      </c>
      <c r="M205">
        <v>75</v>
      </c>
      <c r="N205">
        <v>85</v>
      </c>
      <c r="O205">
        <v>121</v>
      </c>
    </row>
    <row r="206" spans="1:15">
      <c r="A206" t="s">
        <v>808</v>
      </c>
      <c r="B206" t="s">
        <v>331</v>
      </c>
      <c r="C206" t="s">
        <v>433</v>
      </c>
      <c r="D206" s="63">
        <v>522</v>
      </c>
      <c r="E206">
        <v>4</v>
      </c>
      <c r="F206">
        <v>35</v>
      </c>
      <c r="G206">
        <v>50</v>
      </c>
      <c r="H206">
        <v>54.8</v>
      </c>
      <c r="I206">
        <v>60</v>
      </c>
      <c r="J206">
        <v>70</v>
      </c>
      <c r="K206">
        <v>71.8</v>
      </c>
      <c r="L206">
        <v>83</v>
      </c>
      <c r="M206">
        <v>86.1</v>
      </c>
      <c r="N206">
        <v>102</v>
      </c>
      <c r="O206">
        <v>141</v>
      </c>
    </row>
    <row r="207" spans="1:15">
      <c r="A207" t="s">
        <v>808</v>
      </c>
      <c r="B207" t="s">
        <v>331</v>
      </c>
      <c r="C207" t="s">
        <v>433</v>
      </c>
      <c r="D207" s="63">
        <v>523</v>
      </c>
      <c r="E207">
        <v>4.5</v>
      </c>
      <c r="F207">
        <v>40</v>
      </c>
      <c r="G207">
        <v>57.2</v>
      </c>
      <c r="H207">
        <v>63</v>
      </c>
      <c r="I207">
        <v>72.75</v>
      </c>
      <c r="J207">
        <v>81.599999999999994</v>
      </c>
      <c r="K207">
        <v>83.7</v>
      </c>
      <c r="L207">
        <v>90</v>
      </c>
      <c r="M207">
        <v>100</v>
      </c>
      <c r="N207">
        <v>118.2</v>
      </c>
      <c r="O207">
        <v>166.05</v>
      </c>
    </row>
    <row r="208" spans="1:15">
      <c r="A208" t="s">
        <v>808</v>
      </c>
      <c r="B208" t="s">
        <v>331</v>
      </c>
      <c r="C208" t="s">
        <v>433</v>
      </c>
      <c r="D208" s="63">
        <v>531</v>
      </c>
      <c r="E208">
        <v>3.95</v>
      </c>
      <c r="F208">
        <v>37.5</v>
      </c>
      <c r="G208">
        <v>47.15</v>
      </c>
      <c r="H208">
        <v>54</v>
      </c>
      <c r="I208">
        <v>59.4</v>
      </c>
      <c r="J208">
        <v>62.1</v>
      </c>
      <c r="K208">
        <v>69</v>
      </c>
      <c r="L208">
        <v>74.599999999999994</v>
      </c>
      <c r="M208">
        <v>80</v>
      </c>
      <c r="N208">
        <v>93.2</v>
      </c>
      <c r="O208">
        <v>131</v>
      </c>
    </row>
    <row r="209" spans="1:15">
      <c r="A209" t="s">
        <v>808</v>
      </c>
      <c r="B209" t="s">
        <v>331</v>
      </c>
      <c r="C209" t="s">
        <v>433</v>
      </c>
      <c r="D209" s="63">
        <v>532</v>
      </c>
      <c r="E209">
        <v>4.8</v>
      </c>
      <c r="F209">
        <v>47</v>
      </c>
      <c r="G209">
        <v>57.2</v>
      </c>
      <c r="H209">
        <v>62</v>
      </c>
      <c r="I209">
        <v>71.5</v>
      </c>
      <c r="J209">
        <v>79.2</v>
      </c>
      <c r="K209">
        <v>81.5</v>
      </c>
      <c r="L209">
        <v>85</v>
      </c>
      <c r="M209">
        <v>99</v>
      </c>
      <c r="N209">
        <v>117.15</v>
      </c>
      <c r="O209">
        <v>163</v>
      </c>
    </row>
    <row r="210" spans="1:15">
      <c r="A210" t="s">
        <v>808</v>
      </c>
      <c r="B210" t="s">
        <v>331</v>
      </c>
      <c r="C210" t="s">
        <v>433</v>
      </c>
      <c r="D210" s="63">
        <v>533</v>
      </c>
      <c r="E210">
        <v>6.05</v>
      </c>
      <c r="F210">
        <v>55</v>
      </c>
      <c r="G210">
        <v>68</v>
      </c>
      <c r="H210">
        <v>76.400000000000006</v>
      </c>
      <c r="I210">
        <v>85</v>
      </c>
      <c r="J210">
        <v>95</v>
      </c>
      <c r="K210">
        <v>96</v>
      </c>
      <c r="L210">
        <v>100</v>
      </c>
      <c r="M210">
        <v>115.3</v>
      </c>
      <c r="N210">
        <v>135</v>
      </c>
      <c r="O210">
        <v>185.9</v>
      </c>
    </row>
    <row r="211" spans="1:15">
      <c r="A211" t="s">
        <v>808</v>
      </c>
      <c r="B211" t="s">
        <v>331</v>
      </c>
      <c r="C211" t="s">
        <v>433</v>
      </c>
      <c r="D211" s="63">
        <v>534</v>
      </c>
      <c r="E211">
        <v>6.3</v>
      </c>
      <c r="F211">
        <v>59</v>
      </c>
      <c r="G211">
        <v>71</v>
      </c>
      <c r="H211">
        <v>80</v>
      </c>
      <c r="I211">
        <v>95</v>
      </c>
      <c r="J211">
        <v>102.6</v>
      </c>
      <c r="K211">
        <v>105.95</v>
      </c>
      <c r="L211">
        <v>110</v>
      </c>
      <c r="M211">
        <v>126</v>
      </c>
      <c r="N211">
        <v>150.15</v>
      </c>
      <c r="O211">
        <v>208</v>
      </c>
    </row>
    <row r="212" spans="1:15">
      <c r="A212" t="s">
        <v>808</v>
      </c>
      <c r="B212" t="s">
        <v>331</v>
      </c>
      <c r="C212" t="s">
        <v>433</v>
      </c>
      <c r="D212" s="63">
        <v>575</v>
      </c>
      <c r="E212">
        <v>0.9</v>
      </c>
      <c r="F212">
        <v>7</v>
      </c>
      <c r="G212">
        <v>9.1999999999999993</v>
      </c>
      <c r="H212">
        <v>10</v>
      </c>
      <c r="I212">
        <v>12.3</v>
      </c>
      <c r="J212">
        <v>13.8</v>
      </c>
      <c r="K212">
        <v>15</v>
      </c>
      <c r="L212">
        <v>15.6</v>
      </c>
      <c r="M212">
        <v>17.7</v>
      </c>
      <c r="N212">
        <v>21</v>
      </c>
      <c r="O212">
        <v>31</v>
      </c>
    </row>
    <row r="213" spans="1:15">
      <c r="A213" t="s">
        <v>808</v>
      </c>
      <c r="B213" t="s">
        <v>331</v>
      </c>
      <c r="C213" t="s">
        <v>433</v>
      </c>
      <c r="D213" s="63">
        <v>577</v>
      </c>
      <c r="E213">
        <v>0.5</v>
      </c>
      <c r="F213">
        <v>5</v>
      </c>
      <c r="G213">
        <v>12</v>
      </c>
      <c r="H213">
        <v>12.6</v>
      </c>
      <c r="I213">
        <v>13.8</v>
      </c>
      <c r="J213">
        <v>15</v>
      </c>
      <c r="K213">
        <v>15.5</v>
      </c>
      <c r="L213">
        <v>18</v>
      </c>
      <c r="M213">
        <v>19.5</v>
      </c>
      <c r="N213">
        <v>22.8</v>
      </c>
      <c r="O213">
        <v>33</v>
      </c>
    </row>
    <row r="214" spans="1:15">
      <c r="A214" t="s">
        <v>808</v>
      </c>
      <c r="B214" t="s">
        <v>331</v>
      </c>
      <c r="C214" t="s">
        <v>799</v>
      </c>
      <c r="D214" s="63">
        <v>615</v>
      </c>
      <c r="E214">
        <v>24.4</v>
      </c>
      <c r="F214">
        <v>125</v>
      </c>
      <c r="G214">
        <v>316.39999999999998</v>
      </c>
      <c r="H214">
        <v>468</v>
      </c>
      <c r="I214">
        <v>515</v>
      </c>
      <c r="J214">
        <v>560</v>
      </c>
      <c r="K214">
        <v>600</v>
      </c>
      <c r="L214">
        <v>666.2</v>
      </c>
      <c r="M214">
        <v>750</v>
      </c>
      <c r="N214">
        <v>862.5</v>
      </c>
      <c r="O214">
        <v>1199</v>
      </c>
    </row>
    <row r="215" spans="1:15">
      <c r="A215" t="s">
        <v>808</v>
      </c>
      <c r="B215" t="s">
        <v>572</v>
      </c>
      <c r="C215" t="s">
        <v>451</v>
      </c>
      <c r="D215" s="63">
        <v>11</v>
      </c>
      <c r="E215">
        <v>16.8</v>
      </c>
      <c r="F215">
        <v>24</v>
      </c>
      <c r="G215">
        <v>30</v>
      </c>
      <c r="H215">
        <v>33.6</v>
      </c>
      <c r="I215">
        <v>35</v>
      </c>
      <c r="J215">
        <v>38.299999999999997</v>
      </c>
      <c r="K215">
        <v>41.25</v>
      </c>
      <c r="L215">
        <v>47</v>
      </c>
      <c r="M215">
        <v>52</v>
      </c>
      <c r="N215">
        <v>56</v>
      </c>
      <c r="O215">
        <v>73</v>
      </c>
    </row>
    <row r="216" spans="1:15">
      <c r="A216" t="s">
        <v>808</v>
      </c>
      <c r="B216" t="s">
        <v>572</v>
      </c>
      <c r="C216" t="s">
        <v>451</v>
      </c>
      <c r="D216" s="63">
        <v>12</v>
      </c>
      <c r="E216">
        <v>14</v>
      </c>
      <c r="F216">
        <v>21</v>
      </c>
      <c r="G216">
        <v>25.3</v>
      </c>
      <c r="H216">
        <v>29.4</v>
      </c>
      <c r="I216">
        <v>30</v>
      </c>
      <c r="J216">
        <v>33.5</v>
      </c>
      <c r="K216">
        <v>36</v>
      </c>
      <c r="L216">
        <v>40.700000000000003</v>
      </c>
      <c r="M216">
        <v>46</v>
      </c>
      <c r="N216">
        <v>48.75</v>
      </c>
      <c r="O216">
        <v>67</v>
      </c>
    </row>
    <row r="217" spans="1:15">
      <c r="A217" t="s">
        <v>808</v>
      </c>
      <c r="B217" t="s">
        <v>572</v>
      </c>
      <c r="C217" t="s">
        <v>451</v>
      </c>
      <c r="D217" s="63">
        <v>13</v>
      </c>
      <c r="E217">
        <v>11.15</v>
      </c>
      <c r="F217">
        <v>17.3</v>
      </c>
      <c r="G217">
        <v>19.600000000000001</v>
      </c>
      <c r="H217">
        <v>21.45</v>
      </c>
      <c r="I217">
        <v>23.3</v>
      </c>
      <c r="J217">
        <v>26.4</v>
      </c>
      <c r="K217">
        <v>28</v>
      </c>
      <c r="L217">
        <v>30</v>
      </c>
      <c r="M217">
        <v>33.6</v>
      </c>
      <c r="N217">
        <v>40</v>
      </c>
      <c r="O217">
        <v>51</v>
      </c>
    </row>
    <row r="218" spans="1:15">
      <c r="A218" t="s">
        <v>808</v>
      </c>
      <c r="B218" t="s">
        <v>572</v>
      </c>
      <c r="C218" t="s">
        <v>451</v>
      </c>
      <c r="D218" s="63">
        <v>14</v>
      </c>
      <c r="E218">
        <v>12.3</v>
      </c>
      <c r="F218">
        <v>19</v>
      </c>
      <c r="G218">
        <v>23</v>
      </c>
      <c r="H218">
        <v>25.8</v>
      </c>
      <c r="I218">
        <v>27.2</v>
      </c>
      <c r="J218">
        <v>30</v>
      </c>
      <c r="K218">
        <v>34.299999999999997</v>
      </c>
      <c r="L218">
        <v>35</v>
      </c>
      <c r="M218">
        <v>39</v>
      </c>
      <c r="N218">
        <v>45</v>
      </c>
      <c r="O218">
        <v>70</v>
      </c>
    </row>
    <row r="219" spans="1:15">
      <c r="A219" t="s">
        <v>808</v>
      </c>
      <c r="B219" t="s">
        <v>572</v>
      </c>
      <c r="C219" t="s">
        <v>451</v>
      </c>
      <c r="D219" s="63">
        <v>22</v>
      </c>
      <c r="E219">
        <v>10</v>
      </c>
      <c r="F219">
        <v>14.9</v>
      </c>
      <c r="G219">
        <v>17.899999999999999</v>
      </c>
      <c r="H219">
        <v>19.55</v>
      </c>
      <c r="I219">
        <v>21</v>
      </c>
      <c r="J219">
        <v>23</v>
      </c>
      <c r="K219">
        <v>25</v>
      </c>
      <c r="L219">
        <v>26.15</v>
      </c>
      <c r="M219">
        <v>29.1</v>
      </c>
      <c r="N219">
        <v>35.1</v>
      </c>
      <c r="O219">
        <v>43.25</v>
      </c>
    </row>
    <row r="220" spans="1:15">
      <c r="A220" t="s">
        <v>808</v>
      </c>
      <c r="B220" t="s">
        <v>572</v>
      </c>
      <c r="C220" t="s">
        <v>451</v>
      </c>
      <c r="D220" s="63">
        <v>71</v>
      </c>
      <c r="E220">
        <v>9.9</v>
      </c>
      <c r="F220">
        <v>18</v>
      </c>
      <c r="G220">
        <v>21</v>
      </c>
      <c r="H220">
        <v>23</v>
      </c>
      <c r="I220">
        <v>24.6</v>
      </c>
      <c r="J220">
        <v>27.7</v>
      </c>
      <c r="K220">
        <v>32</v>
      </c>
      <c r="L220">
        <v>35.25</v>
      </c>
      <c r="M220">
        <v>37</v>
      </c>
      <c r="N220">
        <v>42.5</v>
      </c>
      <c r="O220">
        <v>64.349999999999994</v>
      </c>
    </row>
    <row r="221" spans="1:15">
      <c r="A221" t="s">
        <v>808</v>
      </c>
      <c r="B221" t="s">
        <v>572</v>
      </c>
      <c r="C221" t="s">
        <v>455</v>
      </c>
      <c r="D221" s="63">
        <v>111</v>
      </c>
      <c r="E221">
        <v>12</v>
      </c>
      <c r="F221">
        <v>18.5</v>
      </c>
      <c r="G221">
        <v>22</v>
      </c>
      <c r="H221">
        <v>25.6</v>
      </c>
      <c r="I221">
        <v>32.5</v>
      </c>
      <c r="J221">
        <v>34</v>
      </c>
      <c r="K221">
        <v>37.799999999999997</v>
      </c>
      <c r="L221">
        <v>45</v>
      </c>
      <c r="M221">
        <v>49</v>
      </c>
      <c r="N221">
        <v>55</v>
      </c>
      <c r="O221">
        <v>65</v>
      </c>
    </row>
    <row r="222" spans="1:15">
      <c r="A222" t="s">
        <v>808</v>
      </c>
      <c r="B222" t="s">
        <v>572</v>
      </c>
      <c r="C222" t="s">
        <v>455</v>
      </c>
      <c r="D222" s="63">
        <v>114</v>
      </c>
      <c r="E222">
        <v>28</v>
      </c>
      <c r="F222">
        <v>39</v>
      </c>
      <c r="G222">
        <v>47.4</v>
      </c>
      <c r="H222">
        <v>51.2</v>
      </c>
      <c r="I222">
        <v>57</v>
      </c>
      <c r="J222">
        <v>63</v>
      </c>
      <c r="K222">
        <v>71.5</v>
      </c>
      <c r="L222">
        <v>85.5</v>
      </c>
      <c r="M222">
        <v>88.7</v>
      </c>
      <c r="N222">
        <v>95</v>
      </c>
      <c r="O222">
        <v>115</v>
      </c>
    </row>
    <row r="223" spans="1:15">
      <c r="A223" t="s">
        <v>808</v>
      </c>
      <c r="B223" t="s">
        <v>572</v>
      </c>
      <c r="C223" t="s">
        <v>455</v>
      </c>
      <c r="D223" s="63">
        <v>121</v>
      </c>
      <c r="E223">
        <v>10</v>
      </c>
      <c r="F223">
        <v>14.7</v>
      </c>
      <c r="G223">
        <v>17.5</v>
      </c>
      <c r="H223">
        <v>19.8</v>
      </c>
      <c r="I223">
        <v>22</v>
      </c>
      <c r="J223">
        <v>24.4</v>
      </c>
      <c r="K223">
        <v>25</v>
      </c>
      <c r="L223">
        <v>25</v>
      </c>
      <c r="M223">
        <v>28.5</v>
      </c>
      <c r="N223">
        <v>33</v>
      </c>
      <c r="O223">
        <v>45</v>
      </c>
    </row>
    <row r="224" spans="1:15">
      <c r="A224" t="s">
        <v>808</v>
      </c>
      <c r="B224" t="s">
        <v>572</v>
      </c>
      <c r="C224" t="s">
        <v>455</v>
      </c>
      <c r="D224" s="63">
        <v>161</v>
      </c>
      <c r="E224">
        <v>11</v>
      </c>
      <c r="F224">
        <v>15.3</v>
      </c>
      <c r="G224">
        <v>18</v>
      </c>
      <c r="H224">
        <v>20.9</v>
      </c>
      <c r="I224">
        <v>22.8</v>
      </c>
      <c r="J224">
        <v>26.7</v>
      </c>
      <c r="K224">
        <v>30.8</v>
      </c>
      <c r="L224">
        <v>32</v>
      </c>
      <c r="M224">
        <v>34.200000000000003</v>
      </c>
      <c r="N224">
        <v>39.950000000000003</v>
      </c>
      <c r="O224">
        <v>55</v>
      </c>
    </row>
    <row r="225" spans="1:15">
      <c r="A225" t="s">
        <v>808</v>
      </c>
      <c r="B225" t="s">
        <v>572</v>
      </c>
      <c r="C225" t="s">
        <v>441</v>
      </c>
      <c r="D225" s="63">
        <v>311</v>
      </c>
      <c r="E225">
        <v>20.533333333000002</v>
      </c>
      <c r="F225">
        <v>42</v>
      </c>
      <c r="G225">
        <v>47.8</v>
      </c>
      <c r="H225">
        <v>59.2</v>
      </c>
      <c r="I225">
        <v>62.4</v>
      </c>
      <c r="J225">
        <v>70</v>
      </c>
      <c r="K225">
        <v>76.900000000000006</v>
      </c>
      <c r="L225">
        <v>80</v>
      </c>
      <c r="M225">
        <v>89.6</v>
      </c>
      <c r="N225">
        <v>108.4</v>
      </c>
      <c r="O225">
        <v>149</v>
      </c>
    </row>
    <row r="226" spans="1:15">
      <c r="A226" t="s">
        <v>808</v>
      </c>
      <c r="B226" t="s">
        <v>572</v>
      </c>
      <c r="C226" t="s">
        <v>433</v>
      </c>
      <c r="D226" s="63">
        <v>521</v>
      </c>
      <c r="E226">
        <v>20</v>
      </c>
      <c r="F226">
        <v>40</v>
      </c>
      <c r="G226">
        <v>44.8</v>
      </c>
      <c r="H226">
        <v>49.4</v>
      </c>
      <c r="I226">
        <v>58.2</v>
      </c>
      <c r="J226">
        <v>62</v>
      </c>
      <c r="K226">
        <v>67</v>
      </c>
      <c r="L226">
        <v>75.599999999999994</v>
      </c>
      <c r="M226">
        <v>76.7</v>
      </c>
      <c r="N226">
        <v>94.25</v>
      </c>
      <c r="O226">
        <v>126.9</v>
      </c>
    </row>
    <row r="227" spans="1:15">
      <c r="A227" t="s">
        <v>808</v>
      </c>
      <c r="B227" t="s">
        <v>572</v>
      </c>
      <c r="C227" t="s">
        <v>433</v>
      </c>
      <c r="D227" s="63">
        <v>522</v>
      </c>
      <c r="E227">
        <v>25</v>
      </c>
      <c r="F227">
        <v>48.733333332999997</v>
      </c>
      <c r="G227">
        <v>53.6</v>
      </c>
      <c r="H227">
        <v>58</v>
      </c>
      <c r="I227">
        <v>70.8</v>
      </c>
      <c r="J227">
        <v>74.7</v>
      </c>
      <c r="K227">
        <v>81.599999999999994</v>
      </c>
      <c r="L227">
        <v>91</v>
      </c>
      <c r="M227">
        <v>93.1</v>
      </c>
      <c r="N227">
        <v>112.8</v>
      </c>
      <c r="O227">
        <v>150</v>
      </c>
    </row>
    <row r="228" spans="1:15">
      <c r="A228" t="s">
        <v>808</v>
      </c>
      <c r="B228" t="s">
        <v>572</v>
      </c>
      <c r="C228" t="s">
        <v>433</v>
      </c>
      <c r="D228" s="63">
        <v>523</v>
      </c>
      <c r="E228">
        <v>26.8</v>
      </c>
      <c r="F228">
        <v>55</v>
      </c>
      <c r="G228">
        <v>62</v>
      </c>
      <c r="H228">
        <v>72</v>
      </c>
      <c r="I228">
        <v>81.599999999999994</v>
      </c>
      <c r="J228">
        <v>85</v>
      </c>
      <c r="K228">
        <v>93</v>
      </c>
      <c r="L228">
        <v>97</v>
      </c>
      <c r="M228">
        <v>108.5</v>
      </c>
      <c r="N228">
        <v>129.15</v>
      </c>
      <c r="O228">
        <v>175</v>
      </c>
    </row>
    <row r="229" spans="1:15">
      <c r="A229" t="s">
        <v>808</v>
      </c>
      <c r="B229" t="s">
        <v>572</v>
      </c>
      <c r="C229" t="s">
        <v>433</v>
      </c>
      <c r="D229" s="63">
        <v>531</v>
      </c>
      <c r="E229">
        <v>23</v>
      </c>
      <c r="F229">
        <v>45.3</v>
      </c>
      <c r="G229">
        <v>52.95</v>
      </c>
      <c r="H229">
        <v>59.4</v>
      </c>
      <c r="I229">
        <v>62.8</v>
      </c>
      <c r="J229">
        <v>69</v>
      </c>
      <c r="K229">
        <v>74.5</v>
      </c>
      <c r="L229">
        <v>80</v>
      </c>
      <c r="M229">
        <v>84.7</v>
      </c>
      <c r="N229">
        <v>107</v>
      </c>
      <c r="O229">
        <v>139.5</v>
      </c>
    </row>
    <row r="230" spans="1:15">
      <c r="A230" t="s">
        <v>808</v>
      </c>
      <c r="B230" t="s">
        <v>572</v>
      </c>
      <c r="C230" t="s">
        <v>433</v>
      </c>
      <c r="D230" s="63">
        <v>532</v>
      </c>
      <c r="E230">
        <v>29.5</v>
      </c>
      <c r="F230">
        <v>56</v>
      </c>
      <c r="G230">
        <v>62</v>
      </c>
      <c r="H230">
        <v>73</v>
      </c>
      <c r="I230">
        <v>79.2</v>
      </c>
      <c r="J230">
        <v>85</v>
      </c>
      <c r="K230">
        <v>91</v>
      </c>
      <c r="L230">
        <v>97</v>
      </c>
      <c r="M230">
        <v>107.4</v>
      </c>
      <c r="N230">
        <v>131.25</v>
      </c>
      <c r="O230">
        <v>172</v>
      </c>
    </row>
    <row r="231" spans="1:15">
      <c r="A231" t="s">
        <v>808</v>
      </c>
      <c r="B231" t="s">
        <v>572</v>
      </c>
      <c r="C231" t="s">
        <v>433</v>
      </c>
      <c r="D231" s="63">
        <v>533</v>
      </c>
      <c r="E231">
        <v>32.950000000000003</v>
      </c>
      <c r="F231">
        <v>67</v>
      </c>
      <c r="G231">
        <v>74.8</v>
      </c>
      <c r="H231">
        <v>85</v>
      </c>
      <c r="I231">
        <v>96</v>
      </c>
      <c r="J231">
        <v>96</v>
      </c>
      <c r="K231">
        <v>100.6</v>
      </c>
      <c r="L231">
        <v>114</v>
      </c>
      <c r="M231">
        <v>125.3</v>
      </c>
      <c r="N231">
        <v>147.6</v>
      </c>
      <c r="O231">
        <v>197</v>
      </c>
    </row>
    <row r="232" spans="1:15">
      <c r="A232" t="s">
        <v>808</v>
      </c>
      <c r="B232" t="s">
        <v>572</v>
      </c>
      <c r="C232" t="s">
        <v>433</v>
      </c>
      <c r="D232" s="63">
        <v>534</v>
      </c>
      <c r="E232">
        <v>35</v>
      </c>
      <c r="F232">
        <v>66.599999999999994</v>
      </c>
      <c r="G232">
        <v>77.849999999999994</v>
      </c>
      <c r="H232">
        <v>94</v>
      </c>
      <c r="I232">
        <v>102.6</v>
      </c>
      <c r="J232">
        <v>106.3</v>
      </c>
      <c r="K232">
        <v>110</v>
      </c>
      <c r="L232">
        <v>124</v>
      </c>
      <c r="M232">
        <v>136.5</v>
      </c>
      <c r="N232">
        <v>161.5</v>
      </c>
      <c r="O232">
        <v>222</v>
      </c>
    </row>
    <row r="233" spans="1:15">
      <c r="A233" t="s">
        <v>808</v>
      </c>
      <c r="B233" t="s">
        <v>572</v>
      </c>
      <c r="C233" t="s">
        <v>433</v>
      </c>
      <c r="D233" s="63">
        <v>575</v>
      </c>
      <c r="E233">
        <v>6.9</v>
      </c>
      <c r="F233">
        <v>9</v>
      </c>
      <c r="G233">
        <v>10</v>
      </c>
      <c r="H233">
        <v>12.25</v>
      </c>
      <c r="I233">
        <v>13.8</v>
      </c>
      <c r="J233">
        <v>15</v>
      </c>
      <c r="K233">
        <v>15.6</v>
      </c>
      <c r="L233">
        <v>16.25</v>
      </c>
      <c r="M233">
        <v>19.2</v>
      </c>
      <c r="N233">
        <v>22.4</v>
      </c>
      <c r="O233">
        <v>31.8</v>
      </c>
    </row>
    <row r="234" spans="1:15">
      <c r="A234" t="s">
        <v>808</v>
      </c>
      <c r="B234" t="s">
        <v>572</v>
      </c>
      <c r="C234" t="s">
        <v>433</v>
      </c>
      <c r="D234" s="63">
        <v>577</v>
      </c>
      <c r="E234">
        <v>5</v>
      </c>
      <c r="F234">
        <v>10.7</v>
      </c>
      <c r="G234">
        <v>12.6</v>
      </c>
      <c r="H234">
        <v>13.8</v>
      </c>
      <c r="I234">
        <v>15</v>
      </c>
      <c r="J234">
        <v>15.6</v>
      </c>
      <c r="K234">
        <v>17.399999999999999</v>
      </c>
      <c r="L234">
        <v>18</v>
      </c>
      <c r="M234">
        <v>20.85</v>
      </c>
      <c r="N234">
        <v>24</v>
      </c>
      <c r="O234">
        <v>33.6</v>
      </c>
    </row>
    <row r="235" spans="1:15">
      <c r="A235" t="s">
        <v>808</v>
      </c>
      <c r="B235" t="s">
        <v>572</v>
      </c>
      <c r="C235" t="s">
        <v>799</v>
      </c>
      <c r="D235" s="63">
        <v>615</v>
      </c>
      <c r="E235">
        <v>44</v>
      </c>
      <c r="F235">
        <v>279.75</v>
      </c>
      <c r="G235">
        <v>430</v>
      </c>
      <c r="H235">
        <v>514</v>
      </c>
      <c r="I235">
        <v>570</v>
      </c>
      <c r="J235">
        <v>620</v>
      </c>
      <c r="K235">
        <v>650</v>
      </c>
      <c r="L235">
        <v>718.4</v>
      </c>
      <c r="M235">
        <v>800</v>
      </c>
      <c r="N235">
        <v>946.6</v>
      </c>
      <c r="O235">
        <v>1200</v>
      </c>
    </row>
    <row r="236" spans="1:15">
      <c r="A236" t="s">
        <v>808</v>
      </c>
      <c r="B236" t="s">
        <v>485</v>
      </c>
      <c r="C236" t="s">
        <v>451</v>
      </c>
      <c r="D236" s="63">
        <v>11</v>
      </c>
      <c r="E236">
        <v>16.8</v>
      </c>
      <c r="F236">
        <v>25</v>
      </c>
      <c r="G236">
        <v>30</v>
      </c>
      <c r="H236">
        <v>33.4</v>
      </c>
      <c r="I236">
        <v>35</v>
      </c>
      <c r="J236">
        <v>38.5</v>
      </c>
      <c r="K236">
        <v>41.3</v>
      </c>
      <c r="L236">
        <v>49.3</v>
      </c>
      <c r="M236">
        <v>52</v>
      </c>
      <c r="N236">
        <v>57</v>
      </c>
      <c r="O236">
        <v>73</v>
      </c>
    </row>
    <row r="237" spans="1:15">
      <c r="A237" t="s">
        <v>808</v>
      </c>
      <c r="B237" t="s">
        <v>485</v>
      </c>
      <c r="C237" t="s">
        <v>451</v>
      </c>
      <c r="D237" s="63">
        <v>12</v>
      </c>
      <c r="E237">
        <v>14</v>
      </c>
      <c r="F237">
        <v>21.7</v>
      </c>
      <c r="G237">
        <v>26.5</v>
      </c>
      <c r="H237">
        <v>29.9</v>
      </c>
      <c r="I237">
        <v>30.8</v>
      </c>
      <c r="J237">
        <v>33.700000000000003</v>
      </c>
      <c r="K237">
        <v>37</v>
      </c>
      <c r="L237">
        <v>42.3</v>
      </c>
      <c r="M237">
        <v>46</v>
      </c>
      <c r="N237">
        <v>50.4</v>
      </c>
      <c r="O237">
        <v>67</v>
      </c>
    </row>
    <row r="238" spans="1:15">
      <c r="A238" t="s">
        <v>808</v>
      </c>
      <c r="B238" t="s">
        <v>485</v>
      </c>
      <c r="C238" t="s">
        <v>451</v>
      </c>
      <c r="D238" s="63">
        <v>13</v>
      </c>
      <c r="E238">
        <v>11.15</v>
      </c>
      <c r="F238">
        <v>18</v>
      </c>
      <c r="G238">
        <v>19.7</v>
      </c>
      <c r="H238">
        <v>22.4</v>
      </c>
      <c r="I238">
        <v>25</v>
      </c>
      <c r="J238">
        <v>27.2</v>
      </c>
      <c r="K238">
        <v>29.25</v>
      </c>
      <c r="L238">
        <v>31.6</v>
      </c>
      <c r="M238">
        <v>35</v>
      </c>
      <c r="N238">
        <v>42</v>
      </c>
      <c r="O238">
        <v>53</v>
      </c>
    </row>
    <row r="239" spans="1:15">
      <c r="A239" t="s">
        <v>808</v>
      </c>
      <c r="B239" t="s">
        <v>485</v>
      </c>
      <c r="C239" t="s">
        <v>451</v>
      </c>
      <c r="D239" s="63">
        <v>14</v>
      </c>
      <c r="E239">
        <v>12.6</v>
      </c>
      <c r="F239">
        <v>19</v>
      </c>
      <c r="G239">
        <v>24.2</v>
      </c>
      <c r="H239">
        <v>26.9</v>
      </c>
      <c r="I239">
        <v>29.05</v>
      </c>
      <c r="J239">
        <v>32</v>
      </c>
      <c r="K239">
        <v>35</v>
      </c>
      <c r="L239">
        <v>36</v>
      </c>
      <c r="M239">
        <v>40</v>
      </c>
      <c r="N239">
        <v>48</v>
      </c>
      <c r="O239">
        <v>74</v>
      </c>
    </row>
    <row r="240" spans="1:15">
      <c r="A240" t="s">
        <v>808</v>
      </c>
      <c r="B240" t="s">
        <v>485</v>
      </c>
      <c r="C240" t="s">
        <v>451</v>
      </c>
      <c r="D240" s="63">
        <v>22</v>
      </c>
      <c r="E240">
        <v>9.9499999999999993</v>
      </c>
      <c r="F240">
        <v>15</v>
      </c>
      <c r="G240">
        <v>18</v>
      </c>
      <c r="H240">
        <v>19.899999999999999</v>
      </c>
      <c r="I240">
        <v>22</v>
      </c>
      <c r="J240">
        <v>24</v>
      </c>
      <c r="K240">
        <v>25.2</v>
      </c>
      <c r="L240">
        <v>27.3</v>
      </c>
      <c r="M240">
        <v>30</v>
      </c>
      <c r="N240">
        <v>36</v>
      </c>
      <c r="O240">
        <v>45.5</v>
      </c>
    </row>
    <row r="241" spans="1:15">
      <c r="A241" t="s">
        <v>808</v>
      </c>
      <c r="B241" t="s">
        <v>485</v>
      </c>
      <c r="C241" t="s">
        <v>451</v>
      </c>
      <c r="D241" s="63">
        <v>71</v>
      </c>
      <c r="E241">
        <v>9.1666666666999994</v>
      </c>
      <c r="F241">
        <v>18.3</v>
      </c>
      <c r="G241">
        <v>21</v>
      </c>
      <c r="H241">
        <v>24.5</v>
      </c>
      <c r="I241">
        <v>27.1</v>
      </c>
      <c r="J241">
        <v>29.75</v>
      </c>
      <c r="K241">
        <v>33.6</v>
      </c>
      <c r="L241">
        <v>36.1</v>
      </c>
      <c r="M241">
        <v>37.299999999999997</v>
      </c>
      <c r="N241">
        <v>45</v>
      </c>
      <c r="O241">
        <v>68</v>
      </c>
    </row>
    <row r="242" spans="1:15">
      <c r="A242" t="s">
        <v>808</v>
      </c>
      <c r="B242" t="s">
        <v>485</v>
      </c>
      <c r="C242" t="s">
        <v>455</v>
      </c>
      <c r="D242" s="63">
        <v>111</v>
      </c>
      <c r="E242">
        <v>13</v>
      </c>
      <c r="F242">
        <v>19.95</v>
      </c>
      <c r="G242">
        <v>23</v>
      </c>
      <c r="H242">
        <v>27.3</v>
      </c>
      <c r="I242">
        <v>33</v>
      </c>
      <c r="J242">
        <v>36</v>
      </c>
      <c r="K242">
        <v>38.4</v>
      </c>
      <c r="L242">
        <v>46</v>
      </c>
      <c r="M242">
        <v>50</v>
      </c>
      <c r="N242">
        <v>56</v>
      </c>
      <c r="O242">
        <v>67.5</v>
      </c>
    </row>
    <row r="243" spans="1:15">
      <c r="A243" t="s">
        <v>808</v>
      </c>
      <c r="B243" t="s">
        <v>485</v>
      </c>
      <c r="C243" t="s">
        <v>455</v>
      </c>
      <c r="D243" s="63">
        <v>114</v>
      </c>
      <c r="E243">
        <v>28</v>
      </c>
      <c r="F243">
        <v>42</v>
      </c>
      <c r="G243">
        <v>49</v>
      </c>
      <c r="H243">
        <v>52.5</v>
      </c>
      <c r="I243">
        <v>59.4</v>
      </c>
      <c r="J243">
        <v>65</v>
      </c>
      <c r="K243">
        <v>73</v>
      </c>
      <c r="L243">
        <v>87</v>
      </c>
      <c r="M243">
        <v>89</v>
      </c>
      <c r="N243">
        <v>97</v>
      </c>
      <c r="O243">
        <v>118</v>
      </c>
    </row>
    <row r="244" spans="1:15">
      <c r="A244" t="s">
        <v>808</v>
      </c>
      <c r="B244" t="s">
        <v>485</v>
      </c>
      <c r="C244" t="s">
        <v>455</v>
      </c>
      <c r="D244" s="63">
        <v>121</v>
      </c>
      <c r="E244">
        <v>10</v>
      </c>
      <c r="F244">
        <v>15</v>
      </c>
      <c r="G244">
        <v>17.5</v>
      </c>
      <c r="H244">
        <v>19.98</v>
      </c>
      <c r="I244">
        <v>22</v>
      </c>
      <c r="J244">
        <v>24.4</v>
      </c>
      <c r="K244">
        <v>25</v>
      </c>
      <c r="L244">
        <v>26</v>
      </c>
      <c r="M244">
        <v>29</v>
      </c>
      <c r="N244">
        <v>32.5</v>
      </c>
      <c r="O244">
        <v>46</v>
      </c>
    </row>
    <row r="245" spans="1:15">
      <c r="A245" t="s">
        <v>808</v>
      </c>
      <c r="B245" t="s">
        <v>485</v>
      </c>
      <c r="C245" t="s">
        <v>455</v>
      </c>
      <c r="D245" s="63">
        <v>161</v>
      </c>
      <c r="E245">
        <v>11.25</v>
      </c>
      <c r="F245">
        <v>15.9</v>
      </c>
      <c r="G245">
        <v>18.899999999999999</v>
      </c>
      <c r="H245">
        <v>22.8</v>
      </c>
      <c r="I245">
        <v>24.9</v>
      </c>
      <c r="J245">
        <v>28.35</v>
      </c>
      <c r="K245">
        <v>32</v>
      </c>
      <c r="L245">
        <v>35</v>
      </c>
      <c r="M245">
        <v>36.450000000000003</v>
      </c>
      <c r="N245">
        <v>44.5</v>
      </c>
      <c r="O245">
        <v>60</v>
      </c>
    </row>
    <row r="246" spans="1:15">
      <c r="A246" t="s">
        <v>808</v>
      </c>
      <c r="B246" t="s">
        <v>485</v>
      </c>
      <c r="C246" t="s">
        <v>441</v>
      </c>
      <c r="D246" s="63">
        <v>311</v>
      </c>
      <c r="E246">
        <v>19.7</v>
      </c>
      <c r="F246">
        <v>44</v>
      </c>
      <c r="G246">
        <v>49.1</v>
      </c>
      <c r="H246">
        <v>62</v>
      </c>
      <c r="I246">
        <v>69</v>
      </c>
      <c r="J246">
        <v>75.650000000000006</v>
      </c>
      <c r="K246">
        <v>80</v>
      </c>
      <c r="L246">
        <v>90</v>
      </c>
      <c r="M246">
        <v>96.05</v>
      </c>
      <c r="N246">
        <v>116.4</v>
      </c>
      <c r="O246">
        <v>161</v>
      </c>
    </row>
    <row r="247" spans="1:15">
      <c r="A247" t="s">
        <v>808</v>
      </c>
      <c r="B247" t="s">
        <v>485</v>
      </c>
      <c r="C247" t="s">
        <v>433</v>
      </c>
      <c r="D247" s="63">
        <v>521</v>
      </c>
      <c r="E247">
        <v>20.9</v>
      </c>
      <c r="F247">
        <v>40</v>
      </c>
      <c r="G247">
        <v>47.3</v>
      </c>
      <c r="H247">
        <v>53.9</v>
      </c>
      <c r="I247">
        <v>58.2</v>
      </c>
      <c r="J247">
        <v>64.5</v>
      </c>
      <c r="K247">
        <v>70</v>
      </c>
      <c r="L247">
        <v>77</v>
      </c>
      <c r="M247">
        <v>79.3</v>
      </c>
      <c r="N247">
        <v>97.65</v>
      </c>
      <c r="O247">
        <v>133</v>
      </c>
    </row>
    <row r="248" spans="1:15">
      <c r="A248" t="s">
        <v>808</v>
      </c>
      <c r="B248" t="s">
        <v>485</v>
      </c>
      <c r="C248" t="s">
        <v>433</v>
      </c>
      <c r="D248" s="63">
        <v>522</v>
      </c>
      <c r="E248">
        <v>25.6</v>
      </c>
      <c r="F248">
        <v>50</v>
      </c>
      <c r="G248">
        <v>54.8</v>
      </c>
      <c r="H248">
        <v>64.849999999999994</v>
      </c>
      <c r="I248">
        <v>70.8</v>
      </c>
      <c r="J248">
        <v>77.599999999999994</v>
      </c>
      <c r="K248">
        <v>86.25</v>
      </c>
      <c r="L248">
        <v>92</v>
      </c>
      <c r="M248">
        <v>97.2</v>
      </c>
      <c r="N248">
        <v>116.4</v>
      </c>
      <c r="O248">
        <v>159</v>
      </c>
    </row>
    <row r="249" spans="1:15">
      <c r="A249" t="s">
        <v>808</v>
      </c>
      <c r="B249" t="s">
        <v>485</v>
      </c>
      <c r="C249" t="s">
        <v>433</v>
      </c>
      <c r="D249" s="63">
        <v>523</v>
      </c>
      <c r="E249">
        <v>28.5</v>
      </c>
      <c r="F249">
        <v>57.2</v>
      </c>
      <c r="G249">
        <v>64.400000000000006</v>
      </c>
      <c r="H249">
        <v>75.55</v>
      </c>
      <c r="I249">
        <v>81.599999999999994</v>
      </c>
      <c r="J249">
        <v>88.5</v>
      </c>
      <c r="K249">
        <v>95</v>
      </c>
      <c r="L249">
        <v>103.95</v>
      </c>
      <c r="M249">
        <v>112.8</v>
      </c>
      <c r="N249">
        <v>134.1</v>
      </c>
      <c r="O249">
        <v>183</v>
      </c>
    </row>
    <row r="250" spans="1:15">
      <c r="A250" t="s">
        <v>808</v>
      </c>
      <c r="B250" t="s">
        <v>485</v>
      </c>
      <c r="C250" t="s">
        <v>433</v>
      </c>
      <c r="D250" s="63">
        <v>531</v>
      </c>
      <c r="E250">
        <v>24</v>
      </c>
      <c r="F250">
        <v>47</v>
      </c>
      <c r="G250">
        <v>54</v>
      </c>
      <c r="H250">
        <v>60</v>
      </c>
      <c r="I250">
        <v>66.099999999999994</v>
      </c>
      <c r="J250">
        <v>71.400000000000006</v>
      </c>
      <c r="K250">
        <v>77</v>
      </c>
      <c r="L250">
        <v>80.5</v>
      </c>
      <c r="M250">
        <v>88.2</v>
      </c>
      <c r="N250">
        <v>111.6</v>
      </c>
      <c r="O250">
        <v>146</v>
      </c>
    </row>
    <row r="251" spans="1:15">
      <c r="A251" t="s">
        <v>808</v>
      </c>
      <c r="B251" t="s">
        <v>485</v>
      </c>
      <c r="C251" t="s">
        <v>433</v>
      </c>
      <c r="D251" s="63">
        <v>532</v>
      </c>
      <c r="E251">
        <v>29.5</v>
      </c>
      <c r="F251">
        <v>56.6</v>
      </c>
      <c r="G251">
        <v>63.8</v>
      </c>
      <c r="H251">
        <v>78.400000000000006</v>
      </c>
      <c r="I251">
        <v>79.2</v>
      </c>
      <c r="J251">
        <v>89.1</v>
      </c>
      <c r="K251">
        <v>95</v>
      </c>
      <c r="L251">
        <v>102.7</v>
      </c>
      <c r="M251">
        <v>113.4</v>
      </c>
      <c r="N251">
        <v>137.5</v>
      </c>
      <c r="O251">
        <v>181.5</v>
      </c>
    </row>
    <row r="252" spans="1:15">
      <c r="A252" t="s">
        <v>808</v>
      </c>
      <c r="B252" t="s">
        <v>485</v>
      </c>
      <c r="C252" t="s">
        <v>433</v>
      </c>
      <c r="D252" s="63">
        <v>533</v>
      </c>
      <c r="E252">
        <v>35</v>
      </c>
      <c r="F252">
        <v>68</v>
      </c>
      <c r="G252">
        <v>77</v>
      </c>
      <c r="H252">
        <v>87.15</v>
      </c>
      <c r="I252">
        <v>96</v>
      </c>
      <c r="J252">
        <v>103.5</v>
      </c>
      <c r="K252">
        <v>108.9</v>
      </c>
      <c r="L252">
        <v>120</v>
      </c>
      <c r="M252">
        <v>129.15</v>
      </c>
      <c r="N252">
        <v>153.6</v>
      </c>
      <c r="O252">
        <v>207</v>
      </c>
    </row>
    <row r="253" spans="1:15">
      <c r="A253" t="s">
        <v>808</v>
      </c>
      <c r="B253" t="s">
        <v>485</v>
      </c>
      <c r="C253" t="s">
        <v>433</v>
      </c>
      <c r="D253" s="63">
        <v>534</v>
      </c>
      <c r="E253">
        <v>36</v>
      </c>
      <c r="F253">
        <v>68</v>
      </c>
      <c r="G253">
        <v>80</v>
      </c>
      <c r="H253">
        <v>98.25</v>
      </c>
      <c r="I253">
        <v>104</v>
      </c>
      <c r="J253">
        <v>110.4</v>
      </c>
      <c r="K253">
        <v>124</v>
      </c>
      <c r="L253">
        <v>131.05000000000001</v>
      </c>
      <c r="M253">
        <v>141</v>
      </c>
      <c r="N253">
        <v>168</v>
      </c>
      <c r="O253">
        <v>231</v>
      </c>
    </row>
    <row r="254" spans="1:15">
      <c r="A254" t="s">
        <v>808</v>
      </c>
      <c r="B254" t="s">
        <v>485</v>
      </c>
      <c r="C254" t="s">
        <v>433</v>
      </c>
      <c r="D254" s="63">
        <v>575</v>
      </c>
      <c r="E254">
        <v>6.45</v>
      </c>
      <c r="F254">
        <v>9</v>
      </c>
      <c r="G254">
        <v>10.4</v>
      </c>
      <c r="H254">
        <v>12.35</v>
      </c>
      <c r="I254">
        <v>13.8</v>
      </c>
      <c r="J254">
        <v>15</v>
      </c>
      <c r="K254">
        <v>16</v>
      </c>
      <c r="L254">
        <v>17.5</v>
      </c>
      <c r="M254">
        <v>19.8</v>
      </c>
      <c r="N254">
        <v>22.75</v>
      </c>
      <c r="O254">
        <v>32.5</v>
      </c>
    </row>
    <row r="255" spans="1:15">
      <c r="A255" t="s">
        <v>808</v>
      </c>
      <c r="B255" t="s">
        <v>485</v>
      </c>
      <c r="C255" t="s">
        <v>433</v>
      </c>
      <c r="D255" s="63">
        <v>577</v>
      </c>
      <c r="E255">
        <v>5</v>
      </c>
      <c r="F255">
        <v>10.7</v>
      </c>
      <c r="G255">
        <v>12.6</v>
      </c>
      <c r="H255">
        <v>14.1</v>
      </c>
      <c r="I255">
        <v>15</v>
      </c>
      <c r="J255">
        <v>16.2</v>
      </c>
      <c r="K255">
        <v>18</v>
      </c>
      <c r="L255">
        <v>19</v>
      </c>
      <c r="M255">
        <v>21.35</v>
      </c>
      <c r="N255">
        <v>24.8</v>
      </c>
      <c r="O255">
        <v>35.4</v>
      </c>
    </row>
    <row r="256" spans="1:15">
      <c r="A256" t="s">
        <v>808</v>
      </c>
      <c r="B256" t="s">
        <v>485</v>
      </c>
      <c r="C256" t="s">
        <v>799</v>
      </c>
      <c r="D256" s="63">
        <v>615</v>
      </c>
      <c r="E256">
        <v>47.5</v>
      </c>
      <c r="F256">
        <v>300</v>
      </c>
      <c r="G256">
        <v>450</v>
      </c>
      <c r="H256">
        <v>515</v>
      </c>
      <c r="I256">
        <v>580</v>
      </c>
      <c r="J256">
        <v>635</v>
      </c>
      <c r="K256">
        <v>675</v>
      </c>
      <c r="L256">
        <v>759</v>
      </c>
      <c r="M256">
        <v>840</v>
      </c>
      <c r="N256">
        <v>980</v>
      </c>
      <c r="O256">
        <v>1296</v>
      </c>
    </row>
    <row r="257" spans="1:15">
      <c r="A257" t="s">
        <v>808</v>
      </c>
      <c r="B257" t="s">
        <v>327</v>
      </c>
      <c r="C257" t="s">
        <v>451</v>
      </c>
      <c r="D257" s="63">
        <v>11</v>
      </c>
      <c r="E257">
        <v>17</v>
      </c>
      <c r="F257">
        <v>26</v>
      </c>
      <c r="G257">
        <v>30.5</v>
      </c>
      <c r="H257">
        <v>34</v>
      </c>
      <c r="I257">
        <v>35.700000000000003</v>
      </c>
      <c r="J257">
        <v>39</v>
      </c>
      <c r="K257">
        <v>42.1</v>
      </c>
      <c r="L257">
        <v>50</v>
      </c>
      <c r="M257">
        <v>53</v>
      </c>
      <c r="N257">
        <v>59.25</v>
      </c>
      <c r="O257">
        <v>73</v>
      </c>
    </row>
    <row r="258" spans="1:15">
      <c r="A258" t="s">
        <v>808</v>
      </c>
      <c r="B258" t="s">
        <v>327</v>
      </c>
      <c r="C258" t="s">
        <v>451</v>
      </c>
      <c r="D258" s="63">
        <v>12</v>
      </c>
      <c r="E258">
        <v>15</v>
      </c>
      <c r="F258">
        <v>22</v>
      </c>
      <c r="G258">
        <v>26.5</v>
      </c>
      <c r="H258">
        <v>30</v>
      </c>
      <c r="I258">
        <v>31.5</v>
      </c>
      <c r="J258">
        <v>34.299999999999997</v>
      </c>
      <c r="K258">
        <v>38.4</v>
      </c>
      <c r="L258">
        <v>43.6</v>
      </c>
      <c r="M258">
        <v>47</v>
      </c>
      <c r="N258">
        <v>53</v>
      </c>
      <c r="O258">
        <v>67</v>
      </c>
    </row>
    <row r="259" spans="1:15">
      <c r="A259" t="s">
        <v>808</v>
      </c>
      <c r="B259" t="s">
        <v>327</v>
      </c>
      <c r="C259" t="s">
        <v>451</v>
      </c>
      <c r="D259" s="63">
        <v>13</v>
      </c>
      <c r="E259">
        <v>11.15</v>
      </c>
      <c r="F259">
        <v>18.600000000000001</v>
      </c>
      <c r="G259">
        <v>21</v>
      </c>
      <c r="H259">
        <v>23.1</v>
      </c>
      <c r="I259">
        <v>26</v>
      </c>
      <c r="J259">
        <v>28</v>
      </c>
      <c r="K259">
        <v>30.4</v>
      </c>
      <c r="L259">
        <v>32</v>
      </c>
      <c r="M259">
        <v>36.450000000000003</v>
      </c>
      <c r="N259">
        <v>45</v>
      </c>
      <c r="O259">
        <v>55</v>
      </c>
    </row>
    <row r="260" spans="1:15">
      <c r="A260" t="s">
        <v>808</v>
      </c>
      <c r="B260" t="s">
        <v>327</v>
      </c>
      <c r="C260" t="s">
        <v>451</v>
      </c>
      <c r="D260" s="63">
        <v>14</v>
      </c>
      <c r="E260">
        <v>15</v>
      </c>
      <c r="F260">
        <v>20.7</v>
      </c>
      <c r="G260">
        <v>25.2</v>
      </c>
      <c r="H260">
        <v>28.7</v>
      </c>
      <c r="I260">
        <v>30</v>
      </c>
      <c r="J260">
        <v>33.799999999999997</v>
      </c>
      <c r="K260">
        <v>35</v>
      </c>
      <c r="L260">
        <v>37.5</v>
      </c>
      <c r="M260">
        <v>40.799999999999997</v>
      </c>
      <c r="N260">
        <v>51</v>
      </c>
      <c r="O260">
        <v>75</v>
      </c>
    </row>
    <row r="261" spans="1:15">
      <c r="A261" t="s">
        <v>808</v>
      </c>
      <c r="B261" t="s">
        <v>327</v>
      </c>
      <c r="C261" t="s">
        <v>451</v>
      </c>
      <c r="D261" s="63">
        <v>22</v>
      </c>
      <c r="E261">
        <v>10</v>
      </c>
      <c r="F261">
        <v>16.600000000000001</v>
      </c>
      <c r="G261">
        <v>18.2</v>
      </c>
      <c r="H261">
        <v>20.8</v>
      </c>
      <c r="I261">
        <v>22</v>
      </c>
      <c r="J261">
        <v>24.9</v>
      </c>
      <c r="K261">
        <v>25.9</v>
      </c>
      <c r="L261">
        <v>28</v>
      </c>
      <c r="M261">
        <v>32</v>
      </c>
      <c r="N261">
        <v>38.25</v>
      </c>
      <c r="O261">
        <v>47</v>
      </c>
    </row>
    <row r="262" spans="1:15">
      <c r="A262" t="s">
        <v>808</v>
      </c>
      <c r="B262" t="s">
        <v>327</v>
      </c>
      <c r="C262" t="s">
        <v>451</v>
      </c>
      <c r="D262" s="63">
        <v>71</v>
      </c>
      <c r="E262">
        <v>10</v>
      </c>
      <c r="F262">
        <v>18.3</v>
      </c>
      <c r="G262">
        <v>22.7</v>
      </c>
      <c r="H262">
        <v>24.65</v>
      </c>
      <c r="I262">
        <v>28.85</v>
      </c>
      <c r="J262">
        <v>31.5</v>
      </c>
      <c r="K262">
        <v>35</v>
      </c>
      <c r="L262">
        <v>37</v>
      </c>
      <c r="M262">
        <v>39</v>
      </c>
      <c r="N262">
        <v>48</v>
      </c>
      <c r="O262">
        <v>70</v>
      </c>
    </row>
    <row r="263" spans="1:15">
      <c r="A263" t="s">
        <v>808</v>
      </c>
      <c r="B263" t="s">
        <v>327</v>
      </c>
      <c r="C263" t="s">
        <v>455</v>
      </c>
      <c r="D263" s="63">
        <v>111</v>
      </c>
      <c r="E263">
        <v>13.5</v>
      </c>
      <c r="F263">
        <v>21</v>
      </c>
      <c r="G263">
        <v>24.1</v>
      </c>
      <c r="H263">
        <v>29</v>
      </c>
      <c r="I263">
        <v>34.97</v>
      </c>
      <c r="J263">
        <v>36.700000000000003</v>
      </c>
      <c r="K263">
        <v>41</v>
      </c>
      <c r="L263">
        <v>49</v>
      </c>
      <c r="M263">
        <v>52</v>
      </c>
      <c r="N263">
        <v>59</v>
      </c>
      <c r="O263">
        <v>69</v>
      </c>
    </row>
    <row r="264" spans="1:15">
      <c r="A264" t="s">
        <v>808</v>
      </c>
      <c r="B264" t="s">
        <v>327</v>
      </c>
      <c r="C264" t="s">
        <v>455</v>
      </c>
      <c r="D264" s="63">
        <v>114</v>
      </c>
      <c r="E264">
        <v>28</v>
      </c>
      <c r="F264">
        <v>44</v>
      </c>
      <c r="G264">
        <v>49.4</v>
      </c>
      <c r="H264">
        <v>57</v>
      </c>
      <c r="I264">
        <v>60.9</v>
      </c>
      <c r="J264">
        <v>66.7</v>
      </c>
      <c r="K264">
        <v>76.400000000000006</v>
      </c>
      <c r="L264">
        <v>88</v>
      </c>
      <c r="M264">
        <v>92</v>
      </c>
      <c r="N264">
        <v>101</v>
      </c>
      <c r="O264">
        <v>120</v>
      </c>
    </row>
    <row r="265" spans="1:15">
      <c r="A265" t="s">
        <v>808</v>
      </c>
      <c r="B265" t="s">
        <v>327</v>
      </c>
      <c r="C265" t="s">
        <v>455</v>
      </c>
      <c r="D265" s="63">
        <v>121</v>
      </c>
      <c r="E265">
        <v>10</v>
      </c>
      <c r="F265">
        <v>15.5</v>
      </c>
      <c r="G265">
        <v>17.5</v>
      </c>
      <c r="H265">
        <v>20</v>
      </c>
      <c r="I265">
        <v>22</v>
      </c>
      <c r="J265">
        <v>25</v>
      </c>
      <c r="K265">
        <v>25.2</v>
      </c>
      <c r="L265">
        <v>27</v>
      </c>
      <c r="M265">
        <v>29</v>
      </c>
      <c r="N265">
        <v>35.15</v>
      </c>
      <c r="O265">
        <v>47</v>
      </c>
    </row>
    <row r="266" spans="1:15">
      <c r="A266" t="s">
        <v>808</v>
      </c>
      <c r="B266" t="s">
        <v>327</v>
      </c>
      <c r="C266" t="s">
        <v>455</v>
      </c>
      <c r="D266" s="63">
        <v>161</v>
      </c>
      <c r="E266">
        <v>11.2</v>
      </c>
      <c r="F266">
        <v>16</v>
      </c>
      <c r="G266">
        <v>20.925000000000001</v>
      </c>
      <c r="H266">
        <v>23.55</v>
      </c>
      <c r="I266">
        <v>27.2</v>
      </c>
      <c r="J266">
        <v>31.5</v>
      </c>
      <c r="K266">
        <v>35</v>
      </c>
      <c r="L266">
        <v>35</v>
      </c>
      <c r="M266">
        <v>40</v>
      </c>
      <c r="N266">
        <v>46.5</v>
      </c>
      <c r="O266">
        <v>62</v>
      </c>
    </row>
    <row r="267" spans="1:15">
      <c r="A267" t="s">
        <v>808</v>
      </c>
      <c r="B267" t="s">
        <v>327</v>
      </c>
      <c r="C267" t="s">
        <v>441</v>
      </c>
      <c r="D267" s="63">
        <v>311</v>
      </c>
      <c r="E267">
        <v>22</v>
      </c>
      <c r="F267">
        <v>44</v>
      </c>
      <c r="G267">
        <v>53.2</v>
      </c>
      <c r="H267">
        <v>62.4</v>
      </c>
      <c r="I267">
        <v>72.599999999999994</v>
      </c>
      <c r="J267">
        <v>78</v>
      </c>
      <c r="K267">
        <v>85.2</v>
      </c>
      <c r="L267">
        <v>90</v>
      </c>
      <c r="M267">
        <v>100</v>
      </c>
      <c r="N267">
        <v>120.25</v>
      </c>
      <c r="O267">
        <v>170</v>
      </c>
    </row>
    <row r="268" spans="1:15">
      <c r="A268" t="s">
        <v>808</v>
      </c>
      <c r="B268" t="s">
        <v>327</v>
      </c>
      <c r="C268" t="s">
        <v>433</v>
      </c>
      <c r="D268" s="63">
        <v>521</v>
      </c>
      <c r="E268">
        <v>22</v>
      </c>
      <c r="F268">
        <v>42.75</v>
      </c>
      <c r="G268">
        <v>49</v>
      </c>
      <c r="H268">
        <v>56</v>
      </c>
      <c r="I268">
        <v>63.3</v>
      </c>
      <c r="J268">
        <v>67</v>
      </c>
      <c r="K268">
        <v>74.8</v>
      </c>
      <c r="L268">
        <v>78</v>
      </c>
      <c r="M268">
        <v>84</v>
      </c>
      <c r="N268">
        <v>102.05</v>
      </c>
      <c r="O268">
        <v>138.75</v>
      </c>
    </row>
    <row r="269" spans="1:15">
      <c r="A269" t="s">
        <v>808</v>
      </c>
      <c r="B269" t="s">
        <v>327</v>
      </c>
      <c r="C269" t="s">
        <v>433</v>
      </c>
      <c r="D269" s="63">
        <v>522</v>
      </c>
      <c r="E269">
        <v>27</v>
      </c>
      <c r="F269">
        <v>50</v>
      </c>
      <c r="G269">
        <v>56.45</v>
      </c>
      <c r="H269">
        <v>69</v>
      </c>
      <c r="I269">
        <v>77.5</v>
      </c>
      <c r="J269">
        <v>81</v>
      </c>
      <c r="K269">
        <v>90</v>
      </c>
      <c r="L269">
        <v>93.8</v>
      </c>
      <c r="M269">
        <v>100.8</v>
      </c>
      <c r="N269">
        <v>121.8</v>
      </c>
      <c r="O269">
        <v>163</v>
      </c>
    </row>
    <row r="270" spans="1:15">
      <c r="A270" t="s">
        <v>808</v>
      </c>
      <c r="B270" t="s">
        <v>327</v>
      </c>
      <c r="C270" t="s">
        <v>433</v>
      </c>
      <c r="D270" s="63">
        <v>523</v>
      </c>
      <c r="E270">
        <v>30.2</v>
      </c>
      <c r="F270">
        <v>57.2</v>
      </c>
      <c r="G270">
        <v>65</v>
      </c>
      <c r="H270">
        <v>80</v>
      </c>
      <c r="I270">
        <v>87.5</v>
      </c>
      <c r="J270">
        <v>94</v>
      </c>
      <c r="K270">
        <v>97</v>
      </c>
      <c r="L270">
        <v>107.1</v>
      </c>
      <c r="M270">
        <v>118.2</v>
      </c>
      <c r="N270">
        <v>141.75</v>
      </c>
      <c r="O270">
        <v>190</v>
      </c>
    </row>
    <row r="271" spans="1:15">
      <c r="A271" t="s">
        <v>808</v>
      </c>
      <c r="B271" t="s">
        <v>327</v>
      </c>
      <c r="C271" t="s">
        <v>433</v>
      </c>
      <c r="D271" s="63">
        <v>531</v>
      </c>
      <c r="E271">
        <v>25.7</v>
      </c>
      <c r="F271">
        <v>48.8</v>
      </c>
      <c r="G271">
        <v>57.1</v>
      </c>
      <c r="H271">
        <v>62.75</v>
      </c>
      <c r="I271">
        <v>69.5</v>
      </c>
      <c r="J271">
        <v>74</v>
      </c>
      <c r="K271">
        <v>80</v>
      </c>
      <c r="L271">
        <v>84</v>
      </c>
      <c r="M271">
        <v>94</v>
      </c>
      <c r="N271">
        <v>115.5</v>
      </c>
      <c r="O271">
        <v>150</v>
      </c>
    </row>
    <row r="272" spans="1:15">
      <c r="A272" t="s">
        <v>808</v>
      </c>
      <c r="B272" t="s">
        <v>327</v>
      </c>
      <c r="C272" t="s">
        <v>433</v>
      </c>
      <c r="D272" s="63">
        <v>532</v>
      </c>
      <c r="E272">
        <v>30.7</v>
      </c>
      <c r="F272">
        <v>57.3</v>
      </c>
      <c r="G272">
        <v>67.650000000000006</v>
      </c>
      <c r="H272">
        <v>79</v>
      </c>
      <c r="I272">
        <v>86.2</v>
      </c>
      <c r="J272">
        <v>92</v>
      </c>
      <c r="K272">
        <v>96</v>
      </c>
      <c r="L272">
        <v>105.7</v>
      </c>
      <c r="M272">
        <v>118.25</v>
      </c>
      <c r="N272">
        <v>145.6</v>
      </c>
      <c r="O272">
        <v>188</v>
      </c>
    </row>
    <row r="273" spans="1:15">
      <c r="A273" t="s">
        <v>808</v>
      </c>
      <c r="B273" t="s">
        <v>327</v>
      </c>
      <c r="C273" t="s">
        <v>433</v>
      </c>
      <c r="D273" s="63">
        <v>533</v>
      </c>
      <c r="E273">
        <v>36.1</v>
      </c>
      <c r="F273">
        <v>68</v>
      </c>
      <c r="G273">
        <v>79.5</v>
      </c>
      <c r="H273">
        <v>92.4</v>
      </c>
      <c r="I273">
        <v>97</v>
      </c>
      <c r="J273">
        <v>105</v>
      </c>
      <c r="K273">
        <v>115</v>
      </c>
      <c r="L273">
        <v>125</v>
      </c>
      <c r="M273">
        <v>135</v>
      </c>
      <c r="N273">
        <v>160</v>
      </c>
      <c r="O273">
        <v>213</v>
      </c>
    </row>
    <row r="274" spans="1:15">
      <c r="A274" t="s">
        <v>808</v>
      </c>
      <c r="B274" t="s">
        <v>327</v>
      </c>
      <c r="C274" t="s">
        <v>433</v>
      </c>
      <c r="D274" s="63">
        <v>534</v>
      </c>
      <c r="E274">
        <v>36.1</v>
      </c>
      <c r="F274">
        <v>71</v>
      </c>
      <c r="G274">
        <v>84</v>
      </c>
      <c r="H274">
        <v>102.6</v>
      </c>
      <c r="I274">
        <v>108.8</v>
      </c>
      <c r="J274">
        <v>116</v>
      </c>
      <c r="K274">
        <v>125</v>
      </c>
      <c r="L274">
        <v>135</v>
      </c>
      <c r="M274">
        <v>147.80000000000001</v>
      </c>
      <c r="N274">
        <v>179.2</v>
      </c>
      <c r="O274">
        <v>239.5</v>
      </c>
    </row>
    <row r="275" spans="1:15">
      <c r="A275" t="s">
        <v>808</v>
      </c>
      <c r="B275" t="s">
        <v>327</v>
      </c>
      <c r="C275" t="s">
        <v>433</v>
      </c>
      <c r="D275" s="63">
        <v>575</v>
      </c>
      <c r="E275">
        <v>6.95</v>
      </c>
      <c r="F275">
        <v>9.1999999999999993</v>
      </c>
      <c r="G275">
        <v>11</v>
      </c>
      <c r="H275">
        <v>13</v>
      </c>
      <c r="I275">
        <v>15</v>
      </c>
      <c r="J275">
        <v>15.6</v>
      </c>
      <c r="K275">
        <v>16.2</v>
      </c>
      <c r="L275">
        <v>18.2</v>
      </c>
      <c r="M275">
        <v>20.6</v>
      </c>
      <c r="N275">
        <v>23.8</v>
      </c>
      <c r="O275">
        <v>34</v>
      </c>
    </row>
    <row r="276" spans="1:15">
      <c r="A276" t="s">
        <v>808</v>
      </c>
      <c r="B276" t="s">
        <v>327</v>
      </c>
      <c r="C276" t="s">
        <v>433</v>
      </c>
      <c r="D276" s="63">
        <v>577</v>
      </c>
      <c r="E276">
        <v>5</v>
      </c>
      <c r="F276">
        <v>11</v>
      </c>
      <c r="G276">
        <v>13</v>
      </c>
      <c r="H276">
        <v>14.7</v>
      </c>
      <c r="I276">
        <v>15.85</v>
      </c>
      <c r="J276">
        <v>17.399999999999999</v>
      </c>
      <c r="K276">
        <v>18</v>
      </c>
      <c r="L276">
        <v>20</v>
      </c>
      <c r="M276">
        <v>22</v>
      </c>
      <c r="N276">
        <v>25.6</v>
      </c>
      <c r="O276">
        <v>36</v>
      </c>
    </row>
    <row r="277" spans="1:15">
      <c r="A277" t="s">
        <v>808</v>
      </c>
      <c r="B277" t="s">
        <v>327</v>
      </c>
      <c r="C277" t="s">
        <v>799</v>
      </c>
      <c r="D277" s="63">
        <v>615</v>
      </c>
      <c r="E277">
        <v>57.142857143000001</v>
      </c>
      <c r="F277">
        <v>300</v>
      </c>
      <c r="G277">
        <v>450</v>
      </c>
      <c r="H277">
        <v>550</v>
      </c>
      <c r="I277">
        <v>580</v>
      </c>
      <c r="J277">
        <v>647.15</v>
      </c>
      <c r="K277">
        <v>700</v>
      </c>
      <c r="L277">
        <v>775.5</v>
      </c>
      <c r="M277">
        <v>875</v>
      </c>
      <c r="N277">
        <v>1000</v>
      </c>
      <c r="O277">
        <v>1300</v>
      </c>
    </row>
    <row r="278" spans="1:15">
      <c r="A278" t="s">
        <v>808</v>
      </c>
      <c r="B278" t="s">
        <v>484</v>
      </c>
      <c r="C278" t="s">
        <v>451</v>
      </c>
      <c r="D278" s="63">
        <v>11</v>
      </c>
      <c r="E278">
        <v>16.8</v>
      </c>
      <c r="F278">
        <v>26.2</v>
      </c>
      <c r="G278">
        <v>30.5</v>
      </c>
      <c r="H278">
        <v>34</v>
      </c>
      <c r="I278">
        <v>36</v>
      </c>
      <c r="J278">
        <v>39</v>
      </c>
      <c r="K278">
        <v>43.9</v>
      </c>
      <c r="L278">
        <v>51.5</v>
      </c>
      <c r="M278">
        <v>53</v>
      </c>
      <c r="N278">
        <v>60</v>
      </c>
      <c r="O278">
        <v>73</v>
      </c>
    </row>
    <row r="279" spans="1:15">
      <c r="A279" t="s">
        <v>808</v>
      </c>
      <c r="B279" t="s">
        <v>484</v>
      </c>
      <c r="C279" t="s">
        <v>451</v>
      </c>
      <c r="D279" s="63">
        <v>12</v>
      </c>
      <c r="E279">
        <v>15.3</v>
      </c>
      <c r="F279">
        <v>22.5</v>
      </c>
      <c r="G279">
        <v>27</v>
      </c>
      <c r="H279">
        <v>30</v>
      </c>
      <c r="I279">
        <v>32.200000000000003</v>
      </c>
      <c r="J279">
        <v>34.9</v>
      </c>
      <c r="K279">
        <v>39.200000000000003</v>
      </c>
      <c r="L279">
        <v>44.8</v>
      </c>
      <c r="M279">
        <v>48</v>
      </c>
      <c r="N279">
        <v>55</v>
      </c>
      <c r="O279">
        <v>67</v>
      </c>
    </row>
    <row r="280" spans="1:15">
      <c r="A280" t="s">
        <v>808</v>
      </c>
      <c r="B280" t="s">
        <v>484</v>
      </c>
      <c r="C280" t="s">
        <v>451</v>
      </c>
      <c r="D280" s="63">
        <v>13</v>
      </c>
      <c r="E280">
        <v>12.4</v>
      </c>
      <c r="F280">
        <v>18.600000000000001</v>
      </c>
      <c r="G280">
        <v>21</v>
      </c>
      <c r="H280">
        <v>23.1</v>
      </c>
      <c r="I280">
        <v>26.6</v>
      </c>
      <c r="J280">
        <v>28.7</v>
      </c>
      <c r="K280">
        <v>31.4</v>
      </c>
      <c r="L280">
        <v>32.6</v>
      </c>
      <c r="M280">
        <v>37.200000000000003</v>
      </c>
      <c r="N280">
        <v>45</v>
      </c>
      <c r="O280">
        <v>57</v>
      </c>
    </row>
    <row r="281" spans="1:15">
      <c r="A281" t="s">
        <v>808</v>
      </c>
      <c r="B281" t="s">
        <v>484</v>
      </c>
      <c r="C281" t="s">
        <v>451</v>
      </c>
      <c r="D281" s="63">
        <v>14</v>
      </c>
      <c r="E281">
        <v>15.6</v>
      </c>
      <c r="F281">
        <v>21.8</v>
      </c>
      <c r="G281">
        <v>25.8</v>
      </c>
      <c r="H281">
        <v>29.05</v>
      </c>
      <c r="I281">
        <v>31.2</v>
      </c>
      <c r="J281">
        <v>35</v>
      </c>
      <c r="K281">
        <v>36.4</v>
      </c>
      <c r="L281">
        <v>39</v>
      </c>
      <c r="M281">
        <v>42.7</v>
      </c>
      <c r="N281">
        <v>53.25</v>
      </c>
      <c r="O281">
        <v>78.75</v>
      </c>
    </row>
    <row r="282" spans="1:15">
      <c r="A282" t="s">
        <v>808</v>
      </c>
      <c r="B282" t="s">
        <v>484</v>
      </c>
      <c r="C282" t="s">
        <v>451</v>
      </c>
      <c r="D282" s="63">
        <v>22</v>
      </c>
      <c r="E282">
        <v>10.199999999999999</v>
      </c>
      <c r="F282">
        <v>17.2</v>
      </c>
      <c r="G282">
        <v>19.2</v>
      </c>
      <c r="H282">
        <v>21.15</v>
      </c>
      <c r="I282">
        <v>23.4</v>
      </c>
      <c r="J282">
        <v>25</v>
      </c>
      <c r="K282">
        <v>26.5</v>
      </c>
      <c r="L282">
        <v>28.2</v>
      </c>
      <c r="M282">
        <v>32.4</v>
      </c>
      <c r="N282">
        <v>40</v>
      </c>
      <c r="O282">
        <v>47</v>
      </c>
    </row>
    <row r="283" spans="1:15">
      <c r="A283" t="s">
        <v>808</v>
      </c>
      <c r="B283" t="s">
        <v>484</v>
      </c>
      <c r="C283" t="s">
        <v>451</v>
      </c>
      <c r="D283" s="63">
        <v>71</v>
      </c>
      <c r="E283">
        <v>10</v>
      </c>
      <c r="F283">
        <v>19.45</v>
      </c>
      <c r="G283">
        <v>23</v>
      </c>
      <c r="H283">
        <v>26</v>
      </c>
      <c r="I283">
        <v>29</v>
      </c>
      <c r="J283">
        <v>33</v>
      </c>
      <c r="K283">
        <v>35.950000000000003</v>
      </c>
      <c r="L283">
        <v>37</v>
      </c>
      <c r="M283">
        <v>40</v>
      </c>
      <c r="N283">
        <v>49.5</v>
      </c>
      <c r="O283">
        <v>72</v>
      </c>
    </row>
    <row r="284" spans="1:15">
      <c r="A284" t="s">
        <v>808</v>
      </c>
      <c r="B284" t="s">
        <v>484</v>
      </c>
      <c r="C284" t="s">
        <v>455</v>
      </c>
      <c r="D284" s="63">
        <v>111</v>
      </c>
      <c r="E284">
        <v>13.5</v>
      </c>
      <c r="F284">
        <v>21</v>
      </c>
      <c r="G284">
        <v>25.45</v>
      </c>
      <c r="H284">
        <v>31</v>
      </c>
      <c r="I284">
        <v>35.75</v>
      </c>
      <c r="J284">
        <v>37.6</v>
      </c>
      <c r="K284">
        <v>42</v>
      </c>
      <c r="L284">
        <v>49.5</v>
      </c>
      <c r="M284">
        <v>54.5</v>
      </c>
      <c r="N284">
        <v>61</v>
      </c>
      <c r="O284">
        <v>72.5</v>
      </c>
    </row>
    <row r="285" spans="1:15">
      <c r="A285" t="s">
        <v>808</v>
      </c>
      <c r="B285" t="s">
        <v>484</v>
      </c>
      <c r="C285" t="s">
        <v>455</v>
      </c>
      <c r="D285" s="63">
        <v>114</v>
      </c>
      <c r="E285">
        <v>28</v>
      </c>
      <c r="F285">
        <v>44</v>
      </c>
      <c r="G285">
        <v>50</v>
      </c>
      <c r="H285">
        <v>57</v>
      </c>
      <c r="I285">
        <v>63</v>
      </c>
      <c r="J285">
        <v>68.3</v>
      </c>
      <c r="K285">
        <v>78.400000000000006</v>
      </c>
      <c r="L285">
        <v>89</v>
      </c>
      <c r="M285">
        <v>96</v>
      </c>
      <c r="N285">
        <v>105</v>
      </c>
      <c r="O285">
        <v>120.5</v>
      </c>
    </row>
    <row r="286" spans="1:15">
      <c r="A286" t="s">
        <v>808</v>
      </c>
      <c r="B286" t="s">
        <v>484</v>
      </c>
      <c r="C286" t="s">
        <v>455</v>
      </c>
      <c r="D286" s="63">
        <v>121</v>
      </c>
      <c r="E286">
        <v>10</v>
      </c>
      <c r="F286">
        <v>15.5</v>
      </c>
      <c r="G286">
        <v>18.45</v>
      </c>
      <c r="H286">
        <v>20.3</v>
      </c>
      <c r="I286">
        <v>22.05</v>
      </c>
      <c r="J286">
        <v>25</v>
      </c>
      <c r="K286">
        <v>26.9</v>
      </c>
      <c r="L286">
        <v>27</v>
      </c>
      <c r="M286">
        <v>29.25</v>
      </c>
      <c r="N286">
        <v>36.4</v>
      </c>
      <c r="O286">
        <v>48</v>
      </c>
    </row>
    <row r="287" spans="1:15">
      <c r="A287" t="s">
        <v>808</v>
      </c>
      <c r="B287" t="s">
        <v>484</v>
      </c>
      <c r="C287" t="s">
        <v>455</v>
      </c>
      <c r="D287" s="63">
        <v>161</v>
      </c>
      <c r="E287">
        <v>11.65</v>
      </c>
      <c r="F287">
        <v>16.75</v>
      </c>
      <c r="G287">
        <v>21</v>
      </c>
      <c r="H287">
        <v>24.2</v>
      </c>
      <c r="I287">
        <v>27.75</v>
      </c>
      <c r="J287">
        <v>32.049999999999997</v>
      </c>
      <c r="K287">
        <v>35</v>
      </c>
      <c r="L287">
        <v>35.75</v>
      </c>
      <c r="M287">
        <v>42</v>
      </c>
      <c r="N287">
        <v>48</v>
      </c>
      <c r="O287">
        <v>62</v>
      </c>
    </row>
    <row r="288" spans="1:15">
      <c r="A288" t="s">
        <v>808</v>
      </c>
      <c r="B288" t="s">
        <v>484</v>
      </c>
      <c r="C288" t="s">
        <v>441</v>
      </c>
      <c r="D288" s="63">
        <v>311</v>
      </c>
      <c r="E288">
        <v>22</v>
      </c>
      <c r="F288">
        <v>44</v>
      </c>
      <c r="G288">
        <v>56</v>
      </c>
      <c r="H288">
        <v>63.6</v>
      </c>
      <c r="I288">
        <v>74.900000000000006</v>
      </c>
      <c r="J288">
        <v>80</v>
      </c>
      <c r="K288">
        <v>89.6</v>
      </c>
      <c r="L288">
        <v>91.2</v>
      </c>
      <c r="M288">
        <v>102.4</v>
      </c>
      <c r="N288">
        <v>124.95</v>
      </c>
      <c r="O288">
        <v>170</v>
      </c>
    </row>
    <row r="289" spans="1:15">
      <c r="A289" t="s">
        <v>808</v>
      </c>
      <c r="B289" t="s">
        <v>484</v>
      </c>
      <c r="C289" t="s">
        <v>433</v>
      </c>
      <c r="D289" s="63">
        <v>521</v>
      </c>
      <c r="E289">
        <v>22.55</v>
      </c>
      <c r="F289">
        <v>42.8</v>
      </c>
      <c r="G289">
        <v>49.4</v>
      </c>
      <c r="H289">
        <v>58.2</v>
      </c>
      <c r="I289">
        <v>64.5</v>
      </c>
      <c r="J289">
        <v>68.849999999999994</v>
      </c>
      <c r="K289">
        <v>77.25</v>
      </c>
      <c r="L289">
        <v>78.900000000000006</v>
      </c>
      <c r="M289">
        <v>87.3</v>
      </c>
      <c r="N289">
        <v>105.2</v>
      </c>
      <c r="O289">
        <v>141</v>
      </c>
    </row>
    <row r="290" spans="1:15">
      <c r="A290" t="s">
        <v>808</v>
      </c>
      <c r="B290" t="s">
        <v>484</v>
      </c>
      <c r="C290" t="s">
        <v>433</v>
      </c>
      <c r="D290" s="63">
        <v>522</v>
      </c>
      <c r="E290">
        <v>28.4</v>
      </c>
      <c r="F290">
        <v>50</v>
      </c>
      <c r="G290">
        <v>57.8</v>
      </c>
      <c r="H290">
        <v>70.8</v>
      </c>
      <c r="I290">
        <v>77.599999999999994</v>
      </c>
      <c r="J290">
        <v>84.6</v>
      </c>
      <c r="K290">
        <v>92</v>
      </c>
      <c r="L290">
        <v>95.9</v>
      </c>
      <c r="M290">
        <v>104</v>
      </c>
      <c r="N290">
        <v>125.6</v>
      </c>
      <c r="O290">
        <v>166</v>
      </c>
    </row>
    <row r="291" spans="1:15">
      <c r="A291" t="s">
        <v>808</v>
      </c>
      <c r="B291" t="s">
        <v>484</v>
      </c>
      <c r="C291" t="s">
        <v>433</v>
      </c>
      <c r="D291" s="63">
        <v>523</v>
      </c>
      <c r="E291">
        <v>30.4</v>
      </c>
      <c r="F291">
        <v>58</v>
      </c>
      <c r="G291">
        <v>68.650000000000006</v>
      </c>
      <c r="H291">
        <v>80.8</v>
      </c>
      <c r="I291">
        <v>88.1</v>
      </c>
      <c r="J291">
        <v>95</v>
      </c>
      <c r="K291">
        <v>99</v>
      </c>
      <c r="L291">
        <v>110.25</v>
      </c>
      <c r="M291">
        <v>122.5</v>
      </c>
      <c r="N291">
        <v>148.4</v>
      </c>
      <c r="O291">
        <v>195</v>
      </c>
    </row>
    <row r="292" spans="1:15">
      <c r="A292" t="s">
        <v>808</v>
      </c>
      <c r="B292" t="s">
        <v>484</v>
      </c>
      <c r="C292" t="s">
        <v>433</v>
      </c>
      <c r="D292" s="63">
        <v>531</v>
      </c>
      <c r="E292">
        <v>25.7</v>
      </c>
      <c r="F292">
        <v>50</v>
      </c>
      <c r="G292">
        <v>58.6</v>
      </c>
      <c r="H292">
        <v>64.599999999999994</v>
      </c>
      <c r="I292">
        <v>70</v>
      </c>
      <c r="J292">
        <v>75.599999999999994</v>
      </c>
      <c r="K292">
        <v>80.5</v>
      </c>
      <c r="L292">
        <v>86.1</v>
      </c>
      <c r="M292">
        <v>97.75</v>
      </c>
      <c r="N292">
        <v>120</v>
      </c>
      <c r="O292">
        <v>152</v>
      </c>
    </row>
    <row r="293" spans="1:15">
      <c r="A293" t="s">
        <v>808</v>
      </c>
      <c r="B293" t="s">
        <v>484</v>
      </c>
      <c r="C293" t="s">
        <v>433</v>
      </c>
      <c r="D293" s="63">
        <v>532</v>
      </c>
      <c r="E293">
        <v>32</v>
      </c>
      <c r="F293">
        <v>58</v>
      </c>
      <c r="G293">
        <v>72.8</v>
      </c>
      <c r="H293">
        <v>79.2</v>
      </c>
      <c r="I293">
        <v>87</v>
      </c>
      <c r="J293">
        <v>95</v>
      </c>
      <c r="K293">
        <v>101.1</v>
      </c>
      <c r="L293">
        <v>109.2</v>
      </c>
      <c r="M293">
        <v>120.6</v>
      </c>
      <c r="N293">
        <v>148.4</v>
      </c>
      <c r="O293">
        <v>189.15</v>
      </c>
    </row>
    <row r="294" spans="1:15">
      <c r="A294" t="s">
        <v>808</v>
      </c>
      <c r="B294" t="s">
        <v>484</v>
      </c>
      <c r="C294" t="s">
        <v>433</v>
      </c>
      <c r="D294" s="63">
        <v>533</v>
      </c>
      <c r="E294">
        <v>36.5</v>
      </c>
      <c r="F294">
        <v>68</v>
      </c>
      <c r="G294">
        <v>85</v>
      </c>
      <c r="H294">
        <v>94.85</v>
      </c>
      <c r="I294">
        <v>101.66666667</v>
      </c>
      <c r="J294">
        <v>105</v>
      </c>
      <c r="K294">
        <v>119</v>
      </c>
      <c r="L294">
        <v>127.4</v>
      </c>
      <c r="M294">
        <v>138.94999999999999</v>
      </c>
      <c r="N294">
        <v>165</v>
      </c>
      <c r="O294">
        <v>215.9</v>
      </c>
    </row>
    <row r="295" spans="1:15">
      <c r="A295" t="s">
        <v>808</v>
      </c>
      <c r="B295" t="s">
        <v>484</v>
      </c>
      <c r="C295" t="s">
        <v>433</v>
      </c>
      <c r="D295" s="63">
        <v>534</v>
      </c>
      <c r="E295">
        <v>36.1</v>
      </c>
      <c r="F295">
        <v>73.8</v>
      </c>
      <c r="G295">
        <v>90</v>
      </c>
      <c r="H295">
        <v>102.6</v>
      </c>
      <c r="I295">
        <v>110</v>
      </c>
      <c r="J295">
        <v>123</v>
      </c>
      <c r="K295">
        <v>129.6</v>
      </c>
      <c r="L295">
        <v>140</v>
      </c>
      <c r="M295">
        <v>154.19999999999999</v>
      </c>
      <c r="N295">
        <v>185.25</v>
      </c>
      <c r="O295">
        <v>240</v>
      </c>
    </row>
    <row r="296" spans="1:15">
      <c r="A296" t="s">
        <v>808</v>
      </c>
      <c r="B296" t="s">
        <v>484</v>
      </c>
      <c r="C296" t="s">
        <v>433</v>
      </c>
      <c r="D296" s="63">
        <v>575</v>
      </c>
      <c r="E296">
        <v>6.95</v>
      </c>
      <c r="F296">
        <v>9.1999999999999993</v>
      </c>
      <c r="G296">
        <v>11.75</v>
      </c>
      <c r="H296">
        <v>13.8</v>
      </c>
      <c r="I296">
        <v>15</v>
      </c>
      <c r="J296">
        <v>16</v>
      </c>
      <c r="K296">
        <v>16.8</v>
      </c>
      <c r="L296">
        <v>19</v>
      </c>
      <c r="M296">
        <v>21</v>
      </c>
      <c r="N296">
        <v>24.05</v>
      </c>
      <c r="O296">
        <v>34</v>
      </c>
    </row>
    <row r="297" spans="1:15">
      <c r="A297" t="s">
        <v>808</v>
      </c>
      <c r="B297" t="s">
        <v>484</v>
      </c>
      <c r="C297" t="s">
        <v>433</v>
      </c>
      <c r="D297" s="63">
        <v>577</v>
      </c>
      <c r="E297">
        <v>5</v>
      </c>
      <c r="F297">
        <v>11.9</v>
      </c>
      <c r="G297">
        <v>13.75</v>
      </c>
      <c r="H297">
        <v>15</v>
      </c>
      <c r="I297">
        <v>16.2</v>
      </c>
      <c r="J297">
        <v>17.850000000000001</v>
      </c>
      <c r="K297">
        <v>18.600000000000001</v>
      </c>
      <c r="L297">
        <v>21</v>
      </c>
      <c r="M297">
        <v>23.8</v>
      </c>
      <c r="N297">
        <v>26.25</v>
      </c>
      <c r="O297">
        <v>37.799999999999997</v>
      </c>
    </row>
    <row r="298" spans="1:15">
      <c r="A298" t="s">
        <v>808</v>
      </c>
      <c r="B298" t="s">
        <v>484</v>
      </c>
      <c r="C298" t="s">
        <v>799</v>
      </c>
      <c r="D298" s="63">
        <v>615</v>
      </c>
      <c r="E298">
        <v>69.099999999999994</v>
      </c>
      <c r="F298">
        <v>319.60000000000002</v>
      </c>
      <c r="G298">
        <v>466.66666666999998</v>
      </c>
      <c r="H298">
        <v>550.4</v>
      </c>
      <c r="I298">
        <v>599.75</v>
      </c>
      <c r="J298">
        <v>650</v>
      </c>
      <c r="K298">
        <v>720</v>
      </c>
      <c r="L298">
        <v>800</v>
      </c>
      <c r="M298">
        <v>910</v>
      </c>
      <c r="N298">
        <v>1025</v>
      </c>
      <c r="O298">
        <v>1350</v>
      </c>
    </row>
    <row r="299" spans="1:15">
      <c r="A299" t="s">
        <v>808</v>
      </c>
      <c r="B299" t="s">
        <v>483</v>
      </c>
      <c r="C299" t="s">
        <v>451</v>
      </c>
      <c r="D299" s="63">
        <v>11</v>
      </c>
      <c r="E299">
        <v>16.850000000000001</v>
      </c>
      <c r="F299">
        <v>26.5</v>
      </c>
      <c r="G299">
        <v>31.2</v>
      </c>
      <c r="H299">
        <v>34.200000000000003</v>
      </c>
      <c r="I299">
        <v>36.4</v>
      </c>
      <c r="J299">
        <v>40.299999999999997</v>
      </c>
      <c r="K299">
        <v>45</v>
      </c>
      <c r="L299">
        <v>52</v>
      </c>
      <c r="M299">
        <v>54</v>
      </c>
      <c r="N299">
        <v>61</v>
      </c>
      <c r="O299">
        <v>74</v>
      </c>
    </row>
    <row r="300" spans="1:15">
      <c r="A300" t="s">
        <v>808</v>
      </c>
      <c r="B300" t="s">
        <v>483</v>
      </c>
      <c r="C300" t="s">
        <v>451</v>
      </c>
      <c r="D300" s="63">
        <v>12</v>
      </c>
      <c r="E300">
        <v>15.3</v>
      </c>
      <c r="F300">
        <v>23</v>
      </c>
      <c r="G300">
        <v>27.6</v>
      </c>
      <c r="H300">
        <v>30.6</v>
      </c>
      <c r="I300">
        <v>33</v>
      </c>
      <c r="J300">
        <v>35</v>
      </c>
      <c r="K300">
        <v>40</v>
      </c>
      <c r="L300">
        <v>46</v>
      </c>
      <c r="M300">
        <v>48</v>
      </c>
      <c r="N300">
        <v>55.5</v>
      </c>
      <c r="O300">
        <v>68</v>
      </c>
    </row>
    <row r="301" spans="1:15">
      <c r="A301" t="s">
        <v>808</v>
      </c>
      <c r="B301" t="s">
        <v>483</v>
      </c>
      <c r="C301" t="s">
        <v>451</v>
      </c>
      <c r="D301" s="63">
        <v>13</v>
      </c>
      <c r="E301">
        <v>12</v>
      </c>
      <c r="F301">
        <v>18.600000000000001</v>
      </c>
      <c r="G301">
        <v>21.4</v>
      </c>
      <c r="H301">
        <v>23.55</v>
      </c>
      <c r="I301">
        <v>27.3</v>
      </c>
      <c r="J301">
        <v>29.4</v>
      </c>
      <c r="K301">
        <v>31.6</v>
      </c>
      <c r="L301">
        <v>32.9</v>
      </c>
      <c r="M301">
        <v>37.6</v>
      </c>
      <c r="N301">
        <v>46.4</v>
      </c>
      <c r="O301">
        <v>58</v>
      </c>
    </row>
    <row r="302" spans="1:15">
      <c r="A302" t="s">
        <v>808</v>
      </c>
      <c r="B302" t="s">
        <v>483</v>
      </c>
      <c r="C302" t="s">
        <v>451</v>
      </c>
      <c r="D302" s="63">
        <v>14</v>
      </c>
      <c r="E302">
        <v>15.45</v>
      </c>
      <c r="F302">
        <v>22</v>
      </c>
      <c r="G302">
        <v>26</v>
      </c>
      <c r="H302">
        <v>29.4</v>
      </c>
      <c r="I302">
        <v>31.8</v>
      </c>
      <c r="J302">
        <v>35</v>
      </c>
      <c r="K302">
        <v>36.6</v>
      </c>
      <c r="L302">
        <v>40</v>
      </c>
      <c r="M302">
        <v>43</v>
      </c>
      <c r="N302">
        <v>55</v>
      </c>
      <c r="O302">
        <v>80</v>
      </c>
    </row>
    <row r="303" spans="1:15">
      <c r="A303" t="s">
        <v>808</v>
      </c>
      <c r="B303" t="s">
        <v>483</v>
      </c>
      <c r="C303" t="s">
        <v>451</v>
      </c>
      <c r="D303" s="63">
        <v>22</v>
      </c>
      <c r="E303">
        <v>10</v>
      </c>
      <c r="F303">
        <v>17.2</v>
      </c>
      <c r="G303">
        <v>19.649999999999999</v>
      </c>
      <c r="H303">
        <v>21.4</v>
      </c>
      <c r="I303">
        <v>24</v>
      </c>
      <c r="J303">
        <v>25.5</v>
      </c>
      <c r="K303">
        <v>26.75</v>
      </c>
      <c r="L303">
        <v>28.35</v>
      </c>
      <c r="M303">
        <v>32.4</v>
      </c>
      <c r="N303">
        <v>40</v>
      </c>
      <c r="O303">
        <v>47</v>
      </c>
    </row>
    <row r="304" spans="1:15">
      <c r="A304" t="s">
        <v>808</v>
      </c>
      <c r="B304" t="s">
        <v>483</v>
      </c>
      <c r="C304" t="s">
        <v>451</v>
      </c>
      <c r="D304" s="63">
        <v>71</v>
      </c>
      <c r="E304">
        <v>10</v>
      </c>
      <c r="F304">
        <v>20</v>
      </c>
      <c r="G304">
        <v>24</v>
      </c>
      <c r="H304">
        <v>27.3</v>
      </c>
      <c r="I304">
        <v>30</v>
      </c>
      <c r="J304">
        <v>33</v>
      </c>
      <c r="K304">
        <v>36</v>
      </c>
      <c r="L304">
        <v>37</v>
      </c>
      <c r="M304">
        <v>40.6</v>
      </c>
      <c r="N304">
        <v>50</v>
      </c>
      <c r="O304">
        <v>73</v>
      </c>
    </row>
    <row r="305" spans="1:15">
      <c r="A305" t="s">
        <v>808</v>
      </c>
      <c r="B305" t="s">
        <v>483</v>
      </c>
      <c r="C305" t="s">
        <v>455</v>
      </c>
      <c r="D305" s="63">
        <v>111</v>
      </c>
      <c r="E305">
        <v>13.5</v>
      </c>
      <c r="F305">
        <v>21</v>
      </c>
      <c r="G305">
        <v>26</v>
      </c>
      <c r="H305">
        <v>31.5</v>
      </c>
      <c r="I305">
        <v>36</v>
      </c>
      <c r="J305">
        <v>38</v>
      </c>
      <c r="K305">
        <v>44.4</v>
      </c>
      <c r="L305">
        <v>50</v>
      </c>
      <c r="M305">
        <v>55</v>
      </c>
      <c r="N305">
        <v>61</v>
      </c>
      <c r="O305">
        <v>74</v>
      </c>
    </row>
    <row r="306" spans="1:15">
      <c r="A306" t="s">
        <v>808</v>
      </c>
      <c r="B306" t="s">
        <v>483</v>
      </c>
      <c r="C306" t="s">
        <v>455</v>
      </c>
      <c r="D306" s="63">
        <v>114</v>
      </c>
      <c r="E306">
        <v>28</v>
      </c>
      <c r="F306">
        <v>44</v>
      </c>
      <c r="G306">
        <v>50.3</v>
      </c>
      <c r="H306">
        <v>60</v>
      </c>
      <c r="I306">
        <v>65</v>
      </c>
      <c r="J306">
        <v>70</v>
      </c>
      <c r="K306">
        <v>80.8</v>
      </c>
      <c r="L306">
        <v>92</v>
      </c>
      <c r="M306">
        <v>96</v>
      </c>
      <c r="N306">
        <v>106</v>
      </c>
      <c r="O306">
        <v>123.75</v>
      </c>
    </row>
    <row r="307" spans="1:15">
      <c r="A307" t="s">
        <v>808</v>
      </c>
      <c r="B307" t="s">
        <v>483</v>
      </c>
      <c r="C307" t="s">
        <v>455</v>
      </c>
      <c r="D307" s="63">
        <v>121</v>
      </c>
      <c r="E307">
        <v>10</v>
      </c>
      <c r="F307">
        <v>15.5</v>
      </c>
      <c r="G307">
        <v>18.899999999999999</v>
      </c>
      <c r="H307">
        <v>20.8</v>
      </c>
      <c r="I307">
        <v>22.8</v>
      </c>
      <c r="J307">
        <v>25</v>
      </c>
      <c r="K307">
        <v>27</v>
      </c>
      <c r="L307">
        <v>28</v>
      </c>
      <c r="M307">
        <v>29</v>
      </c>
      <c r="N307">
        <v>35.15</v>
      </c>
      <c r="O307">
        <v>49</v>
      </c>
    </row>
    <row r="308" spans="1:15">
      <c r="A308" t="s">
        <v>808</v>
      </c>
      <c r="B308" t="s">
        <v>483</v>
      </c>
      <c r="C308" t="s">
        <v>455</v>
      </c>
      <c r="D308" s="63">
        <v>161</v>
      </c>
      <c r="E308">
        <v>11.512499999999999</v>
      </c>
      <c r="F308">
        <v>17.45</v>
      </c>
      <c r="G308">
        <v>21.4</v>
      </c>
      <c r="H308">
        <v>24.8</v>
      </c>
      <c r="I308">
        <v>28</v>
      </c>
      <c r="J308">
        <v>32.799999999999997</v>
      </c>
      <c r="K308">
        <v>35</v>
      </c>
      <c r="L308">
        <v>36.75</v>
      </c>
      <c r="M308">
        <v>43</v>
      </c>
      <c r="N308">
        <v>48</v>
      </c>
      <c r="O308">
        <v>61</v>
      </c>
    </row>
    <row r="309" spans="1:15">
      <c r="A309" t="s">
        <v>808</v>
      </c>
      <c r="B309" t="s">
        <v>483</v>
      </c>
      <c r="C309" t="s">
        <v>441</v>
      </c>
      <c r="D309" s="63">
        <v>311</v>
      </c>
      <c r="E309">
        <v>20.666666667000001</v>
      </c>
      <c r="F309">
        <v>44.3</v>
      </c>
      <c r="G309">
        <v>57.075000000000003</v>
      </c>
      <c r="H309">
        <v>65.849999999999994</v>
      </c>
      <c r="I309">
        <v>75</v>
      </c>
      <c r="J309">
        <v>80.5</v>
      </c>
      <c r="K309">
        <v>90</v>
      </c>
      <c r="L309">
        <v>94.9</v>
      </c>
      <c r="M309">
        <v>105</v>
      </c>
      <c r="N309">
        <v>125</v>
      </c>
      <c r="O309">
        <v>170</v>
      </c>
    </row>
    <row r="310" spans="1:15">
      <c r="A310" t="s">
        <v>808</v>
      </c>
      <c r="B310" t="s">
        <v>483</v>
      </c>
      <c r="C310" t="s">
        <v>433</v>
      </c>
      <c r="D310" s="63">
        <v>521</v>
      </c>
      <c r="E310">
        <v>22.1</v>
      </c>
      <c r="F310">
        <v>42.8</v>
      </c>
      <c r="G310">
        <v>50.2</v>
      </c>
      <c r="H310">
        <v>58.2</v>
      </c>
      <c r="I310">
        <v>64.5</v>
      </c>
      <c r="J310">
        <v>70.8</v>
      </c>
      <c r="K310">
        <v>78.599999999999994</v>
      </c>
      <c r="L310">
        <v>84.933333332999993</v>
      </c>
      <c r="M310">
        <v>90</v>
      </c>
      <c r="N310">
        <v>105.2</v>
      </c>
      <c r="O310">
        <v>144.5</v>
      </c>
    </row>
    <row r="311" spans="1:15">
      <c r="A311" t="s">
        <v>808</v>
      </c>
      <c r="B311" t="s">
        <v>483</v>
      </c>
      <c r="C311" t="s">
        <v>433</v>
      </c>
      <c r="D311" s="63">
        <v>522</v>
      </c>
      <c r="E311">
        <v>28.2</v>
      </c>
      <c r="F311">
        <v>50</v>
      </c>
      <c r="G311">
        <v>61.05</v>
      </c>
      <c r="H311">
        <v>70.8</v>
      </c>
      <c r="I311">
        <v>78</v>
      </c>
      <c r="J311">
        <v>85.733333333000004</v>
      </c>
      <c r="K311">
        <v>92</v>
      </c>
      <c r="L311">
        <v>98</v>
      </c>
      <c r="M311">
        <v>105</v>
      </c>
      <c r="N311">
        <v>125.6</v>
      </c>
      <c r="O311">
        <v>168</v>
      </c>
    </row>
    <row r="312" spans="1:15">
      <c r="A312" t="s">
        <v>808</v>
      </c>
      <c r="B312" t="s">
        <v>483</v>
      </c>
      <c r="C312" t="s">
        <v>433</v>
      </c>
      <c r="D312" s="63">
        <v>523</v>
      </c>
      <c r="E312">
        <v>30.4</v>
      </c>
      <c r="F312">
        <v>59.6</v>
      </c>
      <c r="G312">
        <v>72.8</v>
      </c>
      <c r="H312">
        <v>81.599999999999994</v>
      </c>
      <c r="I312">
        <v>90.2</v>
      </c>
      <c r="J312">
        <v>97.5</v>
      </c>
      <c r="K312">
        <v>108.5</v>
      </c>
      <c r="L312">
        <v>115</v>
      </c>
      <c r="M312">
        <v>128</v>
      </c>
      <c r="N312">
        <v>148.4</v>
      </c>
      <c r="O312">
        <v>197</v>
      </c>
    </row>
    <row r="313" spans="1:15">
      <c r="A313" t="s">
        <v>808</v>
      </c>
      <c r="B313" t="s">
        <v>483</v>
      </c>
      <c r="C313" t="s">
        <v>433</v>
      </c>
      <c r="D313" s="63">
        <v>531</v>
      </c>
      <c r="E313">
        <v>25.5</v>
      </c>
      <c r="F313">
        <v>51</v>
      </c>
      <c r="G313">
        <v>59.15</v>
      </c>
      <c r="H313">
        <v>64.599999999999994</v>
      </c>
      <c r="I313">
        <v>70</v>
      </c>
      <c r="J313">
        <v>78.166666667000001</v>
      </c>
      <c r="K313">
        <v>85.8</v>
      </c>
      <c r="L313">
        <v>90</v>
      </c>
      <c r="M313">
        <v>97.5</v>
      </c>
      <c r="N313">
        <v>117</v>
      </c>
      <c r="O313">
        <v>151</v>
      </c>
    </row>
    <row r="314" spans="1:15">
      <c r="A314" t="s">
        <v>808</v>
      </c>
      <c r="B314" t="s">
        <v>483</v>
      </c>
      <c r="C314" t="s">
        <v>433</v>
      </c>
      <c r="D314" s="63">
        <v>532</v>
      </c>
      <c r="E314">
        <v>31.356249999999999</v>
      </c>
      <c r="F314">
        <v>61.5</v>
      </c>
      <c r="G314">
        <v>74</v>
      </c>
      <c r="H314">
        <v>80</v>
      </c>
      <c r="I314">
        <v>89.1</v>
      </c>
      <c r="J314">
        <v>95.15</v>
      </c>
      <c r="K314">
        <v>104.4</v>
      </c>
      <c r="L314">
        <v>110</v>
      </c>
      <c r="M314">
        <v>120.4</v>
      </c>
      <c r="N314">
        <v>148.4</v>
      </c>
      <c r="O314">
        <v>186</v>
      </c>
    </row>
    <row r="315" spans="1:15">
      <c r="A315" t="s">
        <v>808</v>
      </c>
      <c r="B315" t="s">
        <v>483</v>
      </c>
      <c r="C315" t="s">
        <v>433</v>
      </c>
      <c r="D315" s="63">
        <v>533</v>
      </c>
      <c r="E315">
        <v>36.1</v>
      </c>
      <c r="F315">
        <v>70</v>
      </c>
      <c r="G315">
        <v>85.7</v>
      </c>
      <c r="H315">
        <v>96</v>
      </c>
      <c r="I315">
        <v>104.7</v>
      </c>
      <c r="J315">
        <v>115</v>
      </c>
      <c r="K315">
        <v>124.95</v>
      </c>
      <c r="L315">
        <v>131.6</v>
      </c>
      <c r="M315">
        <v>140</v>
      </c>
      <c r="N315">
        <v>168</v>
      </c>
      <c r="O315">
        <v>212.5</v>
      </c>
    </row>
    <row r="316" spans="1:15">
      <c r="A316" t="s">
        <v>808</v>
      </c>
      <c r="B316" t="s">
        <v>483</v>
      </c>
      <c r="C316" t="s">
        <v>433</v>
      </c>
      <c r="D316" s="63">
        <v>534</v>
      </c>
      <c r="E316">
        <v>38</v>
      </c>
      <c r="F316">
        <v>74</v>
      </c>
      <c r="G316">
        <v>92.75</v>
      </c>
      <c r="H316">
        <v>104</v>
      </c>
      <c r="I316">
        <v>113.6</v>
      </c>
      <c r="J316">
        <v>125</v>
      </c>
      <c r="K316">
        <v>136</v>
      </c>
      <c r="L316">
        <v>144.80000000000001</v>
      </c>
      <c r="M316">
        <v>159</v>
      </c>
      <c r="N316">
        <v>188</v>
      </c>
      <c r="O316">
        <v>240</v>
      </c>
    </row>
    <row r="317" spans="1:15">
      <c r="A317" t="s">
        <v>808</v>
      </c>
      <c r="B317" t="s">
        <v>483</v>
      </c>
      <c r="C317" t="s">
        <v>433</v>
      </c>
      <c r="D317" s="63">
        <v>575</v>
      </c>
      <c r="E317">
        <v>6.95</v>
      </c>
      <c r="F317">
        <v>9.1999999999999993</v>
      </c>
      <c r="G317">
        <v>11.75</v>
      </c>
      <c r="H317">
        <v>13.8</v>
      </c>
      <c r="I317">
        <v>15.4</v>
      </c>
      <c r="J317">
        <v>16.2</v>
      </c>
      <c r="K317">
        <v>18</v>
      </c>
      <c r="L317">
        <v>19.8</v>
      </c>
      <c r="M317">
        <v>21.3</v>
      </c>
      <c r="N317">
        <v>25</v>
      </c>
      <c r="O317">
        <v>34</v>
      </c>
    </row>
    <row r="318" spans="1:15">
      <c r="A318" t="s">
        <v>808</v>
      </c>
      <c r="B318" t="s">
        <v>483</v>
      </c>
      <c r="C318" t="s">
        <v>433</v>
      </c>
      <c r="D318" s="63">
        <v>577</v>
      </c>
      <c r="E318">
        <v>5</v>
      </c>
      <c r="F318">
        <v>11.9</v>
      </c>
      <c r="G318">
        <v>13.773333333</v>
      </c>
      <c r="H318">
        <v>15</v>
      </c>
      <c r="I318">
        <v>16.3</v>
      </c>
      <c r="J318">
        <v>18</v>
      </c>
      <c r="K318">
        <v>19.5</v>
      </c>
      <c r="L318">
        <v>21.6</v>
      </c>
      <c r="M318">
        <v>24</v>
      </c>
      <c r="N318">
        <v>27</v>
      </c>
      <c r="O318">
        <v>38.35</v>
      </c>
    </row>
    <row r="319" spans="1:15">
      <c r="A319" t="s">
        <v>808</v>
      </c>
      <c r="B319" t="s">
        <v>483</v>
      </c>
      <c r="C319" t="s">
        <v>799</v>
      </c>
      <c r="D319" s="63">
        <v>615</v>
      </c>
      <c r="E319">
        <v>60</v>
      </c>
      <c r="F319">
        <v>300</v>
      </c>
      <c r="G319">
        <v>450</v>
      </c>
      <c r="H319">
        <v>516.5</v>
      </c>
      <c r="I319">
        <v>590</v>
      </c>
      <c r="J319">
        <v>650</v>
      </c>
      <c r="K319">
        <v>720</v>
      </c>
      <c r="L319">
        <v>800</v>
      </c>
      <c r="M319">
        <v>919.8</v>
      </c>
      <c r="N319">
        <v>1020</v>
      </c>
      <c r="O319">
        <v>1360</v>
      </c>
    </row>
    <row r="320" spans="1:15">
      <c r="A320" t="s">
        <v>808</v>
      </c>
      <c r="B320" t="s">
        <v>96</v>
      </c>
      <c r="C320" t="s">
        <v>451</v>
      </c>
      <c r="D320" s="63">
        <v>11</v>
      </c>
      <c r="E320">
        <v>17</v>
      </c>
      <c r="F320">
        <v>26.75</v>
      </c>
      <c r="G320">
        <v>31.2</v>
      </c>
      <c r="H320">
        <v>34.200000000000003</v>
      </c>
      <c r="I320">
        <v>36.6</v>
      </c>
      <c r="J320">
        <v>40.25</v>
      </c>
      <c r="K320">
        <v>45</v>
      </c>
      <c r="L320">
        <v>53</v>
      </c>
      <c r="M320">
        <v>55</v>
      </c>
      <c r="N320">
        <v>63</v>
      </c>
      <c r="O320">
        <v>75</v>
      </c>
    </row>
    <row r="321" spans="1:15">
      <c r="A321" t="s">
        <v>808</v>
      </c>
      <c r="B321" t="s">
        <v>96</v>
      </c>
      <c r="C321" t="s">
        <v>451</v>
      </c>
      <c r="D321" s="63">
        <v>12</v>
      </c>
      <c r="E321">
        <v>16.5</v>
      </c>
      <c r="F321">
        <v>23.35</v>
      </c>
      <c r="G321">
        <v>27.6</v>
      </c>
      <c r="H321">
        <v>30.8</v>
      </c>
      <c r="I321">
        <v>33</v>
      </c>
      <c r="J321">
        <v>35</v>
      </c>
      <c r="K321">
        <v>40</v>
      </c>
      <c r="L321">
        <v>47</v>
      </c>
      <c r="M321">
        <v>49.5</v>
      </c>
      <c r="N321">
        <v>56</v>
      </c>
      <c r="O321">
        <v>69</v>
      </c>
    </row>
    <row r="322" spans="1:15">
      <c r="A322" t="s">
        <v>808</v>
      </c>
      <c r="B322" t="s">
        <v>96</v>
      </c>
      <c r="C322" t="s">
        <v>451</v>
      </c>
      <c r="D322" s="63">
        <v>13</v>
      </c>
      <c r="E322">
        <v>13</v>
      </c>
      <c r="F322">
        <v>19.350000000000001</v>
      </c>
      <c r="G322">
        <v>21.7</v>
      </c>
      <c r="H322">
        <v>24</v>
      </c>
      <c r="I322">
        <v>27.6</v>
      </c>
      <c r="J322">
        <v>29.75</v>
      </c>
      <c r="K322">
        <v>31.6</v>
      </c>
      <c r="L322">
        <v>32.9</v>
      </c>
      <c r="M322">
        <v>37.4</v>
      </c>
      <c r="N322">
        <v>46</v>
      </c>
      <c r="O322">
        <v>59.5</v>
      </c>
    </row>
    <row r="323" spans="1:15">
      <c r="A323" t="s">
        <v>808</v>
      </c>
      <c r="B323" t="s">
        <v>96</v>
      </c>
      <c r="C323" t="s">
        <v>451</v>
      </c>
      <c r="D323" s="63">
        <v>14</v>
      </c>
      <c r="E323">
        <v>15.6</v>
      </c>
      <c r="F323">
        <v>22.8</v>
      </c>
      <c r="G323">
        <v>26.9</v>
      </c>
      <c r="H323">
        <v>29.5</v>
      </c>
      <c r="I323">
        <v>33</v>
      </c>
      <c r="J323">
        <v>35</v>
      </c>
      <c r="K323">
        <v>36.700000000000003</v>
      </c>
      <c r="L323">
        <v>40</v>
      </c>
      <c r="M323">
        <v>42.7</v>
      </c>
      <c r="N323">
        <v>55</v>
      </c>
      <c r="O323">
        <v>80</v>
      </c>
    </row>
    <row r="324" spans="1:15">
      <c r="A324" t="s">
        <v>808</v>
      </c>
      <c r="B324" t="s">
        <v>96</v>
      </c>
      <c r="C324" t="s">
        <v>451</v>
      </c>
      <c r="D324" s="63">
        <v>22</v>
      </c>
      <c r="E324">
        <v>11.25</v>
      </c>
      <c r="F324">
        <v>17.7</v>
      </c>
      <c r="G324">
        <v>19.8</v>
      </c>
      <c r="H324">
        <v>22</v>
      </c>
      <c r="I324">
        <v>24.3</v>
      </c>
      <c r="J324">
        <v>25.9</v>
      </c>
      <c r="K324">
        <v>27.3</v>
      </c>
      <c r="L324">
        <v>28.5</v>
      </c>
      <c r="M324">
        <v>32.4</v>
      </c>
      <c r="N324">
        <v>40.200000000000003</v>
      </c>
      <c r="O324">
        <v>48</v>
      </c>
    </row>
    <row r="325" spans="1:15">
      <c r="A325" t="s">
        <v>808</v>
      </c>
      <c r="B325" t="s">
        <v>96</v>
      </c>
      <c r="C325" t="s">
        <v>451</v>
      </c>
      <c r="D325" s="63">
        <v>71</v>
      </c>
      <c r="E325">
        <v>10</v>
      </c>
      <c r="F325">
        <v>21</v>
      </c>
      <c r="G325">
        <v>24.5</v>
      </c>
      <c r="H325">
        <v>27.5</v>
      </c>
      <c r="I325">
        <v>30</v>
      </c>
      <c r="J325">
        <v>33.6</v>
      </c>
      <c r="K325">
        <v>36.299999999999997</v>
      </c>
      <c r="L325">
        <v>37</v>
      </c>
      <c r="M325">
        <v>41.25</v>
      </c>
      <c r="N325">
        <v>50.15</v>
      </c>
      <c r="O325">
        <v>75</v>
      </c>
    </row>
    <row r="326" spans="1:15">
      <c r="A326" t="s">
        <v>808</v>
      </c>
      <c r="B326" t="s">
        <v>96</v>
      </c>
      <c r="C326" t="s">
        <v>455</v>
      </c>
      <c r="D326" s="63">
        <v>111</v>
      </c>
      <c r="E326">
        <v>13.5</v>
      </c>
      <c r="F326">
        <v>21.2</v>
      </c>
      <c r="G326">
        <v>26.5</v>
      </c>
      <c r="H326">
        <v>31.7</v>
      </c>
      <c r="I326">
        <v>36</v>
      </c>
      <c r="J326">
        <v>38.1</v>
      </c>
      <c r="K326">
        <v>46</v>
      </c>
      <c r="L326">
        <v>50</v>
      </c>
      <c r="M326">
        <v>55</v>
      </c>
      <c r="N326">
        <v>62</v>
      </c>
      <c r="O326">
        <v>74</v>
      </c>
    </row>
    <row r="327" spans="1:15">
      <c r="A327" t="s">
        <v>808</v>
      </c>
      <c r="B327" t="s">
        <v>96</v>
      </c>
      <c r="C327" t="s">
        <v>455</v>
      </c>
      <c r="D327" s="63">
        <v>114</v>
      </c>
      <c r="E327">
        <v>28.5</v>
      </c>
      <c r="F327">
        <v>45.1</v>
      </c>
      <c r="G327">
        <v>51.05</v>
      </c>
      <c r="H327">
        <v>60.35</v>
      </c>
      <c r="I327">
        <v>65.400000000000006</v>
      </c>
      <c r="J327">
        <v>70</v>
      </c>
      <c r="K327">
        <v>81.2</v>
      </c>
      <c r="L327">
        <v>93.6</v>
      </c>
      <c r="M327">
        <v>98</v>
      </c>
      <c r="N327">
        <v>107</v>
      </c>
      <c r="O327">
        <v>126.4</v>
      </c>
    </row>
    <row r="328" spans="1:15">
      <c r="A328" t="s">
        <v>808</v>
      </c>
      <c r="B328" t="s">
        <v>96</v>
      </c>
      <c r="C328" t="s">
        <v>455</v>
      </c>
      <c r="D328" s="63">
        <v>121</v>
      </c>
      <c r="E328">
        <v>10.5</v>
      </c>
      <c r="F328">
        <v>15.6</v>
      </c>
      <c r="G328">
        <v>18.899999999999999</v>
      </c>
      <c r="H328">
        <v>20.7</v>
      </c>
      <c r="I328">
        <v>22.8</v>
      </c>
      <c r="J328">
        <v>25</v>
      </c>
      <c r="K328">
        <v>27</v>
      </c>
      <c r="L328">
        <v>28.35</v>
      </c>
      <c r="M328">
        <v>29.75</v>
      </c>
      <c r="N328">
        <v>36</v>
      </c>
      <c r="O328">
        <v>50</v>
      </c>
    </row>
    <row r="329" spans="1:15">
      <c r="A329" t="s">
        <v>808</v>
      </c>
      <c r="B329" t="s">
        <v>96</v>
      </c>
      <c r="C329" t="s">
        <v>455</v>
      </c>
      <c r="D329" s="63">
        <v>161</v>
      </c>
      <c r="E329">
        <v>11.833333333000001</v>
      </c>
      <c r="F329">
        <v>18</v>
      </c>
      <c r="G329">
        <v>22</v>
      </c>
      <c r="H329">
        <v>25.8</v>
      </c>
      <c r="I329">
        <v>28.6</v>
      </c>
      <c r="J329">
        <v>34</v>
      </c>
      <c r="K329">
        <v>35</v>
      </c>
      <c r="L329">
        <v>37.799999999999997</v>
      </c>
      <c r="M329">
        <v>43</v>
      </c>
      <c r="N329">
        <v>49</v>
      </c>
      <c r="O329">
        <v>65</v>
      </c>
    </row>
    <row r="330" spans="1:15">
      <c r="A330" t="s">
        <v>808</v>
      </c>
      <c r="B330" t="s">
        <v>96</v>
      </c>
      <c r="C330" t="s">
        <v>441</v>
      </c>
      <c r="D330" s="63">
        <v>311</v>
      </c>
      <c r="E330">
        <v>21.05</v>
      </c>
      <c r="F330">
        <v>46</v>
      </c>
      <c r="G330">
        <v>59.2</v>
      </c>
      <c r="H330">
        <v>66.3</v>
      </c>
      <c r="I330">
        <v>76.8</v>
      </c>
      <c r="J330">
        <v>83</v>
      </c>
      <c r="K330">
        <v>90</v>
      </c>
      <c r="L330">
        <v>96</v>
      </c>
      <c r="M330">
        <v>105</v>
      </c>
      <c r="N330">
        <v>125.4</v>
      </c>
      <c r="O330">
        <v>172</v>
      </c>
    </row>
    <row r="331" spans="1:15">
      <c r="A331" t="s">
        <v>808</v>
      </c>
      <c r="B331" t="s">
        <v>96</v>
      </c>
      <c r="C331" t="s">
        <v>433</v>
      </c>
      <c r="D331" s="63">
        <v>521</v>
      </c>
      <c r="E331">
        <v>20.5</v>
      </c>
      <c r="F331">
        <v>42.8</v>
      </c>
      <c r="G331">
        <v>53.7</v>
      </c>
      <c r="H331">
        <v>58.8</v>
      </c>
      <c r="I331">
        <v>64.599999999999994</v>
      </c>
      <c r="J331">
        <v>72</v>
      </c>
      <c r="K331">
        <v>78.599999999999994</v>
      </c>
      <c r="L331">
        <v>85</v>
      </c>
      <c r="M331">
        <v>90</v>
      </c>
      <c r="N331">
        <v>105.2</v>
      </c>
      <c r="O331">
        <v>145.5</v>
      </c>
    </row>
    <row r="332" spans="1:15">
      <c r="A332" t="s">
        <v>808</v>
      </c>
      <c r="B332" t="s">
        <v>96</v>
      </c>
      <c r="C332" t="s">
        <v>433</v>
      </c>
      <c r="D332" s="63">
        <v>522</v>
      </c>
      <c r="E332">
        <v>26.9</v>
      </c>
      <c r="F332">
        <v>52.8</v>
      </c>
      <c r="G332">
        <v>64.7</v>
      </c>
      <c r="H332">
        <v>72</v>
      </c>
      <c r="I332">
        <v>78.8</v>
      </c>
      <c r="J332">
        <v>86.4</v>
      </c>
      <c r="K332">
        <v>92.7</v>
      </c>
      <c r="L332">
        <v>99</v>
      </c>
      <c r="M332">
        <v>106.05</v>
      </c>
      <c r="N332">
        <v>125.6</v>
      </c>
      <c r="O332">
        <v>168</v>
      </c>
    </row>
    <row r="333" spans="1:15">
      <c r="A333" t="s">
        <v>808</v>
      </c>
      <c r="B333" t="s">
        <v>96</v>
      </c>
      <c r="C333" t="s">
        <v>433</v>
      </c>
      <c r="D333" s="63">
        <v>523</v>
      </c>
      <c r="E333">
        <v>28.6</v>
      </c>
      <c r="F333">
        <v>60.8</v>
      </c>
      <c r="G333">
        <v>74.599999999999994</v>
      </c>
      <c r="H333">
        <v>84</v>
      </c>
      <c r="I333">
        <v>91.55</v>
      </c>
      <c r="J333">
        <v>103.2</v>
      </c>
      <c r="K333">
        <v>112.7</v>
      </c>
      <c r="L333">
        <v>120</v>
      </c>
      <c r="M333">
        <v>129</v>
      </c>
      <c r="N333">
        <v>148.4</v>
      </c>
      <c r="O333">
        <v>198.5</v>
      </c>
    </row>
    <row r="334" spans="1:15">
      <c r="A334" t="s">
        <v>808</v>
      </c>
      <c r="B334" t="s">
        <v>96</v>
      </c>
      <c r="C334" t="s">
        <v>433</v>
      </c>
      <c r="D334" s="63">
        <v>531</v>
      </c>
      <c r="E334">
        <v>24.8</v>
      </c>
      <c r="F334">
        <v>51.7</v>
      </c>
      <c r="G334">
        <v>59.15</v>
      </c>
      <c r="H334">
        <v>67</v>
      </c>
      <c r="I334">
        <v>71.400000000000006</v>
      </c>
      <c r="J334">
        <v>80</v>
      </c>
      <c r="K334">
        <v>87</v>
      </c>
      <c r="L334">
        <v>90</v>
      </c>
      <c r="M334">
        <v>97</v>
      </c>
      <c r="N334">
        <v>116.4</v>
      </c>
      <c r="O334">
        <v>152.1</v>
      </c>
    </row>
    <row r="335" spans="1:15">
      <c r="A335" t="s">
        <v>808</v>
      </c>
      <c r="B335" t="s">
        <v>96</v>
      </c>
      <c r="C335" t="s">
        <v>433</v>
      </c>
      <c r="D335" s="63">
        <v>532</v>
      </c>
      <c r="E335">
        <v>30.05</v>
      </c>
      <c r="F335">
        <v>62</v>
      </c>
      <c r="G335">
        <v>76.5</v>
      </c>
      <c r="H335">
        <v>80.55</v>
      </c>
      <c r="I335">
        <v>89.8</v>
      </c>
      <c r="J335">
        <v>97.2</v>
      </c>
      <c r="K335">
        <v>105</v>
      </c>
      <c r="L335">
        <v>111.3</v>
      </c>
      <c r="M335">
        <v>120.4</v>
      </c>
      <c r="N335">
        <v>148</v>
      </c>
      <c r="O335">
        <v>186</v>
      </c>
    </row>
    <row r="336" spans="1:15">
      <c r="A336" t="s">
        <v>808</v>
      </c>
      <c r="B336" t="s">
        <v>96</v>
      </c>
      <c r="C336" t="s">
        <v>433</v>
      </c>
      <c r="D336" s="63">
        <v>533</v>
      </c>
      <c r="E336">
        <v>36.1</v>
      </c>
      <c r="F336">
        <v>74</v>
      </c>
      <c r="G336">
        <v>89</v>
      </c>
      <c r="H336">
        <v>97.5</v>
      </c>
      <c r="I336">
        <v>109.05</v>
      </c>
      <c r="J336">
        <v>118.2</v>
      </c>
      <c r="K336">
        <v>127</v>
      </c>
      <c r="L336">
        <v>135</v>
      </c>
      <c r="M336">
        <v>140.69999999999999</v>
      </c>
      <c r="N336">
        <v>166.6</v>
      </c>
      <c r="O336">
        <v>212.5</v>
      </c>
    </row>
    <row r="337" spans="1:15">
      <c r="A337" t="s">
        <v>808</v>
      </c>
      <c r="B337" t="s">
        <v>96</v>
      </c>
      <c r="C337" t="s">
        <v>433</v>
      </c>
      <c r="D337" s="63">
        <v>534</v>
      </c>
      <c r="E337">
        <v>39.549999999999997</v>
      </c>
      <c r="F337">
        <v>74.8</v>
      </c>
      <c r="G337">
        <v>95.5</v>
      </c>
      <c r="H337">
        <v>105.2</v>
      </c>
      <c r="I337">
        <v>118.8</v>
      </c>
      <c r="J337">
        <v>130</v>
      </c>
      <c r="K337">
        <v>141</v>
      </c>
      <c r="L337">
        <v>148.4</v>
      </c>
      <c r="M337">
        <v>159</v>
      </c>
      <c r="N337">
        <v>185.4</v>
      </c>
      <c r="O337">
        <v>240</v>
      </c>
    </row>
    <row r="338" spans="1:15">
      <c r="A338" t="s">
        <v>808</v>
      </c>
      <c r="B338" t="s">
        <v>96</v>
      </c>
      <c r="C338" t="s">
        <v>433</v>
      </c>
      <c r="D338" s="63">
        <v>575</v>
      </c>
      <c r="E338">
        <v>6.95</v>
      </c>
      <c r="F338">
        <v>9.8000000000000007</v>
      </c>
      <c r="G338">
        <v>12.25</v>
      </c>
      <c r="H338">
        <v>14</v>
      </c>
      <c r="I338">
        <v>15.6</v>
      </c>
      <c r="J338">
        <v>17.100000000000001</v>
      </c>
      <c r="K338">
        <v>18.600000000000001</v>
      </c>
      <c r="L338">
        <v>19.8</v>
      </c>
      <c r="M338">
        <v>21.75</v>
      </c>
      <c r="N338">
        <v>25.2</v>
      </c>
      <c r="O338">
        <v>33</v>
      </c>
    </row>
    <row r="339" spans="1:15">
      <c r="A339" t="s">
        <v>808</v>
      </c>
      <c r="B339" t="s">
        <v>96</v>
      </c>
      <c r="C339" t="s">
        <v>433</v>
      </c>
      <c r="D339" s="63">
        <v>577</v>
      </c>
      <c r="E339">
        <v>5</v>
      </c>
      <c r="F339">
        <v>12</v>
      </c>
      <c r="G339">
        <v>14</v>
      </c>
      <c r="H339">
        <v>15.6</v>
      </c>
      <c r="I339">
        <v>16.8</v>
      </c>
      <c r="J339">
        <v>18</v>
      </c>
      <c r="K339">
        <v>20.5</v>
      </c>
      <c r="L339">
        <v>22</v>
      </c>
      <c r="M339">
        <v>24</v>
      </c>
      <c r="N339">
        <v>27</v>
      </c>
      <c r="O339">
        <v>35</v>
      </c>
    </row>
    <row r="340" spans="1:15">
      <c r="A340" t="s">
        <v>808</v>
      </c>
      <c r="B340" t="s">
        <v>96</v>
      </c>
      <c r="C340" t="s">
        <v>799</v>
      </c>
      <c r="D340" s="63">
        <v>615</v>
      </c>
      <c r="E340">
        <v>41.1</v>
      </c>
      <c r="F340">
        <v>321.25</v>
      </c>
      <c r="G340">
        <v>500</v>
      </c>
      <c r="H340">
        <v>580</v>
      </c>
      <c r="I340">
        <v>619</v>
      </c>
      <c r="J340">
        <v>700</v>
      </c>
      <c r="K340">
        <v>750</v>
      </c>
      <c r="L340">
        <v>839.4</v>
      </c>
      <c r="M340">
        <v>940.8</v>
      </c>
      <c r="N340">
        <v>1000</v>
      </c>
      <c r="O340">
        <v>1300</v>
      </c>
    </row>
    <row r="341" spans="1:15">
      <c r="A341" t="s">
        <v>807</v>
      </c>
      <c r="B341" t="s">
        <v>573</v>
      </c>
      <c r="C341" t="s">
        <v>451</v>
      </c>
      <c r="D341" s="63">
        <v>11</v>
      </c>
      <c r="E341">
        <v>0</v>
      </c>
      <c r="F341">
        <v>0</v>
      </c>
      <c r="G341">
        <v>0</v>
      </c>
      <c r="H341">
        <v>0</v>
      </c>
      <c r="I341">
        <v>8.8000000000000007</v>
      </c>
      <c r="J341">
        <v>14</v>
      </c>
      <c r="K341">
        <v>18.2</v>
      </c>
      <c r="L341">
        <v>22</v>
      </c>
      <c r="M341">
        <v>28</v>
      </c>
      <c r="N341">
        <v>37</v>
      </c>
      <c r="O341">
        <v>66.099999999999994</v>
      </c>
    </row>
    <row r="342" spans="1:15">
      <c r="A342" t="s">
        <v>807</v>
      </c>
      <c r="B342" t="s">
        <v>573</v>
      </c>
      <c r="C342" t="s">
        <v>451</v>
      </c>
      <c r="D342" s="63">
        <v>12</v>
      </c>
      <c r="E342">
        <v>0</v>
      </c>
      <c r="F342">
        <v>0</v>
      </c>
      <c r="G342">
        <v>0</v>
      </c>
      <c r="H342">
        <v>6.3</v>
      </c>
      <c r="I342">
        <v>11.3</v>
      </c>
      <c r="J342">
        <v>15.2</v>
      </c>
      <c r="K342">
        <v>19</v>
      </c>
      <c r="L342">
        <v>23.3</v>
      </c>
      <c r="M342">
        <v>28.4</v>
      </c>
      <c r="N342">
        <v>35.299999999999997</v>
      </c>
      <c r="O342">
        <v>60</v>
      </c>
    </row>
    <row r="343" spans="1:15">
      <c r="A343" t="s">
        <v>807</v>
      </c>
      <c r="B343" t="s">
        <v>573</v>
      </c>
      <c r="C343" t="s">
        <v>451</v>
      </c>
      <c r="D343" s="63">
        <v>13</v>
      </c>
      <c r="E343">
        <v>0</v>
      </c>
      <c r="F343">
        <v>0</v>
      </c>
      <c r="G343">
        <v>7.8</v>
      </c>
      <c r="H343">
        <v>11.25</v>
      </c>
      <c r="I343">
        <v>15.3</v>
      </c>
      <c r="J343">
        <v>16.399999999999999</v>
      </c>
      <c r="K343">
        <v>18.399999999999999</v>
      </c>
      <c r="L343">
        <v>22.4</v>
      </c>
      <c r="M343">
        <v>27.7</v>
      </c>
      <c r="N343">
        <v>35</v>
      </c>
      <c r="O343">
        <v>61.7</v>
      </c>
    </row>
    <row r="344" spans="1:15">
      <c r="A344" t="s">
        <v>807</v>
      </c>
      <c r="B344" t="s">
        <v>573</v>
      </c>
      <c r="C344" t="s">
        <v>451</v>
      </c>
      <c r="D344" s="63">
        <v>14</v>
      </c>
      <c r="E344">
        <v>0</v>
      </c>
      <c r="F344">
        <v>5.85</v>
      </c>
      <c r="G344">
        <v>12.6</v>
      </c>
      <c r="H344">
        <v>17.25</v>
      </c>
      <c r="I344">
        <v>20.2</v>
      </c>
      <c r="J344">
        <v>22.75</v>
      </c>
      <c r="K344">
        <v>27</v>
      </c>
      <c r="L344">
        <v>32.6</v>
      </c>
      <c r="M344">
        <v>39</v>
      </c>
      <c r="N344">
        <v>50.8</v>
      </c>
      <c r="O344">
        <v>100.8</v>
      </c>
    </row>
    <row r="345" spans="1:15">
      <c r="A345" t="s">
        <v>807</v>
      </c>
      <c r="B345" t="s">
        <v>573</v>
      </c>
      <c r="C345" t="s">
        <v>451</v>
      </c>
      <c r="D345" s="63">
        <v>22</v>
      </c>
      <c r="E345">
        <v>0</v>
      </c>
      <c r="F345">
        <v>3.65</v>
      </c>
      <c r="G345">
        <v>9</v>
      </c>
      <c r="H345">
        <v>12</v>
      </c>
      <c r="I345">
        <v>14.8</v>
      </c>
      <c r="J345">
        <v>15.4</v>
      </c>
      <c r="K345">
        <v>17.8</v>
      </c>
      <c r="L345">
        <v>21.35</v>
      </c>
      <c r="M345">
        <v>25</v>
      </c>
      <c r="N345">
        <v>30</v>
      </c>
      <c r="O345">
        <v>54</v>
      </c>
    </row>
    <row r="346" spans="1:15">
      <c r="A346" t="s">
        <v>807</v>
      </c>
      <c r="B346" t="s">
        <v>573</v>
      </c>
      <c r="C346" t="s">
        <v>451</v>
      </c>
      <c r="D346" s="63">
        <v>71</v>
      </c>
      <c r="E346">
        <v>0</v>
      </c>
      <c r="F346">
        <v>4</v>
      </c>
      <c r="G346">
        <v>10.4</v>
      </c>
      <c r="H346">
        <v>15.1</v>
      </c>
      <c r="I346">
        <v>18.324999999999999</v>
      </c>
      <c r="J346">
        <v>21.7</v>
      </c>
      <c r="K346">
        <v>27</v>
      </c>
      <c r="L346">
        <v>32.9</v>
      </c>
      <c r="M346">
        <v>41</v>
      </c>
      <c r="N346">
        <v>54.35</v>
      </c>
      <c r="O346">
        <v>127.3</v>
      </c>
    </row>
    <row r="347" spans="1:15">
      <c r="A347" t="s">
        <v>807</v>
      </c>
      <c r="B347" t="s">
        <v>573</v>
      </c>
      <c r="C347" t="s">
        <v>455</v>
      </c>
      <c r="D347" s="63">
        <v>111</v>
      </c>
      <c r="E347">
        <v>0</v>
      </c>
      <c r="F347">
        <v>0</v>
      </c>
      <c r="G347">
        <v>0</v>
      </c>
      <c r="H347">
        <v>4.5</v>
      </c>
      <c r="I347">
        <v>11.6</v>
      </c>
      <c r="J347">
        <v>17</v>
      </c>
      <c r="K347">
        <v>22.75</v>
      </c>
      <c r="L347">
        <v>29</v>
      </c>
      <c r="M347">
        <v>36.299999999999997</v>
      </c>
      <c r="N347">
        <v>44.2</v>
      </c>
      <c r="O347">
        <v>77</v>
      </c>
    </row>
    <row r="348" spans="1:15">
      <c r="A348" t="s">
        <v>807</v>
      </c>
      <c r="B348" t="s">
        <v>573</v>
      </c>
      <c r="C348" t="s">
        <v>455</v>
      </c>
      <c r="D348" s="63">
        <v>114</v>
      </c>
      <c r="E348">
        <v>0</v>
      </c>
      <c r="F348">
        <v>0</v>
      </c>
      <c r="G348">
        <v>0</v>
      </c>
      <c r="H348">
        <v>0</v>
      </c>
      <c r="I348">
        <v>18.5</v>
      </c>
      <c r="J348">
        <v>30</v>
      </c>
      <c r="K348">
        <v>39</v>
      </c>
      <c r="L348">
        <v>50</v>
      </c>
      <c r="M348">
        <v>61.2</v>
      </c>
      <c r="N348">
        <v>77</v>
      </c>
      <c r="O348">
        <v>127</v>
      </c>
    </row>
    <row r="349" spans="1:15">
      <c r="A349" t="s">
        <v>807</v>
      </c>
      <c r="B349" t="s">
        <v>573</v>
      </c>
      <c r="C349" t="s">
        <v>455</v>
      </c>
      <c r="D349" s="63">
        <v>121</v>
      </c>
      <c r="E349">
        <v>0</v>
      </c>
      <c r="F349">
        <v>0</v>
      </c>
      <c r="G349">
        <v>0</v>
      </c>
      <c r="H349">
        <v>0</v>
      </c>
      <c r="I349">
        <v>2</v>
      </c>
      <c r="J349">
        <v>5.6</v>
      </c>
      <c r="K349">
        <v>8</v>
      </c>
      <c r="L349">
        <v>10.5</v>
      </c>
      <c r="M349">
        <v>14</v>
      </c>
      <c r="N349">
        <v>19.5</v>
      </c>
      <c r="O349">
        <v>40.6</v>
      </c>
    </row>
    <row r="350" spans="1:15">
      <c r="A350" t="s">
        <v>807</v>
      </c>
      <c r="B350" t="s">
        <v>573</v>
      </c>
      <c r="C350" t="s">
        <v>455</v>
      </c>
      <c r="D350" s="63">
        <v>161</v>
      </c>
      <c r="E350">
        <v>0</v>
      </c>
      <c r="F350">
        <v>0</v>
      </c>
      <c r="G350">
        <v>8</v>
      </c>
      <c r="H350">
        <v>13.2</v>
      </c>
      <c r="I350">
        <v>17.8</v>
      </c>
      <c r="J350">
        <v>19.45</v>
      </c>
      <c r="K350">
        <v>24.7</v>
      </c>
      <c r="L350">
        <v>30.15</v>
      </c>
      <c r="M350">
        <v>35.9</v>
      </c>
      <c r="N350">
        <v>44.7</v>
      </c>
      <c r="O350">
        <v>76.45</v>
      </c>
    </row>
    <row r="351" spans="1:15">
      <c r="A351" t="s">
        <v>807</v>
      </c>
      <c r="B351" t="s">
        <v>573</v>
      </c>
      <c r="C351" t="s">
        <v>441</v>
      </c>
      <c r="D351" s="63">
        <v>311</v>
      </c>
      <c r="E351">
        <v>0</v>
      </c>
      <c r="F351">
        <v>24.35</v>
      </c>
      <c r="G351">
        <v>39.9</v>
      </c>
      <c r="H351">
        <v>51.8</v>
      </c>
      <c r="I351">
        <v>57.6</v>
      </c>
      <c r="J351">
        <v>68.2</v>
      </c>
      <c r="K351">
        <v>82.75</v>
      </c>
      <c r="L351">
        <v>97.2</v>
      </c>
      <c r="M351">
        <v>112</v>
      </c>
      <c r="N351">
        <v>135.9</v>
      </c>
      <c r="O351">
        <v>238.4</v>
      </c>
    </row>
    <row r="352" spans="1:15">
      <c r="A352" t="s">
        <v>807</v>
      </c>
      <c r="B352" t="s">
        <v>573</v>
      </c>
      <c r="C352" t="s">
        <v>433</v>
      </c>
      <c r="D352" s="63">
        <v>521</v>
      </c>
      <c r="E352">
        <v>0</v>
      </c>
      <c r="F352">
        <v>17.2</v>
      </c>
      <c r="G352">
        <v>33</v>
      </c>
      <c r="H352">
        <v>42</v>
      </c>
      <c r="I352">
        <v>46.8</v>
      </c>
      <c r="J352">
        <v>57.8</v>
      </c>
      <c r="K352">
        <v>70</v>
      </c>
      <c r="L352">
        <v>80.150000000000006</v>
      </c>
      <c r="M352">
        <v>92</v>
      </c>
      <c r="N352">
        <v>108.7</v>
      </c>
      <c r="O352">
        <v>171</v>
      </c>
    </row>
    <row r="353" spans="1:15">
      <c r="A353" t="s">
        <v>807</v>
      </c>
      <c r="B353" t="s">
        <v>573</v>
      </c>
      <c r="C353" t="s">
        <v>433</v>
      </c>
      <c r="D353" s="63">
        <v>522</v>
      </c>
      <c r="E353">
        <v>0</v>
      </c>
      <c r="F353">
        <v>28.6</v>
      </c>
      <c r="G353">
        <v>46</v>
      </c>
      <c r="H353">
        <v>51.2</v>
      </c>
      <c r="I353">
        <v>59.9</v>
      </c>
      <c r="J353">
        <v>73.55</v>
      </c>
      <c r="K353">
        <v>85.6</v>
      </c>
      <c r="L353">
        <v>97.2</v>
      </c>
      <c r="M353">
        <v>110</v>
      </c>
      <c r="N353">
        <v>130</v>
      </c>
      <c r="O353">
        <v>202</v>
      </c>
    </row>
    <row r="354" spans="1:15">
      <c r="A354" t="s">
        <v>807</v>
      </c>
      <c r="B354" t="s">
        <v>573</v>
      </c>
      <c r="C354" t="s">
        <v>433</v>
      </c>
      <c r="D354" s="63">
        <v>523</v>
      </c>
      <c r="E354">
        <v>0</v>
      </c>
      <c r="F354">
        <v>32.299999999999997</v>
      </c>
      <c r="G354">
        <v>51</v>
      </c>
      <c r="H354">
        <v>58.4</v>
      </c>
      <c r="I354">
        <v>65</v>
      </c>
      <c r="J354">
        <v>81</v>
      </c>
      <c r="K354">
        <v>95.6</v>
      </c>
      <c r="L354">
        <v>110.9</v>
      </c>
      <c r="M354">
        <v>127.2</v>
      </c>
      <c r="N354">
        <v>152</v>
      </c>
      <c r="O354">
        <v>251.6</v>
      </c>
    </row>
    <row r="355" spans="1:15">
      <c r="A355" t="s">
        <v>807</v>
      </c>
      <c r="B355" t="s">
        <v>573</v>
      </c>
      <c r="C355" t="s">
        <v>433</v>
      </c>
      <c r="D355" s="63">
        <v>531</v>
      </c>
      <c r="E355">
        <v>0</v>
      </c>
      <c r="F355">
        <v>18</v>
      </c>
      <c r="G355">
        <v>32</v>
      </c>
      <c r="H355">
        <v>41.6</v>
      </c>
      <c r="I355">
        <v>46.6</v>
      </c>
      <c r="J355">
        <v>56.25</v>
      </c>
      <c r="K355">
        <v>70</v>
      </c>
      <c r="L355">
        <v>81.7</v>
      </c>
      <c r="M355">
        <v>94.6</v>
      </c>
      <c r="N355">
        <v>112.5</v>
      </c>
      <c r="O355">
        <v>182.25</v>
      </c>
    </row>
    <row r="356" spans="1:15">
      <c r="A356" t="s">
        <v>807</v>
      </c>
      <c r="B356" t="s">
        <v>573</v>
      </c>
      <c r="C356" t="s">
        <v>433</v>
      </c>
      <c r="D356" s="63">
        <v>532</v>
      </c>
      <c r="E356">
        <v>0</v>
      </c>
      <c r="F356">
        <v>30.8</v>
      </c>
      <c r="G356">
        <v>50.2</v>
      </c>
      <c r="H356">
        <v>56.8</v>
      </c>
      <c r="I356">
        <v>62.8</v>
      </c>
      <c r="J356">
        <v>77.2</v>
      </c>
      <c r="K356">
        <v>92</v>
      </c>
      <c r="L356">
        <v>104.18333333</v>
      </c>
      <c r="M356">
        <v>119</v>
      </c>
      <c r="N356">
        <v>142.30000000000001</v>
      </c>
      <c r="O356">
        <v>227.8</v>
      </c>
    </row>
    <row r="357" spans="1:15">
      <c r="A357" t="s">
        <v>807</v>
      </c>
      <c r="B357" t="s">
        <v>573</v>
      </c>
      <c r="C357" t="s">
        <v>433</v>
      </c>
      <c r="D357" s="63">
        <v>533</v>
      </c>
      <c r="E357">
        <v>0</v>
      </c>
      <c r="F357">
        <v>36</v>
      </c>
      <c r="G357">
        <v>58.4</v>
      </c>
      <c r="H357">
        <v>68.8</v>
      </c>
      <c r="I357">
        <v>73</v>
      </c>
      <c r="J357">
        <v>89</v>
      </c>
      <c r="K357">
        <v>105.2</v>
      </c>
      <c r="L357">
        <v>121.75</v>
      </c>
      <c r="M357">
        <v>140</v>
      </c>
      <c r="N357">
        <v>170</v>
      </c>
      <c r="O357">
        <v>273</v>
      </c>
    </row>
    <row r="358" spans="1:15">
      <c r="A358" t="s">
        <v>807</v>
      </c>
      <c r="B358" t="s">
        <v>573</v>
      </c>
      <c r="C358" t="s">
        <v>433</v>
      </c>
      <c r="D358" s="63">
        <v>534</v>
      </c>
      <c r="E358">
        <v>0</v>
      </c>
      <c r="F358">
        <v>42</v>
      </c>
      <c r="G358">
        <v>65</v>
      </c>
      <c r="H358">
        <v>72.2</v>
      </c>
      <c r="I358">
        <v>81.2</v>
      </c>
      <c r="J358">
        <v>100.75</v>
      </c>
      <c r="K358">
        <v>120.4</v>
      </c>
      <c r="L358">
        <v>138</v>
      </c>
      <c r="M358">
        <v>159</v>
      </c>
      <c r="N358">
        <v>189.7</v>
      </c>
      <c r="O358">
        <v>304</v>
      </c>
    </row>
    <row r="359" spans="1:15">
      <c r="A359" t="s">
        <v>807</v>
      </c>
      <c r="B359" t="s">
        <v>573</v>
      </c>
      <c r="C359" t="s">
        <v>433</v>
      </c>
      <c r="D359" s="63">
        <v>575</v>
      </c>
      <c r="E359">
        <v>0</v>
      </c>
      <c r="F359">
        <v>4.9000000000000004</v>
      </c>
      <c r="G359">
        <v>8</v>
      </c>
      <c r="H359">
        <v>10</v>
      </c>
      <c r="I359">
        <v>11.2</v>
      </c>
      <c r="J359">
        <v>13.2</v>
      </c>
      <c r="K359">
        <v>16</v>
      </c>
      <c r="L359">
        <v>19</v>
      </c>
      <c r="M359">
        <v>22</v>
      </c>
      <c r="N359">
        <v>27.55</v>
      </c>
      <c r="O359">
        <v>53</v>
      </c>
    </row>
    <row r="360" spans="1:15">
      <c r="A360" t="s">
        <v>807</v>
      </c>
      <c r="B360" t="s">
        <v>573</v>
      </c>
      <c r="C360" t="s">
        <v>433</v>
      </c>
      <c r="D360" s="63">
        <v>577</v>
      </c>
      <c r="E360">
        <v>0</v>
      </c>
      <c r="F360">
        <v>4.4000000000000004</v>
      </c>
      <c r="G360">
        <v>7.4</v>
      </c>
      <c r="H360">
        <v>9.3000000000000007</v>
      </c>
      <c r="I360">
        <v>10.4</v>
      </c>
      <c r="J360">
        <v>12</v>
      </c>
      <c r="K360">
        <v>15</v>
      </c>
      <c r="L360">
        <v>18.5</v>
      </c>
      <c r="M360">
        <v>23.3</v>
      </c>
      <c r="N360">
        <v>30.09</v>
      </c>
      <c r="O360">
        <v>60</v>
      </c>
    </row>
    <row r="361" spans="1:15">
      <c r="A361" t="s">
        <v>807</v>
      </c>
      <c r="B361" t="s">
        <v>573</v>
      </c>
      <c r="C361" t="s">
        <v>799</v>
      </c>
      <c r="D361" s="63">
        <v>615</v>
      </c>
      <c r="E361">
        <v>60</v>
      </c>
      <c r="F361">
        <v>355</v>
      </c>
      <c r="G361">
        <v>490</v>
      </c>
      <c r="H361">
        <v>580</v>
      </c>
      <c r="I361">
        <v>694</v>
      </c>
      <c r="J361">
        <v>786.6</v>
      </c>
      <c r="K361">
        <v>875.6</v>
      </c>
      <c r="L361">
        <v>967</v>
      </c>
      <c r="M361">
        <v>1080</v>
      </c>
      <c r="N361">
        <v>1262</v>
      </c>
      <c r="O361">
        <v>1838</v>
      </c>
    </row>
    <row r="362" spans="1:15">
      <c r="A362" t="s">
        <v>807</v>
      </c>
      <c r="B362" t="s">
        <v>331</v>
      </c>
      <c r="C362" t="s">
        <v>451</v>
      </c>
      <c r="D362" s="63">
        <v>11</v>
      </c>
      <c r="E362">
        <v>0</v>
      </c>
      <c r="F362">
        <v>0</v>
      </c>
      <c r="G362">
        <v>0</v>
      </c>
      <c r="H362">
        <v>0</v>
      </c>
      <c r="I362">
        <v>5.46</v>
      </c>
      <c r="J362">
        <v>13.3</v>
      </c>
      <c r="K362">
        <v>17.100000000000001</v>
      </c>
      <c r="L362">
        <v>21</v>
      </c>
      <c r="M362">
        <v>26</v>
      </c>
      <c r="N362">
        <v>35.9</v>
      </c>
      <c r="O362">
        <v>64.7</v>
      </c>
    </row>
    <row r="363" spans="1:15">
      <c r="A363" t="s">
        <v>807</v>
      </c>
      <c r="B363" t="s">
        <v>331</v>
      </c>
      <c r="C363" t="s">
        <v>451</v>
      </c>
      <c r="D363" s="63">
        <v>12</v>
      </c>
      <c r="E363">
        <v>0</v>
      </c>
      <c r="F363">
        <v>0</v>
      </c>
      <c r="G363">
        <v>0</v>
      </c>
      <c r="H363">
        <v>2.6</v>
      </c>
      <c r="I363">
        <v>9</v>
      </c>
      <c r="J363">
        <v>13.8</v>
      </c>
      <c r="K363">
        <v>18</v>
      </c>
      <c r="L363">
        <v>21.2</v>
      </c>
      <c r="M363">
        <v>27.15</v>
      </c>
      <c r="N363">
        <v>35</v>
      </c>
      <c r="O363">
        <v>60</v>
      </c>
    </row>
    <row r="364" spans="1:15">
      <c r="A364" t="s">
        <v>807</v>
      </c>
      <c r="B364" t="s">
        <v>331</v>
      </c>
      <c r="C364" t="s">
        <v>451</v>
      </c>
      <c r="D364" s="63">
        <v>13</v>
      </c>
      <c r="E364">
        <v>0</v>
      </c>
      <c r="F364">
        <v>0</v>
      </c>
      <c r="G364">
        <v>4.1500000000000004</v>
      </c>
      <c r="H364">
        <v>9.5666666666999998</v>
      </c>
      <c r="I364">
        <v>13.05</v>
      </c>
      <c r="J364">
        <v>16.399999999999999</v>
      </c>
      <c r="K364">
        <v>18</v>
      </c>
      <c r="L364">
        <v>21</v>
      </c>
      <c r="M364">
        <v>27</v>
      </c>
      <c r="N364">
        <v>34.4</v>
      </c>
      <c r="O364">
        <v>60.3</v>
      </c>
    </row>
    <row r="365" spans="1:15">
      <c r="A365" t="s">
        <v>807</v>
      </c>
      <c r="B365" t="s">
        <v>331</v>
      </c>
      <c r="C365" t="s">
        <v>451</v>
      </c>
      <c r="D365" s="63">
        <v>14</v>
      </c>
      <c r="E365">
        <v>0</v>
      </c>
      <c r="F365">
        <v>3.18</v>
      </c>
      <c r="G365">
        <v>10.8</v>
      </c>
      <c r="H365">
        <v>15.3</v>
      </c>
      <c r="I365">
        <v>19.600000000000001</v>
      </c>
      <c r="J365">
        <v>22</v>
      </c>
      <c r="K365">
        <v>26</v>
      </c>
      <c r="L365">
        <v>32</v>
      </c>
      <c r="M365">
        <v>39.4</v>
      </c>
      <c r="N365">
        <v>51</v>
      </c>
      <c r="O365">
        <v>105</v>
      </c>
    </row>
    <row r="366" spans="1:15">
      <c r="A366" t="s">
        <v>807</v>
      </c>
      <c r="B366" t="s">
        <v>331</v>
      </c>
      <c r="C366" t="s">
        <v>451</v>
      </c>
      <c r="D366" s="63">
        <v>22</v>
      </c>
      <c r="E366">
        <v>0</v>
      </c>
      <c r="F366">
        <v>1.19</v>
      </c>
      <c r="G366">
        <v>6.15</v>
      </c>
      <c r="H366">
        <v>10.199999999999999</v>
      </c>
      <c r="I366">
        <v>12.25</v>
      </c>
      <c r="J366">
        <v>15</v>
      </c>
      <c r="K366">
        <v>16.8</v>
      </c>
      <c r="L366">
        <v>20</v>
      </c>
      <c r="M366">
        <v>23.4</v>
      </c>
      <c r="N366">
        <v>28.75</v>
      </c>
      <c r="O366">
        <v>51</v>
      </c>
    </row>
    <row r="367" spans="1:15">
      <c r="A367" t="s">
        <v>807</v>
      </c>
      <c r="B367" t="s">
        <v>331</v>
      </c>
      <c r="C367" t="s">
        <v>451</v>
      </c>
      <c r="D367" s="63">
        <v>71</v>
      </c>
      <c r="E367">
        <v>0</v>
      </c>
      <c r="F367">
        <v>1.86</v>
      </c>
      <c r="G367">
        <v>7.75</v>
      </c>
      <c r="H367">
        <v>13</v>
      </c>
      <c r="I367">
        <v>17.600000000000001</v>
      </c>
      <c r="J367">
        <v>20.399999999999999</v>
      </c>
      <c r="K367">
        <v>25</v>
      </c>
      <c r="L367">
        <v>31.7</v>
      </c>
      <c r="M367">
        <v>40</v>
      </c>
      <c r="N367">
        <v>54.1</v>
      </c>
      <c r="O367">
        <v>129</v>
      </c>
    </row>
    <row r="368" spans="1:15">
      <c r="A368" t="s">
        <v>807</v>
      </c>
      <c r="B368" t="s">
        <v>331</v>
      </c>
      <c r="C368" t="s">
        <v>455</v>
      </c>
      <c r="D368" s="63">
        <v>111</v>
      </c>
      <c r="E368">
        <v>0</v>
      </c>
      <c r="F368">
        <v>0</v>
      </c>
      <c r="G368">
        <v>0</v>
      </c>
      <c r="H368">
        <v>1</v>
      </c>
      <c r="I368">
        <v>7.35</v>
      </c>
      <c r="J368">
        <v>13.95</v>
      </c>
      <c r="K368">
        <v>20</v>
      </c>
      <c r="L368">
        <v>27</v>
      </c>
      <c r="M368">
        <v>34.200000000000003</v>
      </c>
      <c r="N368">
        <v>44</v>
      </c>
      <c r="O368">
        <v>76</v>
      </c>
    </row>
    <row r="369" spans="1:15">
      <c r="A369" t="s">
        <v>807</v>
      </c>
      <c r="B369" t="s">
        <v>331</v>
      </c>
      <c r="C369" t="s">
        <v>455</v>
      </c>
      <c r="D369" s="63">
        <v>114</v>
      </c>
      <c r="E369">
        <v>0</v>
      </c>
      <c r="F369">
        <v>0</v>
      </c>
      <c r="G369">
        <v>0</v>
      </c>
      <c r="H369">
        <v>0</v>
      </c>
      <c r="I369">
        <v>10.8</v>
      </c>
      <c r="J369">
        <v>26.1</v>
      </c>
      <c r="K369">
        <v>36</v>
      </c>
      <c r="L369">
        <v>45.95</v>
      </c>
      <c r="M369">
        <v>59</v>
      </c>
      <c r="N369">
        <v>76</v>
      </c>
      <c r="O369">
        <v>128.5</v>
      </c>
    </row>
    <row r="370" spans="1:15">
      <c r="A370" t="s">
        <v>807</v>
      </c>
      <c r="B370" t="s">
        <v>331</v>
      </c>
      <c r="C370" t="s">
        <v>455</v>
      </c>
      <c r="D370" s="63">
        <v>121</v>
      </c>
      <c r="E370">
        <v>0</v>
      </c>
      <c r="F370">
        <v>0</v>
      </c>
      <c r="G370">
        <v>0</v>
      </c>
      <c r="H370">
        <v>0</v>
      </c>
      <c r="I370">
        <v>0.76</v>
      </c>
      <c r="J370">
        <v>4</v>
      </c>
      <c r="K370">
        <v>7.2</v>
      </c>
      <c r="L370">
        <v>10</v>
      </c>
      <c r="M370">
        <v>13</v>
      </c>
      <c r="N370">
        <v>19</v>
      </c>
      <c r="O370">
        <v>38.299999999999997</v>
      </c>
    </row>
    <row r="371" spans="1:15">
      <c r="A371" t="s">
        <v>807</v>
      </c>
      <c r="B371" t="s">
        <v>331</v>
      </c>
      <c r="C371" t="s">
        <v>455</v>
      </c>
      <c r="D371" s="63">
        <v>161</v>
      </c>
      <c r="E371">
        <v>0</v>
      </c>
      <c r="F371">
        <v>0</v>
      </c>
      <c r="G371">
        <v>4.62</v>
      </c>
      <c r="H371">
        <v>11.55</v>
      </c>
      <c r="I371">
        <v>16.2</v>
      </c>
      <c r="J371">
        <v>19.2</v>
      </c>
      <c r="K371">
        <v>23</v>
      </c>
      <c r="L371">
        <v>29.35</v>
      </c>
      <c r="M371">
        <v>35.9</v>
      </c>
      <c r="N371">
        <v>44.7</v>
      </c>
      <c r="O371">
        <v>78</v>
      </c>
    </row>
    <row r="372" spans="1:15">
      <c r="A372" t="s">
        <v>807</v>
      </c>
      <c r="B372" t="s">
        <v>331</v>
      </c>
      <c r="C372" t="s">
        <v>441</v>
      </c>
      <c r="D372" s="63">
        <v>311</v>
      </c>
      <c r="E372">
        <v>0</v>
      </c>
      <c r="F372">
        <v>10.81</v>
      </c>
      <c r="G372">
        <v>31.5</v>
      </c>
      <c r="H372">
        <v>43.8</v>
      </c>
      <c r="I372">
        <v>56.8</v>
      </c>
      <c r="J372">
        <v>63</v>
      </c>
      <c r="K372">
        <v>78.400000000000006</v>
      </c>
      <c r="L372">
        <v>95</v>
      </c>
      <c r="M372">
        <v>112.2</v>
      </c>
      <c r="N372">
        <v>137.19999999999999</v>
      </c>
      <c r="O372">
        <v>240.75</v>
      </c>
    </row>
    <row r="373" spans="1:15">
      <c r="A373" t="s">
        <v>807</v>
      </c>
      <c r="B373" t="s">
        <v>331</v>
      </c>
      <c r="C373" t="s">
        <v>433</v>
      </c>
      <c r="D373" s="63">
        <v>521</v>
      </c>
      <c r="E373">
        <v>0</v>
      </c>
      <c r="F373">
        <v>6.2</v>
      </c>
      <c r="G373">
        <v>24</v>
      </c>
      <c r="H373">
        <v>37.1</v>
      </c>
      <c r="I373">
        <v>44.8</v>
      </c>
      <c r="J373">
        <v>52.2</v>
      </c>
      <c r="K373">
        <v>65.400000000000006</v>
      </c>
      <c r="L373">
        <v>78.2</v>
      </c>
      <c r="M373">
        <v>92</v>
      </c>
      <c r="N373">
        <v>110</v>
      </c>
      <c r="O373">
        <v>176</v>
      </c>
    </row>
    <row r="374" spans="1:15">
      <c r="A374" t="s">
        <v>807</v>
      </c>
      <c r="B374" t="s">
        <v>331</v>
      </c>
      <c r="C374" t="s">
        <v>433</v>
      </c>
      <c r="D374" s="63">
        <v>522</v>
      </c>
      <c r="E374">
        <v>0</v>
      </c>
      <c r="F374">
        <v>13.7</v>
      </c>
      <c r="G374">
        <v>36.6</v>
      </c>
      <c r="H374">
        <v>50</v>
      </c>
      <c r="I374">
        <v>55</v>
      </c>
      <c r="J374">
        <v>65.2</v>
      </c>
      <c r="K374">
        <v>81</v>
      </c>
      <c r="L374">
        <v>95</v>
      </c>
      <c r="M374">
        <v>110</v>
      </c>
      <c r="N374">
        <v>130</v>
      </c>
      <c r="O374">
        <v>205</v>
      </c>
    </row>
    <row r="375" spans="1:15">
      <c r="A375" t="s">
        <v>807</v>
      </c>
      <c r="B375" t="s">
        <v>331</v>
      </c>
      <c r="C375" t="s">
        <v>433</v>
      </c>
      <c r="D375" s="63">
        <v>523</v>
      </c>
      <c r="E375">
        <v>0</v>
      </c>
      <c r="F375">
        <v>16.649999999999999</v>
      </c>
      <c r="G375">
        <v>41.4</v>
      </c>
      <c r="H375">
        <v>55.8</v>
      </c>
      <c r="I375">
        <v>61.4</v>
      </c>
      <c r="J375">
        <v>73.5</v>
      </c>
      <c r="K375">
        <v>91.4</v>
      </c>
      <c r="L375">
        <v>108.4</v>
      </c>
      <c r="M375">
        <v>127</v>
      </c>
      <c r="N375">
        <v>153</v>
      </c>
      <c r="O375">
        <v>250</v>
      </c>
    </row>
    <row r="376" spans="1:15">
      <c r="A376" t="s">
        <v>807</v>
      </c>
      <c r="B376" t="s">
        <v>331</v>
      </c>
      <c r="C376" t="s">
        <v>433</v>
      </c>
      <c r="D376" s="63">
        <v>531</v>
      </c>
      <c r="E376">
        <v>0</v>
      </c>
      <c r="F376">
        <v>5.24</v>
      </c>
      <c r="G376">
        <v>24.4</v>
      </c>
      <c r="H376">
        <v>32.4</v>
      </c>
      <c r="I376">
        <v>43.4</v>
      </c>
      <c r="J376">
        <v>51.2</v>
      </c>
      <c r="K376">
        <v>63</v>
      </c>
      <c r="L376">
        <v>77.7</v>
      </c>
      <c r="M376">
        <v>92</v>
      </c>
      <c r="N376">
        <v>112</v>
      </c>
      <c r="O376">
        <v>183.8</v>
      </c>
    </row>
    <row r="377" spans="1:15">
      <c r="A377" t="s">
        <v>807</v>
      </c>
      <c r="B377" t="s">
        <v>331</v>
      </c>
      <c r="C377" t="s">
        <v>433</v>
      </c>
      <c r="D377" s="63">
        <v>532</v>
      </c>
      <c r="E377">
        <v>0</v>
      </c>
      <c r="F377">
        <v>15.15</v>
      </c>
      <c r="G377">
        <v>40.799999999999997</v>
      </c>
      <c r="H377">
        <v>55.8</v>
      </c>
      <c r="I377">
        <v>62.8</v>
      </c>
      <c r="J377">
        <v>70.8</v>
      </c>
      <c r="K377">
        <v>87.55</v>
      </c>
      <c r="L377">
        <v>102.8</v>
      </c>
      <c r="M377">
        <v>119.5</v>
      </c>
      <c r="N377">
        <v>143</v>
      </c>
      <c r="O377">
        <v>231</v>
      </c>
    </row>
    <row r="378" spans="1:15">
      <c r="A378" t="s">
        <v>807</v>
      </c>
      <c r="B378" t="s">
        <v>331</v>
      </c>
      <c r="C378" t="s">
        <v>433</v>
      </c>
      <c r="D378" s="63">
        <v>533</v>
      </c>
      <c r="E378">
        <v>0</v>
      </c>
      <c r="F378">
        <v>18.8</v>
      </c>
      <c r="G378">
        <v>49.5</v>
      </c>
      <c r="H378">
        <v>66</v>
      </c>
      <c r="I378">
        <v>71.2</v>
      </c>
      <c r="J378">
        <v>83</v>
      </c>
      <c r="K378">
        <v>101.5</v>
      </c>
      <c r="L378">
        <v>119.4</v>
      </c>
      <c r="M378">
        <v>140</v>
      </c>
      <c r="N378">
        <v>170.5</v>
      </c>
      <c r="O378">
        <v>278</v>
      </c>
    </row>
    <row r="379" spans="1:15">
      <c r="A379" t="s">
        <v>807</v>
      </c>
      <c r="B379" t="s">
        <v>331</v>
      </c>
      <c r="C379" t="s">
        <v>433</v>
      </c>
      <c r="D379" s="63">
        <v>534</v>
      </c>
      <c r="E379">
        <v>0</v>
      </c>
      <c r="F379">
        <v>22.2</v>
      </c>
      <c r="G379">
        <v>53.1</v>
      </c>
      <c r="H379">
        <v>70.400000000000006</v>
      </c>
      <c r="I379">
        <v>77.400000000000006</v>
      </c>
      <c r="J379">
        <v>92.4</v>
      </c>
      <c r="K379">
        <v>115</v>
      </c>
      <c r="L379">
        <v>136</v>
      </c>
      <c r="M379">
        <v>158</v>
      </c>
      <c r="N379">
        <v>190.75</v>
      </c>
      <c r="O379">
        <v>306</v>
      </c>
    </row>
    <row r="380" spans="1:15">
      <c r="A380" t="s">
        <v>807</v>
      </c>
      <c r="B380" t="s">
        <v>331</v>
      </c>
      <c r="C380" t="s">
        <v>433</v>
      </c>
      <c r="D380" s="63">
        <v>575</v>
      </c>
      <c r="E380">
        <v>0</v>
      </c>
      <c r="F380">
        <v>1.96</v>
      </c>
      <c r="G380">
        <v>6</v>
      </c>
      <c r="H380">
        <v>9</v>
      </c>
      <c r="I380">
        <v>10.8</v>
      </c>
      <c r="J380">
        <v>12.2</v>
      </c>
      <c r="K380">
        <v>15</v>
      </c>
      <c r="L380">
        <v>18.2</v>
      </c>
      <c r="M380">
        <v>21.8</v>
      </c>
      <c r="N380">
        <v>27</v>
      </c>
      <c r="O380">
        <v>50.8</v>
      </c>
    </row>
    <row r="381" spans="1:15">
      <c r="A381" t="s">
        <v>807</v>
      </c>
      <c r="B381" t="s">
        <v>331</v>
      </c>
      <c r="C381" t="s">
        <v>433</v>
      </c>
      <c r="D381" s="63">
        <v>577</v>
      </c>
      <c r="E381">
        <v>0</v>
      </c>
      <c r="F381">
        <v>2</v>
      </c>
      <c r="G381">
        <v>5.4</v>
      </c>
      <c r="H381">
        <v>8.4</v>
      </c>
      <c r="I381">
        <v>10.199999999999999</v>
      </c>
      <c r="J381">
        <v>12</v>
      </c>
      <c r="K381">
        <v>14.3</v>
      </c>
      <c r="L381">
        <v>17.7</v>
      </c>
      <c r="M381">
        <v>22.75</v>
      </c>
      <c r="N381">
        <v>30</v>
      </c>
      <c r="O381">
        <v>60</v>
      </c>
    </row>
    <row r="382" spans="1:15">
      <c r="A382" t="s">
        <v>807</v>
      </c>
      <c r="B382" t="s">
        <v>331</v>
      </c>
      <c r="C382" t="s">
        <v>799</v>
      </c>
      <c r="D382" s="63">
        <v>615</v>
      </c>
      <c r="E382">
        <v>14.16</v>
      </c>
      <c r="F382">
        <v>224</v>
      </c>
      <c r="G382">
        <v>399</v>
      </c>
      <c r="H382">
        <v>525</v>
      </c>
      <c r="I382">
        <v>630</v>
      </c>
      <c r="J382">
        <v>747</v>
      </c>
      <c r="K382">
        <v>850</v>
      </c>
      <c r="L382">
        <v>950</v>
      </c>
      <c r="M382">
        <v>1072.05</v>
      </c>
      <c r="N382">
        <v>1252</v>
      </c>
      <c r="O382">
        <v>1850</v>
      </c>
    </row>
    <row r="383" spans="1:15">
      <c r="A383" t="s">
        <v>807</v>
      </c>
      <c r="B383" t="s">
        <v>572</v>
      </c>
      <c r="C383" t="s">
        <v>451</v>
      </c>
      <c r="D383" s="63">
        <v>11</v>
      </c>
      <c r="E383">
        <v>0</v>
      </c>
      <c r="F383">
        <v>0</v>
      </c>
      <c r="G383">
        <v>0</v>
      </c>
      <c r="H383">
        <v>0</v>
      </c>
      <c r="I383">
        <v>9.6999999999999993</v>
      </c>
      <c r="J383">
        <v>15</v>
      </c>
      <c r="K383">
        <v>19</v>
      </c>
      <c r="L383">
        <v>22</v>
      </c>
      <c r="M383">
        <v>27.5</v>
      </c>
      <c r="N383">
        <v>37</v>
      </c>
      <c r="O383">
        <v>66.400000000000006</v>
      </c>
    </row>
    <row r="384" spans="1:15">
      <c r="A384" t="s">
        <v>807</v>
      </c>
      <c r="B384" t="s">
        <v>572</v>
      </c>
      <c r="C384" t="s">
        <v>451</v>
      </c>
      <c r="D384" s="63">
        <v>12</v>
      </c>
      <c r="E384">
        <v>0</v>
      </c>
      <c r="F384">
        <v>0</v>
      </c>
      <c r="G384">
        <v>0</v>
      </c>
      <c r="H384">
        <v>5</v>
      </c>
      <c r="I384">
        <v>11.1</v>
      </c>
      <c r="J384">
        <v>15</v>
      </c>
      <c r="K384">
        <v>19</v>
      </c>
      <c r="L384">
        <v>23</v>
      </c>
      <c r="M384">
        <v>29</v>
      </c>
      <c r="N384">
        <v>36.5</v>
      </c>
      <c r="O384">
        <v>62.4</v>
      </c>
    </row>
    <row r="385" spans="1:15">
      <c r="A385" t="s">
        <v>807</v>
      </c>
      <c r="B385" t="s">
        <v>572</v>
      </c>
      <c r="C385" t="s">
        <v>451</v>
      </c>
      <c r="D385" s="63">
        <v>13</v>
      </c>
      <c r="E385">
        <v>0</v>
      </c>
      <c r="F385">
        <v>0</v>
      </c>
      <c r="G385">
        <v>7.35</v>
      </c>
      <c r="H385">
        <v>11.4</v>
      </c>
      <c r="I385">
        <v>14</v>
      </c>
      <c r="J385">
        <v>17.399999999999999</v>
      </c>
      <c r="K385">
        <v>19.399999999999999</v>
      </c>
      <c r="L385">
        <v>22</v>
      </c>
      <c r="M385">
        <v>27.6</v>
      </c>
      <c r="N385">
        <v>35</v>
      </c>
      <c r="O385">
        <v>61.5</v>
      </c>
    </row>
    <row r="386" spans="1:15">
      <c r="A386" t="s">
        <v>807</v>
      </c>
      <c r="B386" t="s">
        <v>572</v>
      </c>
      <c r="C386" t="s">
        <v>451</v>
      </c>
      <c r="D386" s="63">
        <v>14</v>
      </c>
      <c r="E386">
        <v>0</v>
      </c>
      <c r="F386">
        <v>5.55</v>
      </c>
      <c r="G386">
        <v>12.3</v>
      </c>
      <c r="H386">
        <v>16.2</v>
      </c>
      <c r="I386">
        <v>20.100000000000001</v>
      </c>
      <c r="J386">
        <v>23.2</v>
      </c>
      <c r="K386">
        <v>27</v>
      </c>
      <c r="L386">
        <v>32.9</v>
      </c>
      <c r="M386">
        <v>40.65</v>
      </c>
      <c r="N386">
        <v>52.8</v>
      </c>
      <c r="O386">
        <v>117.8</v>
      </c>
    </row>
    <row r="387" spans="1:15">
      <c r="A387" t="s">
        <v>807</v>
      </c>
      <c r="B387" t="s">
        <v>572</v>
      </c>
      <c r="C387" t="s">
        <v>451</v>
      </c>
      <c r="D387" s="63">
        <v>22</v>
      </c>
      <c r="E387">
        <v>0</v>
      </c>
      <c r="F387">
        <v>3.6</v>
      </c>
      <c r="G387">
        <v>8</v>
      </c>
      <c r="H387">
        <v>11</v>
      </c>
      <c r="I387">
        <v>13.3</v>
      </c>
      <c r="J387">
        <v>15.7</v>
      </c>
      <c r="K387">
        <v>17.3</v>
      </c>
      <c r="L387">
        <v>20</v>
      </c>
      <c r="M387">
        <v>24</v>
      </c>
      <c r="N387">
        <v>29.8</v>
      </c>
      <c r="O387">
        <v>51.16</v>
      </c>
    </row>
    <row r="388" spans="1:15">
      <c r="A388" t="s">
        <v>807</v>
      </c>
      <c r="B388" t="s">
        <v>572</v>
      </c>
      <c r="C388" t="s">
        <v>451</v>
      </c>
      <c r="D388" s="63">
        <v>71</v>
      </c>
      <c r="E388">
        <v>0</v>
      </c>
      <c r="F388">
        <v>3.5666666667000002</v>
      </c>
      <c r="G388">
        <v>10.4</v>
      </c>
      <c r="H388">
        <v>14.1</v>
      </c>
      <c r="I388">
        <v>18.149999999999999</v>
      </c>
      <c r="J388">
        <v>22.4</v>
      </c>
      <c r="K388">
        <v>25.5</v>
      </c>
      <c r="L388">
        <v>32</v>
      </c>
      <c r="M388">
        <v>40.049999999999997</v>
      </c>
      <c r="N388">
        <v>55</v>
      </c>
      <c r="O388">
        <v>130.55000000000001</v>
      </c>
    </row>
    <row r="389" spans="1:15">
      <c r="A389" t="s">
        <v>807</v>
      </c>
      <c r="B389" t="s">
        <v>572</v>
      </c>
      <c r="C389" t="s">
        <v>455</v>
      </c>
      <c r="D389" s="63">
        <v>111</v>
      </c>
      <c r="E389">
        <v>0</v>
      </c>
      <c r="F389">
        <v>0</v>
      </c>
      <c r="G389">
        <v>0</v>
      </c>
      <c r="H389">
        <v>0</v>
      </c>
      <c r="I389">
        <v>9.6</v>
      </c>
      <c r="J389">
        <v>15.75</v>
      </c>
      <c r="K389">
        <v>21.7</v>
      </c>
      <c r="L389">
        <v>28</v>
      </c>
      <c r="M389">
        <v>36</v>
      </c>
      <c r="N389">
        <v>46</v>
      </c>
      <c r="O389">
        <v>77</v>
      </c>
    </row>
    <row r="390" spans="1:15">
      <c r="A390" t="s">
        <v>807</v>
      </c>
      <c r="B390" t="s">
        <v>572</v>
      </c>
      <c r="C390" t="s">
        <v>455</v>
      </c>
      <c r="D390" s="63">
        <v>114</v>
      </c>
      <c r="E390">
        <v>0</v>
      </c>
      <c r="F390">
        <v>0</v>
      </c>
      <c r="G390">
        <v>0</v>
      </c>
      <c r="H390">
        <v>0</v>
      </c>
      <c r="I390">
        <v>19.3</v>
      </c>
      <c r="J390">
        <v>29.55</v>
      </c>
      <c r="K390">
        <v>38.6</v>
      </c>
      <c r="L390">
        <v>48.75</v>
      </c>
      <c r="M390">
        <v>61.2</v>
      </c>
      <c r="N390">
        <v>79</v>
      </c>
      <c r="O390">
        <v>131.5</v>
      </c>
    </row>
    <row r="391" spans="1:15">
      <c r="A391" t="s">
        <v>807</v>
      </c>
      <c r="B391" t="s">
        <v>572</v>
      </c>
      <c r="C391" t="s">
        <v>455</v>
      </c>
      <c r="D391" s="63">
        <v>121</v>
      </c>
      <c r="E391">
        <v>0</v>
      </c>
      <c r="F391">
        <v>0</v>
      </c>
      <c r="G391">
        <v>0</v>
      </c>
      <c r="H391">
        <v>0</v>
      </c>
      <c r="I391">
        <v>2</v>
      </c>
      <c r="J391">
        <v>6</v>
      </c>
      <c r="K391">
        <v>8</v>
      </c>
      <c r="L391">
        <v>10.65</v>
      </c>
      <c r="M391">
        <v>14</v>
      </c>
      <c r="N391">
        <v>20</v>
      </c>
      <c r="O391">
        <v>39.5</v>
      </c>
    </row>
    <row r="392" spans="1:15">
      <c r="A392" t="s">
        <v>807</v>
      </c>
      <c r="B392" t="s">
        <v>572</v>
      </c>
      <c r="C392" t="s">
        <v>455</v>
      </c>
      <c r="D392" s="63">
        <v>161</v>
      </c>
      <c r="E392">
        <v>0</v>
      </c>
      <c r="F392">
        <v>0</v>
      </c>
      <c r="G392">
        <v>7.1</v>
      </c>
      <c r="H392">
        <v>12.6</v>
      </c>
      <c r="I392">
        <v>16.5</v>
      </c>
      <c r="J392">
        <v>19.2</v>
      </c>
      <c r="K392">
        <v>23</v>
      </c>
      <c r="L392">
        <v>29.6</v>
      </c>
      <c r="M392">
        <v>36.450000000000003</v>
      </c>
      <c r="N392">
        <v>45.2</v>
      </c>
      <c r="O392">
        <v>79.150000000000006</v>
      </c>
    </row>
    <row r="393" spans="1:15">
      <c r="A393" t="s">
        <v>807</v>
      </c>
      <c r="B393" t="s">
        <v>572</v>
      </c>
      <c r="C393" t="s">
        <v>441</v>
      </c>
      <c r="D393" s="63">
        <v>311</v>
      </c>
      <c r="E393">
        <v>0</v>
      </c>
      <c r="F393">
        <v>20.8</v>
      </c>
      <c r="G393">
        <v>38.35</v>
      </c>
      <c r="H393">
        <v>48</v>
      </c>
      <c r="I393">
        <v>58.05</v>
      </c>
      <c r="J393">
        <v>68</v>
      </c>
      <c r="K393">
        <v>82.2</v>
      </c>
      <c r="L393">
        <v>99.7</v>
      </c>
      <c r="M393">
        <v>116.6</v>
      </c>
      <c r="N393">
        <v>142</v>
      </c>
      <c r="O393">
        <v>248.4</v>
      </c>
    </row>
    <row r="394" spans="1:15">
      <c r="A394" t="s">
        <v>807</v>
      </c>
      <c r="B394" t="s">
        <v>572</v>
      </c>
      <c r="C394" t="s">
        <v>433</v>
      </c>
      <c r="D394" s="63">
        <v>521</v>
      </c>
      <c r="E394">
        <v>0</v>
      </c>
      <c r="F394">
        <v>14</v>
      </c>
      <c r="G394">
        <v>30.6</v>
      </c>
      <c r="H394">
        <v>40.65</v>
      </c>
      <c r="I394">
        <v>48.8</v>
      </c>
      <c r="J394">
        <v>55</v>
      </c>
      <c r="K394">
        <v>68.400000000000006</v>
      </c>
      <c r="L394">
        <v>81</v>
      </c>
      <c r="M394">
        <v>95.2</v>
      </c>
      <c r="N394">
        <v>114</v>
      </c>
      <c r="O394">
        <v>180</v>
      </c>
    </row>
    <row r="395" spans="1:15">
      <c r="A395" t="s">
        <v>807</v>
      </c>
      <c r="B395" t="s">
        <v>572</v>
      </c>
      <c r="C395" t="s">
        <v>433</v>
      </c>
      <c r="D395" s="63">
        <v>522</v>
      </c>
      <c r="E395">
        <v>0</v>
      </c>
      <c r="F395">
        <v>26.4</v>
      </c>
      <c r="G395">
        <v>40.5</v>
      </c>
      <c r="H395">
        <v>52.8</v>
      </c>
      <c r="I395">
        <v>59.2</v>
      </c>
      <c r="J395">
        <v>68</v>
      </c>
      <c r="K395">
        <v>83.9</v>
      </c>
      <c r="L395">
        <v>98</v>
      </c>
      <c r="M395">
        <v>114</v>
      </c>
      <c r="N395">
        <v>135</v>
      </c>
      <c r="O395">
        <v>210</v>
      </c>
    </row>
    <row r="396" spans="1:15">
      <c r="A396" t="s">
        <v>807</v>
      </c>
      <c r="B396" t="s">
        <v>572</v>
      </c>
      <c r="C396" t="s">
        <v>433</v>
      </c>
      <c r="D396" s="63">
        <v>523</v>
      </c>
      <c r="E396">
        <v>0</v>
      </c>
      <c r="F396">
        <v>29.8</v>
      </c>
      <c r="G396">
        <v>45.6</v>
      </c>
      <c r="H396">
        <v>59</v>
      </c>
      <c r="I396">
        <v>68.266666666999996</v>
      </c>
      <c r="J396">
        <v>78.599999999999994</v>
      </c>
      <c r="K396">
        <v>96</v>
      </c>
      <c r="L396">
        <v>113</v>
      </c>
      <c r="M396">
        <v>132</v>
      </c>
      <c r="N396">
        <v>158.4</v>
      </c>
      <c r="O396">
        <v>255</v>
      </c>
    </row>
    <row r="397" spans="1:15">
      <c r="A397" t="s">
        <v>807</v>
      </c>
      <c r="B397" t="s">
        <v>572</v>
      </c>
      <c r="C397" t="s">
        <v>433</v>
      </c>
      <c r="D397" s="63">
        <v>531</v>
      </c>
      <c r="E397">
        <v>0</v>
      </c>
      <c r="F397">
        <v>13.55</v>
      </c>
      <c r="G397">
        <v>30</v>
      </c>
      <c r="H397">
        <v>38.6</v>
      </c>
      <c r="I397">
        <v>47.6</v>
      </c>
      <c r="J397">
        <v>55.6</v>
      </c>
      <c r="K397">
        <v>66.5</v>
      </c>
      <c r="L397">
        <v>80.8</v>
      </c>
      <c r="M397">
        <v>95.95</v>
      </c>
      <c r="N397">
        <v>116</v>
      </c>
      <c r="O397">
        <v>189</v>
      </c>
    </row>
    <row r="398" spans="1:15">
      <c r="A398" t="s">
        <v>807</v>
      </c>
      <c r="B398" t="s">
        <v>572</v>
      </c>
      <c r="C398" t="s">
        <v>433</v>
      </c>
      <c r="D398" s="63">
        <v>532</v>
      </c>
      <c r="E398">
        <v>0</v>
      </c>
      <c r="F398">
        <v>27.85</v>
      </c>
      <c r="G398">
        <v>45</v>
      </c>
      <c r="H398">
        <v>57.85</v>
      </c>
      <c r="I398">
        <v>65.8</v>
      </c>
      <c r="J398">
        <v>73.5</v>
      </c>
      <c r="K398">
        <v>89</v>
      </c>
      <c r="L398">
        <v>105</v>
      </c>
      <c r="M398">
        <v>122.9</v>
      </c>
      <c r="N398">
        <v>147.69999999999999</v>
      </c>
      <c r="O398">
        <v>233</v>
      </c>
    </row>
    <row r="399" spans="1:15">
      <c r="A399" t="s">
        <v>807</v>
      </c>
      <c r="B399" t="s">
        <v>572</v>
      </c>
      <c r="C399" t="s">
        <v>433</v>
      </c>
      <c r="D399" s="63">
        <v>533</v>
      </c>
      <c r="E399">
        <v>0</v>
      </c>
      <c r="F399">
        <v>35.200000000000003</v>
      </c>
      <c r="G399">
        <v>53.4</v>
      </c>
      <c r="H399">
        <v>69.349999999999994</v>
      </c>
      <c r="I399">
        <v>79</v>
      </c>
      <c r="J399">
        <v>87</v>
      </c>
      <c r="K399">
        <v>104.95</v>
      </c>
      <c r="L399">
        <v>123</v>
      </c>
      <c r="M399">
        <v>144</v>
      </c>
      <c r="N399">
        <v>174.85</v>
      </c>
      <c r="O399">
        <v>279.39999999999998</v>
      </c>
    </row>
    <row r="400" spans="1:15">
      <c r="A400" t="s">
        <v>807</v>
      </c>
      <c r="B400" t="s">
        <v>572</v>
      </c>
      <c r="C400" t="s">
        <v>433</v>
      </c>
      <c r="D400" s="63">
        <v>534</v>
      </c>
      <c r="E400">
        <v>0</v>
      </c>
      <c r="F400">
        <v>40.5</v>
      </c>
      <c r="G400">
        <v>58.7</v>
      </c>
      <c r="H400">
        <v>76.3</v>
      </c>
      <c r="I400">
        <v>84</v>
      </c>
      <c r="J400">
        <v>97.6</v>
      </c>
      <c r="K400">
        <v>120</v>
      </c>
      <c r="L400">
        <v>140</v>
      </c>
      <c r="M400">
        <v>163</v>
      </c>
      <c r="N400">
        <v>196</v>
      </c>
      <c r="O400">
        <v>309.2</v>
      </c>
    </row>
    <row r="401" spans="1:15">
      <c r="A401" t="s">
        <v>807</v>
      </c>
      <c r="B401" t="s">
        <v>572</v>
      </c>
      <c r="C401" t="s">
        <v>433</v>
      </c>
      <c r="D401" s="63">
        <v>575</v>
      </c>
      <c r="E401">
        <v>0</v>
      </c>
      <c r="F401">
        <v>4.8</v>
      </c>
      <c r="G401">
        <v>7.8</v>
      </c>
      <c r="H401">
        <v>10</v>
      </c>
      <c r="I401">
        <v>11.7</v>
      </c>
      <c r="J401">
        <v>13.25</v>
      </c>
      <c r="K401">
        <v>16</v>
      </c>
      <c r="L401">
        <v>19.399999999999999</v>
      </c>
      <c r="M401">
        <v>23</v>
      </c>
      <c r="N401">
        <v>28.8</v>
      </c>
      <c r="O401">
        <v>52</v>
      </c>
    </row>
    <row r="402" spans="1:15">
      <c r="A402" t="s">
        <v>807</v>
      </c>
      <c r="B402" t="s">
        <v>572</v>
      </c>
      <c r="C402" t="s">
        <v>433</v>
      </c>
      <c r="D402" s="63">
        <v>577</v>
      </c>
      <c r="E402">
        <v>0</v>
      </c>
      <c r="F402">
        <v>4</v>
      </c>
      <c r="G402">
        <v>7.2</v>
      </c>
      <c r="H402">
        <v>9</v>
      </c>
      <c r="I402">
        <v>11</v>
      </c>
      <c r="J402">
        <v>12.8</v>
      </c>
      <c r="K402">
        <v>15</v>
      </c>
      <c r="L402">
        <v>18.3</v>
      </c>
      <c r="M402">
        <v>23.55</v>
      </c>
      <c r="N402">
        <v>31.5</v>
      </c>
      <c r="O402">
        <v>60</v>
      </c>
    </row>
    <row r="403" spans="1:15">
      <c r="A403" t="s">
        <v>807</v>
      </c>
      <c r="B403" t="s">
        <v>572</v>
      </c>
      <c r="C403" t="s">
        <v>799</v>
      </c>
      <c r="D403" s="63">
        <v>615</v>
      </c>
      <c r="E403">
        <v>0</v>
      </c>
      <c r="F403">
        <v>324</v>
      </c>
      <c r="G403">
        <v>464.45</v>
      </c>
      <c r="H403">
        <v>556.20000000000005</v>
      </c>
      <c r="I403">
        <v>658</v>
      </c>
      <c r="J403">
        <v>765</v>
      </c>
      <c r="K403">
        <v>862.5</v>
      </c>
      <c r="L403">
        <v>966</v>
      </c>
      <c r="M403">
        <v>1095</v>
      </c>
      <c r="N403">
        <v>1280</v>
      </c>
      <c r="O403">
        <v>1877</v>
      </c>
    </row>
    <row r="404" spans="1:15">
      <c r="A404" t="s">
        <v>807</v>
      </c>
      <c r="B404" t="s">
        <v>485</v>
      </c>
      <c r="C404" t="s">
        <v>451</v>
      </c>
      <c r="D404" s="63">
        <v>11</v>
      </c>
      <c r="E404">
        <v>0</v>
      </c>
      <c r="F404">
        <v>0</v>
      </c>
      <c r="G404">
        <v>0</v>
      </c>
      <c r="H404">
        <v>0</v>
      </c>
      <c r="I404">
        <v>10</v>
      </c>
      <c r="J404">
        <v>15.6</v>
      </c>
      <c r="K404">
        <v>20</v>
      </c>
      <c r="L404">
        <v>23</v>
      </c>
      <c r="M404">
        <v>28</v>
      </c>
      <c r="N404">
        <v>37.6</v>
      </c>
      <c r="O404">
        <v>67</v>
      </c>
    </row>
    <row r="405" spans="1:15">
      <c r="A405" t="s">
        <v>807</v>
      </c>
      <c r="B405" t="s">
        <v>485</v>
      </c>
      <c r="C405" t="s">
        <v>451</v>
      </c>
      <c r="D405" s="63">
        <v>12</v>
      </c>
      <c r="E405">
        <v>0</v>
      </c>
      <c r="F405">
        <v>0</v>
      </c>
      <c r="G405">
        <v>0</v>
      </c>
      <c r="H405">
        <v>5</v>
      </c>
      <c r="I405">
        <v>11.25</v>
      </c>
      <c r="J405">
        <v>15.1</v>
      </c>
      <c r="K405">
        <v>19.2</v>
      </c>
      <c r="L405">
        <v>23.1</v>
      </c>
      <c r="M405">
        <v>29</v>
      </c>
      <c r="N405">
        <v>37.049999999999997</v>
      </c>
      <c r="O405">
        <v>63.5</v>
      </c>
    </row>
    <row r="406" spans="1:15">
      <c r="A406" t="s">
        <v>807</v>
      </c>
      <c r="B406" t="s">
        <v>485</v>
      </c>
      <c r="C406" t="s">
        <v>451</v>
      </c>
      <c r="D406" s="63">
        <v>13</v>
      </c>
      <c r="E406">
        <v>0</v>
      </c>
      <c r="F406">
        <v>0</v>
      </c>
      <c r="G406">
        <v>7.5</v>
      </c>
      <c r="H406">
        <v>11.8</v>
      </c>
      <c r="I406">
        <v>13.7</v>
      </c>
      <c r="J406">
        <v>17.399999999999999</v>
      </c>
      <c r="K406">
        <v>19.2</v>
      </c>
      <c r="L406">
        <v>22.4</v>
      </c>
      <c r="M406">
        <v>27.6</v>
      </c>
      <c r="N406">
        <v>35</v>
      </c>
      <c r="O406">
        <v>61.7</v>
      </c>
    </row>
    <row r="407" spans="1:15">
      <c r="A407" t="s">
        <v>807</v>
      </c>
      <c r="B407" t="s">
        <v>485</v>
      </c>
      <c r="C407" t="s">
        <v>451</v>
      </c>
      <c r="D407" s="63">
        <v>14</v>
      </c>
      <c r="E407">
        <v>0</v>
      </c>
      <c r="F407">
        <v>5.56</v>
      </c>
      <c r="G407">
        <v>12.5</v>
      </c>
      <c r="H407">
        <v>15.8</v>
      </c>
      <c r="I407">
        <v>20.55</v>
      </c>
      <c r="J407">
        <v>24</v>
      </c>
      <c r="K407">
        <v>27</v>
      </c>
      <c r="L407">
        <v>32.5</v>
      </c>
      <c r="M407">
        <v>40</v>
      </c>
      <c r="N407">
        <v>52.75</v>
      </c>
      <c r="O407">
        <v>121.9</v>
      </c>
    </row>
    <row r="408" spans="1:15">
      <c r="A408" t="s">
        <v>807</v>
      </c>
      <c r="B408" t="s">
        <v>485</v>
      </c>
      <c r="C408" t="s">
        <v>451</v>
      </c>
      <c r="D408" s="63">
        <v>22</v>
      </c>
      <c r="E408">
        <v>0</v>
      </c>
      <c r="F408">
        <v>3</v>
      </c>
      <c r="G408">
        <v>8</v>
      </c>
      <c r="H408">
        <v>11.1</v>
      </c>
      <c r="I408">
        <v>13.65</v>
      </c>
      <c r="J408">
        <v>15.9</v>
      </c>
      <c r="K408">
        <v>17.600000000000001</v>
      </c>
      <c r="L408">
        <v>20</v>
      </c>
      <c r="M408">
        <v>24</v>
      </c>
      <c r="N408">
        <v>29.6</v>
      </c>
      <c r="O408">
        <v>48</v>
      </c>
    </row>
    <row r="409" spans="1:15">
      <c r="A409" t="s">
        <v>807</v>
      </c>
      <c r="B409" t="s">
        <v>485</v>
      </c>
      <c r="C409" t="s">
        <v>451</v>
      </c>
      <c r="D409" s="63">
        <v>71</v>
      </c>
      <c r="E409">
        <v>0</v>
      </c>
      <c r="F409">
        <v>3.5666666667000002</v>
      </c>
      <c r="G409">
        <v>10.5</v>
      </c>
      <c r="H409">
        <v>14.7</v>
      </c>
      <c r="I409">
        <v>18.166666667000001</v>
      </c>
      <c r="J409">
        <v>22.4</v>
      </c>
      <c r="K409">
        <v>25.5</v>
      </c>
      <c r="L409">
        <v>32</v>
      </c>
      <c r="M409">
        <v>41</v>
      </c>
      <c r="N409">
        <v>56.15</v>
      </c>
      <c r="O409">
        <v>127.3</v>
      </c>
    </row>
    <row r="410" spans="1:15">
      <c r="A410" t="s">
        <v>807</v>
      </c>
      <c r="B410" t="s">
        <v>485</v>
      </c>
      <c r="C410" t="s">
        <v>455</v>
      </c>
      <c r="D410" s="63">
        <v>111</v>
      </c>
      <c r="E410">
        <v>0</v>
      </c>
      <c r="F410">
        <v>0</v>
      </c>
      <c r="G410">
        <v>0</v>
      </c>
      <c r="H410">
        <v>0</v>
      </c>
      <c r="I410">
        <v>9.6</v>
      </c>
      <c r="J410">
        <v>15</v>
      </c>
      <c r="K410">
        <v>21.35</v>
      </c>
      <c r="L410">
        <v>28</v>
      </c>
      <c r="M410">
        <v>36</v>
      </c>
      <c r="N410">
        <v>46.5</v>
      </c>
      <c r="O410">
        <v>77.5</v>
      </c>
    </row>
    <row r="411" spans="1:15">
      <c r="A411" t="s">
        <v>807</v>
      </c>
      <c r="B411" t="s">
        <v>485</v>
      </c>
      <c r="C411" t="s">
        <v>455</v>
      </c>
      <c r="D411" s="63">
        <v>114</v>
      </c>
      <c r="E411">
        <v>0</v>
      </c>
      <c r="F411">
        <v>0</v>
      </c>
      <c r="G411">
        <v>0</v>
      </c>
      <c r="H411">
        <v>0</v>
      </c>
      <c r="I411">
        <v>19.7</v>
      </c>
      <c r="J411">
        <v>29.55</v>
      </c>
      <c r="K411">
        <v>38.799999999999997</v>
      </c>
      <c r="L411">
        <v>49</v>
      </c>
      <c r="M411">
        <v>61.8</v>
      </c>
      <c r="N411">
        <v>79.5</v>
      </c>
      <c r="O411">
        <v>133</v>
      </c>
    </row>
    <row r="412" spans="1:15">
      <c r="A412" t="s">
        <v>807</v>
      </c>
      <c r="B412" t="s">
        <v>485</v>
      </c>
      <c r="C412" t="s">
        <v>455</v>
      </c>
      <c r="D412" s="63">
        <v>121</v>
      </c>
      <c r="E412">
        <v>0</v>
      </c>
      <c r="F412">
        <v>0</v>
      </c>
      <c r="G412">
        <v>0</v>
      </c>
      <c r="H412">
        <v>0</v>
      </c>
      <c r="I412">
        <v>3</v>
      </c>
      <c r="J412">
        <v>6.1</v>
      </c>
      <c r="K412">
        <v>8.6999999999999993</v>
      </c>
      <c r="L412">
        <v>11</v>
      </c>
      <c r="M412">
        <v>14.2</v>
      </c>
      <c r="N412">
        <v>20</v>
      </c>
      <c r="O412">
        <v>38</v>
      </c>
    </row>
    <row r="413" spans="1:15">
      <c r="A413" t="s">
        <v>807</v>
      </c>
      <c r="B413" t="s">
        <v>485</v>
      </c>
      <c r="C413" t="s">
        <v>455</v>
      </c>
      <c r="D413" s="63">
        <v>161</v>
      </c>
      <c r="E413">
        <v>0</v>
      </c>
      <c r="F413">
        <v>0</v>
      </c>
      <c r="G413">
        <v>4.55</v>
      </c>
      <c r="H413">
        <v>11.4</v>
      </c>
      <c r="I413">
        <v>14.4</v>
      </c>
      <c r="J413">
        <v>19.2</v>
      </c>
      <c r="K413">
        <v>22.2</v>
      </c>
      <c r="L413">
        <v>28</v>
      </c>
      <c r="M413">
        <v>35.200000000000003</v>
      </c>
      <c r="N413">
        <v>45</v>
      </c>
      <c r="O413">
        <v>79.099999999999994</v>
      </c>
    </row>
    <row r="414" spans="1:15">
      <c r="A414" t="s">
        <v>807</v>
      </c>
      <c r="B414" t="s">
        <v>485</v>
      </c>
      <c r="C414" t="s">
        <v>441</v>
      </c>
      <c r="D414" s="63">
        <v>311</v>
      </c>
      <c r="E414">
        <v>0</v>
      </c>
      <c r="F414">
        <v>19.2</v>
      </c>
      <c r="G414">
        <v>37.5</v>
      </c>
      <c r="H414">
        <v>46.6</v>
      </c>
      <c r="I414">
        <v>58.8</v>
      </c>
      <c r="J414">
        <v>70</v>
      </c>
      <c r="K414">
        <v>82.466666666999998</v>
      </c>
      <c r="L414">
        <v>100</v>
      </c>
      <c r="M414">
        <v>118</v>
      </c>
      <c r="N414">
        <v>144.4</v>
      </c>
      <c r="O414">
        <v>252.2</v>
      </c>
    </row>
    <row r="415" spans="1:15">
      <c r="A415" t="s">
        <v>807</v>
      </c>
      <c r="B415" t="s">
        <v>485</v>
      </c>
      <c r="C415" t="s">
        <v>433</v>
      </c>
      <c r="D415" s="63">
        <v>521</v>
      </c>
      <c r="E415">
        <v>0</v>
      </c>
      <c r="F415">
        <v>16.05</v>
      </c>
      <c r="G415">
        <v>32.25</v>
      </c>
      <c r="H415">
        <v>41.3</v>
      </c>
      <c r="I415">
        <v>50.1</v>
      </c>
      <c r="J415">
        <v>56</v>
      </c>
      <c r="K415">
        <v>69.8</v>
      </c>
      <c r="L415">
        <v>82</v>
      </c>
      <c r="M415">
        <v>96.1</v>
      </c>
      <c r="N415">
        <v>115.8</v>
      </c>
      <c r="O415">
        <v>183.2</v>
      </c>
    </row>
    <row r="416" spans="1:15">
      <c r="A416" t="s">
        <v>807</v>
      </c>
      <c r="B416" t="s">
        <v>485</v>
      </c>
      <c r="C416" t="s">
        <v>433</v>
      </c>
      <c r="D416" s="63">
        <v>522</v>
      </c>
      <c r="E416">
        <v>0</v>
      </c>
      <c r="F416">
        <v>25.5</v>
      </c>
      <c r="G416">
        <v>40.5</v>
      </c>
      <c r="H416">
        <v>52.85</v>
      </c>
      <c r="I416">
        <v>62</v>
      </c>
      <c r="J416">
        <v>68.8</v>
      </c>
      <c r="K416">
        <v>84.6</v>
      </c>
      <c r="L416">
        <v>99.8</v>
      </c>
      <c r="M416">
        <v>115</v>
      </c>
      <c r="N416">
        <v>138</v>
      </c>
      <c r="O416">
        <v>213.95</v>
      </c>
    </row>
    <row r="417" spans="1:15">
      <c r="A417" t="s">
        <v>807</v>
      </c>
      <c r="B417" t="s">
        <v>485</v>
      </c>
      <c r="C417" t="s">
        <v>433</v>
      </c>
      <c r="D417" s="63">
        <v>523</v>
      </c>
      <c r="E417">
        <v>0</v>
      </c>
      <c r="F417">
        <v>30</v>
      </c>
      <c r="G417">
        <v>46.5</v>
      </c>
      <c r="H417">
        <v>59.6</v>
      </c>
      <c r="I417">
        <v>69.400000000000006</v>
      </c>
      <c r="J417">
        <v>78.099999999999994</v>
      </c>
      <c r="K417">
        <v>96</v>
      </c>
      <c r="L417">
        <v>113.5</v>
      </c>
      <c r="M417">
        <v>132.80000000000001</v>
      </c>
      <c r="N417">
        <v>160</v>
      </c>
      <c r="O417">
        <v>258.60000000000002</v>
      </c>
    </row>
    <row r="418" spans="1:15">
      <c r="A418" t="s">
        <v>807</v>
      </c>
      <c r="B418" t="s">
        <v>485</v>
      </c>
      <c r="C418" t="s">
        <v>433</v>
      </c>
      <c r="D418" s="63">
        <v>531</v>
      </c>
      <c r="E418">
        <v>0</v>
      </c>
      <c r="F418">
        <v>13.95</v>
      </c>
      <c r="G418">
        <v>30.6</v>
      </c>
      <c r="H418">
        <v>40</v>
      </c>
      <c r="I418">
        <v>48.7</v>
      </c>
      <c r="J418">
        <v>56</v>
      </c>
      <c r="K418">
        <v>67.2</v>
      </c>
      <c r="L418">
        <v>81.2</v>
      </c>
      <c r="M418">
        <v>97.05</v>
      </c>
      <c r="N418">
        <v>118.25</v>
      </c>
      <c r="O418">
        <v>189</v>
      </c>
    </row>
    <row r="419" spans="1:15">
      <c r="A419" t="s">
        <v>807</v>
      </c>
      <c r="B419" t="s">
        <v>485</v>
      </c>
      <c r="C419" t="s">
        <v>433</v>
      </c>
      <c r="D419" s="63">
        <v>532</v>
      </c>
      <c r="E419">
        <v>0</v>
      </c>
      <c r="F419">
        <v>26.25</v>
      </c>
      <c r="G419">
        <v>45</v>
      </c>
      <c r="H419">
        <v>56.4</v>
      </c>
      <c r="I419">
        <v>67.599999999999994</v>
      </c>
      <c r="J419">
        <v>75.099999999999994</v>
      </c>
      <c r="K419">
        <v>89.85</v>
      </c>
      <c r="L419">
        <v>106</v>
      </c>
      <c r="M419">
        <v>124</v>
      </c>
      <c r="N419">
        <v>150</v>
      </c>
      <c r="O419">
        <v>232.8</v>
      </c>
    </row>
    <row r="420" spans="1:15">
      <c r="A420" t="s">
        <v>807</v>
      </c>
      <c r="B420" t="s">
        <v>485</v>
      </c>
      <c r="C420" t="s">
        <v>433</v>
      </c>
      <c r="D420" s="63">
        <v>533</v>
      </c>
      <c r="E420">
        <v>0</v>
      </c>
      <c r="F420">
        <v>34.799999999999997</v>
      </c>
      <c r="G420">
        <v>54</v>
      </c>
      <c r="H420">
        <v>67.55</v>
      </c>
      <c r="I420">
        <v>79</v>
      </c>
      <c r="J420">
        <v>86.5</v>
      </c>
      <c r="K420">
        <v>104.85</v>
      </c>
      <c r="L420">
        <v>123.2</v>
      </c>
      <c r="M420">
        <v>145</v>
      </c>
      <c r="N420">
        <v>176</v>
      </c>
      <c r="O420">
        <v>277.85000000000002</v>
      </c>
    </row>
    <row r="421" spans="1:15">
      <c r="A421" t="s">
        <v>807</v>
      </c>
      <c r="B421" t="s">
        <v>485</v>
      </c>
      <c r="C421" t="s">
        <v>433</v>
      </c>
      <c r="D421" s="63">
        <v>534</v>
      </c>
      <c r="E421">
        <v>0</v>
      </c>
      <c r="F421">
        <v>40</v>
      </c>
      <c r="G421">
        <v>58.5</v>
      </c>
      <c r="H421">
        <v>76.599999999999994</v>
      </c>
      <c r="I421">
        <v>87.4</v>
      </c>
      <c r="J421">
        <v>96.8</v>
      </c>
      <c r="K421">
        <v>119.4</v>
      </c>
      <c r="L421">
        <v>140.4</v>
      </c>
      <c r="M421">
        <v>165</v>
      </c>
      <c r="N421">
        <v>198.2</v>
      </c>
      <c r="O421">
        <v>309.7</v>
      </c>
    </row>
    <row r="422" spans="1:15">
      <c r="A422" t="s">
        <v>807</v>
      </c>
      <c r="B422" t="s">
        <v>485</v>
      </c>
      <c r="C422" t="s">
        <v>433</v>
      </c>
      <c r="D422" s="63">
        <v>575</v>
      </c>
      <c r="E422">
        <v>0</v>
      </c>
      <c r="F422">
        <v>4.5999999999999996</v>
      </c>
      <c r="G422">
        <v>7.95</v>
      </c>
      <c r="H422">
        <v>10</v>
      </c>
      <c r="I422">
        <v>12</v>
      </c>
      <c r="J422">
        <v>13.8</v>
      </c>
      <c r="K422">
        <v>16</v>
      </c>
      <c r="L422">
        <v>19.600000000000001</v>
      </c>
      <c r="M422">
        <v>23.05</v>
      </c>
      <c r="N422">
        <v>29</v>
      </c>
      <c r="O422">
        <v>50</v>
      </c>
    </row>
    <row r="423" spans="1:15">
      <c r="A423" t="s">
        <v>807</v>
      </c>
      <c r="B423" t="s">
        <v>485</v>
      </c>
      <c r="C423" t="s">
        <v>433</v>
      </c>
      <c r="D423" s="63">
        <v>577</v>
      </c>
      <c r="E423">
        <v>0</v>
      </c>
      <c r="F423">
        <v>4.05</v>
      </c>
      <c r="G423">
        <v>7.4</v>
      </c>
      <c r="H423">
        <v>9</v>
      </c>
      <c r="I423">
        <v>10.6</v>
      </c>
      <c r="J423">
        <v>13</v>
      </c>
      <c r="K423">
        <v>15.4</v>
      </c>
      <c r="L423">
        <v>18.100000000000001</v>
      </c>
      <c r="M423">
        <v>23.3</v>
      </c>
      <c r="N423">
        <v>31</v>
      </c>
      <c r="O423">
        <v>57.6</v>
      </c>
    </row>
    <row r="424" spans="1:15">
      <c r="A424" t="s">
        <v>807</v>
      </c>
      <c r="B424" t="s">
        <v>485</v>
      </c>
      <c r="C424" t="s">
        <v>799</v>
      </c>
      <c r="D424" s="63">
        <v>615</v>
      </c>
      <c r="E424">
        <v>0</v>
      </c>
      <c r="F424">
        <v>300</v>
      </c>
      <c r="G424">
        <v>440</v>
      </c>
      <c r="H424">
        <v>553.6</v>
      </c>
      <c r="I424">
        <v>650</v>
      </c>
      <c r="J424">
        <v>753.8</v>
      </c>
      <c r="K424">
        <v>853.2</v>
      </c>
      <c r="L424">
        <v>963.95</v>
      </c>
      <c r="M424">
        <v>1090</v>
      </c>
      <c r="N424">
        <v>1275</v>
      </c>
      <c r="O424">
        <v>1888</v>
      </c>
    </row>
    <row r="425" spans="1:15">
      <c r="A425" t="s">
        <v>807</v>
      </c>
      <c r="B425" t="s">
        <v>327</v>
      </c>
      <c r="C425" t="s">
        <v>451</v>
      </c>
      <c r="D425" s="63">
        <v>11</v>
      </c>
      <c r="E425">
        <v>0</v>
      </c>
      <c r="F425">
        <v>0</v>
      </c>
      <c r="G425">
        <v>0</v>
      </c>
      <c r="H425">
        <v>0</v>
      </c>
      <c r="I425">
        <v>10.3</v>
      </c>
      <c r="J425">
        <v>15.6</v>
      </c>
      <c r="K425">
        <v>20.100000000000001</v>
      </c>
      <c r="L425">
        <v>23.6</v>
      </c>
      <c r="M425">
        <v>29</v>
      </c>
      <c r="N425">
        <v>38</v>
      </c>
      <c r="O425">
        <v>66</v>
      </c>
    </row>
    <row r="426" spans="1:15">
      <c r="A426" t="s">
        <v>807</v>
      </c>
      <c r="B426" t="s">
        <v>327</v>
      </c>
      <c r="C426" t="s">
        <v>451</v>
      </c>
      <c r="D426" s="63">
        <v>12</v>
      </c>
      <c r="E426">
        <v>0</v>
      </c>
      <c r="F426">
        <v>0</v>
      </c>
      <c r="G426">
        <v>0</v>
      </c>
      <c r="H426">
        <v>4.8</v>
      </c>
      <c r="I426">
        <v>11.25</v>
      </c>
      <c r="J426">
        <v>15.5</v>
      </c>
      <c r="K426">
        <v>20</v>
      </c>
      <c r="L426">
        <v>23.5</v>
      </c>
      <c r="M426">
        <v>29.75</v>
      </c>
      <c r="N426">
        <v>38</v>
      </c>
      <c r="O426">
        <v>64.2</v>
      </c>
    </row>
    <row r="427" spans="1:15">
      <c r="A427" t="s">
        <v>807</v>
      </c>
      <c r="B427" t="s">
        <v>327</v>
      </c>
      <c r="C427" t="s">
        <v>451</v>
      </c>
      <c r="D427" s="63">
        <v>13</v>
      </c>
      <c r="E427">
        <v>0</v>
      </c>
      <c r="F427">
        <v>0</v>
      </c>
      <c r="G427">
        <v>7.15</v>
      </c>
      <c r="H427">
        <v>11.816666667</v>
      </c>
      <c r="I427">
        <v>13.8</v>
      </c>
      <c r="J427">
        <v>17.45</v>
      </c>
      <c r="K427">
        <v>19.55</v>
      </c>
      <c r="L427">
        <v>22.75</v>
      </c>
      <c r="M427">
        <v>28</v>
      </c>
      <c r="N427">
        <v>36</v>
      </c>
      <c r="O427">
        <v>61.7</v>
      </c>
    </row>
    <row r="428" spans="1:15">
      <c r="A428" t="s">
        <v>807</v>
      </c>
      <c r="B428" t="s">
        <v>327</v>
      </c>
      <c r="C428" t="s">
        <v>451</v>
      </c>
      <c r="D428" s="63">
        <v>14</v>
      </c>
      <c r="E428">
        <v>0</v>
      </c>
      <c r="F428">
        <v>4.3499999999999996</v>
      </c>
      <c r="G428">
        <v>12.5</v>
      </c>
      <c r="H428">
        <v>16</v>
      </c>
      <c r="I428">
        <v>20.6</v>
      </c>
      <c r="J428">
        <v>24.4</v>
      </c>
      <c r="K428">
        <v>27.2</v>
      </c>
      <c r="L428">
        <v>32.9</v>
      </c>
      <c r="M428">
        <v>41</v>
      </c>
      <c r="N428">
        <v>54</v>
      </c>
      <c r="O428">
        <v>121.7</v>
      </c>
    </row>
    <row r="429" spans="1:15">
      <c r="A429" t="s">
        <v>807</v>
      </c>
      <c r="B429" t="s">
        <v>327</v>
      </c>
      <c r="C429" t="s">
        <v>451</v>
      </c>
      <c r="D429" s="63">
        <v>22</v>
      </c>
      <c r="E429">
        <v>0</v>
      </c>
      <c r="F429">
        <v>0</v>
      </c>
      <c r="G429">
        <v>8</v>
      </c>
      <c r="H429">
        <v>11</v>
      </c>
      <c r="I429">
        <v>13.5</v>
      </c>
      <c r="J429">
        <v>15.8</v>
      </c>
      <c r="K429">
        <v>17.600000000000001</v>
      </c>
      <c r="L429">
        <v>20</v>
      </c>
      <c r="M429">
        <v>24</v>
      </c>
      <c r="N429">
        <v>29.8</v>
      </c>
      <c r="O429">
        <v>47.725000000000001</v>
      </c>
    </row>
    <row r="430" spans="1:15">
      <c r="A430" t="s">
        <v>807</v>
      </c>
      <c r="B430" t="s">
        <v>327</v>
      </c>
      <c r="C430" t="s">
        <v>451</v>
      </c>
      <c r="D430" s="63">
        <v>71</v>
      </c>
      <c r="E430">
        <v>0</v>
      </c>
      <c r="F430">
        <v>2.5</v>
      </c>
      <c r="G430">
        <v>10.5</v>
      </c>
      <c r="H430">
        <v>15</v>
      </c>
      <c r="I430">
        <v>18.399999999999999</v>
      </c>
      <c r="J430">
        <v>22.5</v>
      </c>
      <c r="K430">
        <v>25.9</v>
      </c>
      <c r="L430">
        <v>31.9</v>
      </c>
      <c r="M430">
        <v>40.85</v>
      </c>
      <c r="N430">
        <v>56.55</v>
      </c>
      <c r="O430">
        <v>129</v>
      </c>
    </row>
    <row r="431" spans="1:15">
      <c r="A431" t="s">
        <v>807</v>
      </c>
      <c r="B431" t="s">
        <v>327</v>
      </c>
      <c r="C431" t="s">
        <v>455</v>
      </c>
      <c r="D431" s="63">
        <v>111</v>
      </c>
      <c r="E431">
        <v>0</v>
      </c>
      <c r="F431">
        <v>0</v>
      </c>
      <c r="G431">
        <v>0</v>
      </c>
      <c r="H431">
        <v>0</v>
      </c>
      <c r="I431">
        <v>7.8</v>
      </c>
      <c r="J431">
        <v>14.7</v>
      </c>
      <c r="K431">
        <v>21</v>
      </c>
      <c r="L431">
        <v>27.8</v>
      </c>
      <c r="M431">
        <v>35.9</v>
      </c>
      <c r="N431">
        <v>46.5</v>
      </c>
      <c r="O431">
        <v>77.75</v>
      </c>
    </row>
    <row r="432" spans="1:15">
      <c r="A432" t="s">
        <v>807</v>
      </c>
      <c r="B432" t="s">
        <v>327</v>
      </c>
      <c r="C432" t="s">
        <v>455</v>
      </c>
      <c r="D432" s="63">
        <v>114</v>
      </c>
      <c r="E432">
        <v>0</v>
      </c>
      <c r="F432">
        <v>0</v>
      </c>
      <c r="G432">
        <v>0</v>
      </c>
      <c r="H432">
        <v>0</v>
      </c>
      <c r="I432">
        <v>20</v>
      </c>
      <c r="J432">
        <v>30</v>
      </c>
      <c r="K432">
        <v>39.700000000000003</v>
      </c>
      <c r="L432">
        <v>49.7</v>
      </c>
      <c r="M432">
        <v>63</v>
      </c>
      <c r="N432">
        <v>80.599999999999994</v>
      </c>
      <c r="O432">
        <v>134.9</v>
      </c>
    </row>
    <row r="433" spans="1:15">
      <c r="A433" t="s">
        <v>807</v>
      </c>
      <c r="B433" t="s">
        <v>327</v>
      </c>
      <c r="C433" t="s">
        <v>455</v>
      </c>
      <c r="D433" s="63">
        <v>121</v>
      </c>
      <c r="E433">
        <v>0</v>
      </c>
      <c r="F433">
        <v>0</v>
      </c>
      <c r="G433">
        <v>0</v>
      </c>
      <c r="H433">
        <v>0</v>
      </c>
      <c r="I433">
        <v>3</v>
      </c>
      <c r="J433">
        <v>6.2</v>
      </c>
      <c r="K433">
        <v>8.75</v>
      </c>
      <c r="L433">
        <v>11.55</v>
      </c>
      <c r="M433">
        <v>14.5</v>
      </c>
      <c r="N433">
        <v>20</v>
      </c>
      <c r="O433">
        <v>38</v>
      </c>
    </row>
    <row r="434" spans="1:15">
      <c r="A434" t="s">
        <v>807</v>
      </c>
      <c r="B434" t="s">
        <v>327</v>
      </c>
      <c r="C434" t="s">
        <v>455</v>
      </c>
      <c r="D434" s="63">
        <v>161</v>
      </c>
      <c r="E434">
        <v>0</v>
      </c>
      <c r="F434">
        <v>0</v>
      </c>
      <c r="G434">
        <v>0</v>
      </c>
      <c r="H434">
        <v>9</v>
      </c>
      <c r="I434">
        <v>14</v>
      </c>
      <c r="J434">
        <v>18.2</v>
      </c>
      <c r="K434">
        <v>22.2</v>
      </c>
      <c r="L434">
        <v>27.2</v>
      </c>
      <c r="M434">
        <v>35</v>
      </c>
      <c r="N434">
        <v>45</v>
      </c>
      <c r="O434">
        <v>79</v>
      </c>
    </row>
    <row r="435" spans="1:15">
      <c r="A435" t="s">
        <v>807</v>
      </c>
      <c r="B435" t="s">
        <v>327</v>
      </c>
      <c r="C435" t="s">
        <v>441</v>
      </c>
      <c r="D435" s="63">
        <v>311</v>
      </c>
      <c r="E435">
        <v>0</v>
      </c>
      <c r="F435">
        <v>17.55</v>
      </c>
      <c r="G435">
        <v>38</v>
      </c>
      <c r="H435">
        <v>47.8</v>
      </c>
      <c r="I435">
        <v>60</v>
      </c>
      <c r="J435">
        <v>70</v>
      </c>
      <c r="K435">
        <v>84</v>
      </c>
      <c r="L435">
        <v>101</v>
      </c>
      <c r="M435">
        <v>120</v>
      </c>
      <c r="N435">
        <v>147.69999999999999</v>
      </c>
      <c r="O435">
        <v>258.39999999999998</v>
      </c>
    </row>
    <row r="436" spans="1:15">
      <c r="A436" t="s">
        <v>807</v>
      </c>
      <c r="B436" t="s">
        <v>327</v>
      </c>
      <c r="C436" t="s">
        <v>433</v>
      </c>
      <c r="D436" s="63">
        <v>521</v>
      </c>
      <c r="E436">
        <v>0</v>
      </c>
      <c r="F436">
        <v>15.5</v>
      </c>
      <c r="G436">
        <v>33</v>
      </c>
      <c r="H436">
        <v>40.700000000000003</v>
      </c>
      <c r="I436">
        <v>50.5</v>
      </c>
      <c r="J436">
        <v>56.5</v>
      </c>
      <c r="K436">
        <v>70.099999999999994</v>
      </c>
      <c r="L436">
        <v>83</v>
      </c>
      <c r="M436">
        <v>97.8</v>
      </c>
      <c r="N436">
        <v>117.2</v>
      </c>
      <c r="O436">
        <v>186</v>
      </c>
    </row>
    <row r="437" spans="1:15">
      <c r="A437" t="s">
        <v>807</v>
      </c>
      <c r="B437" t="s">
        <v>327</v>
      </c>
      <c r="C437" t="s">
        <v>433</v>
      </c>
      <c r="D437" s="63">
        <v>522</v>
      </c>
      <c r="E437">
        <v>0</v>
      </c>
      <c r="F437">
        <v>26.4</v>
      </c>
      <c r="G437">
        <v>40.5</v>
      </c>
      <c r="H437">
        <v>52.5</v>
      </c>
      <c r="I437">
        <v>62.1</v>
      </c>
      <c r="J437">
        <v>69</v>
      </c>
      <c r="K437">
        <v>85</v>
      </c>
      <c r="L437">
        <v>100.1</v>
      </c>
      <c r="M437">
        <v>117</v>
      </c>
      <c r="N437">
        <v>140</v>
      </c>
      <c r="O437">
        <v>216.4</v>
      </c>
    </row>
    <row r="438" spans="1:15">
      <c r="A438" t="s">
        <v>807</v>
      </c>
      <c r="B438" t="s">
        <v>327</v>
      </c>
      <c r="C438" t="s">
        <v>433</v>
      </c>
      <c r="D438" s="63">
        <v>523</v>
      </c>
      <c r="E438">
        <v>0</v>
      </c>
      <c r="F438">
        <v>31.2</v>
      </c>
      <c r="G438">
        <v>47.1</v>
      </c>
      <c r="H438">
        <v>61.2</v>
      </c>
      <c r="I438">
        <v>71.400000000000006</v>
      </c>
      <c r="J438">
        <v>80</v>
      </c>
      <c r="K438">
        <v>98.35</v>
      </c>
      <c r="L438">
        <v>115</v>
      </c>
      <c r="M438">
        <v>135</v>
      </c>
      <c r="N438">
        <v>163.19999999999999</v>
      </c>
      <c r="O438">
        <v>265</v>
      </c>
    </row>
    <row r="439" spans="1:15">
      <c r="A439" t="s">
        <v>807</v>
      </c>
      <c r="B439" t="s">
        <v>327</v>
      </c>
      <c r="C439" t="s">
        <v>433</v>
      </c>
      <c r="D439" s="63">
        <v>531</v>
      </c>
      <c r="E439">
        <v>0</v>
      </c>
      <c r="F439">
        <v>14.3</v>
      </c>
      <c r="G439">
        <v>31</v>
      </c>
      <c r="H439">
        <v>40.200000000000003</v>
      </c>
      <c r="I439">
        <v>50</v>
      </c>
      <c r="J439">
        <v>57.6</v>
      </c>
      <c r="K439">
        <v>69</v>
      </c>
      <c r="L439">
        <v>83</v>
      </c>
      <c r="M439">
        <v>99</v>
      </c>
      <c r="N439">
        <v>120.2</v>
      </c>
      <c r="O439">
        <v>193.45</v>
      </c>
    </row>
    <row r="440" spans="1:15">
      <c r="A440" t="s">
        <v>807</v>
      </c>
      <c r="B440" t="s">
        <v>327</v>
      </c>
      <c r="C440" t="s">
        <v>433</v>
      </c>
      <c r="D440" s="63">
        <v>532</v>
      </c>
      <c r="E440">
        <v>0</v>
      </c>
      <c r="F440">
        <v>25</v>
      </c>
      <c r="G440">
        <v>45.3</v>
      </c>
      <c r="H440">
        <v>57.55</v>
      </c>
      <c r="I440">
        <v>68.099999999999994</v>
      </c>
      <c r="J440">
        <v>75.8</v>
      </c>
      <c r="K440">
        <v>90</v>
      </c>
      <c r="L440">
        <v>107</v>
      </c>
      <c r="M440">
        <v>125.5</v>
      </c>
      <c r="N440">
        <v>152.9</v>
      </c>
      <c r="O440">
        <v>235.8</v>
      </c>
    </row>
    <row r="441" spans="1:15">
      <c r="A441" t="s">
        <v>807</v>
      </c>
      <c r="B441" t="s">
        <v>327</v>
      </c>
      <c r="C441" t="s">
        <v>433</v>
      </c>
      <c r="D441" s="63">
        <v>533</v>
      </c>
      <c r="E441">
        <v>0</v>
      </c>
      <c r="F441">
        <v>36.200000000000003</v>
      </c>
      <c r="G441">
        <v>54.6</v>
      </c>
      <c r="H441">
        <v>69</v>
      </c>
      <c r="I441">
        <v>79.400000000000006</v>
      </c>
      <c r="J441">
        <v>89</v>
      </c>
      <c r="K441">
        <v>106</v>
      </c>
      <c r="L441">
        <v>125</v>
      </c>
      <c r="M441">
        <v>147</v>
      </c>
      <c r="N441">
        <v>179</v>
      </c>
      <c r="O441">
        <v>280</v>
      </c>
    </row>
    <row r="442" spans="1:15">
      <c r="A442" t="s">
        <v>807</v>
      </c>
      <c r="B442" t="s">
        <v>327</v>
      </c>
      <c r="C442" t="s">
        <v>433</v>
      </c>
      <c r="D442" s="63">
        <v>534</v>
      </c>
      <c r="E442">
        <v>0</v>
      </c>
      <c r="F442">
        <v>41</v>
      </c>
      <c r="G442">
        <v>59.7</v>
      </c>
      <c r="H442">
        <v>77.7</v>
      </c>
      <c r="I442">
        <v>89.4</v>
      </c>
      <c r="J442">
        <v>99</v>
      </c>
      <c r="K442">
        <v>120</v>
      </c>
      <c r="L442">
        <v>143</v>
      </c>
      <c r="M442">
        <v>167</v>
      </c>
      <c r="N442">
        <v>202</v>
      </c>
      <c r="O442">
        <v>319</v>
      </c>
    </row>
    <row r="443" spans="1:15">
      <c r="A443" t="s">
        <v>807</v>
      </c>
      <c r="B443" t="s">
        <v>327</v>
      </c>
      <c r="C443" t="s">
        <v>433</v>
      </c>
      <c r="D443" s="63">
        <v>575</v>
      </c>
      <c r="E443">
        <v>0</v>
      </c>
      <c r="F443">
        <v>5</v>
      </c>
      <c r="G443">
        <v>8.1</v>
      </c>
      <c r="H443">
        <v>10.4</v>
      </c>
      <c r="I443">
        <v>12.15</v>
      </c>
      <c r="J443">
        <v>14</v>
      </c>
      <c r="K443">
        <v>16.399999999999999</v>
      </c>
      <c r="L443">
        <v>20</v>
      </c>
      <c r="M443">
        <v>24</v>
      </c>
      <c r="N443">
        <v>29.75</v>
      </c>
      <c r="O443">
        <v>51</v>
      </c>
    </row>
    <row r="444" spans="1:15">
      <c r="A444" t="s">
        <v>807</v>
      </c>
      <c r="B444" t="s">
        <v>327</v>
      </c>
      <c r="C444" t="s">
        <v>433</v>
      </c>
      <c r="D444" s="63">
        <v>577</v>
      </c>
      <c r="E444">
        <v>0</v>
      </c>
      <c r="F444">
        <v>4</v>
      </c>
      <c r="G444">
        <v>7.45</v>
      </c>
      <c r="H444">
        <v>9.1999999999999993</v>
      </c>
      <c r="I444">
        <v>10.8</v>
      </c>
      <c r="J444">
        <v>13.2</v>
      </c>
      <c r="K444">
        <v>16</v>
      </c>
      <c r="L444">
        <v>18.8</v>
      </c>
      <c r="M444">
        <v>23.4</v>
      </c>
      <c r="N444">
        <v>31</v>
      </c>
      <c r="O444">
        <v>57</v>
      </c>
    </row>
    <row r="445" spans="1:15">
      <c r="A445" t="s">
        <v>807</v>
      </c>
      <c r="B445" t="s">
        <v>327</v>
      </c>
      <c r="C445" t="s">
        <v>799</v>
      </c>
      <c r="D445" s="63">
        <v>615</v>
      </c>
      <c r="E445">
        <v>0</v>
      </c>
      <c r="F445">
        <v>320</v>
      </c>
      <c r="G445">
        <v>449.7</v>
      </c>
      <c r="H445">
        <v>559.6</v>
      </c>
      <c r="I445">
        <v>650</v>
      </c>
      <c r="J445">
        <v>765</v>
      </c>
      <c r="K445">
        <v>865</v>
      </c>
      <c r="L445">
        <v>975</v>
      </c>
      <c r="M445">
        <v>1100</v>
      </c>
      <c r="N445">
        <v>1300</v>
      </c>
      <c r="O445">
        <v>1920</v>
      </c>
    </row>
    <row r="446" spans="1:15">
      <c r="A446" t="s">
        <v>807</v>
      </c>
      <c r="B446" t="s">
        <v>484</v>
      </c>
      <c r="C446" t="s">
        <v>451</v>
      </c>
      <c r="D446" s="63">
        <v>11</v>
      </c>
      <c r="E446">
        <v>0</v>
      </c>
      <c r="F446">
        <v>0</v>
      </c>
      <c r="G446">
        <v>0</v>
      </c>
      <c r="H446">
        <v>1</v>
      </c>
      <c r="I446">
        <v>11.7</v>
      </c>
      <c r="J446">
        <v>16.7</v>
      </c>
      <c r="K446">
        <v>20.8</v>
      </c>
      <c r="L446">
        <v>24</v>
      </c>
      <c r="M446">
        <v>30</v>
      </c>
      <c r="N446">
        <v>39</v>
      </c>
      <c r="O446">
        <v>66</v>
      </c>
    </row>
    <row r="447" spans="1:15">
      <c r="A447" t="s">
        <v>807</v>
      </c>
      <c r="B447" t="s">
        <v>484</v>
      </c>
      <c r="C447" t="s">
        <v>451</v>
      </c>
      <c r="D447" s="63">
        <v>12</v>
      </c>
      <c r="E447">
        <v>0</v>
      </c>
      <c r="F447">
        <v>0</v>
      </c>
      <c r="G447">
        <v>0</v>
      </c>
      <c r="H447">
        <v>5</v>
      </c>
      <c r="I447">
        <v>12</v>
      </c>
      <c r="J447">
        <v>16.2</v>
      </c>
      <c r="K447">
        <v>20</v>
      </c>
      <c r="L447">
        <v>24</v>
      </c>
      <c r="M447">
        <v>30</v>
      </c>
      <c r="N447">
        <v>38.299999999999997</v>
      </c>
      <c r="O447">
        <v>65</v>
      </c>
    </row>
    <row r="448" spans="1:15">
      <c r="A448" t="s">
        <v>807</v>
      </c>
      <c r="B448" t="s">
        <v>484</v>
      </c>
      <c r="C448" t="s">
        <v>451</v>
      </c>
      <c r="D448" s="63">
        <v>13</v>
      </c>
      <c r="E448">
        <v>0</v>
      </c>
      <c r="F448">
        <v>0</v>
      </c>
      <c r="G448">
        <v>7.2</v>
      </c>
      <c r="H448">
        <v>12</v>
      </c>
      <c r="I448">
        <v>14</v>
      </c>
      <c r="J448">
        <v>17.600000000000001</v>
      </c>
      <c r="K448">
        <v>19.7</v>
      </c>
      <c r="L448">
        <v>23.4</v>
      </c>
      <c r="M448">
        <v>28.4</v>
      </c>
      <c r="N448">
        <v>36.700000000000003</v>
      </c>
      <c r="O448">
        <v>62</v>
      </c>
    </row>
    <row r="449" spans="1:15">
      <c r="A449" t="s">
        <v>807</v>
      </c>
      <c r="B449" t="s">
        <v>484</v>
      </c>
      <c r="C449" t="s">
        <v>451</v>
      </c>
      <c r="D449" s="63">
        <v>14</v>
      </c>
      <c r="E449">
        <v>0</v>
      </c>
      <c r="F449">
        <v>0.5</v>
      </c>
      <c r="G449">
        <v>12.2</v>
      </c>
      <c r="H449">
        <v>16.5</v>
      </c>
      <c r="I449">
        <v>20.75</v>
      </c>
      <c r="J449">
        <v>24.4</v>
      </c>
      <c r="K449">
        <v>27.6</v>
      </c>
      <c r="L449">
        <v>33</v>
      </c>
      <c r="M449">
        <v>41.1</v>
      </c>
      <c r="N449">
        <v>55</v>
      </c>
      <c r="O449">
        <v>120.3</v>
      </c>
    </row>
    <row r="450" spans="1:15">
      <c r="A450" t="s">
        <v>807</v>
      </c>
      <c r="B450" t="s">
        <v>484</v>
      </c>
      <c r="C450" t="s">
        <v>451</v>
      </c>
      <c r="D450" s="63">
        <v>22</v>
      </c>
      <c r="E450">
        <v>0</v>
      </c>
      <c r="F450">
        <v>0</v>
      </c>
      <c r="G450">
        <v>8</v>
      </c>
      <c r="H450">
        <v>11.4</v>
      </c>
      <c r="I450">
        <v>13.6</v>
      </c>
      <c r="J450">
        <v>16</v>
      </c>
      <c r="K450">
        <v>17.600000000000001</v>
      </c>
      <c r="L450">
        <v>20</v>
      </c>
      <c r="M450">
        <v>24</v>
      </c>
      <c r="N450">
        <v>29.7</v>
      </c>
      <c r="O450">
        <v>47.3</v>
      </c>
    </row>
    <row r="451" spans="1:15">
      <c r="A451" t="s">
        <v>807</v>
      </c>
      <c r="B451" t="s">
        <v>484</v>
      </c>
      <c r="C451" t="s">
        <v>451</v>
      </c>
      <c r="D451" s="63">
        <v>71</v>
      </c>
      <c r="E451">
        <v>0</v>
      </c>
      <c r="F451">
        <v>1.55</v>
      </c>
      <c r="G451">
        <v>10.4</v>
      </c>
      <c r="H451">
        <v>15</v>
      </c>
      <c r="I451">
        <v>18.7</v>
      </c>
      <c r="J451">
        <v>22.7</v>
      </c>
      <c r="K451">
        <v>26</v>
      </c>
      <c r="L451">
        <v>31.5</v>
      </c>
      <c r="M451">
        <v>40</v>
      </c>
      <c r="N451">
        <v>56</v>
      </c>
      <c r="O451">
        <v>128.5</v>
      </c>
    </row>
    <row r="452" spans="1:15">
      <c r="A452" t="s">
        <v>807</v>
      </c>
      <c r="B452" t="s">
        <v>484</v>
      </c>
      <c r="C452" t="s">
        <v>455</v>
      </c>
      <c r="D452" s="63">
        <v>111</v>
      </c>
      <c r="E452">
        <v>0</v>
      </c>
      <c r="F452">
        <v>0</v>
      </c>
      <c r="G452">
        <v>0</v>
      </c>
      <c r="H452">
        <v>0</v>
      </c>
      <c r="I452">
        <v>8.35</v>
      </c>
      <c r="J452">
        <v>15</v>
      </c>
      <c r="K452">
        <v>21.6</v>
      </c>
      <c r="L452">
        <v>28</v>
      </c>
      <c r="M452">
        <v>36</v>
      </c>
      <c r="N452">
        <v>46.5</v>
      </c>
      <c r="O452">
        <v>77.650000000000006</v>
      </c>
    </row>
    <row r="453" spans="1:15">
      <c r="A453" t="s">
        <v>807</v>
      </c>
      <c r="B453" t="s">
        <v>484</v>
      </c>
      <c r="C453" t="s">
        <v>455</v>
      </c>
      <c r="D453" s="63">
        <v>114</v>
      </c>
      <c r="E453">
        <v>0</v>
      </c>
      <c r="F453">
        <v>0</v>
      </c>
      <c r="G453">
        <v>0</v>
      </c>
      <c r="H453">
        <v>0</v>
      </c>
      <c r="I453">
        <v>20.6</v>
      </c>
      <c r="J453">
        <v>31</v>
      </c>
      <c r="K453">
        <v>40.4</v>
      </c>
      <c r="L453">
        <v>50</v>
      </c>
      <c r="M453">
        <v>63.8</v>
      </c>
      <c r="N453">
        <v>81.8</v>
      </c>
      <c r="O453">
        <v>135</v>
      </c>
    </row>
    <row r="454" spans="1:15">
      <c r="A454" t="s">
        <v>807</v>
      </c>
      <c r="B454" t="s">
        <v>484</v>
      </c>
      <c r="C454" t="s">
        <v>455</v>
      </c>
      <c r="D454" s="63">
        <v>121</v>
      </c>
      <c r="E454">
        <v>0</v>
      </c>
      <c r="F454">
        <v>0</v>
      </c>
      <c r="G454">
        <v>0</v>
      </c>
      <c r="H454">
        <v>0</v>
      </c>
      <c r="I454">
        <v>3.15</v>
      </c>
      <c r="J454">
        <v>7</v>
      </c>
      <c r="K454">
        <v>9.4499999999999993</v>
      </c>
      <c r="L454">
        <v>12.25</v>
      </c>
      <c r="M454">
        <v>15</v>
      </c>
      <c r="N454">
        <v>20.5</v>
      </c>
      <c r="O454">
        <v>38.6</v>
      </c>
    </row>
    <row r="455" spans="1:15">
      <c r="A455" t="s">
        <v>807</v>
      </c>
      <c r="B455" t="s">
        <v>484</v>
      </c>
      <c r="C455" t="s">
        <v>455</v>
      </c>
      <c r="D455" s="63">
        <v>161</v>
      </c>
      <c r="E455">
        <v>0</v>
      </c>
      <c r="F455">
        <v>0</v>
      </c>
      <c r="G455">
        <v>0</v>
      </c>
      <c r="H455">
        <v>8.4</v>
      </c>
      <c r="I455">
        <v>14.1</v>
      </c>
      <c r="J455">
        <v>18.8</v>
      </c>
      <c r="K455">
        <v>23</v>
      </c>
      <c r="L455">
        <v>28</v>
      </c>
      <c r="M455">
        <v>35.549999999999997</v>
      </c>
      <c r="N455">
        <v>45.55</v>
      </c>
      <c r="O455">
        <v>78.900000000000006</v>
      </c>
    </row>
    <row r="456" spans="1:15">
      <c r="A456" t="s">
        <v>807</v>
      </c>
      <c r="B456" t="s">
        <v>484</v>
      </c>
      <c r="C456" t="s">
        <v>441</v>
      </c>
      <c r="D456" s="63">
        <v>311</v>
      </c>
      <c r="E456">
        <v>0</v>
      </c>
      <c r="F456">
        <v>16.8</v>
      </c>
      <c r="G456">
        <v>39</v>
      </c>
      <c r="H456">
        <v>50</v>
      </c>
      <c r="I456">
        <v>60.4</v>
      </c>
      <c r="J456">
        <v>72</v>
      </c>
      <c r="K456">
        <v>87</v>
      </c>
      <c r="L456">
        <v>103.8</v>
      </c>
      <c r="M456">
        <v>123.7</v>
      </c>
      <c r="N456">
        <v>152.6</v>
      </c>
      <c r="O456">
        <v>263.2</v>
      </c>
    </row>
    <row r="457" spans="1:15">
      <c r="A457" t="s">
        <v>807</v>
      </c>
      <c r="B457" t="s">
        <v>484</v>
      </c>
      <c r="C457" t="s">
        <v>433</v>
      </c>
      <c r="D457" s="63">
        <v>521</v>
      </c>
      <c r="E457">
        <v>0</v>
      </c>
      <c r="F457">
        <v>17.25</v>
      </c>
      <c r="G457">
        <v>33.6</v>
      </c>
      <c r="H457">
        <v>43</v>
      </c>
      <c r="I457">
        <v>52.2</v>
      </c>
      <c r="J457">
        <v>58.2</v>
      </c>
      <c r="K457">
        <v>72</v>
      </c>
      <c r="L457">
        <v>85.5</v>
      </c>
      <c r="M457">
        <v>100.5</v>
      </c>
      <c r="N457">
        <v>120.4</v>
      </c>
      <c r="O457">
        <v>190.85</v>
      </c>
    </row>
    <row r="458" spans="1:15">
      <c r="A458" t="s">
        <v>807</v>
      </c>
      <c r="B458" t="s">
        <v>484</v>
      </c>
      <c r="C458" t="s">
        <v>433</v>
      </c>
      <c r="D458" s="63">
        <v>522</v>
      </c>
      <c r="E458">
        <v>0</v>
      </c>
      <c r="F458">
        <v>27</v>
      </c>
      <c r="G458">
        <v>41.9</v>
      </c>
      <c r="H458">
        <v>55</v>
      </c>
      <c r="I458">
        <v>62.8</v>
      </c>
      <c r="J458">
        <v>71.45</v>
      </c>
      <c r="K458">
        <v>87.9</v>
      </c>
      <c r="L458">
        <v>102.8</v>
      </c>
      <c r="M458">
        <v>120</v>
      </c>
      <c r="N458">
        <v>143</v>
      </c>
      <c r="O458">
        <v>220.05</v>
      </c>
    </row>
    <row r="459" spans="1:15">
      <c r="A459" t="s">
        <v>807</v>
      </c>
      <c r="B459" t="s">
        <v>484</v>
      </c>
      <c r="C459" t="s">
        <v>433</v>
      </c>
      <c r="D459" s="63">
        <v>523</v>
      </c>
      <c r="E459">
        <v>0</v>
      </c>
      <c r="F459">
        <v>32</v>
      </c>
      <c r="G459">
        <v>48</v>
      </c>
      <c r="H459">
        <v>63.05</v>
      </c>
      <c r="I459">
        <v>72</v>
      </c>
      <c r="J459">
        <v>82</v>
      </c>
      <c r="K459">
        <v>100.25</v>
      </c>
      <c r="L459">
        <v>118.4</v>
      </c>
      <c r="M459">
        <v>138.35</v>
      </c>
      <c r="N459">
        <v>167.6</v>
      </c>
      <c r="O459">
        <v>270</v>
      </c>
    </row>
    <row r="460" spans="1:15">
      <c r="A460" t="s">
        <v>807</v>
      </c>
      <c r="B460" t="s">
        <v>484</v>
      </c>
      <c r="C460" t="s">
        <v>433</v>
      </c>
      <c r="D460" s="63">
        <v>531</v>
      </c>
      <c r="E460">
        <v>0</v>
      </c>
      <c r="F460">
        <v>15</v>
      </c>
      <c r="G460">
        <v>32.9</v>
      </c>
      <c r="H460">
        <v>42.9</v>
      </c>
      <c r="I460">
        <v>51.35</v>
      </c>
      <c r="J460">
        <v>59.2</v>
      </c>
      <c r="K460">
        <v>71</v>
      </c>
      <c r="L460">
        <v>86</v>
      </c>
      <c r="M460">
        <v>101.2</v>
      </c>
      <c r="N460">
        <v>123.2</v>
      </c>
      <c r="O460">
        <v>195.4</v>
      </c>
    </row>
    <row r="461" spans="1:15">
      <c r="A461" t="s">
        <v>807</v>
      </c>
      <c r="B461" t="s">
        <v>484</v>
      </c>
      <c r="C461" t="s">
        <v>433</v>
      </c>
      <c r="D461" s="63">
        <v>532</v>
      </c>
      <c r="E461">
        <v>0</v>
      </c>
      <c r="F461">
        <v>24</v>
      </c>
      <c r="G461">
        <v>46.5</v>
      </c>
      <c r="H461">
        <v>59</v>
      </c>
      <c r="I461">
        <v>69.45</v>
      </c>
      <c r="J461">
        <v>77</v>
      </c>
      <c r="K461">
        <v>92</v>
      </c>
      <c r="L461">
        <v>108.9</v>
      </c>
      <c r="M461">
        <v>127.8</v>
      </c>
      <c r="N461">
        <v>155</v>
      </c>
      <c r="O461">
        <v>238</v>
      </c>
    </row>
    <row r="462" spans="1:15">
      <c r="A462" t="s">
        <v>807</v>
      </c>
      <c r="B462" t="s">
        <v>484</v>
      </c>
      <c r="C462" t="s">
        <v>433</v>
      </c>
      <c r="D462" s="63">
        <v>533</v>
      </c>
      <c r="E462">
        <v>0</v>
      </c>
      <c r="F462">
        <v>36.9</v>
      </c>
      <c r="G462">
        <v>55.5</v>
      </c>
      <c r="H462">
        <v>70</v>
      </c>
      <c r="I462">
        <v>81.5</v>
      </c>
      <c r="J462">
        <v>90</v>
      </c>
      <c r="K462">
        <v>107.8</v>
      </c>
      <c r="L462">
        <v>127.5</v>
      </c>
      <c r="M462">
        <v>149.30000000000001</v>
      </c>
      <c r="N462">
        <v>181.15</v>
      </c>
      <c r="O462">
        <v>283.60000000000002</v>
      </c>
    </row>
    <row r="463" spans="1:15">
      <c r="A463" t="s">
        <v>807</v>
      </c>
      <c r="B463" t="s">
        <v>484</v>
      </c>
      <c r="C463" t="s">
        <v>433</v>
      </c>
      <c r="D463" s="63">
        <v>534</v>
      </c>
      <c r="E463">
        <v>0</v>
      </c>
      <c r="F463">
        <v>41.85</v>
      </c>
      <c r="G463">
        <v>60.9</v>
      </c>
      <c r="H463">
        <v>80</v>
      </c>
      <c r="I463">
        <v>91.7</v>
      </c>
      <c r="J463">
        <v>101.2</v>
      </c>
      <c r="K463">
        <v>122.5</v>
      </c>
      <c r="L463">
        <v>145</v>
      </c>
      <c r="M463">
        <v>169.75</v>
      </c>
      <c r="N463">
        <v>204.7</v>
      </c>
      <c r="O463">
        <v>320.60000000000002</v>
      </c>
    </row>
    <row r="464" spans="1:15">
      <c r="A464" t="s">
        <v>807</v>
      </c>
      <c r="B464" t="s">
        <v>484</v>
      </c>
      <c r="C464" t="s">
        <v>433</v>
      </c>
      <c r="D464" s="63">
        <v>575</v>
      </c>
      <c r="E464">
        <v>0</v>
      </c>
      <c r="F464">
        <v>5.2</v>
      </c>
      <c r="G464">
        <v>8.4</v>
      </c>
      <c r="H464">
        <v>10.199999999999999</v>
      </c>
      <c r="I464">
        <v>12.4</v>
      </c>
      <c r="J464">
        <v>14.2</v>
      </c>
      <c r="K464">
        <v>16.7</v>
      </c>
      <c r="L464">
        <v>20</v>
      </c>
      <c r="M464">
        <v>24</v>
      </c>
      <c r="N464">
        <v>30.2</v>
      </c>
      <c r="O464">
        <v>55.8</v>
      </c>
    </row>
    <row r="465" spans="1:15">
      <c r="A465" t="s">
        <v>807</v>
      </c>
      <c r="B465" t="s">
        <v>484</v>
      </c>
      <c r="C465" t="s">
        <v>433</v>
      </c>
      <c r="D465" s="63">
        <v>577</v>
      </c>
      <c r="E465">
        <v>0</v>
      </c>
      <c r="F465">
        <v>4.1333333333000004</v>
      </c>
      <c r="G465">
        <v>7.6</v>
      </c>
      <c r="H465">
        <v>9.3000000000000007</v>
      </c>
      <c r="I465">
        <v>11</v>
      </c>
      <c r="J465">
        <v>13.5</v>
      </c>
      <c r="K465">
        <v>16</v>
      </c>
      <c r="L465">
        <v>19.2</v>
      </c>
      <c r="M465">
        <v>24</v>
      </c>
      <c r="N465">
        <v>32</v>
      </c>
      <c r="O465">
        <v>56.25</v>
      </c>
    </row>
    <row r="466" spans="1:15">
      <c r="A466" t="s">
        <v>807</v>
      </c>
      <c r="B466" t="s">
        <v>484</v>
      </c>
      <c r="C466" t="s">
        <v>799</v>
      </c>
      <c r="D466" s="63">
        <v>615</v>
      </c>
      <c r="E466">
        <v>0</v>
      </c>
      <c r="F466">
        <v>340</v>
      </c>
      <c r="G466">
        <v>474.5</v>
      </c>
      <c r="H466">
        <v>567.75</v>
      </c>
      <c r="I466">
        <v>665</v>
      </c>
      <c r="J466">
        <v>780</v>
      </c>
      <c r="K466">
        <v>880.8</v>
      </c>
      <c r="L466">
        <v>992</v>
      </c>
      <c r="M466">
        <v>1110</v>
      </c>
      <c r="N466">
        <v>1300</v>
      </c>
      <c r="O466">
        <v>1900</v>
      </c>
    </row>
    <row r="467" spans="1:15">
      <c r="A467" t="s">
        <v>807</v>
      </c>
      <c r="B467" t="s">
        <v>483</v>
      </c>
      <c r="C467" t="s">
        <v>451</v>
      </c>
      <c r="D467" s="63">
        <v>11</v>
      </c>
      <c r="E467">
        <v>0</v>
      </c>
      <c r="F467">
        <v>0</v>
      </c>
      <c r="G467">
        <v>0</v>
      </c>
      <c r="H467">
        <v>0</v>
      </c>
      <c r="I467">
        <v>10.4</v>
      </c>
      <c r="J467">
        <v>16.3</v>
      </c>
      <c r="K467">
        <v>20.85</v>
      </c>
      <c r="L467">
        <v>24</v>
      </c>
      <c r="M467">
        <v>30</v>
      </c>
      <c r="N467">
        <v>39</v>
      </c>
      <c r="O467">
        <v>66.599999999999994</v>
      </c>
    </row>
    <row r="468" spans="1:15">
      <c r="A468" t="s">
        <v>807</v>
      </c>
      <c r="B468" t="s">
        <v>483</v>
      </c>
      <c r="C468" t="s">
        <v>451</v>
      </c>
      <c r="D468" s="63">
        <v>12</v>
      </c>
      <c r="E468">
        <v>0</v>
      </c>
      <c r="F468">
        <v>0</v>
      </c>
      <c r="G468">
        <v>0</v>
      </c>
      <c r="H468">
        <v>3.5</v>
      </c>
      <c r="I468">
        <v>10.5</v>
      </c>
      <c r="J468">
        <v>16</v>
      </c>
      <c r="K468">
        <v>20</v>
      </c>
      <c r="L468">
        <v>23.8</v>
      </c>
      <c r="M468">
        <v>30</v>
      </c>
      <c r="N468">
        <v>38.5</v>
      </c>
      <c r="O468">
        <v>66</v>
      </c>
    </row>
    <row r="469" spans="1:15">
      <c r="A469" t="s">
        <v>807</v>
      </c>
      <c r="B469" t="s">
        <v>483</v>
      </c>
      <c r="C469" t="s">
        <v>451</v>
      </c>
      <c r="D469" s="63">
        <v>13</v>
      </c>
      <c r="E469">
        <v>0</v>
      </c>
      <c r="F469">
        <v>0</v>
      </c>
      <c r="G469">
        <v>7.4</v>
      </c>
      <c r="H469">
        <v>12.3</v>
      </c>
      <c r="I469">
        <v>14.25</v>
      </c>
      <c r="J469">
        <v>18</v>
      </c>
      <c r="K469">
        <v>19.8</v>
      </c>
      <c r="L469">
        <v>24</v>
      </c>
      <c r="M469">
        <v>29</v>
      </c>
      <c r="N469">
        <v>37</v>
      </c>
      <c r="O469">
        <v>63</v>
      </c>
    </row>
    <row r="470" spans="1:15">
      <c r="A470" t="s">
        <v>807</v>
      </c>
      <c r="B470" t="s">
        <v>483</v>
      </c>
      <c r="C470" t="s">
        <v>451</v>
      </c>
      <c r="D470" s="63">
        <v>14</v>
      </c>
      <c r="E470">
        <v>0</v>
      </c>
      <c r="F470">
        <v>0</v>
      </c>
      <c r="G470">
        <v>12</v>
      </c>
      <c r="H470">
        <v>16.5</v>
      </c>
      <c r="I470">
        <v>20.399999999999999</v>
      </c>
      <c r="J470">
        <v>24.4</v>
      </c>
      <c r="K470">
        <v>27.4</v>
      </c>
      <c r="L470">
        <v>33</v>
      </c>
      <c r="M470">
        <v>41</v>
      </c>
      <c r="N470">
        <v>55.85</v>
      </c>
      <c r="O470">
        <v>120.6</v>
      </c>
    </row>
    <row r="471" spans="1:15">
      <c r="A471" t="s">
        <v>807</v>
      </c>
      <c r="B471" t="s">
        <v>483</v>
      </c>
      <c r="C471" t="s">
        <v>451</v>
      </c>
      <c r="D471" s="63">
        <v>22</v>
      </c>
      <c r="E471">
        <v>0</v>
      </c>
      <c r="F471">
        <v>0</v>
      </c>
      <c r="G471">
        <v>8</v>
      </c>
      <c r="H471">
        <v>11.4</v>
      </c>
      <c r="I471">
        <v>13.3</v>
      </c>
      <c r="J471">
        <v>16</v>
      </c>
      <c r="K471">
        <v>17.55</v>
      </c>
      <c r="L471">
        <v>20</v>
      </c>
      <c r="M471">
        <v>24</v>
      </c>
      <c r="N471">
        <v>29.5</v>
      </c>
      <c r="O471">
        <v>46.5</v>
      </c>
    </row>
    <row r="472" spans="1:15">
      <c r="A472" t="s">
        <v>807</v>
      </c>
      <c r="B472" t="s">
        <v>483</v>
      </c>
      <c r="C472" t="s">
        <v>451</v>
      </c>
      <c r="D472" s="63">
        <v>71</v>
      </c>
      <c r="E472">
        <v>0</v>
      </c>
      <c r="F472">
        <v>0</v>
      </c>
      <c r="G472">
        <v>10</v>
      </c>
      <c r="H472">
        <v>15.3</v>
      </c>
      <c r="I472">
        <v>18.524999999999999</v>
      </c>
      <c r="J472">
        <v>22.5</v>
      </c>
      <c r="K472">
        <v>25.9</v>
      </c>
      <c r="L472">
        <v>31.55</v>
      </c>
      <c r="M472">
        <v>40</v>
      </c>
      <c r="N472">
        <v>56.15</v>
      </c>
      <c r="O472">
        <v>129.4</v>
      </c>
    </row>
    <row r="473" spans="1:15">
      <c r="A473" t="s">
        <v>807</v>
      </c>
      <c r="B473" t="s">
        <v>483</v>
      </c>
      <c r="C473" t="s">
        <v>455</v>
      </c>
      <c r="D473" s="63">
        <v>111</v>
      </c>
      <c r="E473">
        <v>0</v>
      </c>
      <c r="F473">
        <v>0</v>
      </c>
      <c r="G473">
        <v>0</v>
      </c>
      <c r="H473">
        <v>0</v>
      </c>
      <c r="I473">
        <v>7</v>
      </c>
      <c r="J473">
        <v>15.35</v>
      </c>
      <c r="K473">
        <v>22</v>
      </c>
      <c r="L473">
        <v>28.5</v>
      </c>
      <c r="M473">
        <v>36.75</v>
      </c>
      <c r="N473">
        <v>47.5</v>
      </c>
      <c r="O473">
        <v>81.5</v>
      </c>
    </row>
    <row r="474" spans="1:15">
      <c r="A474" t="s">
        <v>807</v>
      </c>
      <c r="B474" t="s">
        <v>483</v>
      </c>
      <c r="C474" t="s">
        <v>455</v>
      </c>
      <c r="D474" s="63">
        <v>114</v>
      </c>
      <c r="E474">
        <v>0</v>
      </c>
      <c r="F474">
        <v>0</v>
      </c>
      <c r="G474">
        <v>0</v>
      </c>
      <c r="H474">
        <v>0</v>
      </c>
      <c r="I474">
        <v>20</v>
      </c>
      <c r="J474">
        <v>31</v>
      </c>
      <c r="K474">
        <v>40.4</v>
      </c>
      <c r="L474">
        <v>50</v>
      </c>
      <c r="M474">
        <v>64</v>
      </c>
      <c r="N474">
        <v>82.4</v>
      </c>
      <c r="O474">
        <v>137.5</v>
      </c>
    </row>
    <row r="475" spans="1:15">
      <c r="A475" t="s">
        <v>807</v>
      </c>
      <c r="B475" t="s">
        <v>483</v>
      </c>
      <c r="C475" t="s">
        <v>455</v>
      </c>
      <c r="D475" s="63">
        <v>121</v>
      </c>
      <c r="E475">
        <v>0</v>
      </c>
      <c r="F475">
        <v>0</v>
      </c>
      <c r="G475">
        <v>0</v>
      </c>
      <c r="H475">
        <v>0</v>
      </c>
      <c r="I475">
        <v>3</v>
      </c>
      <c r="J475">
        <v>6.5</v>
      </c>
      <c r="K475">
        <v>9.4499999999999993</v>
      </c>
      <c r="L475">
        <v>12.6</v>
      </c>
      <c r="M475">
        <v>15.2</v>
      </c>
      <c r="N475">
        <v>20.8</v>
      </c>
      <c r="O475">
        <v>38</v>
      </c>
    </row>
    <row r="476" spans="1:15">
      <c r="A476" t="s">
        <v>807</v>
      </c>
      <c r="B476" t="s">
        <v>483</v>
      </c>
      <c r="C476" t="s">
        <v>455</v>
      </c>
      <c r="D476" s="63">
        <v>161</v>
      </c>
      <c r="E476">
        <v>0</v>
      </c>
      <c r="F476">
        <v>0</v>
      </c>
      <c r="G476">
        <v>0</v>
      </c>
      <c r="H476">
        <v>8.5</v>
      </c>
      <c r="I476">
        <v>14.4</v>
      </c>
      <c r="J476">
        <v>18.8</v>
      </c>
      <c r="K476">
        <v>23.4</v>
      </c>
      <c r="L476">
        <v>28.55</v>
      </c>
      <c r="M476">
        <v>35.200000000000003</v>
      </c>
      <c r="N476">
        <v>45.7</v>
      </c>
      <c r="O476">
        <v>78.099999999999994</v>
      </c>
    </row>
    <row r="477" spans="1:15">
      <c r="A477" t="s">
        <v>807</v>
      </c>
      <c r="B477" t="s">
        <v>483</v>
      </c>
      <c r="C477" t="s">
        <v>441</v>
      </c>
      <c r="D477" s="63">
        <v>311</v>
      </c>
      <c r="E477">
        <v>0</v>
      </c>
      <c r="F477">
        <v>20.133333332999999</v>
      </c>
      <c r="G477">
        <v>42</v>
      </c>
      <c r="H477">
        <v>51.133333333000003</v>
      </c>
      <c r="I477">
        <v>60.4</v>
      </c>
      <c r="J477">
        <v>72.8</v>
      </c>
      <c r="K477">
        <v>88</v>
      </c>
      <c r="L477">
        <v>105.6</v>
      </c>
      <c r="M477">
        <v>126.66666667</v>
      </c>
      <c r="N477">
        <v>156</v>
      </c>
      <c r="O477">
        <v>272.2</v>
      </c>
    </row>
    <row r="478" spans="1:15">
      <c r="A478" t="s">
        <v>807</v>
      </c>
      <c r="B478" t="s">
        <v>483</v>
      </c>
      <c r="C478" t="s">
        <v>433</v>
      </c>
      <c r="D478" s="63">
        <v>521</v>
      </c>
      <c r="E478">
        <v>0</v>
      </c>
      <c r="F478">
        <v>18.600000000000001</v>
      </c>
      <c r="G478">
        <v>34.799999999999997</v>
      </c>
      <c r="H478">
        <v>43.65</v>
      </c>
      <c r="I478">
        <v>52.4</v>
      </c>
      <c r="J478">
        <v>58.8</v>
      </c>
      <c r="K478">
        <v>71.8</v>
      </c>
      <c r="L478">
        <v>86</v>
      </c>
      <c r="M478">
        <v>101.46666667</v>
      </c>
      <c r="N478">
        <v>122.5</v>
      </c>
      <c r="O478">
        <v>193.8</v>
      </c>
    </row>
    <row r="479" spans="1:15">
      <c r="A479" t="s">
        <v>807</v>
      </c>
      <c r="B479" t="s">
        <v>483</v>
      </c>
      <c r="C479" t="s">
        <v>433</v>
      </c>
      <c r="D479" s="63">
        <v>522</v>
      </c>
      <c r="E479">
        <v>0</v>
      </c>
      <c r="F479">
        <v>28.4</v>
      </c>
      <c r="G479">
        <v>42.6</v>
      </c>
      <c r="H479">
        <v>56.2</v>
      </c>
      <c r="I479">
        <v>63</v>
      </c>
      <c r="J479">
        <v>72.400000000000006</v>
      </c>
      <c r="K479">
        <v>88</v>
      </c>
      <c r="L479">
        <v>103.7</v>
      </c>
      <c r="M479">
        <v>121.3</v>
      </c>
      <c r="N479">
        <v>145</v>
      </c>
      <c r="O479">
        <v>225</v>
      </c>
    </row>
    <row r="480" spans="1:15">
      <c r="A480" t="s">
        <v>807</v>
      </c>
      <c r="B480" t="s">
        <v>483</v>
      </c>
      <c r="C480" t="s">
        <v>433</v>
      </c>
      <c r="D480" s="63">
        <v>523</v>
      </c>
      <c r="E480">
        <v>0</v>
      </c>
      <c r="F480">
        <v>32.4</v>
      </c>
      <c r="G480">
        <v>49.2</v>
      </c>
      <c r="H480">
        <v>62</v>
      </c>
      <c r="I480">
        <v>72</v>
      </c>
      <c r="J480">
        <v>81</v>
      </c>
      <c r="K480">
        <v>98</v>
      </c>
      <c r="L480">
        <v>117</v>
      </c>
      <c r="M480">
        <v>138.4</v>
      </c>
      <c r="N480">
        <v>168.8</v>
      </c>
      <c r="O480">
        <v>268</v>
      </c>
    </row>
    <row r="481" spans="1:15">
      <c r="A481" t="s">
        <v>807</v>
      </c>
      <c r="B481" t="s">
        <v>483</v>
      </c>
      <c r="C481" t="s">
        <v>433</v>
      </c>
      <c r="D481" s="63">
        <v>531</v>
      </c>
      <c r="E481">
        <v>0</v>
      </c>
      <c r="F481">
        <v>16.5</v>
      </c>
      <c r="G481">
        <v>35.4</v>
      </c>
      <c r="H481">
        <v>43.5</v>
      </c>
      <c r="I481">
        <v>52.6</v>
      </c>
      <c r="J481">
        <v>58.45</v>
      </c>
      <c r="K481">
        <v>70</v>
      </c>
      <c r="L481">
        <v>85.75</v>
      </c>
      <c r="M481">
        <v>102</v>
      </c>
      <c r="N481">
        <v>125</v>
      </c>
      <c r="O481">
        <v>199</v>
      </c>
    </row>
    <row r="482" spans="1:15">
      <c r="A482" t="s">
        <v>807</v>
      </c>
      <c r="B482" t="s">
        <v>483</v>
      </c>
      <c r="C482" t="s">
        <v>433</v>
      </c>
      <c r="D482" s="63">
        <v>532</v>
      </c>
      <c r="E482">
        <v>0</v>
      </c>
      <c r="F482">
        <v>29</v>
      </c>
      <c r="G482">
        <v>47.7</v>
      </c>
      <c r="H482">
        <v>60.1</v>
      </c>
      <c r="I482">
        <v>70.2</v>
      </c>
      <c r="J482">
        <v>78</v>
      </c>
      <c r="K482">
        <v>91.6</v>
      </c>
      <c r="L482">
        <v>109.45</v>
      </c>
      <c r="M482">
        <v>128.55000000000001</v>
      </c>
      <c r="N482">
        <v>157</v>
      </c>
      <c r="O482">
        <v>242.5</v>
      </c>
    </row>
    <row r="483" spans="1:15">
      <c r="A483" t="s">
        <v>807</v>
      </c>
      <c r="B483" t="s">
        <v>483</v>
      </c>
      <c r="C483" t="s">
        <v>433</v>
      </c>
      <c r="D483" s="63">
        <v>533</v>
      </c>
      <c r="E483">
        <v>0</v>
      </c>
      <c r="F483">
        <v>37.15</v>
      </c>
      <c r="G483">
        <v>55.8</v>
      </c>
      <c r="H483">
        <v>68</v>
      </c>
      <c r="I483">
        <v>80</v>
      </c>
      <c r="J483">
        <v>89</v>
      </c>
      <c r="K483">
        <v>104.6</v>
      </c>
      <c r="L483">
        <v>125</v>
      </c>
      <c r="M483">
        <v>147.85</v>
      </c>
      <c r="N483">
        <v>180.2</v>
      </c>
      <c r="O483">
        <v>283.60000000000002</v>
      </c>
    </row>
    <row r="484" spans="1:15">
      <c r="A484" t="s">
        <v>807</v>
      </c>
      <c r="B484" t="s">
        <v>483</v>
      </c>
      <c r="C484" t="s">
        <v>433</v>
      </c>
      <c r="D484" s="63">
        <v>534</v>
      </c>
      <c r="E484">
        <v>0</v>
      </c>
      <c r="F484">
        <v>41.25</v>
      </c>
      <c r="G484">
        <v>61.5</v>
      </c>
      <c r="H484">
        <v>78</v>
      </c>
      <c r="I484">
        <v>90</v>
      </c>
      <c r="J484">
        <v>98</v>
      </c>
      <c r="K484">
        <v>117.4</v>
      </c>
      <c r="L484">
        <v>141.69999999999999</v>
      </c>
      <c r="M484">
        <v>167</v>
      </c>
      <c r="N484">
        <v>203</v>
      </c>
      <c r="O484">
        <v>321</v>
      </c>
    </row>
    <row r="485" spans="1:15">
      <c r="A485" t="s">
        <v>807</v>
      </c>
      <c r="B485" t="s">
        <v>483</v>
      </c>
      <c r="C485" t="s">
        <v>433</v>
      </c>
      <c r="D485" s="63">
        <v>575</v>
      </c>
      <c r="E485">
        <v>0</v>
      </c>
      <c r="F485">
        <v>5.25</v>
      </c>
      <c r="G485">
        <v>8.5500000000000007</v>
      </c>
      <c r="H485">
        <v>10.199999999999999</v>
      </c>
      <c r="I485">
        <v>12</v>
      </c>
      <c r="J485">
        <v>14</v>
      </c>
      <c r="K485">
        <v>16.2</v>
      </c>
      <c r="L485">
        <v>19.899999999999999</v>
      </c>
      <c r="M485">
        <v>24</v>
      </c>
      <c r="N485">
        <v>30.65</v>
      </c>
      <c r="O485">
        <v>55.8</v>
      </c>
    </row>
    <row r="486" spans="1:15">
      <c r="A486" t="s">
        <v>807</v>
      </c>
      <c r="B486" t="s">
        <v>483</v>
      </c>
      <c r="C486" t="s">
        <v>433</v>
      </c>
      <c r="D486" s="63">
        <v>577</v>
      </c>
      <c r="E486">
        <v>0</v>
      </c>
      <c r="F486">
        <v>4.3</v>
      </c>
      <c r="G486">
        <v>8</v>
      </c>
      <c r="H486">
        <v>9.4</v>
      </c>
      <c r="I486">
        <v>10.8</v>
      </c>
      <c r="J486">
        <v>13.2</v>
      </c>
      <c r="K486">
        <v>15.8</v>
      </c>
      <c r="L486">
        <v>18.75</v>
      </c>
      <c r="M486">
        <v>23.8</v>
      </c>
      <c r="N486">
        <v>32</v>
      </c>
      <c r="O486">
        <v>58</v>
      </c>
    </row>
    <row r="487" spans="1:15">
      <c r="A487" t="s">
        <v>807</v>
      </c>
      <c r="B487" t="s">
        <v>483</v>
      </c>
      <c r="C487" t="s">
        <v>799</v>
      </c>
      <c r="D487" s="63">
        <v>615</v>
      </c>
      <c r="E487">
        <v>0</v>
      </c>
      <c r="F487">
        <v>350</v>
      </c>
      <c r="G487">
        <v>490</v>
      </c>
      <c r="H487">
        <v>580.79999999999995</v>
      </c>
      <c r="I487">
        <v>684</v>
      </c>
      <c r="J487">
        <v>800</v>
      </c>
      <c r="K487">
        <v>900</v>
      </c>
      <c r="L487">
        <v>1003.2</v>
      </c>
      <c r="M487">
        <v>1134.3333333</v>
      </c>
      <c r="N487">
        <v>1325</v>
      </c>
      <c r="O487">
        <v>1973.15</v>
      </c>
    </row>
    <row r="488" spans="1:15">
      <c r="A488" t="s">
        <v>807</v>
      </c>
      <c r="B488" t="s">
        <v>96</v>
      </c>
      <c r="C488" t="s">
        <v>451</v>
      </c>
      <c r="D488" s="63">
        <v>11</v>
      </c>
      <c r="E488">
        <v>0</v>
      </c>
      <c r="F488">
        <v>0</v>
      </c>
      <c r="G488">
        <v>0</v>
      </c>
      <c r="H488">
        <v>0</v>
      </c>
      <c r="I488">
        <v>10.75</v>
      </c>
      <c r="J488">
        <v>18</v>
      </c>
      <c r="K488">
        <v>21.6</v>
      </c>
      <c r="L488">
        <v>24.75</v>
      </c>
      <c r="M488">
        <v>30.1</v>
      </c>
      <c r="N488">
        <v>40</v>
      </c>
      <c r="O488">
        <v>68.7</v>
      </c>
    </row>
    <row r="489" spans="1:15">
      <c r="A489" t="s">
        <v>807</v>
      </c>
      <c r="B489" t="s">
        <v>96</v>
      </c>
      <c r="C489" t="s">
        <v>451</v>
      </c>
      <c r="D489" s="63">
        <v>12</v>
      </c>
      <c r="E489">
        <v>0</v>
      </c>
      <c r="F489">
        <v>0</v>
      </c>
      <c r="G489">
        <v>0</v>
      </c>
      <c r="H489">
        <v>4.5</v>
      </c>
      <c r="I489">
        <v>11.85</v>
      </c>
      <c r="J489">
        <v>16.8</v>
      </c>
      <c r="K489">
        <v>20.350000000000001</v>
      </c>
      <c r="L489">
        <v>24</v>
      </c>
      <c r="M489">
        <v>30</v>
      </c>
      <c r="N489">
        <v>39</v>
      </c>
      <c r="O489">
        <v>66.5</v>
      </c>
    </row>
    <row r="490" spans="1:15">
      <c r="A490" t="s">
        <v>807</v>
      </c>
      <c r="B490" t="s">
        <v>96</v>
      </c>
      <c r="C490" t="s">
        <v>451</v>
      </c>
      <c r="D490" s="63">
        <v>13</v>
      </c>
      <c r="E490">
        <v>0</v>
      </c>
      <c r="F490">
        <v>0</v>
      </c>
      <c r="G490">
        <v>8.35</v>
      </c>
      <c r="H490">
        <v>12.9</v>
      </c>
      <c r="I490">
        <v>15</v>
      </c>
      <c r="J490">
        <v>18</v>
      </c>
      <c r="K490">
        <v>20</v>
      </c>
      <c r="L490">
        <v>24.4</v>
      </c>
      <c r="M490">
        <v>29.3</v>
      </c>
      <c r="N490">
        <v>37.700000000000003</v>
      </c>
      <c r="O490">
        <v>66</v>
      </c>
    </row>
    <row r="491" spans="1:15">
      <c r="A491" t="s">
        <v>807</v>
      </c>
      <c r="B491" t="s">
        <v>96</v>
      </c>
      <c r="C491" t="s">
        <v>451</v>
      </c>
      <c r="D491" s="63">
        <v>14</v>
      </c>
      <c r="E491">
        <v>0</v>
      </c>
      <c r="F491">
        <v>3</v>
      </c>
      <c r="G491">
        <v>12.933333333</v>
      </c>
      <c r="H491">
        <v>17.850000000000001</v>
      </c>
      <c r="I491">
        <v>21.25</v>
      </c>
      <c r="J491">
        <v>24.4</v>
      </c>
      <c r="K491">
        <v>28.5</v>
      </c>
      <c r="L491">
        <v>34.200000000000003</v>
      </c>
      <c r="M491">
        <v>42.1</v>
      </c>
      <c r="N491">
        <v>58</v>
      </c>
      <c r="O491">
        <v>126.7</v>
      </c>
    </row>
    <row r="492" spans="1:15">
      <c r="A492" t="s">
        <v>807</v>
      </c>
      <c r="B492" t="s">
        <v>96</v>
      </c>
      <c r="C492" t="s">
        <v>451</v>
      </c>
      <c r="D492" s="63">
        <v>22</v>
      </c>
      <c r="E492">
        <v>0</v>
      </c>
      <c r="F492">
        <v>0</v>
      </c>
      <c r="G492">
        <v>7.35</v>
      </c>
      <c r="H492">
        <v>11.7</v>
      </c>
      <c r="I492">
        <v>13.3</v>
      </c>
      <c r="J492">
        <v>16</v>
      </c>
      <c r="K492">
        <v>17.600000000000001</v>
      </c>
      <c r="L492">
        <v>20</v>
      </c>
      <c r="M492">
        <v>24</v>
      </c>
      <c r="N492">
        <v>30</v>
      </c>
      <c r="O492">
        <v>46.5</v>
      </c>
    </row>
    <row r="493" spans="1:15">
      <c r="A493" t="s">
        <v>807</v>
      </c>
      <c r="B493" t="s">
        <v>96</v>
      </c>
      <c r="C493" t="s">
        <v>451</v>
      </c>
      <c r="D493" s="63">
        <v>71</v>
      </c>
      <c r="E493">
        <v>0</v>
      </c>
      <c r="F493">
        <v>2.15</v>
      </c>
      <c r="G493">
        <v>11.05</v>
      </c>
      <c r="H493">
        <v>15.9</v>
      </c>
      <c r="I493">
        <v>19.05</v>
      </c>
      <c r="J493">
        <v>22.8</v>
      </c>
      <c r="K493">
        <v>26.1</v>
      </c>
      <c r="L493">
        <v>32</v>
      </c>
      <c r="M493">
        <v>41</v>
      </c>
      <c r="N493">
        <v>57.9</v>
      </c>
      <c r="O493">
        <v>132</v>
      </c>
    </row>
    <row r="494" spans="1:15">
      <c r="A494" t="s">
        <v>807</v>
      </c>
      <c r="B494" t="s">
        <v>96</v>
      </c>
      <c r="C494" t="s">
        <v>455</v>
      </c>
      <c r="D494" s="63">
        <v>111</v>
      </c>
      <c r="E494">
        <v>0</v>
      </c>
      <c r="F494">
        <v>0</v>
      </c>
      <c r="G494">
        <v>0</v>
      </c>
      <c r="H494">
        <v>0</v>
      </c>
      <c r="I494">
        <v>7</v>
      </c>
      <c r="J494">
        <v>16</v>
      </c>
      <c r="K494">
        <v>22.2</v>
      </c>
      <c r="L494">
        <v>28.9</v>
      </c>
      <c r="M494">
        <v>36.799999999999997</v>
      </c>
      <c r="N494">
        <v>48</v>
      </c>
      <c r="O494">
        <v>81.599999999999994</v>
      </c>
    </row>
    <row r="495" spans="1:15">
      <c r="A495" t="s">
        <v>807</v>
      </c>
      <c r="B495" t="s">
        <v>96</v>
      </c>
      <c r="C495" t="s">
        <v>455</v>
      </c>
      <c r="D495" s="63">
        <v>114</v>
      </c>
      <c r="E495">
        <v>0</v>
      </c>
      <c r="F495">
        <v>0</v>
      </c>
      <c r="G495">
        <v>0</v>
      </c>
      <c r="H495">
        <v>0</v>
      </c>
      <c r="I495">
        <v>20.2</v>
      </c>
      <c r="J495">
        <v>32.5</v>
      </c>
      <c r="K495">
        <v>40.950000000000003</v>
      </c>
      <c r="L495">
        <v>50</v>
      </c>
      <c r="M495">
        <v>64.400000000000006</v>
      </c>
      <c r="N495">
        <v>83</v>
      </c>
      <c r="O495">
        <v>138</v>
      </c>
    </row>
    <row r="496" spans="1:15">
      <c r="A496" t="s">
        <v>807</v>
      </c>
      <c r="B496" t="s">
        <v>96</v>
      </c>
      <c r="C496" t="s">
        <v>455</v>
      </c>
      <c r="D496" s="63">
        <v>121</v>
      </c>
      <c r="E496">
        <v>0</v>
      </c>
      <c r="F496">
        <v>0</v>
      </c>
      <c r="G496">
        <v>0</v>
      </c>
      <c r="H496">
        <v>0</v>
      </c>
      <c r="I496">
        <v>3.15</v>
      </c>
      <c r="J496">
        <v>7.2</v>
      </c>
      <c r="K496">
        <v>9.9</v>
      </c>
      <c r="L496">
        <v>12.6</v>
      </c>
      <c r="M496">
        <v>15.45</v>
      </c>
      <c r="N496">
        <v>21</v>
      </c>
      <c r="O496">
        <v>38</v>
      </c>
    </row>
    <row r="497" spans="1:15">
      <c r="A497" t="s">
        <v>807</v>
      </c>
      <c r="B497" t="s">
        <v>96</v>
      </c>
      <c r="C497" t="s">
        <v>455</v>
      </c>
      <c r="D497" s="63">
        <v>161</v>
      </c>
      <c r="E497">
        <v>0</v>
      </c>
      <c r="F497">
        <v>0</v>
      </c>
      <c r="G497">
        <v>0</v>
      </c>
      <c r="H497">
        <v>8</v>
      </c>
      <c r="I497">
        <v>14.7</v>
      </c>
      <c r="J497">
        <v>18.8</v>
      </c>
      <c r="K497">
        <v>23.2</v>
      </c>
      <c r="L497">
        <v>28.15</v>
      </c>
      <c r="M497">
        <v>35.25</v>
      </c>
      <c r="N497">
        <v>46.25</v>
      </c>
      <c r="O497">
        <v>78.900000000000006</v>
      </c>
    </row>
    <row r="498" spans="1:15">
      <c r="A498" t="s">
        <v>807</v>
      </c>
      <c r="B498" t="s">
        <v>96</v>
      </c>
      <c r="C498" t="s">
        <v>441</v>
      </c>
      <c r="D498" s="63">
        <v>311</v>
      </c>
      <c r="E498">
        <v>0</v>
      </c>
      <c r="F498">
        <v>24.15</v>
      </c>
      <c r="G498">
        <v>43.8</v>
      </c>
      <c r="H498">
        <v>52.8</v>
      </c>
      <c r="I498">
        <v>60.8</v>
      </c>
      <c r="J498">
        <v>75.599999999999994</v>
      </c>
      <c r="K498">
        <v>90.8</v>
      </c>
      <c r="L498">
        <v>108.7</v>
      </c>
      <c r="M498">
        <v>130</v>
      </c>
      <c r="N498">
        <v>160</v>
      </c>
      <c r="O498">
        <v>277.54285714000002</v>
      </c>
    </row>
    <row r="499" spans="1:15">
      <c r="A499" t="s">
        <v>807</v>
      </c>
      <c r="B499" t="s">
        <v>96</v>
      </c>
      <c r="C499" t="s">
        <v>433</v>
      </c>
      <c r="D499" s="63">
        <v>521</v>
      </c>
      <c r="E499">
        <v>0</v>
      </c>
      <c r="F499">
        <v>22.95</v>
      </c>
      <c r="G499">
        <v>36</v>
      </c>
      <c r="H499">
        <v>44.7</v>
      </c>
      <c r="I499">
        <v>52.4</v>
      </c>
      <c r="J499">
        <v>60</v>
      </c>
      <c r="K499">
        <v>73</v>
      </c>
      <c r="L499">
        <v>88</v>
      </c>
      <c r="M499">
        <v>104.5</v>
      </c>
      <c r="N499">
        <v>125.7</v>
      </c>
      <c r="O499">
        <v>199.45</v>
      </c>
    </row>
    <row r="500" spans="1:15">
      <c r="A500" t="s">
        <v>807</v>
      </c>
      <c r="B500" t="s">
        <v>96</v>
      </c>
      <c r="C500" t="s">
        <v>433</v>
      </c>
      <c r="D500" s="63">
        <v>522</v>
      </c>
      <c r="E500">
        <v>0</v>
      </c>
      <c r="F500">
        <v>30.4</v>
      </c>
      <c r="G500">
        <v>45</v>
      </c>
      <c r="H500">
        <v>57.2</v>
      </c>
      <c r="I500">
        <v>64</v>
      </c>
      <c r="J500">
        <v>75</v>
      </c>
      <c r="K500">
        <v>90</v>
      </c>
      <c r="L500">
        <v>106</v>
      </c>
      <c r="M500">
        <v>124.3</v>
      </c>
      <c r="N500">
        <v>150</v>
      </c>
      <c r="O500">
        <v>231</v>
      </c>
    </row>
    <row r="501" spans="1:15">
      <c r="A501" t="s">
        <v>807</v>
      </c>
      <c r="B501" t="s">
        <v>96</v>
      </c>
      <c r="C501" t="s">
        <v>433</v>
      </c>
      <c r="D501" s="63">
        <v>523</v>
      </c>
      <c r="E501">
        <v>0</v>
      </c>
      <c r="F501">
        <v>33.200000000000003</v>
      </c>
      <c r="G501">
        <v>49.8</v>
      </c>
      <c r="H501">
        <v>61.25</v>
      </c>
      <c r="I501">
        <v>72</v>
      </c>
      <c r="J501">
        <v>80.400000000000006</v>
      </c>
      <c r="K501">
        <v>96</v>
      </c>
      <c r="L501">
        <v>117</v>
      </c>
      <c r="M501">
        <v>139.80000000000001</v>
      </c>
      <c r="N501">
        <v>171</v>
      </c>
      <c r="O501">
        <v>276</v>
      </c>
    </row>
    <row r="502" spans="1:15">
      <c r="A502" t="s">
        <v>807</v>
      </c>
      <c r="B502" t="s">
        <v>96</v>
      </c>
      <c r="C502" t="s">
        <v>433</v>
      </c>
      <c r="D502" s="63">
        <v>531</v>
      </c>
      <c r="E502">
        <v>0</v>
      </c>
      <c r="F502">
        <v>22.4</v>
      </c>
      <c r="G502">
        <v>37.5</v>
      </c>
      <c r="H502">
        <v>46.55</v>
      </c>
      <c r="I502">
        <v>54.7</v>
      </c>
      <c r="J502">
        <v>60</v>
      </c>
      <c r="K502">
        <v>72</v>
      </c>
      <c r="L502">
        <v>88</v>
      </c>
      <c r="M502">
        <v>105</v>
      </c>
      <c r="N502">
        <v>127.9</v>
      </c>
      <c r="O502">
        <v>203.8</v>
      </c>
    </row>
    <row r="503" spans="1:15">
      <c r="A503" t="s">
        <v>807</v>
      </c>
      <c r="B503" t="s">
        <v>96</v>
      </c>
      <c r="C503" t="s">
        <v>433</v>
      </c>
      <c r="D503" s="63">
        <v>532</v>
      </c>
      <c r="E503">
        <v>0</v>
      </c>
      <c r="F503">
        <v>32.4</v>
      </c>
      <c r="G503">
        <v>48.9</v>
      </c>
      <c r="H503">
        <v>63.05</v>
      </c>
      <c r="I503">
        <v>72</v>
      </c>
      <c r="J503">
        <v>80</v>
      </c>
      <c r="K503">
        <v>93.6</v>
      </c>
      <c r="L503">
        <v>111</v>
      </c>
      <c r="M503">
        <v>131</v>
      </c>
      <c r="N503">
        <v>160</v>
      </c>
      <c r="O503">
        <v>247.15</v>
      </c>
    </row>
    <row r="504" spans="1:15">
      <c r="A504" t="s">
        <v>807</v>
      </c>
      <c r="B504" t="s">
        <v>96</v>
      </c>
      <c r="C504" t="s">
        <v>433</v>
      </c>
      <c r="D504" s="63">
        <v>533</v>
      </c>
      <c r="E504">
        <v>0</v>
      </c>
      <c r="F504">
        <v>39.4</v>
      </c>
      <c r="G504">
        <v>57.6</v>
      </c>
      <c r="H504">
        <v>69.650000000000006</v>
      </c>
      <c r="I504">
        <v>80</v>
      </c>
      <c r="J504">
        <v>89</v>
      </c>
      <c r="K504">
        <v>103.75</v>
      </c>
      <c r="L504">
        <v>124.35</v>
      </c>
      <c r="M504">
        <v>148</v>
      </c>
      <c r="N504">
        <v>181</v>
      </c>
      <c r="O504">
        <v>287.5</v>
      </c>
    </row>
    <row r="505" spans="1:15">
      <c r="A505" t="s">
        <v>807</v>
      </c>
      <c r="B505" t="s">
        <v>96</v>
      </c>
      <c r="C505" t="s">
        <v>433</v>
      </c>
      <c r="D505" s="63">
        <v>534</v>
      </c>
      <c r="E505">
        <v>0</v>
      </c>
      <c r="F505">
        <v>44</v>
      </c>
      <c r="G505">
        <v>63.6</v>
      </c>
      <c r="H505">
        <v>80</v>
      </c>
      <c r="I505">
        <v>90</v>
      </c>
      <c r="J505">
        <v>98</v>
      </c>
      <c r="K505">
        <v>116</v>
      </c>
      <c r="L505">
        <v>141</v>
      </c>
      <c r="M505">
        <v>167.7</v>
      </c>
      <c r="N505">
        <v>204.5</v>
      </c>
      <c r="O505">
        <v>324.5</v>
      </c>
    </row>
    <row r="506" spans="1:15">
      <c r="A506" t="s">
        <v>807</v>
      </c>
      <c r="B506" t="s">
        <v>96</v>
      </c>
      <c r="C506" t="s">
        <v>433</v>
      </c>
      <c r="D506" s="63">
        <v>575</v>
      </c>
      <c r="E506">
        <v>0</v>
      </c>
      <c r="F506">
        <v>5.7</v>
      </c>
      <c r="G506">
        <v>8.6999999999999993</v>
      </c>
      <c r="H506">
        <v>10.199999999999999</v>
      </c>
      <c r="I506">
        <v>12</v>
      </c>
      <c r="J506">
        <v>13.9</v>
      </c>
      <c r="K506">
        <v>16.5</v>
      </c>
      <c r="L506">
        <v>20</v>
      </c>
      <c r="M506">
        <v>24.4</v>
      </c>
      <c r="N506">
        <v>30.8</v>
      </c>
      <c r="O506">
        <v>59.6</v>
      </c>
    </row>
    <row r="507" spans="1:15">
      <c r="A507" t="s">
        <v>807</v>
      </c>
      <c r="B507" t="s">
        <v>96</v>
      </c>
      <c r="C507" t="s">
        <v>433</v>
      </c>
      <c r="D507" s="63">
        <v>577</v>
      </c>
      <c r="E507">
        <v>0</v>
      </c>
      <c r="F507">
        <v>4.95</v>
      </c>
      <c r="G507">
        <v>8</v>
      </c>
      <c r="H507">
        <v>9.9</v>
      </c>
      <c r="I507">
        <v>10.8</v>
      </c>
      <c r="J507">
        <v>13</v>
      </c>
      <c r="K507">
        <v>16</v>
      </c>
      <c r="L507">
        <v>18.399999999999999</v>
      </c>
      <c r="M507">
        <v>23.8</v>
      </c>
      <c r="N507">
        <v>31.9</v>
      </c>
      <c r="O507">
        <v>59</v>
      </c>
    </row>
    <row r="508" spans="1:15">
      <c r="A508" t="s">
        <v>807</v>
      </c>
      <c r="B508" t="s">
        <v>96</v>
      </c>
      <c r="C508" t="s">
        <v>799</v>
      </c>
      <c r="D508" s="63">
        <v>615</v>
      </c>
      <c r="E508">
        <v>26</v>
      </c>
      <c r="F508">
        <v>369</v>
      </c>
      <c r="G508">
        <v>480</v>
      </c>
      <c r="H508">
        <v>565</v>
      </c>
      <c r="I508">
        <v>665</v>
      </c>
      <c r="J508">
        <v>785.5</v>
      </c>
      <c r="K508">
        <v>892.4</v>
      </c>
      <c r="L508">
        <v>1000</v>
      </c>
      <c r="M508">
        <v>1140</v>
      </c>
      <c r="N508">
        <v>1345.4</v>
      </c>
      <c r="O508">
        <v>1988.7</v>
      </c>
    </row>
  </sheetData>
  <mergeCells count="2">
    <mergeCell ref="A1:O1"/>
    <mergeCell ref="A2:O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J154"/>
  <sheetViews>
    <sheetView topLeftCell="A48" workbookViewId="0">
      <selection sqref="A1:H79"/>
    </sheetView>
  </sheetViews>
  <sheetFormatPr defaultRowHeight="15"/>
  <cols>
    <col min="1" max="1" width="51.5703125" customWidth="1"/>
    <col min="2" max="2" width="24.42578125" customWidth="1"/>
    <col min="3" max="3" width="31.140625" customWidth="1"/>
    <col min="4" max="4" width="19.85546875" customWidth="1"/>
    <col min="5" max="5" width="15.7109375" customWidth="1"/>
    <col min="7" max="8" width="11.42578125" customWidth="1"/>
  </cols>
  <sheetData>
    <row r="1" spans="1:9" ht="33" customHeight="1">
      <c r="A1" s="197" t="s">
        <v>99</v>
      </c>
      <c r="B1" s="197"/>
      <c r="C1" s="197"/>
      <c r="D1" s="197"/>
    </row>
    <row r="2" spans="1:9">
      <c r="A2" s="197" t="s">
        <v>98</v>
      </c>
      <c r="B2" s="197"/>
      <c r="C2" s="197"/>
      <c r="D2" s="197"/>
    </row>
    <row r="4" spans="1:9">
      <c r="A4" s="19" t="s">
        <v>4</v>
      </c>
      <c r="B4" s="19" t="s">
        <v>5</v>
      </c>
      <c r="C4" s="19" t="s">
        <v>6</v>
      </c>
      <c r="D4" s="19" t="s">
        <v>7</v>
      </c>
      <c r="E4" s="19" t="s">
        <v>8</v>
      </c>
      <c r="F4" s="20" t="s">
        <v>9</v>
      </c>
      <c r="G4" s="19" t="s">
        <v>92</v>
      </c>
      <c r="H4" s="19" t="s">
        <v>102</v>
      </c>
      <c r="I4" s="13"/>
    </row>
    <row r="5" spans="1:9">
      <c r="A5" s="13" t="s">
        <v>10</v>
      </c>
      <c r="B5" s="13" t="s">
        <v>11</v>
      </c>
      <c r="C5" s="13" t="s">
        <v>12</v>
      </c>
      <c r="D5" s="13" t="s">
        <v>12</v>
      </c>
      <c r="E5" s="13" t="s">
        <v>13</v>
      </c>
      <c r="F5" s="21">
        <v>12.8</v>
      </c>
      <c r="G5" s="13" t="s">
        <v>93</v>
      </c>
      <c r="H5" s="13"/>
      <c r="I5" s="13"/>
    </row>
    <row r="6" spans="1:9">
      <c r="A6" s="13" t="s">
        <v>10</v>
      </c>
      <c r="B6" s="13" t="s">
        <v>11</v>
      </c>
      <c r="C6" s="13" t="s">
        <v>12</v>
      </c>
      <c r="D6" s="13" t="s">
        <v>12</v>
      </c>
      <c r="E6" s="13" t="s">
        <v>14</v>
      </c>
      <c r="F6" s="21">
        <v>4.5</v>
      </c>
      <c r="G6" s="13" t="s">
        <v>93</v>
      </c>
      <c r="H6" s="13"/>
      <c r="I6" s="13"/>
    </row>
    <row r="7" spans="1:9">
      <c r="A7" s="13" t="s">
        <v>10</v>
      </c>
      <c r="B7" s="13" t="s">
        <v>11</v>
      </c>
      <c r="C7" s="13" t="s">
        <v>12</v>
      </c>
      <c r="D7" s="13" t="s">
        <v>12</v>
      </c>
      <c r="E7" s="13" t="s">
        <v>15</v>
      </c>
      <c r="F7" s="21">
        <v>14.4</v>
      </c>
      <c r="G7" s="13" t="s">
        <v>93</v>
      </c>
      <c r="H7" s="13"/>
      <c r="I7" s="13"/>
    </row>
    <row r="8" spans="1:9">
      <c r="A8" s="13" t="s">
        <v>10</v>
      </c>
      <c r="B8" s="13" t="s">
        <v>11</v>
      </c>
      <c r="C8" s="13" t="s">
        <v>12</v>
      </c>
      <c r="D8" s="13" t="s">
        <v>12</v>
      </c>
      <c r="E8" s="13" t="s">
        <v>16</v>
      </c>
      <c r="F8" s="21">
        <v>22.2</v>
      </c>
      <c r="G8" s="13" t="s">
        <v>93</v>
      </c>
      <c r="H8" s="13"/>
      <c r="I8" s="13"/>
    </row>
    <row r="9" spans="1:9">
      <c r="A9" s="13" t="s">
        <v>10</v>
      </c>
      <c r="B9" s="13" t="s">
        <v>11</v>
      </c>
      <c r="C9" s="13" t="s">
        <v>12</v>
      </c>
      <c r="D9" s="13" t="s">
        <v>12</v>
      </c>
      <c r="E9" s="13" t="s">
        <v>17</v>
      </c>
      <c r="F9" s="21">
        <v>24.3</v>
      </c>
      <c r="G9" s="13" t="s">
        <v>93</v>
      </c>
      <c r="H9" s="13"/>
      <c r="I9" s="13"/>
    </row>
    <row r="10" spans="1:9">
      <c r="A10" s="13" t="s">
        <v>10</v>
      </c>
      <c r="B10" s="13" t="s">
        <v>11</v>
      </c>
      <c r="C10" s="13" t="s">
        <v>18</v>
      </c>
      <c r="D10" s="13" t="s">
        <v>19</v>
      </c>
      <c r="E10" s="13" t="s">
        <v>13</v>
      </c>
      <c r="F10" s="21">
        <v>12.4</v>
      </c>
      <c r="G10" s="13" t="s">
        <v>93</v>
      </c>
      <c r="H10" s="13"/>
      <c r="I10" s="13"/>
    </row>
    <row r="11" spans="1:9">
      <c r="A11" s="13" t="s">
        <v>10</v>
      </c>
      <c r="B11" s="13" t="s">
        <v>11</v>
      </c>
      <c r="C11" s="13" t="s">
        <v>18</v>
      </c>
      <c r="D11" s="13" t="s">
        <v>20</v>
      </c>
      <c r="E11" s="13" t="s">
        <v>13</v>
      </c>
      <c r="F11" s="21">
        <v>13.3</v>
      </c>
      <c r="G11" s="13" t="s">
        <v>93</v>
      </c>
      <c r="H11" s="13"/>
      <c r="I11" s="13"/>
    </row>
    <row r="12" spans="1:9">
      <c r="A12" s="13" t="s">
        <v>10</v>
      </c>
      <c r="B12" s="13" t="s">
        <v>11</v>
      </c>
      <c r="C12" s="13" t="s">
        <v>18</v>
      </c>
      <c r="D12" s="13" t="s">
        <v>19</v>
      </c>
      <c r="E12" s="13" t="s">
        <v>14</v>
      </c>
      <c r="F12" s="21">
        <v>4.5999999999999996</v>
      </c>
      <c r="G12" s="13" t="s">
        <v>93</v>
      </c>
      <c r="H12" s="13"/>
      <c r="I12" s="13"/>
    </row>
    <row r="13" spans="1:9">
      <c r="A13" s="13" t="s">
        <v>10</v>
      </c>
      <c r="B13" s="13" t="s">
        <v>11</v>
      </c>
      <c r="C13" s="13" t="s">
        <v>18</v>
      </c>
      <c r="D13" s="13" t="s">
        <v>20</v>
      </c>
      <c r="E13" s="13" t="s">
        <v>14</v>
      </c>
      <c r="F13" s="21">
        <v>4.4000000000000004</v>
      </c>
      <c r="G13" s="13" t="s">
        <v>93</v>
      </c>
      <c r="H13" s="13"/>
      <c r="I13" s="13"/>
    </row>
    <row r="14" spans="1:9">
      <c r="A14" s="13" t="s">
        <v>10</v>
      </c>
      <c r="B14" s="13" t="s">
        <v>11</v>
      </c>
      <c r="C14" s="13" t="s">
        <v>18</v>
      </c>
      <c r="D14" s="13" t="s">
        <v>19</v>
      </c>
      <c r="E14" s="13" t="s">
        <v>15</v>
      </c>
      <c r="F14" s="21">
        <v>13.9</v>
      </c>
      <c r="G14" s="13" t="s">
        <v>93</v>
      </c>
      <c r="H14" s="13"/>
      <c r="I14" s="13"/>
    </row>
    <row r="15" spans="1:9">
      <c r="A15" s="13" t="s">
        <v>10</v>
      </c>
      <c r="B15" s="13" t="s">
        <v>11</v>
      </c>
      <c r="C15" s="13" t="s">
        <v>18</v>
      </c>
      <c r="D15" s="13" t="s">
        <v>20</v>
      </c>
      <c r="E15" s="13" t="s">
        <v>15</v>
      </c>
      <c r="F15" s="21">
        <v>14.9</v>
      </c>
      <c r="G15" s="13" t="s">
        <v>93</v>
      </c>
      <c r="H15" s="13"/>
      <c r="I15" s="13"/>
    </row>
    <row r="16" spans="1:9">
      <c r="A16" s="13" t="s">
        <v>10</v>
      </c>
      <c r="B16" s="13" t="s">
        <v>11</v>
      </c>
      <c r="C16" s="13" t="s">
        <v>18</v>
      </c>
      <c r="D16" s="13" t="s">
        <v>19</v>
      </c>
      <c r="E16" s="13" t="s">
        <v>16</v>
      </c>
      <c r="F16" s="21">
        <v>21.5</v>
      </c>
      <c r="G16" s="13" t="s">
        <v>93</v>
      </c>
      <c r="H16" s="13"/>
      <c r="I16" s="13"/>
    </row>
    <row r="17" spans="1:9">
      <c r="A17" s="13" t="s">
        <v>10</v>
      </c>
      <c r="B17" s="13" t="s">
        <v>11</v>
      </c>
      <c r="C17" s="13" t="s">
        <v>18</v>
      </c>
      <c r="D17" s="13" t="s">
        <v>20</v>
      </c>
      <c r="E17" s="13" t="s">
        <v>16</v>
      </c>
      <c r="F17" s="21">
        <v>23</v>
      </c>
      <c r="G17" s="13" t="s">
        <v>93</v>
      </c>
      <c r="H17" s="13"/>
      <c r="I17" s="13"/>
    </row>
    <row r="18" spans="1:9">
      <c r="A18" s="13" t="s">
        <v>10</v>
      </c>
      <c r="B18" s="13" t="s">
        <v>11</v>
      </c>
      <c r="C18" s="13" t="s">
        <v>18</v>
      </c>
      <c r="D18" s="13" t="s">
        <v>19</v>
      </c>
      <c r="E18" s="13" t="s">
        <v>17</v>
      </c>
      <c r="F18" s="21">
        <v>23.5</v>
      </c>
      <c r="G18" s="13" t="s">
        <v>93</v>
      </c>
      <c r="H18" s="13"/>
      <c r="I18" s="13"/>
    </row>
    <row r="19" spans="1:9">
      <c r="A19" s="13" t="s">
        <v>10</v>
      </c>
      <c r="B19" s="13" t="s">
        <v>11</v>
      </c>
      <c r="C19" s="13" t="s">
        <v>18</v>
      </c>
      <c r="D19" s="13" t="s">
        <v>20</v>
      </c>
      <c r="E19" s="13" t="s">
        <v>17</v>
      </c>
      <c r="F19" s="21">
        <v>25</v>
      </c>
      <c r="G19" s="13" t="s">
        <v>93</v>
      </c>
      <c r="H19" s="13"/>
      <c r="I19" s="13"/>
    </row>
    <row r="20" spans="1:9">
      <c r="A20" s="13" t="s">
        <v>10</v>
      </c>
      <c r="B20" s="13" t="s">
        <v>11</v>
      </c>
      <c r="C20" s="13" t="s">
        <v>21</v>
      </c>
      <c r="D20" s="13" t="s">
        <v>22</v>
      </c>
      <c r="E20" s="13" t="s">
        <v>13</v>
      </c>
      <c r="F20" s="21">
        <v>14.8</v>
      </c>
      <c r="G20" s="13" t="s">
        <v>93</v>
      </c>
      <c r="H20" s="13"/>
      <c r="I20" s="13"/>
    </row>
    <row r="21" spans="1:9">
      <c r="A21" s="13" t="s">
        <v>10</v>
      </c>
      <c r="B21" s="13" t="s">
        <v>11</v>
      </c>
      <c r="C21" s="13" t="s">
        <v>21</v>
      </c>
      <c r="D21" s="13" t="s">
        <v>23</v>
      </c>
      <c r="E21" s="13" t="s">
        <v>13</v>
      </c>
      <c r="F21" s="21">
        <v>12.8</v>
      </c>
      <c r="G21" s="13" t="s">
        <v>93</v>
      </c>
      <c r="H21" s="13"/>
      <c r="I21" s="13"/>
    </row>
    <row r="22" spans="1:9">
      <c r="A22" s="13" t="s">
        <v>10</v>
      </c>
      <c r="B22" s="13" t="s">
        <v>11</v>
      </c>
      <c r="C22" s="13" t="s">
        <v>21</v>
      </c>
      <c r="D22" s="13" t="s">
        <v>22</v>
      </c>
      <c r="E22" s="13" t="s">
        <v>14</v>
      </c>
      <c r="F22" s="21">
        <v>7</v>
      </c>
      <c r="G22" s="13" t="s">
        <v>93</v>
      </c>
      <c r="H22" s="13"/>
      <c r="I22" s="13"/>
    </row>
    <row r="23" spans="1:9">
      <c r="A23" s="13" t="s">
        <v>10</v>
      </c>
      <c r="B23" s="13" t="s">
        <v>11</v>
      </c>
      <c r="C23" s="13" t="s">
        <v>21</v>
      </c>
      <c r="D23" s="13" t="s">
        <v>23</v>
      </c>
      <c r="E23" s="13" t="s">
        <v>14</v>
      </c>
      <c r="F23" s="21">
        <v>4.5</v>
      </c>
      <c r="G23" s="13" t="s">
        <v>93</v>
      </c>
      <c r="H23" s="13"/>
      <c r="I23" s="13"/>
    </row>
    <row r="24" spans="1:9">
      <c r="A24" s="13" t="s">
        <v>10</v>
      </c>
      <c r="B24" s="13" t="s">
        <v>11</v>
      </c>
      <c r="C24" s="13" t="s">
        <v>21</v>
      </c>
      <c r="D24" s="13" t="s">
        <v>22</v>
      </c>
      <c r="E24" s="13" t="s">
        <v>15</v>
      </c>
      <c r="F24" s="21">
        <v>15.8</v>
      </c>
      <c r="G24" s="13" t="s">
        <v>93</v>
      </c>
      <c r="H24" s="13"/>
      <c r="I24" s="13"/>
    </row>
    <row r="25" spans="1:9">
      <c r="A25" s="13" t="s">
        <v>10</v>
      </c>
      <c r="B25" s="13" t="s">
        <v>11</v>
      </c>
      <c r="C25" s="13" t="s">
        <v>21</v>
      </c>
      <c r="D25" s="13" t="s">
        <v>23</v>
      </c>
      <c r="E25" s="13" t="s">
        <v>15</v>
      </c>
      <c r="F25" s="21">
        <v>14.3</v>
      </c>
      <c r="G25" s="13" t="s">
        <v>93</v>
      </c>
      <c r="H25" s="13"/>
      <c r="I25" s="13"/>
    </row>
    <row r="26" spans="1:9">
      <c r="A26" s="13" t="s">
        <v>10</v>
      </c>
      <c r="B26" s="13" t="s">
        <v>11</v>
      </c>
      <c r="C26" s="13" t="s">
        <v>21</v>
      </c>
      <c r="D26" s="13" t="s">
        <v>22</v>
      </c>
      <c r="E26" s="13" t="s">
        <v>16</v>
      </c>
      <c r="F26" s="21">
        <v>23.3</v>
      </c>
      <c r="G26" s="13" t="s">
        <v>93</v>
      </c>
      <c r="H26" s="13"/>
      <c r="I26" s="13"/>
    </row>
    <row r="27" spans="1:9">
      <c r="A27" s="13" t="s">
        <v>10</v>
      </c>
      <c r="B27" s="13" t="s">
        <v>11</v>
      </c>
      <c r="C27" s="13" t="s">
        <v>21</v>
      </c>
      <c r="D27" s="13" t="s">
        <v>23</v>
      </c>
      <c r="E27" s="13" t="s">
        <v>16</v>
      </c>
      <c r="F27" s="21">
        <v>22.2</v>
      </c>
      <c r="G27" s="13" t="s">
        <v>93</v>
      </c>
      <c r="H27" s="13"/>
      <c r="I27" s="13"/>
    </row>
    <row r="28" spans="1:9">
      <c r="A28" s="13" t="s">
        <v>10</v>
      </c>
      <c r="B28" s="13" t="s">
        <v>11</v>
      </c>
      <c r="C28" s="13" t="s">
        <v>21</v>
      </c>
      <c r="D28" s="13" t="s">
        <v>22</v>
      </c>
      <c r="E28" s="13" t="s">
        <v>17</v>
      </c>
      <c r="F28" s="21" t="s">
        <v>24</v>
      </c>
      <c r="G28" s="13" t="s">
        <v>93</v>
      </c>
      <c r="H28" s="13"/>
      <c r="I28" s="13"/>
    </row>
    <row r="29" spans="1:9">
      <c r="A29" s="13" t="s">
        <v>10</v>
      </c>
      <c r="B29" s="13" t="s">
        <v>11</v>
      </c>
      <c r="C29" s="13" t="s">
        <v>21</v>
      </c>
      <c r="D29" s="13" t="s">
        <v>23</v>
      </c>
      <c r="E29" s="13" t="s">
        <v>17</v>
      </c>
      <c r="F29" s="21">
        <v>24.4</v>
      </c>
      <c r="G29" s="13" t="s">
        <v>93</v>
      </c>
      <c r="H29" s="13"/>
      <c r="I29" s="13"/>
    </row>
    <row r="30" spans="1:9">
      <c r="A30" s="13" t="s">
        <v>10</v>
      </c>
      <c r="B30" s="13" t="s">
        <v>11</v>
      </c>
      <c r="C30" s="13" t="s">
        <v>25</v>
      </c>
      <c r="D30" s="13" t="s">
        <v>26</v>
      </c>
      <c r="E30" s="13" t="s">
        <v>13</v>
      </c>
      <c r="F30" s="21">
        <v>12.3</v>
      </c>
      <c r="G30" s="13" t="s">
        <v>93</v>
      </c>
      <c r="H30" s="13"/>
      <c r="I30" s="13"/>
    </row>
    <row r="31" spans="1:9">
      <c r="A31" s="13" t="s">
        <v>10</v>
      </c>
      <c r="B31" s="13" t="s">
        <v>11</v>
      </c>
      <c r="C31" s="13" t="s">
        <v>25</v>
      </c>
      <c r="D31" s="13" t="s">
        <v>27</v>
      </c>
      <c r="E31" s="13" t="s">
        <v>13</v>
      </c>
      <c r="F31" s="21">
        <v>13.8</v>
      </c>
      <c r="G31" s="13" t="s">
        <v>93</v>
      </c>
      <c r="H31" s="13"/>
      <c r="I31" s="13"/>
    </row>
    <row r="32" spans="1:9">
      <c r="A32" s="13" t="s">
        <v>10</v>
      </c>
      <c r="B32" s="13" t="s">
        <v>11</v>
      </c>
      <c r="C32" s="13" t="s">
        <v>25</v>
      </c>
      <c r="D32" s="13" t="s">
        <v>26</v>
      </c>
      <c r="E32" s="13" t="s">
        <v>14</v>
      </c>
      <c r="F32" s="21">
        <v>4.2</v>
      </c>
      <c r="G32" s="13" t="s">
        <v>93</v>
      </c>
      <c r="H32" s="13"/>
      <c r="I32" s="13"/>
    </row>
    <row r="33" spans="1:9">
      <c r="A33" s="13" t="s">
        <v>10</v>
      </c>
      <c r="B33" s="13" t="s">
        <v>11</v>
      </c>
      <c r="C33" s="13" t="s">
        <v>25</v>
      </c>
      <c r="D33" s="13" t="s">
        <v>27</v>
      </c>
      <c r="E33" s="13" t="s">
        <v>14</v>
      </c>
      <c r="F33" s="21">
        <v>5.2</v>
      </c>
      <c r="G33" s="13" t="s">
        <v>93</v>
      </c>
      <c r="H33" s="13"/>
      <c r="I33" s="13"/>
    </row>
    <row r="34" spans="1:9">
      <c r="A34" s="13" t="s">
        <v>10</v>
      </c>
      <c r="B34" s="13" t="s">
        <v>11</v>
      </c>
      <c r="C34" s="13" t="s">
        <v>25</v>
      </c>
      <c r="D34" s="13" t="s">
        <v>26</v>
      </c>
      <c r="E34" s="13" t="s">
        <v>15</v>
      </c>
      <c r="F34" s="21">
        <v>14</v>
      </c>
      <c r="G34" s="13" t="s">
        <v>93</v>
      </c>
      <c r="H34" s="13"/>
      <c r="I34" s="13"/>
    </row>
    <row r="35" spans="1:9">
      <c r="A35" s="13" t="s">
        <v>10</v>
      </c>
      <c r="B35" s="13" t="s">
        <v>11</v>
      </c>
      <c r="C35" s="13" t="s">
        <v>25</v>
      </c>
      <c r="D35" s="13" t="s">
        <v>27</v>
      </c>
      <c r="E35" s="13" t="s">
        <v>15</v>
      </c>
      <c r="F35" s="21">
        <v>15.1</v>
      </c>
      <c r="G35" s="13" t="s">
        <v>93</v>
      </c>
      <c r="H35" s="13"/>
      <c r="I35" s="13"/>
    </row>
    <row r="36" spans="1:9">
      <c r="A36" s="13" t="s">
        <v>10</v>
      </c>
      <c r="B36" s="13" t="s">
        <v>11</v>
      </c>
      <c r="C36" s="13" t="s">
        <v>25</v>
      </c>
      <c r="D36" s="13" t="s">
        <v>26</v>
      </c>
      <c r="E36" s="13" t="s">
        <v>16</v>
      </c>
      <c r="F36" s="21">
        <v>21.9</v>
      </c>
      <c r="G36" s="13" t="s">
        <v>93</v>
      </c>
      <c r="H36" s="13"/>
      <c r="I36" s="13"/>
    </row>
    <row r="37" spans="1:9">
      <c r="A37" s="13" t="s">
        <v>10</v>
      </c>
      <c r="B37" s="13" t="s">
        <v>11</v>
      </c>
      <c r="C37" s="13" t="s">
        <v>25</v>
      </c>
      <c r="D37" s="13" t="s">
        <v>27</v>
      </c>
      <c r="E37" s="13" t="s">
        <v>16</v>
      </c>
      <c r="F37" s="21">
        <v>22.7</v>
      </c>
      <c r="G37" s="13" t="s">
        <v>93</v>
      </c>
      <c r="H37" s="13"/>
      <c r="I37" s="13"/>
    </row>
    <row r="38" spans="1:9">
      <c r="A38" s="13" t="s">
        <v>10</v>
      </c>
      <c r="B38" s="13" t="s">
        <v>11</v>
      </c>
      <c r="C38" s="13" t="s">
        <v>25</v>
      </c>
      <c r="D38" s="13" t="s">
        <v>26</v>
      </c>
      <c r="E38" s="13" t="s">
        <v>17</v>
      </c>
      <c r="F38" s="21">
        <v>24.1</v>
      </c>
      <c r="G38" s="13" t="s">
        <v>93</v>
      </c>
      <c r="H38" s="13"/>
      <c r="I38" s="13"/>
    </row>
    <row r="39" spans="1:9">
      <c r="A39" s="13" t="s">
        <v>10</v>
      </c>
      <c r="B39" s="13" t="s">
        <v>11</v>
      </c>
      <c r="C39" s="13" t="s">
        <v>25</v>
      </c>
      <c r="D39" s="13" t="s">
        <v>27</v>
      </c>
      <c r="E39" s="13" t="s">
        <v>17</v>
      </c>
      <c r="F39" s="21">
        <v>24.8</v>
      </c>
      <c r="G39" s="13" t="s">
        <v>93</v>
      </c>
      <c r="H39" s="13"/>
      <c r="I39" s="13"/>
    </row>
    <row r="40" spans="1:9">
      <c r="A40" s="13" t="s">
        <v>10</v>
      </c>
      <c r="B40" s="13" t="s">
        <v>11</v>
      </c>
      <c r="C40" s="13" t="s">
        <v>28</v>
      </c>
      <c r="D40" s="13" t="s">
        <v>29</v>
      </c>
      <c r="E40" s="13" t="s">
        <v>13</v>
      </c>
      <c r="F40" s="21">
        <v>17.2</v>
      </c>
      <c r="G40" s="13" t="s">
        <v>93</v>
      </c>
      <c r="H40" s="13"/>
      <c r="I40" s="13"/>
    </row>
    <row r="41" spans="1:9">
      <c r="A41" s="13" t="s">
        <v>10</v>
      </c>
      <c r="B41" s="13" t="s">
        <v>11</v>
      </c>
      <c r="C41" s="13" t="s">
        <v>28</v>
      </c>
      <c r="D41" s="13" t="s">
        <v>30</v>
      </c>
      <c r="E41" s="13" t="s">
        <v>13</v>
      </c>
      <c r="F41" s="21">
        <v>12.3</v>
      </c>
      <c r="G41" s="13" t="s">
        <v>93</v>
      </c>
      <c r="H41" s="13"/>
      <c r="I41" s="13"/>
    </row>
    <row r="42" spans="1:9">
      <c r="A42" s="13" t="s">
        <v>10</v>
      </c>
      <c r="B42" s="13" t="s">
        <v>11</v>
      </c>
      <c r="C42" s="13" t="s">
        <v>28</v>
      </c>
      <c r="D42" s="13" t="s">
        <v>29</v>
      </c>
      <c r="E42" s="13" t="s">
        <v>14</v>
      </c>
      <c r="F42" s="21" t="s">
        <v>24</v>
      </c>
      <c r="G42" s="13" t="s">
        <v>93</v>
      </c>
      <c r="H42" s="13"/>
      <c r="I42" s="13"/>
    </row>
    <row r="43" spans="1:9">
      <c r="A43" s="13" t="s">
        <v>10</v>
      </c>
      <c r="B43" s="13" t="s">
        <v>11</v>
      </c>
      <c r="C43" s="13" t="s">
        <v>28</v>
      </c>
      <c r="D43" s="13" t="s">
        <v>30</v>
      </c>
      <c r="E43" s="13" t="s">
        <v>14</v>
      </c>
      <c r="F43" s="21">
        <v>4.5999999999999996</v>
      </c>
      <c r="G43" s="13" t="s">
        <v>93</v>
      </c>
      <c r="H43" s="13"/>
      <c r="I43" s="13"/>
    </row>
    <row r="44" spans="1:9">
      <c r="A44" s="13" t="s">
        <v>10</v>
      </c>
      <c r="B44" s="13" t="s">
        <v>11</v>
      </c>
      <c r="C44" s="13" t="s">
        <v>28</v>
      </c>
      <c r="D44" s="13" t="s">
        <v>29</v>
      </c>
      <c r="E44" s="13" t="s">
        <v>15</v>
      </c>
      <c r="F44" s="21">
        <v>17.8</v>
      </c>
      <c r="G44" s="13" t="s">
        <v>93</v>
      </c>
      <c r="H44" s="13"/>
      <c r="I44" s="13"/>
    </row>
    <row r="45" spans="1:9">
      <c r="A45" s="13" t="s">
        <v>10</v>
      </c>
      <c r="B45" s="13" t="s">
        <v>11</v>
      </c>
      <c r="C45" s="13" t="s">
        <v>28</v>
      </c>
      <c r="D45" s="13" t="s">
        <v>30</v>
      </c>
      <c r="E45" s="13" t="s">
        <v>15</v>
      </c>
      <c r="F45" s="21">
        <v>14.1</v>
      </c>
      <c r="G45" s="13" t="s">
        <v>93</v>
      </c>
      <c r="H45" s="13"/>
      <c r="I45" s="13"/>
    </row>
    <row r="46" spans="1:9">
      <c r="A46" s="13" t="s">
        <v>10</v>
      </c>
      <c r="B46" s="13" t="s">
        <v>11</v>
      </c>
      <c r="C46" s="13" t="s">
        <v>28</v>
      </c>
      <c r="D46" s="13" t="s">
        <v>29</v>
      </c>
      <c r="E46" s="13" t="s">
        <v>16</v>
      </c>
      <c r="F46" s="21">
        <v>22.7</v>
      </c>
      <c r="G46" s="13" t="s">
        <v>93</v>
      </c>
      <c r="H46" s="13"/>
      <c r="I46" s="13"/>
    </row>
    <row r="47" spans="1:9">
      <c r="A47" s="13" t="s">
        <v>10</v>
      </c>
      <c r="B47" s="13" t="s">
        <v>11</v>
      </c>
      <c r="C47" s="13" t="s">
        <v>28</v>
      </c>
      <c r="D47" s="13" t="s">
        <v>30</v>
      </c>
      <c r="E47" s="13" t="s">
        <v>16</v>
      </c>
      <c r="F47" s="21">
        <v>22.1</v>
      </c>
      <c r="G47" s="13" t="s">
        <v>93</v>
      </c>
      <c r="H47" s="13"/>
      <c r="I47" s="13"/>
    </row>
    <row r="48" spans="1:9">
      <c r="A48" s="13" t="s">
        <v>10</v>
      </c>
      <c r="B48" s="13" t="s">
        <v>11</v>
      </c>
      <c r="C48" s="13" t="s">
        <v>28</v>
      </c>
      <c r="D48" s="13" t="s">
        <v>29</v>
      </c>
      <c r="E48" s="13" t="s">
        <v>17</v>
      </c>
      <c r="F48" s="21">
        <v>24.3</v>
      </c>
      <c r="G48" s="13" t="s">
        <v>93</v>
      </c>
      <c r="H48" s="13"/>
      <c r="I48" s="13"/>
    </row>
    <row r="49" spans="1:9">
      <c r="A49" s="13" t="s">
        <v>10</v>
      </c>
      <c r="B49" s="13" t="s">
        <v>11</v>
      </c>
      <c r="C49" s="13" t="s">
        <v>28</v>
      </c>
      <c r="D49" s="13" t="s">
        <v>30</v>
      </c>
      <c r="E49" s="13" t="s">
        <v>17</v>
      </c>
      <c r="F49" s="21">
        <v>24.4</v>
      </c>
      <c r="G49" s="13" t="s">
        <v>93</v>
      </c>
      <c r="H49" s="13"/>
      <c r="I49" s="13"/>
    </row>
    <row r="50" spans="1:9">
      <c r="A50" s="13" t="s">
        <v>10</v>
      </c>
      <c r="B50" s="13" t="s">
        <v>11</v>
      </c>
      <c r="C50" s="13" t="s">
        <v>31</v>
      </c>
      <c r="D50" s="13" t="s">
        <v>32</v>
      </c>
      <c r="E50" s="13" t="s">
        <v>13</v>
      </c>
      <c r="F50" s="21">
        <v>15.8</v>
      </c>
      <c r="G50" s="13" t="s">
        <v>93</v>
      </c>
      <c r="H50" s="13"/>
      <c r="I50" s="13"/>
    </row>
    <row r="51" spans="1:9">
      <c r="A51" s="13" t="s">
        <v>10</v>
      </c>
      <c r="B51" s="13" t="s">
        <v>11</v>
      </c>
      <c r="C51" s="13" t="s">
        <v>31</v>
      </c>
      <c r="D51" s="13" t="s">
        <v>33</v>
      </c>
      <c r="E51" s="13" t="s">
        <v>13</v>
      </c>
      <c r="F51" s="21">
        <v>11.8</v>
      </c>
      <c r="G51" s="13" t="s">
        <v>93</v>
      </c>
      <c r="H51" s="13"/>
      <c r="I51" s="13"/>
    </row>
    <row r="52" spans="1:9">
      <c r="A52" s="13" t="s">
        <v>10</v>
      </c>
      <c r="B52" s="13" t="s">
        <v>11</v>
      </c>
      <c r="C52" s="13" t="s">
        <v>31</v>
      </c>
      <c r="D52" s="13" t="s">
        <v>32</v>
      </c>
      <c r="E52" s="13" t="s">
        <v>14</v>
      </c>
      <c r="F52" s="21">
        <v>4.8</v>
      </c>
      <c r="G52" s="13" t="s">
        <v>93</v>
      </c>
      <c r="H52" s="13"/>
      <c r="I52" s="13"/>
    </row>
    <row r="53" spans="1:9">
      <c r="A53" s="13" t="s">
        <v>10</v>
      </c>
      <c r="B53" s="13" t="s">
        <v>11</v>
      </c>
      <c r="C53" s="13" t="s">
        <v>31</v>
      </c>
      <c r="D53" s="13" t="s">
        <v>33</v>
      </c>
      <c r="E53" s="13" t="s">
        <v>14</v>
      </c>
      <c r="F53" s="21">
        <v>4.5</v>
      </c>
      <c r="G53" s="13" t="s">
        <v>93</v>
      </c>
      <c r="H53" s="13"/>
      <c r="I53" s="13"/>
    </row>
    <row r="54" spans="1:9">
      <c r="A54" s="13" t="s">
        <v>10</v>
      </c>
      <c r="B54" s="13" t="s">
        <v>11</v>
      </c>
      <c r="C54" s="13" t="s">
        <v>31</v>
      </c>
      <c r="D54" s="13" t="s">
        <v>32</v>
      </c>
      <c r="E54" s="13" t="s">
        <v>15</v>
      </c>
      <c r="F54" s="21">
        <v>15.4</v>
      </c>
      <c r="G54" s="13" t="s">
        <v>93</v>
      </c>
      <c r="H54" s="13"/>
      <c r="I54" s="13"/>
    </row>
    <row r="55" spans="1:9">
      <c r="A55" s="13" t="s">
        <v>10</v>
      </c>
      <c r="B55" s="13" t="s">
        <v>11</v>
      </c>
      <c r="C55" s="13" t="s">
        <v>31</v>
      </c>
      <c r="D55" s="13" t="s">
        <v>33</v>
      </c>
      <c r="E55" s="13" t="s">
        <v>15</v>
      </c>
      <c r="F55" s="21">
        <v>14.2</v>
      </c>
      <c r="G55" s="13" t="s">
        <v>93</v>
      </c>
      <c r="H55" s="13"/>
      <c r="I55" s="13"/>
    </row>
    <row r="56" spans="1:9">
      <c r="A56" s="13" t="s">
        <v>10</v>
      </c>
      <c r="B56" s="13" t="s">
        <v>11</v>
      </c>
      <c r="C56" s="13" t="s">
        <v>31</v>
      </c>
      <c r="D56" s="13" t="s">
        <v>32</v>
      </c>
      <c r="E56" s="13" t="s">
        <v>16</v>
      </c>
      <c r="F56" s="21">
        <v>22.8</v>
      </c>
      <c r="G56" s="13" t="s">
        <v>93</v>
      </c>
      <c r="H56" s="13"/>
      <c r="I56" s="13"/>
    </row>
    <row r="57" spans="1:9">
      <c r="A57" s="13" t="s">
        <v>10</v>
      </c>
      <c r="B57" s="13" t="s">
        <v>11</v>
      </c>
      <c r="C57" s="13" t="s">
        <v>31</v>
      </c>
      <c r="D57" s="13" t="s">
        <v>33</v>
      </c>
      <c r="E57" s="13" t="s">
        <v>16</v>
      </c>
      <c r="F57" s="21">
        <v>21.8</v>
      </c>
      <c r="G57" s="13" t="s">
        <v>93</v>
      </c>
      <c r="H57" s="13"/>
      <c r="I57" s="13"/>
    </row>
    <row r="58" spans="1:9">
      <c r="A58" s="13" t="s">
        <v>10</v>
      </c>
      <c r="B58" s="13" t="s">
        <v>11</v>
      </c>
      <c r="C58" s="13" t="s">
        <v>31</v>
      </c>
      <c r="D58" s="13" t="s">
        <v>32</v>
      </c>
      <c r="E58" s="13" t="s">
        <v>17</v>
      </c>
      <c r="F58" s="21">
        <v>24.2</v>
      </c>
      <c r="G58" s="13" t="s">
        <v>93</v>
      </c>
      <c r="H58" s="13"/>
      <c r="I58" s="13"/>
    </row>
    <row r="59" spans="1:9">
      <c r="A59" s="13" t="s">
        <v>10</v>
      </c>
      <c r="B59" s="13" t="s">
        <v>11</v>
      </c>
      <c r="C59" s="13" t="s">
        <v>31</v>
      </c>
      <c r="D59" s="13" t="s">
        <v>33</v>
      </c>
      <c r="E59" s="13" t="s">
        <v>17</v>
      </c>
      <c r="F59" s="21">
        <v>24.6</v>
      </c>
      <c r="G59" s="13" t="s">
        <v>93</v>
      </c>
      <c r="H59" s="13"/>
      <c r="I59" s="13"/>
    </row>
    <row r="60" spans="1:9">
      <c r="A60" s="13" t="s">
        <v>10</v>
      </c>
      <c r="B60" s="13" t="s">
        <v>11</v>
      </c>
      <c r="C60" s="13" t="s">
        <v>34</v>
      </c>
      <c r="D60" s="13" t="s">
        <v>35</v>
      </c>
      <c r="E60" s="13" t="s">
        <v>13</v>
      </c>
      <c r="F60" s="21">
        <v>13.5</v>
      </c>
      <c r="G60" s="13" t="s">
        <v>93</v>
      </c>
      <c r="H60" s="13"/>
      <c r="I60" s="13"/>
    </row>
    <row r="61" spans="1:9">
      <c r="A61" s="13" t="s">
        <v>10</v>
      </c>
      <c r="B61" s="13" t="s">
        <v>11</v>
      </c>
      <c r="C61" s="13" t="s">
        <v>34</v>
      </c>
      <c r="D61" s="13" t="s">
        <v>36</v>
      </c>
      <c r="E61" s="13" t="s">
        <v>13</v>
      </c>
      <c r="F61" s="21">
        <v>12.6</v>
      </c>
      <c r="G61" s="13" t="s">
        <v>93</v>
      </c>
      <c r="H61" s="13"/>
      <c r="I61" s="13"/>
    </row>
    <row r="62" spans="1:9">
      <c r="A62" s="13" t="s">
        <v>10</v>
      </c>
      <c r="B62" s="13" t="s">
        <v>11</v>
      </c>
      <c r="C62" s="13" t="s">
        <v>34</v>
      </c>
      <c r="D62" s="13" t="s">
        <v>35</v>
      </c>
      <c r="E62" s="13" t="s">
        <v>14</v>
      </c>
      <c r="F62" s="21">
        <v>4.5999999999999996</v>
      </c>
      <c r="G62" s="13" t="s">
        <v>93</v>
      </c>
      <c r="H62" s="13"/>
      <c r="I62" s="13"/>
    </row>
    <row r="63" spans="1:9">
      <c r="A63" s="13" t="s">
        <v>10</v>
      </c>
      <c r="B63" s="13" t="s">
        <v>11</v>
      </c>
      <c r="C63" s="13" t="s">
        <v>34</v>
      </c>
      <c r="D63" s="13" t="s">
        <v>36</v>
      </c>
      <c r="E63" s="13" t="s">
        <v>14</v>
      </c>
      <c r="F63" s="21">
        <v>4.8</v>
      </c>
      <c r="G63" s="13" t="s">
        <v>93</v>
      </c>
      <c r="H63" s="13"/>
      <c r="I63" s="13"/>
    </row>
    <row r="64" spans="1:9">
      <c r="A64" s="13" t="s">
        <v>10</v>
      </c>
      <c r="B64" s="13" t="s">
        <v>11</v>
      </c>
      <c r="C64" s="13" t="s">
        <v>34</v>
      </c>
      <c r="D64" s="13" t="s">
        <v>35</v>
      </c>
      <c r="E64" s="13" t="s">
        <v>15</v>
      </c>
      <c r="F64" s="21">
        <v>14.6</v>
      </c>
      <c r="G64" s="13" t="s">
        <v>93</v>
      </c>
      <c r="H64" s="13"/>
      <c r="I64" s="13"/>
    </row>
    <row r="65" spans="1:10">
      <c r="A65" s="13" t="s">
        <v>10</v>
      </c>
      <c r="B65" s="13" t="s">
        <v>11</v>
      </c>
      <c r="C65" s="13" t="s">
        <v>34</v>
      </c>
      <c r="D65" s="13" t="s">
        <v>36</v>
      </c>
      <c r="E65" s="13" t="s">
        <v>15</v>
      </c>
      <c r="F65" s="21">
        <v>14.3</v>
      </c>
      <c r="G65" s="13" t="s">
        <v>93</v>
      </c>
      <c r="H65" s="13"/>
      <c r="I65" s="13"/>
    </row>
    <row r="66" spans="1:10">
      <c r="A66" s="13" t="s">
        <v>10</v>
      </c>
      <c r="B66" s="13" t="s">
        <v>11</v>
      </c>
      <c r="C66" s="13" t="s">
        <v>34</v>
      </c>
      <c r="D66" s="13" t="s">
        <v>35</v>
      </c>
      <c r="E66" s="13" t="s">
        <v>16</v>
      </c>
      <c r="F66" s="21">
        <v>22.4</v>
      </c>
      <c r="G66" s="13" t="s">
        <v>93</v>
      </c>
      <c r="H66" s="13"/>
      <c r="I66" s="13"/>
    </row>
    <row r="67" spans="1:10">
      <c r="A67" s="13" t="s">
        <v>10</v>
      </c>
      <c r="B67" s="13" t="s">
        <v>11</v>
      </c>
      <c r="C67" s="13" t="s">
        <v>34</v>
      </c>
      <c r="D67" s="13" t="s">
        <v>36</v>
      </c>
      <c r="E67" s="13" t="s">
        <v>16</v>
      </c>
      <c r="F67" s="21">
        <v>22.1</v>
      </c>
      <c r="G67" s="13" t="s">
        <v>93</v>
      </c>
      <c r="H67" s="13"/>
      <c r="I67" s="13"/>
    </row>
    <row r="68" spans="1:10">
      <c r="A68" s="13" t="s">
        <v>10</v>
      </c>
      <c r="B68" s="13" t="s">
        <v>11</v>
      </c>
      <c r="C68" s="13" t="s">
        <v>34</v>
      </c>
      <c r="D68" s="13" t="s">
        <v>35</v>
      </c>
      <c r="E68" s="13" t="s">
        <v>17</v>
      </c>
      <c r="F68" s="21">
        <v>24.9</v>
      </c>
      <c r="G68" s="13" t="s">
        <v>93</v>
      </c>
      <c r="H68" s="13"/>
      <c r="I68" s="13"/>
    </row>
    <row r="69" spans="1:10">
      <c r="A69" s="13" t="s">
        <v>10</v>
      </c>
      <c r="B69" s="13" t="s">
        <v>11</v>
      </c>
      <c r="C69" s="13" t="s">
        <v>34</v>
      </c>
      <c r="D69" s="13" t="s">
        <v>36</v>
      </c>
      <c r="E69" s="13" t="s">
        <v>17</v>
      </c>
      <c r="F69" s="21">
        <v>24.1</v>
      </c>
      <c r="G69" s="13" t="s">
        <v>93</v>
      </c>
      <c r="H69" s="13"/>
      <c r="I69" s="13"/>
    </row>
    <row r="70" spans="1:10">
      <c r="A70" s="13" t="s">
        <v>10</v>
      </c>
      <c r="B70" s="13" t="s">
        <v>11</v>
      </c>
      <c r="C70" s="13" t="s">
        <v>37</v>
      </c>
      <c r="D70" s="13" t="s">
        <v>38</v>
      </c>
      <c r="E70" s="13" t="s">
        <v>13</v>
      </c>
      <c r="F70" s="21">
        <v>12.2</v>
      </c>
      <c r="G70" s="13" t="s">
        <v>93</v>
      </c>
      <c r="H70" s="13"/>
      <c r="I70" s="13"/>
    </row>
    <row r="71" spans="1:10">
      <c r="A71" s="13" t="s">
        <v>10</v>
      </c>
      <c r="B71" s="13" t="s">
        <v>11</v>
      </c>
      <c r="C71" s="13" t="s">
        <v>37</v>
      </c>
      <c r="D71" s="13" t="s">
        <v>39</v>
      </c>
      <c r="E71" s="13" t="s">
        <v>13</v>
      </c>
      <c r="F71" s="21">
        <v>13.7</v>
      </c>
      <c r="G71" s="13" t="s">
        <v>93</v>
      </c>
      <c r="H71" s="13"/>
      <c r="I71" s="13"/>
    </row>
    <row r="72" spans="1:10">
      <c r="A72" s="13" t="s">
        <v>10</v>
      </c>
      <c r="B72" s="13" t="s">
        <v>11</v>
      </c>
      <c r="C72" s="13" t="s">
        <v>37</v>
      </c>
      <c r="D72" s="13" t="s">
        <v>38</v>
      </c>
      <c r="E72" s="13" t="s">
        <v>14</v>
      </c>
      <c r="F72" s="21">
        <v>3.8</v>
      </c>
      <c r="G72" s="13" t="s">
        <v>93</v>
      </c>
      <c r="H72" s="13"/>
      <c r="I72" s="13"/>
    </row>
    <row r="73" spans="1:10">
      <c r="A73" s="13" t="s">
        <v>10</v>
      </c>
      <c r="B73" s="13" t="s">
        <v>11</v>
      </c>
      <c r="C73" s="13" t="s">
        <v>37</v>
      </c>
      <c r="D73" s="13" t="s">
        <v>39</v>
      </c>
      <c r="E73" s="13" t="s">
        <v>14</v>
      </c>
      <c r="F73" s="21">
        <v>5.6</v>
      </c>
      <c r="G73" s="13" t="s">
        <v>93</v>
      </c>
      <c r="H73" s="13"/>
      <c r="I73" s="13"/>
    </row>
    <row r="74" spans="1:10">
      <c r="A74" s="13" t="s">
        <v>10</v>
      </c>
      <c r="B74" s="13" t="s">
        <v>11</v>
      </c>
      <c r="C74" s="13" t="s">
        <v>37</v>
      </c>
      <c r="D74" s="13" t="s">
        <v>38</v>
      </c>
      <c r="E74" s="13" t="s">
        <v>15</v>
      </c>
      <c r="F74" s="21">
        <v>14</v>
      </c>
      <c r="G74" s="13" t="s">
        <v>93</v>
      </c>
      <c r="H74" s="13"/>
      <c r="I74" s="13"/>
    </row>
    <row r="75" spans="1:10">
      <c r="A75" s="13" t="s">
        <v>10</v>
      </c>
      <c r="B75" s="13" t="s">
        <v>11</v>
      </c>
      <c r="C75" s="13" t="s">
        <v>37</v>
      </c>
      <c r="D75" s="13" t="s">
        <v>39</v>
      </c>
      <c r="E75" s="13" t="s">
        <v>15</v>
      </c>
      <c r="F75" s="21">
        <v>14.9</v>
      </c>
      <c r="G75" s="13" t="s">
        <v>93</v>
      </c>
      <c r="H75" s="13"/>
      <c r="I75" s="13"/>
    </row>
    <row r="76" spans="1:10">
      <c r="A76" s="13" t="s">
        <v>10</v>
      </c>
      <c r="B76" s="13" t="s">
        <v>11</v>
      </c>
      <c r="C76" s="13" t="s">
        <v>37</v>
      </c>
      <c r="D76" s="13" t="s">
        <v>38</v>
      </c>
      <c r="E76" s="13" t="s">
        <v>16</v>
      </c>
      <c r="F76" s="21">
        <v>22.1</v>
      </c>
      <c r="G76" s="13" t="s">
        <v>93</v>
      </c>
      <c r="H76" s="13"/>
      <c r="I76" s="13"/>
    </row>
    <row r="77" spans="1:10">
      <c r="A77" s="13" t="s">
        <v>10</v>
      </c>
      <c r="B77" s="13" t="s">
        <v>11</v>
      </c>
      <c r="C77" s="13" t="s">
        <v>37</v>
      </c>
      <c r="D77" s="13" t="s">
        <v>39</v>
      </c>
      <c r="E77" s="13" t="s">
        <v>16</v>
      </c>
      <c r="F77" s="21">
        <v>22.5</v>
      </c>
      <c r="G77" s="13" t="s">
        <v>93</v>
      </c>
      <c r="H77" s="13"/>
      <c r="I77" s="13"/>
    </row>
    <row r="78" spans="1:10">
      <c r="A78" s="13" t="s">
        <v>10</v>
      </c>
      <c r="B78" s="13" t="s">
        <v>11</v>
      </c>
      <c r="C78" s="13" t="s">
        <v>37</v>
      </c>
      <c r="D78" s="13" t="s">
        <v>38</v>
      </c>
      <c r="E78" s="13" t="s">
        <v>17</v>
      </c>
      <c r="F78" s="21">
        <v>24.1</v>
      </c>
      <c r="G78" s="13" t="s">
        <v>93</v>
      </c>
      <c r="H78" s="13"/>
      <c r="I78" s="13"/>
    </row>
    <row r="79" spans="1:10">
      <c r="A79" s="22" t="s">
        <v>10</v>
      </c>
      <c r="B79" s="22" t="s">
        <v>11</v>
      </c>
      <c r="C79" s="22" t="s">
        <v>37</v>
      </c>
      <c r="D79" s="22" t="s">
        <v>39</v>
      </c>
      <c r="E79" s="22" t="s">
        <v>17</v>
      </c>
      <c r="F79" s="23">
        <v>24.7</v>
      </c>
      <c r="G79" s="22" t="s">
        <v>93</v>
      </c>
      <c r="H79" s="22"/>
      <c r="I79" s="13"/>
    </row>
    <row r="80" spans="1:10">
      <c r="A80" s="13" t="s">
        <v>10</v>
      </c>
      <c r="B80" s="13" t="s">
        <v>11</v>
      </c>
      <c r="C80" s="13" t="s">
        <v>12</v>
      </c>
      <c r="D80" s="13" t="s">
        <v>12</v>
      </c>
      <c r="E80" s="13" t="s">
        <v>13</v>
      </c>
      <c r="F80" s="13">
        <v>11.2</v>
      </c>
      <c r="G80" s="13" t="s">
        <v>96</v>
      </c>
      <c r="H80" s="13"/>
      <c r="I80" s="13"/>
      <c r="J80" s="6"/>
    </row>
    <row r="81" spans="1:10">
      <c r="A81" s="13" t="s">
        <v>10</v>
      </c>
      <c r="B81" s="13" t="s">
        <v>11</v>
      </c>
      <c r="C81" s="13" t="s">
        <v>12</v>
      </c>
      <c r="D81" s="13" t="s">
        <v>12</v>
      </c>
      <c r="E81" s="13" t="s">
        <v>14</v>
      </c>
      <c r="F81" s="13">
        <v>4.0999999999999996</v>
      </c>
      <c r="G81" s="13" t="s">
        <v>96</v>
      </c>
      <c r="H81" s="13"/>
      <c r="I81" s="13"/>
      <c r="J81" s="6"/>
    </row>
    <row r="82" spans="1:10">
      <c r="A82" s="13" t="s">
        <v>10</v>
      </c>
      <c r="B82" s="13" t="s">
        <v>11</v>
      </c>
      <c r="C82" s="13" t="s">
        <v>12</v>
      </c>
      <c r="D82" s="13" t="s">
        <v>12</v>
      </c>
      <c r="E82" s="13" t="s">
        <v>15</v>
      </c>
      <c r="F82" s="13">
        <v>10.3</v>
      </c>
      <c r="G82" s="13" t="s">
        <v>96</v>
      </c>
      <c r="H82" s="13"/>
      <c r="I82" s="13"/>
      <c r="J82" s="6"/>
    </row>
    <row r="83" spans="1:10">
      <c r="A83" s="13" t="s">
        <v>10</v>
      </c>
      <c r="B83" s="13" t="s">
        <v>11</v>
      </c>
      <c r="C83" s="13" t="s">
        <v>12</v>
      </c>
      <c r="D83" s="13" t="s">
        <v>12</v>
      </c>
      <c r="E83" s="13" t="s">
        <v>16</v>
      </c>
      <c r="F83" s="13">
        <v>19.399999999999999</v>
      </c>
      <c r="G83" s="13" t="s">
        <v>96</v>
      </c>
      <c r="H83" s="13"/>
      <c r="I83" s="13"/>
      <c r="J83" s="6"/>
    </row>
    <row r="84" spans="1:10">
      <c r="A84" s="13" t="s">
        <v>10</v>
      </c>
      <c r="B84" s="13" t="s">
        <v>11</v>
      </c>
      <c r="C84" s="13" t="s">
        <v>12</v>
      </c>
      <c r="D84" s="13" t="s">
        <v>12</v>
      </c>
      <c r="E84" s="13" t="s">
        <v>17</v>
      </c>
      <c r="F84" s="13">
        <v>24.4</v>
      </c>
      <c r="G84" s="13" t="s">
        <v>96</v>
      </c>
      <c r="H84" s="13"/>
      <c r="I84" s="13"/>
      <c r="J84" s="6"/>
    </row>
    <row r="85" spans="1:10">
      <c r="A85" s="13" t="s">
        <v>10</v>
      </c>
      <c r="B85" s="13" t="s">
        <v>11</v>
      </c>
      <c r="C85" s="13" t="s">
        <v>18</v>
      </c>
      <c r="D85" s="13" t="s">
        <v>19</v>
      </c>
      <c r="E85" s="13" t="s">
        <v>13</v>
      </c>
      <c r="F85" s="13">
        <v>10.4</v>
      </c>
      <c r="G85" s="13" t="s">
        <v>96</v>
      </c>
      <c r="H85" s="13"/>
      <c r="I85" s="13"/>
      <c r="J85" s="6"/>
    </row>
    <row r="86" spans="1:10">
      <c r="A86" s="13" t="s">
        <v>10</v>
      </c>
      <c r="B86" s="13" t="s">
        <v>11</v>
      </c>
      <c r="C86" s="13" t="s">
        <v>18</v>
      </c>
      <c r="D86" s="13" t="s">
        <v>20</v>
      </c>
      <c r="E86" s="13" t="s">
        <v>13</v>
      </c>
      <c r="F86" s="13">
        <v>12</v>
      </c>
      <c r="G86" s="13" t="s">
        <v>96</v>
      </c>
      <c r="H86" s="13"/>
      <c r="I86" s="13"/>
    </row>
    <row r="87" spans="1:10">
      <c r="A87" s="13" t="s">
        <v>10</v>
      </c>
      <c r="B87" s="13" t="s">
        <v>11</v>
      </c>
      <c r="C87" s="13" t="s">
        <v>18</v>
      </c>
      <c r="D87" s="13" t="s">
        <v>19</v>
      </c>
      <c r="E87" s="13" t="s">
        <v>14</v>
      </c>
      <c r="F87" s="13">
        <v>3.9</v>
      </c>
      <c r="G87" s="13" t="s">
        <v>96</v>
      </c>
      <c r="H87" s="13"/>
      <c r="I87" s="13"/>
    </row>
    <row r="88" spans="1:10">
      <c r="A88" s="13" t="s">
        <v>10</v>
      </c>
      <c r="B88" s="13" t="s">
        <v>11</v>
      </c>
      <c r="C88" s="13" t="s">
        <v>18</v>
      </c>
      <c r="D88" s="13" t="s">
        <v>20</v>
      </c>
      <c r="E88" s="13" t="s">
        <v>14</v>
      </c>
      <c r="F88" s="21">
        <v>4.4000000000000004</v>
      </c>
      <c r="G88" s="13" t="s">
        <v>96</v>
      </c>
      <c r="H88" s="13"/>
      <c r="I88" s="13"/>
    </row>
    <row r="89" spans="1:10">
      <c r="A89" s="13" t="s">
        <v>10</v>
      </c>
      <c r="B89" s="13" t="s">
        <v>11</v>
      </c>
      <c r="C89" s="13" t="s">
        <v>18</v>
      </c>
      <c r="D89" s="13" t="s">
        <v>19</v>
      </c>
      <c r="E89" s="13" t="s">
        <v>15</v>
      </c>
      <c r="F89" s="13">
        <v>9.3000000000000007</v>
      </c>
      <c r="G89" s="13" t="s">
        <v>96</v>
      </c>
      <c r="H89" s="13"/>
      <c r="I89" s="13"/>
    </row>
    <row r="90" spans="1:10">
      <c r="A90" s="13" t="s">
        <v>10</v>
      </c>
      <c r="B90" s="13" t="s">
        <v>11</v>
      </c>
      <c r="C90" s="13" t="s">
        <v>18</v>
      </c>
      <c r="D90" s="13" t="s">
        <v>20</v>
      </c>
      <c r="E90" s="13" t="s">
        <v>15</v>
      </c>
      <c r="F90" s="21">
        <v>11.3</v>
      </c>
      <c r="G90" s="13" t="s">
        <v>96</v>
      </c>
      <c r="H90" s="13"/>
      <c r="I90" s="13"/>
      <c r="J90" s="6"/>
    </row>
    <row r="91" spans="1:10">
      <c r="A91" s="13" t="s">
        <v>10</v>
      </c>
      <c r="B91" s="13" t="s">
        <v>11</v>
      </c>
      <c r="C91" s="13" t="s">
        <v>18</v>
      </c>
      <c r="D91" s="13" t="s">
        <v>19</v>
      </c>
      <c r="E91" s="13" t="s">
        <v>16</v>
      </c>
      <c r="F91" s="13">
        <v>18.5</v>
      </c>
      <c r="G91" s="13" t="s">
        <v>96</v>
      </c>
      <c r="H91" s="13"/>
      <c r="I91" s="13"/>
      <c r="J91" s="6"/>
    </row>
    <row r="92" spans="1:10">
      <c r="A92" s="13" t="s">
        <v>10</v>
      </c>
      <c r="B92" s="13" t="s">
        <v>11</v>
      </c>
      <c r="C92" s="13" t="s">
        <v>18</v>
      </c>
      <c r="D92" s="13" t="s">
        <v>20</v>
      </c>
      <c r="E92" s="13" t="s">
        <v>16</v>
      </c>
      <c r="F92" s="21">
        <v>20.399999999999999</v>
      </c>
      <c r="G92" s="13" t="s">
        <v>96</v>
      </c>
      <c r="H92" s="13"/>
      <c r="I92" s="13"/>
      <c r="J92" s="6"/>
    </row>
    <row r="93" spans="1:10">
      <c r="A93" s="13" t="s">
        <v>10</v>
      </c>
      <c r="B93" s="13" t="s">
        <v>11</v>
      </c>
      <c r="C93" s="13" t="s">
        <v>18</v>
      </c>
      <c r="D93" s="13" t="s">
        <v>19</v>
      </c>
      <c r="E93" s="13" t="s">
        <v>17</v>
      </c>
      <c r="F93" s="13">
        <v>23.6</v>
      </c>
      <c r="G93" s="13" t="s">
        <v>96</v>
      </c>
      <c r="H93" s="13"/>
      <c r="I93" s="13"/>
      <c r="J93" s="6"/>
    </row>
    <row r="94" spans="1:10">
      <c r="A94" s="13" t="s">
        <v>10</v>
      </c>
      <c r="B94" s="13" t="s">
        <v>11</v>
      </c>
      <c r="C94" s="13" t="s">
        <v>18</v>
      </c>
      <c r="D94" s="13" t="s">
        <v>20</v>
      </c>
      <c r="E94" s="13" t="s">
        <v>17</v>
      </c>
      <c r="F94" s="21">
        <v>25.1</v>
      </c>
      <c r="G94" s="13" t="s">
        <v>96</v>
      </c>
      <c r="H94" s="13"/>
      <c r="I94" s="13"/>
      <c r="J94" s="6"/>
    </row>
    <row r="95" spans="1:10">
      <c r="A95" s="13" t="s">
        <v>10</v>
      </c>
      <c r="B95" s="13" t="s">
        <v>11</v>
      </c>
      <c r="C95" s="13" t="s">
        <v>21</v>
      </c>
      <c r="D95" s="13" t="s">
        <v>22</v>
      </c>
      <c r="E95" s="13" t="s">
        <v>13</v>
      </c>
      <c r="F95" s="13">
        <v>7.5</v>
      </c>
      <c r="G95" s="13" t="s">
        <v>96</v>
      </c>
      <c r="H95" s="13"/>
      <c r="I95" s="13"/>
      <c r="J95" s="6"/>
    </row>
    <row r="96" spans="1:10">
      <c r="A96" s="13" t="s">
        <v>10</v>
      </c>
      <c r="B96" s="13" t="s">
        <v>11</v>
      </c>
      <c r="C96" s="13" t="s">
        <v>21</v>
      </c>
      <c r="D96" s="13" t="s">
        <v>23</v>
      </c>
      <c r="E96" s="13" t="s">
        <v>13</v>
      </c>
      <c r="F96" s="13">
        <v>11.3</v>
      </c>
      <c r="G96" s="13" t="s">
        <v>96</v>
      </c>
      <c r="H96" s="13"/>
      <c r="I96" s="13"/>
      <c r="J96" s="6"/>
    </row>
    <row r="97" spans="1:10">
      <c r="A97" s="13" t="s">
        <v>10</v>
      </c>
      <c r="B97" s="13" t="s">
        <v>11</v>
      </c>
      <c r="C97" s="13" t="s">
        <v>21</v>
      </c>
      <c r="D97" s="13" t="s">
        <v>22</v>
      </c>
      <c r="E97" s="13" t="s">
        <v>14</v>
      </c>
      <c r="F97" s="13">
        <v>3.1</v>
      </c>
      <c r="G97" s="13" t="s">
        <v>96</v>
      </c>
      <c r="H97" s="13">
        <v>1</v>
      </c>
      <c r="I97" s="13"/>
    </row>
    <row r="98" spans="1:10">
      <c r="A98" s="13" t="s">
        <v>10</v>
      </c>
      <c r="B98" s="13" t="s">
        <v>11</v>
      </c>
      <c r="C98" s="13" t="s">
        <v>21</v>
      </c>
      <c r="D98" s="13" t="s">
        <v>23</v>
      </c>
      <c r="E98" s="13" t="s">
        <v>14</v>
      </c>
      <c r="F98" s="21">
        <v>4.2</v>
      </c>
      <c r="G98" s="13" t="s">
        <v>96</v>
      </c>
      <c r="H98" s="13"/>
      <c r="I98" s="13"/>
    </row>
    <row r="99" spans="1:10">
      <c r="A99" s="13" t="s">
        <v>10</v>
      </c>
      <c r="B99" s="13" t="s">
        <v>11</v>
      </c>
      <c r="C99" s="13" t="s">
        <v>21</v>
      </c>
      <c r="D99" s="13" t="s">
        <v>22</v>
      </c>
      <c r="E99" s="13" t="s">
        <v>15</v>
      </c>
      <c r="F99" s="13">
        <v>12.2</v>
      </c>
      <c r="G99" s="13" t="s">
        <v>96</v>
      </c>
      <c r="H99" s="13"/>
      <c r="I99" s="13"/>
    </row>
    <row r="100" spans="1:10">
      <c r="A100" s="13" t="s">
        <v>10</v>
      </c>
      <c r="B100" s="13" t="s">
        <v>11</v>
      </c>
      <c r="C100" s="13" t="s">
        <v>21</v>
      </c>
      <c r="D100" s="13" t="s">
        <v>23</v>
      </c>
      <c r="E100" s="13" t="s">
        <v>15</v>
      </c>
      <c r="F100" s="21">
        <v>10.3</v>
      </c>
      <c r="G100" s="13" t="s">
        <v>96</v>
      </c>
      <c r="H100" s="13"/>
      <c r="I100" s="13"/>
    </row>
    <row r="101" spans="1:10">
      <c r="A101" s="13" t="s">
        <v>10</v>
      </c>
      <c r="B101" s="13" t="s">
        <v>11</v>
      </c>
      <c r="C101" s="13" t="s">
        <v>21</v>
      </c>
      <c r="D101" s="13" t="s">
        <v>22</v>
      </c>
      <c r="E101" s="13" t="s">
        <v>16</v>
      </c>
      <c r="F101" s="13">
        <v>21.2</v>
      </c>
      <c r="G101" s="13" t="s">
        <v>96</v>
      </c>
      <c r="H101" s="13"/>
      <c r="I101" s="13"/>
      <c r="J101" s="6"/>
    </row>
    <row r="102" spans="1:10">
      <c r="A102" s="13" t="s">
        <v>10</v>
      </c>
      <c r="B102" s="13" t="s">
        <v>11</v>
      </c>
      <c r="C102" s="13" t="s">
        <v>21</v>
      </c>
      <c r="D102" s="13" t="s">
        <v>23</v>
      </c>
      <c r="E102" s="13" t="s">
        <v>16</v>
      </c>
      <c r="F102" s="21">
        <v>19.399999999999999</v>
      </c>
      <c r="G102" s="13" t="s">
        <v>96</v>
      </c>
      <c r="H102" s="13"/>
      <c r="I102" s="13"/>
      <c r="J102" s="6"/>
    </row>
    <row r="103" spans="1:10">
      <c r="A103" s="13" t="s">
        <v>10</v>
      </c>
      <c r="B103" s="13" t="s">
        <v>11</v>
      </c>
      <c r="C103" s="13" t="s">
        <v>21</v>
      </c>
      <c r="D103" s="13" t="s">
        <v>22</v>
      </c>
      <c r="E103" s="13" t="s">
        <v>17</v>
      </c>
      <c r="F103" s="13" t="s">
        <v>24</v>
      </c>
      <c r="G103" s="13" t="s">
        <v>96</v>
      </c>
      <c r="H103" s="13"/>
      <c r="I103" s="13"/>
      <c r="J103" s="6"/>
    </row>
    <row r="104" spans="1:10">
      <c r="A104" s="13" t="s">
        <v>10</v>
      </c>
      <c r="B104" s="13" t="s">
        <v>11</v>
      </c>
      <c r="C104" s="13" t="s">
        <v>21</v>
      </c>
      <c r="D104" s="13" t="s">
        <v>23</v>
      </c>
      <c r="E104" s="13" t="s">
        <v>17</v>
      </c>
      <c r="F104" s="21">
        <v>24.5</v>
      </c>
      <c r="G104" s="13" t="s">
        <v>96</v>
      </c>
      <c r="H104" s="13"/>
      <c r="I104" s="13"/>
      <c r="J104" s="6"/>
    </row>
    <row r="105" spans="1:10">
      <c r="A105" s="13" t="s">
        <v>10</v>
      </c>
      <c r="B105" s="13" t="s">
        <v>11</v>
      </c>
      <c r="C105" s="13" t="s">
        <v>25</v>
      </c>
      <c r="D105" s="13" t="s">
        <v>26</v>
      </c>
      <c r="E105" s="13" t="s">
        <v>13</v>
      </c>
      <c r="F105" s="13">
        <v>10.8</v>
      </c>
      <c r="G105" s="13" t="s">
        <v>96</v>
      </c>
      <c r="H105" s="13"/>
      <c r="I105" s="13"/>
      <c r="J105" s="6"/>
    </row>
    <row r="106" spans="1:10">
      <c r="A106" s="13" t="s">
        <v>10</v>
      </c>
      <c r="B106" s="13" t="s">
        <v>11</v>
      </c>
      <c r="C106" s="13" t="s">
        <v>25</v>
      </c>
      <c r="D106" s="13" t="s">
        <v>27</v>
      </c>
      <c r="E106" s="13" t="s">
        <v>13</v>
      </c>
      <c r="F106" s="13">
        <v>12.1</v>
      </c>
      <c r="G106" s="13" t="s">
        <v>96</v>
      </c>
      <c r="H106" s="13"/>
      <c r="I106" s="13"/>
    </row>
    <row r="107" spans="1:10">
      <c r="A107" s="13" t="s">
        <v>10</v>
      </c>
      <c r="B107" s="13" t="s">
        <v>11</v>
      </c>
      <c r="C107" s="13" t="s">
        <v>25</v>
      </c>
      <c r="D107" s="13" t="s">
        <v>26</v>
      </c>
      <c r="E107" s="13" t="s">
        <v>14</v>
      </c>
      <c r="F107" s="13">
        <v>4.0999999999999996</v>
      </c>
      <c r="G107" s="13" t="s">
        <v>96</v>
      </c>
      <c r="H107" s="13"/>
      <c r="I107" s="13"/>
    </row>
    <row r="108" spans="1:10">
      <c r="A108" s="13" t="s">
        <v>10</v>
      </c>
      <c r="B108" s="13" t="s">
        <v>11</v>
      </c>
      <c r="C108" s="13" t="s">
        <v>25</v>
      </c>
      <c r="D108" s="13" t="s">
        <v>27</v>
      </c>
      <c r="E108" s="13" t="s">
        <v>14</v>
      </c>
      <c r="F108" s="21">
        <v>4.0999999999999996</v>
      </c>
      <c r="G108" s="13" t="s">
        <v>96</v>
      </c>
      <c r="H108" s="13"/>
      <c r="I108" s="13"/>
    </row>
    <row r="109" spans="1:10">
      <c r="A109" s="13" t="s">
        <v>10</v>
      </c>
      <c r="B109" s="13" t="s">
        <v>11</v>
      </c>
      <c r="C109" s="13" t="s">
        <v>25</v>
      </c>
      <c r="D109" s="13" t="s">
        <v>26</v>
      </c>
      <c r="E109" s="13" t="s">
        <v>15</v>
      </c>
      <c r="F109" s="13">
        <v>10.199999999999999</v>
      </c>
      <c r="G109" s="13" t="s">
        <v>96</v>
      </c>
      <c r="H109" s="13"/>
      <c r="I109" s="13"/>
    </row>
    <row r="110" spans="1:10">
      <c r="A110" s="13" t="s">
        <v>10</v>
      </c>
      <c r="B110" s="13" t="s">
        <v>11</v>
      </c>
      <c r="C110" s="13" t="s">
        <v>25</v>
      </c>
      <c r="D110" s="13" t="s">
        <v>27</v>
      </c>
      <c r="E110" s="13" t="s">
        <v>15</v>
      </c>
      <c r="F110" s="21">
        <v>10.6</v>
      </c>
      <c r="G110" s="13" t="s">
        <v>96</v>
      </c>
      <c r="H110" s="13"/>
      <c r="I110" s="13"/>
      <c r="J110" s="6"/>
    </row>
    <row r="111" spans="1:10">
      <c r="A111" s="13" t="s">
        <v>10</v>
      </c>
      <c r="B111" s="13" t="s">
        <v>11</v>
      </c>
      <c r="C111" s="13" t="s">
        <v>25</v>
      </c>
      <c r="D111" s="13" t="s">
        <v>26</v>
      </c>
      <c r="E111" s="13" t="s">
        <v>16</v>
      </c>
      <c r="F111" s="13">
        <v>19.2</v>
      </c>
      <c r="G111" s="13" t="s">
        <v>96</v>
      </c>
      <c r="H111" s="13"/>
      <c r="I111" s="13"/>
      <c r="J111" s="6"/>
    </row>
    <row r="112" spans="1:10">
      <c r="A112" s="13" t="s">
        <v>10</v>
      </c>
      <c r="B112" s="13" t="s">
        <v>11</v>
      </c>
      <c r="C112" s="13" t="s">
        <v>25</v>
      </c>
      <c r="D112" s="13" t="s">
        <v>27</v>
      </c>
      <c r="E112" s="13" t="s">
        <v>16</v>
      </c>
      <c r="F112" s="21">
        <v>19.8</v>
      </c>
      <c r="G112" s="13" t="s">
        <v>96</v>
      </c>
      <c r="H112" s="13"/>
      <c r="I112" s="13"/>
      <c r="J112" s="6"/>
    </row>
    <row r="113" spans="1:10">
      <c r="A113" s="13" t="s">
        <v>10</v>
      </c>
      <c r="B113" s="13" t="s">
        <v>11</v>
      </c>
      <c r="C113" s="13" t="s">
        <v>25</v>
      </c>
      <c r="D113" s="13" t="s">
        <v>26</v>
      </c>
      <c r="E113" s="13" t="s">
        <v>17</v>
      </c>
      <c r="F113" s="13">
        <v>24.8</v>
      </c>
      <c r="G113" s="13" t="s">
        <v>96</v>
      </c>
      <c r="H113" s="13"/>
      <c r="I113" s="13"/>
      <c r="J113" s="6"/>
    </row>
    <row r="114" spans="1:10">
      <c r="A114" s="13" t="s">
        <v>10</v>
      </c>
      <c r="B114" s="13" t="s">
        <v>11</v>
      </c>
      <c r="C114" s="13" t="s">
        <v>25</v>
      </c>
      <c r="D114" s="13" t="s">
        <v>27</v>
      </c>
      <c r="E114" s="13" t="s">
        <v>17</v>
      </c>
      <c r="F114" s="21">
        <v>23.9</v>
      </c>
      <c r="G114" s="13" t="s">
        <v>96</v>
      </c>
      <c r="H114" s="13"/>
      <c r="I114" s="13"/>
      <c r="J114" s="6"/>
    </row>
    <row r="115" spans="1:10">
      <c r="A115" s="13" t="s">
        <v>10</v>
      </c>
      <c r="B115" s="13" t="s">
        <v>11</v>
      </c>
      <c r="C115" s="13" t="s">
        <v>28</v>
      </c>
      <c r="D115" s="13" t="s">
        <v>94</v>
      </c>
      <c r="E115" s="13" t="s">
        <v>13</v>
      </c>
      <c r="F115" s="13">
        <v>15.6</v>
      </c>
      <c r="G115" s="13" t="s">
        <v>96</v>
      </c>
      <c r="H115" s="13"/>
      <c r="I115" s="13"/>
      <c r="J115" s="6"/>
    </row>
    <row r="116" spans="1:10">
      <c r="A116" s="13" t="s">
        <v>10</v>
      </c>
      <c r="B116" s="13" t="s">
        <v>11</v>
      </c>
      <c r="C116" s="13" t="s">
        <v>28</v>
      </c>
      <c r="D116" s="13" t="s">
        <v>95</v>
      </c>
      <c r="E116" s="13" t="s">
        <v>13</v>
      </c>
      <c r="F116" s="13">
        <v>9.6999999999999993</v>
      </c>
      <c r="G116" s="13" t="s">
        <v>96</v>
      </c>
      <c r="H116" s="13"/>
      <c r="I116" s="13"/>
    </row>
    <row r="117" spans="1:10">
      <c r="A117" s="13" t="s">
        <v>10</v>
      </c>
      <c r="B117" s="13" t="s">
        <v>11</v>
      </c>
      <c r="C117" s="13" t="s">
        <v>28</v>
      </c>
      <c r="D117" s="13" t="s">
        <v>94</v>
      </c>
      <c r="E117" s="13" t="s">
        <v>14</v>
      </c>
      <c r="F117" s="13">
        <v>3.7</v>
      </c>
      <c r="G117" s="13" t="s">
        <v>96</v>
      </c>
      <c r="H117" s="13"/>
      <c r="I117" s="13"/>
    </row>
    <row r="118" spans="1:10">
      <c r="A118" s="13" t="s">
        <v>10</v>
      </c>
      <c r="B118" s="13" t="s">
        <v>11</v>
      </c>
      <c r="C118" s="13" t="s">
        <v>28</v>
      </c>
      <c r="D118" s="13" t="s">
        <v>95</v>
      </c>
      <c r="E118" s="13" t="s">
        <v>14</v>
      </c>
      <c r="F118" s="21">
        <v>4.2</v>
      </c>
      <c r="G118" s="13" t="s">
        <v>96</v>
      </c>
      <c r="H118" s="13"/>
      <c r="I118" s="13"/>
    </row>
    <row r="119" spans="1:10">
      <c r="A119" s="13" t="s">
        <v>10</v>
      </c>
      <c r="B119" s="13" t="s">
        <v>11</v>
      </c>
      <c r="C119" s="13" t="s">
        <v>28</v>
      </c>
      <c r="D119" s="13" t="s">
        <v>94</v>
      </c>
      <c r="E119" s="13" t="s">
        <v>15</v>
      </c>
      <c r="F119" s="13">
        <v>12.2</v>
      </c>
      <c r="G119" s="13" t="s">
        <v>96</v>
      </c>
      <c r="H119" s="13"/>
      <c r="I119" s="13"/>
    </row>
    <row r="120" spans="1:10">
      <c r="A120" s="13" t="s">
        <v>10</v>
      </c>
      <c r="B120" s="13" t="s">
        <v>11</v>
      </c>
      <c r="C120" s="13" t="s">
        <v>28</v>
      </c>
      <c r="D120" s="13" t="s">
        <v>95</v>
      </c>
      <c r="E120" s="13" t="s">
        <v>15</v>
      </c>
      <c r="F120" s="21">
        <v>9.9</v>
      </c>
      <c r="G120" s="13" t="s">
        <v>96</v>
      </c>
      <c r="H120" s="13"/>
      <c r="I120" s="13"/>
      <c r="J120" s="6"/>
    </row>
    <row r="121" spans="1:10">
      <c r="A121" s="13" t="s">
        <v>10</v>
      </c>
      <c r="B121" s="13" t="s">
        <v>11</v>
      </c>
      <c r="C121" s="13" t="s">
        <v>28</v>
      </c>
      <c r="D121" s="13" t="s">
        <v>94</v>
      </c>
      <c r="E121" s="13" t="s">
        <v>16</v>
      </c>
      <c r="F121" s="13">
        <v>19.7</v>
      </c>
      <c r="G121" s="13" t="s">
        <v>96</v>
      </c>
      <c r="H121" s="13"/>
      <c r="I121" s="13"/>
      <c r="J121" s="6"/>
    </row>
    <row r="122" spans="1:10">
      <c r="A122" s="13" t="s">
        <v>10</v>
      </c>
      <c r="B122" s="13" t="s">
        <v>11</v>
      </c>
      <c r="C122" s="13" t="s">
        <v>28</v>
      </c>
      <c r="D122" s="13" t="s">
        <v>95</v>
      </c>
      <c r="E122" s="13" t="s">
        <v>16</v>
      </c>
      <c r="F122" s="21">
        <v>19.3</v>
      </c>
      <c r="G122" s="13" t="s">
        <v>96</v>
      </c>
      <c r="H122" s="13"/>
      <c r="I122" s="13"/>
      <c r="J122" s="6"/>
    </row>
    <row r="123" spans="1:10">
      <c r="A123" s="13" t="s">
        <v>10</v>
      </c>
      <c r="B123" s="13" t="s">
        <v>11</v>
      </c>
      <c r="C123" s="13" t="s">
        <v>28</v>
      </c>
      <c r="D123" s="13" t="s">
        <v>94</v>
      </c>
      <c r="E123" s="13" t="s">
        <v>17</v>
      </c>
      <c r="F123" s="13">
        <v>24.5</v>
      </c>
      <c r="G123" s="13" t="s">
        <v>96</v>
      </c>
      <c r="H123" s="13"/>
      <c r="I123" s="13"/>
      <c r="J123" s="6"/>
    </row>
    <row r="124" spans="1:10">
      <c r="A124" s="13" t="s">
        <v>10</v>
      </c>
      <c r="B124" s="13" t="s">
        <v>11</v>
      </c>
      <c r="C124" s="13" t="s">
        <v>28</v>
      </c>
      <c r="D124" s="13" t="s">
        <v>95</v>
      </c>
      <c r="E124" s="13" t="s">
        <v>17</v>
      </c>
      <c r="F124" s="21">
        <v>24.4</v>
      </c>
      <c r="G124" s="13" t="s">
        <v>96</v>
      </c>
      <c r="H124" s="13"/>
      <c r="I124" s="13"/>
      <c r="J124" s="6"/>
    </row>
    <row r="125" spans="1:10">
      <c r="A125" s="13" t="s">
        <v>10</v>
      </c>
      <c r="B125" s="13" t="s">
        <v>11</v>
      </c>
      <c r="C125" s="13" t="s">
        <v>31</v>
      </c>
      <c r="D125" s="13" t="s">
        <v>32</v>
      </c>
      <c r="E125" s="13" t="s">
        <v>13</v>
      </c>
      <c r="F125" s="13">
        <v>15.7</v>
      </c>
      <c r="G125" s="13" t="s">
        <v>96</v>
      </c>
      <c r="H125" s="13"/>
      <c r="I125" s="13"/>
      <c r="J125" s="6"/>
    </row>
    <row r="126" spans="1:10">
      <c r="A126" s="13" t="s">
        <v>10</v>
      </c>
      <c r="B126" s="13" t="s">
        <v>11</v>
      </c>
      <c r="C126" s="13" t="s">
        <v>31</v>
      </c>
      <c r="D126" s="13" t="s">
        <v>33</v>
      </c>
      <c r="E126" s="13" t="s">
        <v>13</v>
      </c>
      <c r="F126" s="13">
        <v>9.3000000000000007</v>
      </c>
      <c r="G126" s="13" t="s">
        <v>96</v>
      </c>
      <c r="H126" s="13"/>
      <c r="I126" s="13"/>
    </row>
    <row r="127" spans="1:10">
      <c r="A127" s="13" t="s">
        <v>10</v>
      </c>
      <c r="B127" s="13" t="s">
        <v>11</v>
      </c>
      <c r="C127" s="13" t="s">
        <v>31</v>
      </c>
      <c r="D127" s="13" t="s">
        <v>32</v>
      </c>
      <c r="E127" s="13" t="s">
        <v>14</v>
      </c>
      <c r="F127" s="13">
        <v>4.5</v>
      </c>
      <c r="G127" s="13" t="s">
        <v>96</v>
      </c>
      <c r="H127" s="13"/>
      <c r="I127" s="13"/>
    </row>
    <row r="128" spans="1:10">
      <c r="A128" s="13" t="s">
        <v>10</v>
      </c>
      <c r="B128" s="13" t="s">
        <v>11</v>
      </c>
      <c r="C128" s="13" t="s">
        <v>31</v>
      </c>
      <c r="D128" s="13" t="s">
        <v>33</v>
      </c>
      <c r="E128" s="13" t="s">
        <v>14</v>
      </c>
      <c r="F128" s="21">
        <v>4.0999999999999996</v>
      </c>
      <c r="G128" s="13" t="s">
        <v>96</v>
      </c>
      <c r="H128" s="13"/>
      <c r="I128" s="13"/>
    </row>
    <row r="129" spans="1:10">
      <c r="A129" s="13" t="s">
        <v>10</v>
      </c>
      <c r="B129" s="13" t="s">
        <v>11</v>
      </c>
      <c r="C129" s="13" t="s">
        <v>31</v>
      </c>
      <c r="D129" s="13" t="s">
        <v>32</v>
      </c>
      <c r="E129" s="13" t="s">
        <v>15</v>
      </c>
      <c r="F129" s="13">
        <v>12.6</v>
      </c>
      <c r="G129" s="13" t="s">
        <v>96</v>
      </c>
      <c r="H129" s="13"/>
      <c r="I129" s="13"/>
    </row>
    <row r="130" spans="1:10">
      <c r="A130" s="13" t="s">
        <v>10</v>
      </c>
      <c r="B130" s="13" t="s">
        <v>11</v>
      </c>
      <c r="C130" s="13" t="s">
        <v>31</v>
      </c>
      <c r="D130" s="13" t="s">
        <v>33</v>
      </c>
      <c r="E130" s="13" t="s">
        <v>15</v>
      </c>
      <c r="F130" s="21">
        <v>9.8000000000000007</v>
      </c>
      <c r="G130" s="13" t="s">
        <v>96</v>
      </c>
      <c r="H130" s="13"/>
      <c r="I130" s="13"/>
      <c r="J130" s="6"/>
    </row>
    <row r="131" spans="1:10">
      <c r="A131" s="13" t="s">
        <v>10</v>
      </c>
      <c r="B131" s="13" t="s">
        <v>11</v>
      </c>
      <c r="C131" s="13" t="s">
        <v>31</v>
      </c>
      <c r="D131" s="13" t="s">
        <v>32</v>
      </c>
      <c r="E131" s="13" t="s">
        <v>16</v>
      </c>
      <c r="F131" s="13">
        <v>20</v>
      </c>
      <c r="G131" s="13" t="s">
        <v>96</v>
      </c>
      <c r="H131" s="13"/>
      <c r="I131" s="13"/>
      <c r="J131" s="6"/>
    </row>
    <row r="132" spans="1:10">
      <c r="A132" s="13" t="s">
        <v>10</v>
      </c>
      <c r="B132" s="13" t="s">
        <v>11</v>
      </c>
      <c r="C132" s="13" t="s">
        <v>31</v>
      </c>
      <c r="D132" s="13" t="s">
        <v>33</v>
      </c>
      <c r="E132" s="13" t="s">
        <v>16</v>
      </c>
      <c r="F132" s="21">
        <v>18.899999999999999</v>
      </c>
      <c r="G132" s="13" t="s">
        <v>96</v>
      </c>
      <c r="H132" s="13"/>
      <c r="I132" s="13"/>
      <c r="J132" s="6"/>
    </row>
    <row r="133" spans="1:10">
      <c r="A133" s="13" t="s">
        <v>10</v>
      </c>
      <c r="B133" s="13" t="s">
        <v>11</v>
      </c>
      <c r="C133" s="13" t="s">
        <v>31</v>
      </c>
      <c r="D133" s="13" t="s">
        <v>32</v>
      </c>
      <c r="E133" s="13" t="s">
        <v>17</v>
      </c>
      <c r="F133" s="13">
        <v>24.5</v>
      </c>
      <c r="G133" s="13" t="s">
        <v>96</v>
      </c>
      <c r="H133" s="13"/>
      <c r="I133" s="13"/>
      <c r="J133" s="6"/>
    </row>
    <row r="134" spans="1:10">
      <c r="A134" s="13" t="s">
        <v>10</v>
      </c>
      <c r="B134" s="13" t="s">
        <v>11</v>
      </c>
      <c r="C134" s="13" t="s">
        <v>31</v>
      </c>
      <c r="D134" s="13" t="s">
        <v>33</v>
      </c>
      <c r="E134" s="13" t="s">
        <v>17</v>
      </c>
      <c r="F134" s="21">
        <v>24</v>
      </c>
      <c r="G134" s="13" t="s">
        <v>96</v>
      </c>
      <c r="H134" s="13"/>
      <c r="I134" s="13"/>
      <c r="J134" s="6"/>
    </row>
    <row r="135" spans="1:10">
      <c r="A135" s="13" t="s">
        <v>10</v>
      </c>
      <c r="B135" s="13" t="s">
        <v>11</v>
      </c>
      <c r="C135" s="13" t="s">
        <v>34</v>
      </c>
      <c r="D135" s="13" t="s">
        <v>35</v>
      </c>
      <c r="E135" s="13" t="s">
        <v>13</v>
      </c>
      <c r="F135" s="13">
        <v>11.4</v>
      </c>
      <c r="G135" s="13" t="s">
        <v>96</v>
      </c>
      <c r="H135" s="13"/>
      <c r="I135" s="13"/>
      <c r="J135" s="6"/>
    </row>
    <row r="136" spans="1:10">
      <c r="A136" s="13" t="s">
        <v>10</v>
      </c>
      <c r="B136" s="13" t="s">
        <v>11</v>
      </c>
      <c r="C136" s="13" t="s">
        <v>34</v>
      </c>
      <c r="D136" s="13" t="s">
        <v>36</v>
      </c>
      <c r="E136" s="13" t="s">
        <v>13</v>
      </c>
      <c r="F136" s="13">
        <v>11.3</v>
      </c>
      <c r="G136" s="13" t="s">
        <v>96</v>
      </c>
      <c r="H136" s="13"/>
      <c r="I136" s="13"/>
    </row>
    <row r="137" spans="1:10">
      <c r="A137" s="13" t="s">
        <v>10</v>
      </c>
      <c r="B137" s="13" t="s">
        <v>11</v>
      </c>
      <c r="C137" s="13" t="s">
        <v>34</v>
      </c>
      <c r="D137" s="13" t="s">
        <v>35</v>
      </c>
      <c r="E137" s="13" t="s">
        <v>14</v>
      </c>
      <c r="F137" s="13">
        <v>4.0999999999999996</v>
      </c>
      <c r="G137" s="13" t="s">
        <v>96</v>
      </c>
      <c r="H137" s="13"/>
      <c r="I137" s="13"/>
    </row>
    <row r="138" spans="1:10">
      <c r="A138" s="13" t="s">
        <v>10</v>
      </c>
      <c r="B138" s="13" t="s">
        <v>11</v>
      </c>
      <c r="C138" s="13" t="s">
        <v>34</v>
      </c>
      <c r="D138" s="13" t="s">
        <v>36</v>
      </c>
      <c r="E138" s="13" t="s">
        <v>14</v>
      </c>
      <c r="F138" s="21">
        <v>4.2</v>
      </c>
      <c r="G138" s="13" t="s">
        <v>96</v>
      </c>
      <c r="H138" s="13"/>
      <c r="I138" s="13"/>
    </row>
    <row r="139" spans="1:10">
      <c r="A139" s="13" t="s">
        <v>10</v>
      </c>
      <c r="B139" s="13" t="s">
        <v>11</v>
      </c>
      <c r="C139" s="13" t="s">
        <v>34</v>
      </c>
      <c r="D139" s="13" t="s">
        <v>35</v>
      </c>
      <c r="E139" s="13" t="s">
        <v>15</v>
      </c>
      <c r="F139" s="13">
        <v>9.8000000000000007</v>
      </c>
      <c r="G139" s="13" t="s">
        <v>96</v>
      </c>
      <c r="H139" s="13"/>
      <c r="I139" s="13"/>
    </row>
    <row r="140" spans="1:10">
      <c r="A140" s="13" t="s">
        <v>10</v>
      </c>
      <c r="B140" s="13" t="s">
        <v>11</v>
      </c>
      <c r="C140" s="13" t="s">
        <v>34</v>
      </c>
      <c r="D140" s="13" t="s">
        <v>36</v>
      </c>
      <c r="E140" s="13" t="s">
        <v>15</v>
      </c>
      <c r="F140" s="21">
        <v>11</v>
      </c>
      <c r="G140" s="13" t="s">
        <v>96</v>
      </c>
      <c r="H140" s="13"/>
      <c r="I140" s="13"/>
      <c r="J140" s="6"/>
    </row>
    <row r="141" spans="1:10">
      <c r="A141" s="13" t="s">
        <v>10</v>
      </c>
      <c r="B141" s="13" t="s">
        <v>11</v>
      </c>
      <c r="C141" s="13" t="s">
        <v>34</v>
      </c>
      <c r="D141" s="13" t="s">
        <v>35</v>
      </c>
      <c r="E141" s="13" t="s">
        <v>16</v>
      </c>
      <c r="F141" s="13">
        <v>19.899999999999999</v>
      </c>
      <c r="G141" s="13" t="s">
        <v>96</v>
      </c>
      <c r="H141" s="13"/>
      <c r="I141" s="13"/>
      <c r="J141" s="6"/>
    </row>
    <row r="142" spans="1:10">
      <c r="A142" s="13" t="s">
        <v>10</v>
      </c>
      <c r="B142" s="13" t="s">
        <v>11</v>
      </c>
      <c r="C142" s="13" t="s">
        <v>34</v>
      </c>
      <c r="D142" s="13" t="s">
        <v>36</v>
      </c>
      <c r="E142" s="13" t="s">
        <v>16</v>
      </c>
      <c r="F142" s="21">
        <v>19.100000000000001</v>
      </c>
      <c r="G142" s="13" t="s">
        <v>96</v>
      </c>
      <c r="H142" s="13"/>
      <c r="I142" s="13"/>
      <c r="J142" s="6"/>
    </row>
    <row r="143" spans="1:10">
      <c r="A143" s="13" t="s">
        <v>10</v>
      </c>
      <c r="B143" s="13" t="s">
        <v>11</v>
      </c>
      <c r="C143" s="13" t="s">
        <v>34</v>
      </c>
      <c r="D143" s="13" t="s">
        <v>35</v>
      </c>
      <c r="E143" s="13" t="s">
        <v>17</v>
      </c>
      <c r="F143" s="13">
        <v>24.4</v>
      </c>
      <c r="G143" s="13" t="s">
        <v>96</v>
      </c>
      <c r="H143" s="13"/>
      <c r="I143" s="13"/>
      <c r="J143" s="6"/>
    </row>
    <row r="144" spans="1:10">
      <c r="A144" s="13" t="s">
        <v>10</v>
      </c>
      <c r="B144" s="13" t="s">
        <v>11</v>
      </c>
      <c r="C144" s="13" t="s">
        <v>34</v>
      </c>
      <c r="D144" s="13" t="s">
        <v>36</v>
      </c>
      <c r="E144" s="13" t="s">
        <v>17</v>
      </c>
      <c r="F144" s="21">
        <v>24.5</v>
      </c>
      <c r="G144" s="13" t="s">
        <v>96</v>
      </c>
      <c r="H144" s="13"/>
      <c r="I144" s="13"/>
      <c r="J144" s="6"/>
    </row>
    <row r="145" spans="1:10">
      <c r="A145" s="13" t="s">
        <v>10</v>
      </c>
      <c r="B145" s="13" t="s">
        <v>11</v>
      </c>
      <c r="C145" s="13" t="s">
        <v>37</v>
      </c>
      <c r="D145" s="13" t="s">
        <v>38</v>
      </c>
      <c r="E145" s="13" t="s">
        <v>13</v>
      </c>
      <c r="F145" s="13">
        <v>10.1</v>
      </c>
      <c r="G145" s="13" t="s">
        <v>96</v>
      </c>
      <c r="H145" s="13"/>
      <c r="I145" s="13"/>
      <c r="J145" s="6"/>
    </row>
    <row r="146" spans="1:10">
      <c r="A146" s="13" t="s">
        <v>10</v>
      </c>
      <c r="B146" s="13" t="s">
        <v>11</v>
      </c>
      <c r="C146" s="13" t="s">
        <v>37</v>
      </c>
      <c r="D146" s="13" t="s">
        <v>39</v>
      </c>
      <c r="E146" s="13" t="s">
        <v>13</v>
      </c>
      <c r="F146" s="13">
        <v>13.2</v>
      </c>
      <c r="G146" s="13" t="s">
        <v>96</v>
      </c>
      <c r="H146" s="13"/>
      <c r="I146" s="13"/>
    </row>
    <row r="147" spans="1:10">
      <c r="A147" s="13" t="s">
        <v>10</v>
      </c>
      <c r="B147" s="13" t="s">
        <v>11</v>
      </c>
      <c r="C147" s="13" t="s">
        <v>37</v>
      </c>
      <c r="D147" s="13" t="s">
        <v>38</v>
      </c>
      <c r="E147" s="13" t="s">
        <v>14</v>
      </c>
      <c r="F147" s="13">
        <v>3.6</v>
      </c>
      <c r="G147" s="13" t="s">
        <v>96</v>
      </c>
      <c r="H147" s="13"/>
      <c r="I147" s="13"/>
    </row>
    <row r="148" spans="1:10">
      <c r="A148" s="13" t="s">
        <v>10</v>
      </c>
      <c r="B148" s="13" t="s">
        <v>11</v>
      </c>
      <c r="C148" s="13" t="s">
        <v>37</v>
      </c>
      <c r="D148" s="13" t="s">
        <v>39</v>
      </c>
      <c r="E148" s="13" t="s">
        <v>14</v>
      </c>
      <c r="F148" s="21">
        <v>5.4</v>
      </c>
      <c r="G148" s="13" t="s">
        <v>96</v>
      </c>
      <c r="H148" s="13"/>
      <c r="I148" s="13"/>
    </row>
    <row r="149" spans="1:10">
      <c r="A149" s="13" t="s">
        <v>10</v>
      </c>
      <c r="B149" s="13" t="s">
        <v>11</v>
      </c>
      <c r="C149" s="13" t="s">
        <v>37</v>
      </c>
      <c r="D149" s="13" t="s">
        <v>38</v>
      </c>
      <c r="E149" s="13" t="s">
        <v>15</v>
      </c>
      <c r="F149" s="13">
        <v>9.3000000000000007</v>
      </c>
      <c r="G149" s="13" t="s">
        <v>96</v>
      </c>
      <c r="H149" s="13"/>
      <c r="I149" s="13"/>
    </row>
    <row r="150" spans="1:10">
      <c r="A150" s="13" t="s">
        <v>10</v>
      </c>
      <c r="B150" s="13" t="s">
        <v>11</v>
      </c>
      <c r="C150" s="13" t="s">
        <v>37</v>
      </c>
      <c r="D150" s="13" t="s">
        <v>39</v>
      </c>
      <c r="E150" s="13" t="s">
        <v>15</v>
      </c>
      <c r="F150" s="21">
        <v>12</v>
      </c>
      <c r="G150" s="13" t="s">
        <v>96</v>
      </c>
      <c r="H150" s="13"/>
      <c r="I150" s="13"/>
      <c r="J150" s="6"/>
    </row>
    <row r="151" spans="1:10">
      <c r="A151" s="13" t="s">
        <v>10</v>
      </c>
      <c r="B151" s="13" t="s">
        <v>11</v>
      </c>
      <c r="C151" s="13" t="s">
        <v>37</v>
      </c>
      <c r="D151" s="13" t="s">
        <v>38</v>
      </c>
      <c r="E151" s="13" t="s">
        <v>16</v>
      </c>
      <c r="F151" s="13">
        <v>19.3</v>
      </c>
      <c r="G151" s="13" t="s">
        <v>96</v>
      </c>
      <c r="H151" s="13"/>
      <c r="I151" s="13"/>
      <c r="J151" s="6"/>
    </row>
    <row r="152" spans="1:10">
      <c r="A152" s="13" t="s">
        <v>10</v>
      </c>
      <c r="B152" s="13" t="s">
        <v>11</v>
      </c>
      <c r="C152" s="13" t="s">
        <v>37</v>
      </c>
      <c r="D152" s="13" t="s">
        <v>39</v>
      </c>
      <c r="E152" s="13" t="s">
        <v>16</v>
      </c>
      <c r="F152" s="21">
        <v>19.7</v>
      </c>
      <c r="G152" s="13" t="s">
        <v>96</v>
      </c>
      <c r="H152" s="13"/>
      <c r="I152" s="13"/>
      <c r="J152" s="6"/>
    </row>
    <row r="153" spans="1:10">
      <c r="A153" s="13" t="s">
        <v>10</v>
      </c>
      <c r="B153" s="13" t="s">
        <v>11</v>
      </c>
      <c r="C153" s="13" t="s">
        <v>37</v>
      </c>
      <c r="D153" s="13" t="s">
        <v>38</v>
      </c>
      <c r="E153" s="13" t="s">
        <v>17</v>
      </c>
      <c r="F153" s="13">
        <v>24.4</v>
      </c>
      <c r="G153" s="13" t="s">
        <v>96</v>
      </c>
      <c r="H153" s="13"/>
      <c r="I153" s="13"/>
      <c r="J153" s="6"/>
    </row>
    <row r="154" spans="1:10">
      <c r="A154" s="16" t="s">
        <v>10</v>
      </c>
      <c r="B154" s="16" t="s">
        <v>11</v>
      </c>
      <c r="C154" s="16" t="s">
        <v>37</v>
      </c>
      <c r="D154" s="16" t="s">
        <v>39</v>
      </c>
      <c r="E154" s="16" t="s">
        <v>17</v>
      </c>
      <c r="F154" s="24">
        <v>24.5</v>
      </c>
      <c r="G154" s="16" t="s">
        <v>96</v>
      </c>
      <c r="H154" s="16"/>
      <c r="I154" s="13"/>
      <c r="J154" s="6"/>
    </row>
  </sheetData>
  <mergeCells count="2">
    <mergeCell ref="A1:D1"/>
    <mergeCell ref="A2:D2"/>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4119"/>
  <sheetViews>
    <sheetView workbookViewId="0">
      <selection sqref="A1:F1"/>
    </sheetView>
  </sheetViews>
  <sheetFormatPr defaultRowHeight="15"/>
  <cols>
    <col min="1" max="1" width="34.42578125" customWidth="1"/>
    <col min="2" max="2" width="15.42578125" customWidth="1"/>
    <col min="3" max="3" width="18.7109375" customWidth="1"/>
    <col min="4" max="4" width="10.5703125" customWidth="1"/>
    <col min="5" max="5" width="13" customWidth="1"/>
    <col min="6" max="6" width="18.42578125" bestFit="1" customWidth="1"/>
  </cols>
  <sheetData>
    <row r="1" spans="1:6" ht="20.25" customHeight="1">
      <c r="A1" s="197" t="s">
        <v>847</v>
      </c>
      <c r="B1" s="201"/>
      <c r="C1" s="201"/>
      <c r="D1" s="201"/>
      <c r="E1" s="201"/>
      <c r="F1" s="201"/>
    </row>
    <row r="2" spans="1:6" ht="15" customHeight="1">
      <c r="A2" s="197" t="s">
        <v>813</v>
      </c>
      <c r="B2" s="201"/>
      <c r="C2" s="201"/>
      <c r="D2" s="201"/>
      <c r="E2" s="201"/>
    </row>
    <row r="4" spans="1:6">
      <c r="A4" s="2" t="s">
        <v>4</v>
      </c>
      <c r="B4" s="2" t="s">
        <v>92</v>
      </c>
      <c r="C4" s="2" t="s">
        <v>18</v>
      </c>
      <c r="D4" s="2" t="s">
        <v>262</v>
      </c>
      <c r="E4" s="2" t="s">
        <v>846</v>
      </c>
      <c r="F4" s="2" t="s">
        <v>806</v>
      </c>
    </row>
    <row r="5" spans="1:6">
      <c r="A5" t="s">
        <v>828</v>
      </c>
      <c r="B5" t="s">
        <v>573</v>
      </c>
      <c r="C5" t="s">
        <v>215</v>
      </c>
      <c r="D5" t="s">
        <v>580</v>
      </c>
      <c r="E5" t="s">
        <v>70</v>
      </c>
      <c r="F5">
        <v>121409</v>
      </c>
    </row>
    <row r="6" spans="1:6">
      <c r="A6" t="s">
        <v>828</v>
      </c>
      <c r="B6" t="s">
        <v>573</v>
      </c>
      <c r="C6" t="s">
        <v>215</v>
      </c>
      <c r="D6" t="s">
        <v>580</v>
      </c>
      <c r="E6" t="s">
        <v>72</v>
      </c>
      <c r="F6">
        <v>43241</v>
      </c>
    </row>
    <row r="7" spans="1:6">
      <c r="A7" t="s">
        <v>828</v>
      </c>
      <c r="B7" t="s">
        <v>573</v>
      </c>
      <c r="C7" t="s">
        <v>215</v>
      </c>
      <c r="D7" t="s">
        <v>580</v>
      </c>
      <c r="E7" t="s">
        <v>804</v>
      </c>
      <c r="F7">
        <v>25026</v>
      </c>
    </row>
    <row r="8" spans="1:6">
      <c r="A8" t="s">
        <v>828</v>
      </c>
      <c r="B8" t="s">
        <v>573</v>
      </c>
      <c r="C8" t="s">
        <v>215</v>
      </c>
      <c r="D8" t="s">
        <v>580</v>
      </c>
      <c r="E8" t="s">
        <v>803</v>
      </c>
      <c r="F8">
        <v>30716</v>
      </c>
    </row>
    <row r="9" spans="1:6">
      <c r="A9" t="s">
        <v>828</v>
      </c>
      <c r="B9" t="s">
        <v>573</v>
      </c>
      <c r="C9" t="s">
        <v>215</v>
      </c>
      <c r="D9" t="s">
        <v>580</v>
      </c>
      <c r="E9" t="s">
        <v>78</v>
      </c>
      <c r="F9">
        <v>11271</v>
      </c>
    </row>
    <row r="10" spans="1:6">
      <c r="A10" t="s">
        <v>828</v>
      </c>
      <c r="B10" t="s">
        <v>573</v>
      </c>
      <c r="C10" t="s">
        <v>215</v>
      </c>
      <c r="D10" t="s">
        <v>580</v>
      </c>
      <c r="E10" t="s">
        <v>75</v>
      </c>
      <c r="F10">
        <v>8316</v>
      </c>
    </row>
    <row r="11" spans="1:6">
      <c r="A11" t="s">
        <v>828</v>
      </c>
      <c r="B11" t="s">
        <v>573</v>
      </c>
      <c r="C11" t="s">
        <v>215</v>
      </c>
      <c r="D11" t="s">
        <v>580</v>
      </c>
      <c r="E11" t="s">
        <v>802</v>
      </c>
      <c r="F11">
        <v>1063</v>
      </c>
    </row>
    <row r="12" spans="1:6">
      <c r="A12" t="s">
        <v>828</v>
      </c>
      <c r="B12" t="s">
        <v>573</v>
      </c>
      <c r="C12" t="s">
        <v>215</v>
      </c>
      <c r="D12" t="s">
        <v>580</v>
      </c>
      <c r="E12" t="s">
        <v>71</v>
      </c>
      <c r="F12">
        <v>1217</v>
      </c>
    </row>
    <row r="13" spans="1:6">
      <c r="A13" t="s">
        <v>828</v>
      </c>
      <c r="B13" t="s">
        <v>573</v>
      </c>
      <c r="C13" t="s">
        <v>215</v>
      </c>
      <c r="D13" t="s">
        <v>580</v>
      </c>
      <c r="E13" t="s">
        <v>73</v>
      </c>
      <c r="F13">
        <v>341</v>
      </c>
    </row>
    <row r="14" spans="1:6">
      <c r="A14" t="s">
        <v>828</v>
      </c>
      <c r="B14" t="s">
        <v>573</v>
      </c>
      <c r="C14" t="s">
        <v>215</v>
      </c>
      <c r="D14" t="s">
        <v>580</v>
      </c>
      <c r="E14" t="s">
        <v>800</v>
      </c>
      <c r="F14">
        <v>218</v>
      </c>
    </row>
    <row r="15" spans="1:6">
      <c r="A15" t="s">
        <v>828</v>
      </c>
      <c r="B15" t="s">
        <v>573</v>
      </c>
      <c r="C15" t="s">
        <v>215</v>
      </c>
      <c r="D15" t="s">
        <v>579</v>
      </c>
      <c r="E15" t="s">
        <v>70</v>
      </c>
      <c r="F15">
        <v>653915</v>
      </c>
    </row>
    <row r="16" spans="1:6">
      <c r="A16" t="s">
        <v>828</v>
      </c>
      <c r="B16" t="s">
        <v>573</v>
      </c>
      <c r="C16" t="s">
        <v>215</v>
      </c>
      <c r="D16" t="s">
        <v>579</v>
      </c>
      <c r="E16" t="s">
        <v>72</v>
      </c>
      <c r="F16">
        <v>247187</v>
      </c>
    </row>
    <row r="17" spans="1:6">
      <c r="A17" t="s">
        <v>828</v>
      </c>
      <c r="B17" t="s">
        <v>573</v>
      </c>
      <c r="C17" t="s">
        <v>215</v>
      </c>
      <c r="D17" t="s">
        <v>579</v>
      </c>
      <c r="E17" t="s">
        <v>804</v>
      </c>
      <c r="F17">
        <v>144759</v>
      </c>
    </row>
    <row r="18" spans="1:6">
      <c r="A18" t="s">
        <v>828</v>
      </c>
      <c r="B18" t="s">
        <v>573</v>
      </c>
      <c r="C18" t="s">
        <v>215</v>
      </c>
      <c r="D18" t="s">
        <v>579</v>
      </c>
      <c r="E18" t="s">
        <v>803</v>
      </c>
      <c r="F18">
        <v>149538</v>
      </c>
    </row>
    <row r="19" spans="1:6">
      <c r="A19" t="s">
        <v>828</v>
      </c>
      <c r="B19" t="s">
        <v>573</v>
      </c>
      <c r="C19" t="s">
        <v>215</v>
      </c>
      <c r="D19" t="s">
        <v>579</v>
      </c>
      <c r="E19" t="s">
        <v>78</v>
      </c>
      <c r="F19">
        <v>47690</v>
      </c>
    </row>
    <row r="20" spans="1:6">
      <c r="A20" t="s">
        <v>828</v>
      </c>
      <c r="B20" t="s">
        <v>573</v>
      </c>
      <c r="C20" t="s">
        <v>215</v>
      </c>
      <c r="D20" t="s">
        <v>579</v>
      </c>
      <c r="E20" t="s">
        <v>75</v>
      </c>
      <c r="F20">
        <v>46467</v>
      </c>
    </row>
    <row r="21" spans="1:6">
      <c r="A21" t="s">
        <v>828</v>
      </c>
      <c r="B21" t="s">
        <v>573</v>
      </c>
      <c r="C21" t="s">
        <v>215</v>
      </c>
      <c r="D21" t="s">
        <v>579</v>
      </c>
      <c r="E21" t="s">
        <v>802</v>
      </c>
      <c r="F21">
        <v>7436</v>
      </c>
    </row>
    <row r="22" spans="1:6">
      <c r="A22" t="s">
        <v>828</v>
      </c>
      <c r="B22" t="s">
        <v>573</v>
      </c>
      <c r="C22" t="s">
        <v>215</v>
      </c>
      <c r="D22" t="s">
        <v>579</v>
      </c>
      <c r="E22" t="s">
        <v>71</v>
      </c>
      <c r="F22">
        <v>8317</v>
      </c>
    </row>
    <row r="23" spans="1:6">
      <c r="A23" t="s">
        <v>828</v>
      </c>
      <c r="B23" t="s">
        <v>573</v>
      </c>
      <c r="C23" t="s">
        <v>215</v>
      </c>
      <c r="D23" t="s">
        <v>579</v>
      </c>
      <c r="E23" t="s">
        <v>73</v>
      </c>
      <c r="F23">
        <v>1510</v>
      </c>
    </row>
    <row r="24" spans="1:6">
      <c r="A24" t="s">
        <v>828</v>
      </c>
      <c r="B24" t="s">
        <v>573</v>
      </c>
      <c r="C24" t="s">
        <v>215</v>
      </c>
      <c r="D24" t="s">
        <v>579</v>
      </c>
      <c r="E24" t="s">
        <v>800</v>
      </c>
      <c r="F24">
        <v>1011</v>
      </c>
    </row>
    <row r="25" spans="1:6">
      <c r="A25" t="s">
        <v>828</v>
      </c>
      <c r="B25" t="s">
        <v>573</v>
      </c>
      <c r="C25" t="s">
        <v>215</v>
      </c>
      <c r="D25" t="s">
        <v>578</v>
      </c>
      <c r="E25" t="s">
        <v>70</v>
      </c>
      <c r="F25">
        <v>703723</v>
      </c>
    </row>
    <row r="26" spans="1:6">
      <c r="A26" t="s">
        <v>828</v>
      </c>
      <c r="B26" t="s">
        <v>573</v>
      </c>
      <c r="C26" t="s">
        <v>215</v>
      </c>
      <c r="D26" t="s">
        <v>578</v>
      </c>
      <c r="E26" t="s">
        <v>72</v>
      </c>
      <c r="F26">
        <v>264006</v>
      </c>
    </row>
    <row r="27" spans="1:6">
      <c r="A27" t="s">
        <v>828</v>
      </c>
      <c r="B27" t="s">
        <v>573</v>
      </c>
      <c r="C27" t="s">
        <v>215</v>
      </c>
      <c r="D27" t="s">
        <v>578</v>
      </c>
      <c r="E27" t="s">
        <v>804</v>
      </c>
      <c r="F27">
        <v>153891</v>
      </c>
    </row>
    <row r="28" spans="1:6">
      <c r="A28" t="s">
        <v>828</v>
      </c>
      <c r="B28" t="s">
        <v>573</v>
      </c>
      <c r="C28" t="s">
        <v>215</v>
      </c>
      <c r="D28" t="s">
        <v>578</v>
      </c>
      <c r="E28" t="s">
        <v>803</v>
      </c>
      <c r="F28">
        <v>145989</v>
      </c>
    </row>
    <row r="29" spans="1:6">
      <c r="A29" t="s">
        <v>828</v>
      </c>
      <c r="B29" t="s">
        <v>573</v>
      </c>
      <c r="C29" t="s">
        <v>215</v>
      </c>
      <c r="D29" t="s">
        <v>578</v>
      </c>
      <c r="E29" t="s">
        <v>78</v>
      </c>
      <c r="F29">
        <v>60068</v>
      </c>
    </row>
    <row r="30" spans="1:6">
      <c r="A30" t="s">
        <v>828</v>
      </c>
      <c r="B30" t="s">
        <v>573</v>
      </c>
      <c r="C30" t="s">
        <v>215</v>
      </c>
      <c r="D30" t="s">
        <v>578</v>
      </c>
      <c r="E30" t="s">
        <v>75</v>
      </c>
      <c r="F30">
        <v>56931</v>
      </c>
    </row>
    <row r="31" spans="1:6">
      <c r="A31" t="s">
        <v>828</v>
      </c>
      <c r="B31" t="s">
        <v>573</v>
      </c>
      <c r="C31" t="s">
        <v>215</v>
      </c>
      <c r="D31" t="s">
        <v>578</v>
      </c>
      <c r="E31" t="s">
        <v>802</v>
      </c>
      <c r="F31">
        <v>9315</v>
      </c>
    </row>
    <row r="32" spans="1:6">
      <c r="A32" t="s">
        <v>828</v>
      </c>
      <c r="B32" t="s">
        <v>573</v>
      </c>
      <c r="C32" t="s">
        <v>215</v>
      </c>
      <c r="D32" t="s">
        <v>578</v>
      </c>
      <c r="E32" t="s">
        <v>71</v>
      </c>
      <c r="F32">
        <v>10244</v>
      </c>
    </row>
    <row r="33" spans="1:6">
      <c r="A33" t="s">
        <v>828</v>
      </c>
      <c r="B33" t="s">
        <v>573</v>
      </c>
      <c r="C33" t="s">
        <v>215</v>
      </c>
      <c r="D33" t="s">
        <v>578</v>
      </c>
      <c r="E33" t="s">
        <v>73</v>
      </c>
      <c r="F33">
        <v>2323</v>
      </c>
    </row>
    <row r="34" spans="1:6">
      <c r="A34" t="s">
        <v>828</v>
      </c>
      <c r="B34" t="s">
        <v>573</v>
      </c>
      <c r="C34" t="s">
        <v>215</v>
      </c>
      <c r="D34" t="s">
        <v>578</v>
      </c>
      <c r="E34" t="s">
        <v>800</v>
      </c>
      <c r="F34">
        <v>956</v>
      </c>
    </row>
    <row r="35" spans="1:6">
      <c r="A35" t="s">
        <v>828</v>
      </c>
      <c r="B35" t="s">
        <v>573</v>
      </c>
      <c r="C35" t="s">
        <v>215</v>
      </c>
      <c r="D35" t="s">
        <v>835</v>
      </c>
      <c r="E35" t="s">
        <v>70</v>
      </c>
      <c r="F35">
        <v>582087</v>
      </c>
    </row>
    <row r="36" spans="1:6">
      <c r="A36" t="s">
        <v>828</v>
      </c>
      <c r="B36" t="s">
        <v>573</v>
      </c>
      <c r="C36" t="s">
        <v>215</v>
      </c>
      <c r="D36" t="s">
        <v>835</v>
      </c>
      <c r="E36" t="s">
        <v>72</v>
      </c>
      <c r="F36">
        <v>205194</v>
      </c>
    </row>
    <row r="37" spans="1:6">
      <c r="A37" t="s">
        <v>828</v>
      </c>
      <c r="B37" t="s">
        <v>573</v>
      </c>
      <c r="C37" t="s">
        <v>215</v>
      </c>
      <c r="D37" t="s">
        <v>835</v>
      </c>
      <c r="E37" t="s">
        <v>804</v>
      </c>
      <c r="F37">
        <v>124993</v>
      </c>
    </row>
    <row r="38" spans="1:6">
      <c r="A38" t="s">
        <v>828</v>
      </c>
      <c r="B38" t="s">
        <v>573</v>
      </c>
      <c r="C38" t="s">
        <v>215</v>
      </c>
      <c r="D38" t="s">
        <v>835</v>
      </c>
      <c r="E38" t="s">
        <v>803</v>
      </c>
      <c r="F38">
        <v>123465</v>
      </c>
    </row>
    <row r="39" spans="1:6">
      <c r="A39" t="s">
        <v>828</v>
      </c>
      <c r="B39" t="s">
        <v>573</v>
      </c>
      <c r="C39" t="s">
        <v>215</v>
      </c>
      <c r="D39" t="s">
        <v>835</v>
      </c>
      <c r="E39" t="s">
        <v>78</v>
      </c>
      <c r="F39">
        <v>59341</v>
      </c>
    </row>
    <row r="40" spans="1:6">
      <c r="A40" t="s">
        <v>828</v>
      </c>
      <c r="B40" t="s">
        <v>573</v>
      </c>
      <c r="C40" t="s">
        <v>215</v>
      </c>
      <c r="D40" t="s">
        <v>835</v>
      </c>
      <c r="E40" t="s">
        <v>75</v>
      </c>
      <c r="F40">
        <v>47239</v>
      </c>
    </row>
    <row r="41" spans="1:6">
      <c r="A41" t="s">
        <v>828</v>
      </c>
      <c r="B41" t="s">
        <v>573</v>
      </c>
      <c r="C41" t="s">
        <v>215</v>
      </c>
      <c r="D41" t="s">
        <v>835</v>
      </c>
      <c r="E41" t="s">
        <v>802</v>
      </c>
      <c r="F41">
        <v>9150</v>
      </c>
    </row>
    <row r="42" spans="1:6">
      <c r="A42" t="s">
        <v>828</v>
      </c>
      <c r="B42" t="s">
        <v>573</v>
      </c>
      <c r="C42" t="s">
        <v>215</v>
      </c>
      <c r="D42" t="s">
        <v>835</v>
      </c>
      <c r="E42" t="s">
        <v>71</v>
      </c>
      <c r="F42">
        <v>9548</v>
      </c>
    </row>
    <row r="43" spans="1:6">
      <c r="A43" t="s">
        <v>828</v>
      </c>
      <c r="B43" t="s">
        <v>573</v>
      </c>
      <c r="C43" t="s">
        <v>215</v>
      </c>
      <c r="D43" t="s">
        <v>835</v>
      </c>
      <c r="E43" t="s">
        <v>73</v>
      </c>
      <c r="F43">
        <v>2416</v>
      </c>
    </row>
    <row r="44" spans="1:6">
      <c r="A44" t="s">
        <v>828</v>
      </c>
      <c r="B44" t="s">
        <v>573</v>
      </c>
      <c r="C44" t="s">
        <v>215</v>
      </c>
      <c r="D44" t="s">
        <v>835</v>
      </c>
      <c r="E44" t="s">
        <v>800</v>
      </c>
      <c r="F44">
        <v>741</v>
      </c>
    </row>
    <row r="45" spans="1:6">
      <c r="A45" t="s">
        <v>828</v>
      </c>
      <c r="B45" t="s">
        <v>573</v>
      </c>
      <c r="C45" t="s">
        <v>215</v>
      </c>
      <c r="D45" t="s">
        <v>834</v>
      </c>
      <c r="E45" t="s">
        <v>70</v>
      </c>
      <c r="F45">
        <v>482579</v>
      </c>
    </row>
    <row r="46" spans="1:6">
      <c r="A46" t="s">
        <v>828</v>
      </c>
      <c r="B46" t="s">
        <v>573</v>
      </c>
      <c r="C46" t="s">
        <v>215</v>
      </c>
      <c r="D46" t="s">
        <v>834</v>
      </c>
      <c r="E46" t="s">
        <v>72</v>
      </c>
      <c r="F46">
        <v>157329</v>
      </c>
    </row>
    <row r="47" spans="1:6">
      <c r="A47" t="s">
        <v>828</v>
      </c>
      <c r="B47" t="s">
        <v>573</v>
      </c>
      <c r="C47" t="s">
        <v>215</v>
      </c>
      <c r="D47" t="s">
        <v>834</v>
      </c>
      <c r="E47" t="s">
        <v>804</v>
      </c>
      <c r="F47">
        <v>99508</v>
      </c>
    </row>
    <row r="48" spans="1:6">
      <c r="A48" t="s">
        <v>828</v>
      </c>
      <c r="B48" t="s">
        <v>573</v>
      </c>
      <c r="C48" t="s">
        <v>215</v>
      </c>
      <c r="D48" t="s">
        <v>834</v>
      </c>
      <c r="E48" t="s">
        <v>803</v>
      </c>
      <c r="F48">
        <v>95037</v>
      </c>
    </row>
    <row r="49" spans="1:6">
      <c r="A49" t="s">
        <v>828</v>
      </c>
      <c r="B49" t="s">
        <v>573</v>
      </c>
      <c r="C49" t="s">
        <v>215</v>
      </c>
      <c r="D49" t="s">
        <v>834</v>
      </c>
      <c r="E49" t="s">
        <v>78</v>
      </c>
      <c r="F49">
        <v>64220</v>
      </c>
    </row>
    <row r="50" spans="1:6">
      <c r="A50" t="s">
        <v>828</v>
      </c>
      <c r="B50" t="s">
        <v>573</v>
      </c>
      <c r="C50" t="s">
        <v>215</v>
      </c>
      <c r="D50" t="s">
        <v>834</v>
      </c>
      <c r="E50" t="s">
        <v>75</v>
      </c>
      <c r="F50">
        <v>45187</v>
      </c>
    </row>
    <row r="51" spans="1:6">
      <c r="A51" t="s">
        <v>828</v>
      </c>
      <c r="B51" t="s">
        <v>573</v>
      </c>
      <c r="C51" t="s">
        <v>215</v>
      </c>
      <c r="D51" t="s">
        <v>834</v>
      </c>
      <c r="E51" t="s">
        <v>802</v>
      </c>
      <c r="F51">
        <v>9052</v>
      </c>
    </row>
    <row r="52" spans="1:6">
      <c r="A52" t="s">
        <v>828</v>
      </c>
      <c r="B52" t="s">
        <v>573</v>
      </c>
      <c r="C52" t="s">
        <v>215</v>
      </c>
      <c r="D52" t="s">
        <v>834</v>
      </c>
      <c r="E52" t="s">
        <v>71</v>
      </c>
      <c r="F52">
        <v>8208</v>
      </c>
    </row>
    <row r="53" spans="1:6">
      <c r="A53" t="s">
        <v>828</v>
      </c>
      <c r="B53" t="s">
        <v>573</v>
      </c>
      <c r="C53" t="s">
        <v>215</v>
      </c>
      <c r="D53" t="s">
        <v>834</v>
      </c>
      <c r="E53" t="s">
        <v>73</v>
      </c>
      <c r="F53">
        <v>2358</v>
      </c>
    </row>
    <row r="54" spans="1:6">
      <c r="A54" t="s">
        <v>828</v>
      </c>
      <c r="B54" t="s">
        <v>573</v>
      </c>
      <c r="C54" t="s">
        <v>215</v>
      </c>
      <c r="D54" t="s">
        <v>834</v>
      </c>
      <c r="E54" t="s">
        <v>800</v>
      </c>
      <c r="F54">
        <v>1680</v>
      </c>
    </row>
    <row r="55" spans="1:6">
      <c r="A55" t="s">
        <v>828</v>
      </c>
      <c r="B55" t="s">
        <v>573</v>
      </c>
      <c r="C55" t="s">
        <v>215</v>
      </c>
      <c r="D55" t="s">
        <v>833</v>
      </c>
      <c r="E55" t="s">
        <v>70</v>
      </c>
      <c r="F55">
        <v>525381</v>
      </c>
    </row>
    <row r="56" spans="1:6">
      <c r="A56" t="s">
        <v>828</v>
      </c>
      <c r="B56" t="s">
        <v>573</v>
      </c>
      <c r="C56" t="s">
        <v>215</v>
      </c>
      <c r="D56" t="s">
        <v>833</v>
      </c>
      <c r="E56" t="s">
        <v>72</v>
      </c>
      <c r="F56">
        <v>168500</v>
      </c>
    </row>
    <row r="57" spans="1:6">
      <c r="A57" t="s">
        <v>828</v>
      </c>
      <c r="B57" t="s">
        <v>573</v>
      </c>
      <c r="C57" t="s">
        <v>215</v>
      </c>
      <c r="D57" t="s">
        <v>833</v>
      </c>
      <c r="E57" t="s">
        <v>804</v>
      </c>
      <c r="F57">
        <v>108966</v>
      </c>
    </row>
    <row r="58" spans="1:6">
      <c r="A58" t="s">
        <v>828</v>
      </c>
      <c r="B58" t="s">
        <v>573</v>
      </c>
      <c r="C58" t="s">
        <v>215</v>
      </c>
      <c r="D58" t="s">
        <v>833</v>
      </c>
      <c r="E58" t="s">
        <v>803</v>
      </c>
      <c r="F58">
        <v>104933</v>
      </c>
    </row>
    <row r="59" spans="1:6">
      <c r="A59" t="s">
        <v>828</v>
      </c>
      <c r="B59" t="s">
        <v>573</v>
      </c>
      <c r="C59" t="s">
        <v>215</v>
      </c>
      <c r="D59" t="s">
        <v>833</v>
      </c>
      <c r="E59" t="s">
        <v>78</v>
      </c>
      <c r="F59">
        <v>76986</v>
      </c>
    </row>
    <row r="60" spans="1:6">
      <c r="A60" t="s">
        <v>828</v>
      </c>
      <c r="B60" t="s">
        <v>573</v>
      </c>
      <c r="C60" t="s">
        <v>215</v>
      </c>
      <c r="D60" t="s">
        <v>833</v>
      </c>
      <c r="E60" t="s">
        <v>75</v>
      </c>
      <c r="F60">
        <v>41625</v>
      </c>
    </row>
    <row r="61" spans="1:6">
      <c r="A61" t="s">
        <v>828</v>
      </c>
      <c r="B61" t="s">
        <v>573</v>
      </c>
      <c r="C61" t="s">
        <v>215</v>
      </c>
      <c r="D61" t="s">
        <v>833</v>
      </c>
      <c r="E61" t="s">
        <v>802</v>
      </c>
      <c r="F61">
        <v>7644</v>
      </c>
    </row>
    <row r="62" spans="1:6">
      <c r="A62" t="s">
        <v>828</v>
      </c>
      <c r="B62" t="s">
        <v>573</v>
      </c>
      <c r="C62" t="s">
        <v>215</v>
      </c>
      <c r="D62" t="s">
        <v>833</v>
      </c>
      <c r="E62" t="s">
        <v>71</v>
      </c>
      <c r="F62">
        <v>10604</v>
      </c>
    </row>
    <row r="63" spans="1:6">
      <c r="A63" t="s">
        <v>828</v>
      </c>
      <c r="B63" t="s">
        <v>573</v>
      </c>
      <c r="C63" t="s">
        <v>215</v>
      </c>
      <c r="D63" t="s">
        <v>833</v>
      </c>
      <c r="E63" t="s">
        <v>73</v>
      </c>
      <c r="F63">
        <v>3222</v>
      </c>
    </row>
    <row r="64" spans="1:6">
      <c r="A64" t="s">
        <v>828</v>
      </c>
      <c r="B64" t="s">
        <v>573</v>
      </c>
      <c r="C64" t="s">
        <v>215</v>
      </c>
      <c r="D64" t="s">
        <v>833</v>
      </c>
      <c r="E64" t="s">
        <v>800</v>
      </c>
      <c r="F64">
        <v>2901</v>
      </c>
    </row>
    <row r="65" spans="1:6">
      <c r="A65" t="s">
        <v>828</v>
      </c>
      <c r="B65" t="s">
        <v>573</v>
      </c>
      <c r="C65" t="s">
        <v>215</v>
      </c>
      <c r="D65" t="s">
        <v>832</v>
      </c>
      <c r="E65" t="s">
        <v>70</v>
      </c>
      <c r="F65">
        <v>672269</v>
      </c>
    </row>
    <row r="66" spans="1:6">
      <c r="A66" t="s">
        <v>828</v>
      </c>
      <c r="B66" t="s">
        <v>573</v>
      </c>
      <c r="C66" t="s">
        <v>215</v>
      </c>
      <c r="D66" t="s">
        <v>832</v>
      </c>
      <c r="E66" t="s">
        <v>72</v>
      </c>
      <c r="F66">
        <v>234652</v>
      </c>
    </row>
    <row r="67" spans="1:6">
      <c r="A67" t="s">
        <v>828</v>
      </c>
      <c r="B67" t="s">
        <v>573</v>
      </c>
      <c r="C67" t="s">
        <v>215</v>
      </c>
      <c r="D67" t="s">
        <v>832</v>
      </c>
      <c r="E67" t="s">
        <v>804</v>
      </c>
      <c r="F67">
        <v>149766</v>
      </c>
    </row>
    <row r="68" spans="1:6">
      <c r="A68" t="s">
        <v>828</v>
      </c>
      <c r="B68" t="s">
        <v>573</v>
      </c>
      <c r="C68" t="s">
        <v>215</v>
      </c>
      <c r="D68" t="s">
        <v>832</v>
      </c>
      <c r="E68" t="s">
        <v>803</v>
      </c>
      <c r="F68">
        <v>129847</v>
      </c>
    </row>
    <row r="69" spans="1:6">
      <c r="A69" t="s">
        <v>828</v>
      </c>
      <c r="B69" t="s">
        <v>573</v>
      </c>
      <c r="C69" t="s">
        <v>215</v>
      </c>
      <c r="D69" t="s">
        <v>832</v>
      </c>
      <c r="E69" t="s">
        <v>78</v>
      </c>
      <c r="F69">
        <v>84239</v>
      </c>
    </row>
    <row r="70" spans="1:6">
      <c r="A70" t="s">
        <v>828</v>
      </c>
      <c r="B70" t="s">
        <v>573</v>
      </c>
      <c r="C70" t="s">
        <v>215</v>
      </c>
      <c r="D70" t="s">
        <v>832</v>
      </c>
      <c r="E70" t="s">
        <v>75</v>
      </c>
      <c r="F70">
        <v>46371</v>
      </c>
    </row>
    <row r="71" spans="1:6">
      <c r="A71" t="s">
        <v>828</v>
      </c>
      <c r="B71" t="s">
        <v>573</v>
      </c>
      <c r="C71" t="s">
        <v>215</v>
      </c>
      <c r="D71" t="s">
        <v>832</v>
      </c>
      <c r="E71" t="s">
        <v>802</v>
      </c>
      <c r="F71">
        <v>9101</v>
      </c>
    </row>
    <row r="72" spans="1:6">
      <c r="A72" t="s">
        <v>828</v>
      </c>
      <c r="B72" t="s">
        <v>573</v>
      </c>
      <c r="C72" t="s">
        <v>215</v>
      </c>
      <c r="D72" t="s">
        <v>832</v>
      </c>
      <c r="E72" t="s">
        <v>71</v>
      </c>
      <c r="F72">
        <v>12285</v>
      </c>
    </row>
    <row r="73" spans="1:6">
      <c r="A73" t="s">
        <v>828</v>
      </c>
      <c r="B73" t="s">
        <v>573</v>
      </c>
      <c r="C73" t="s">
        <v>215</v>
      </c>
      <c r="D73" t="s">
        <v>832</v>
      </c>
      <c r="E73" t="s">
        <v>73</v>
      </c>
      <c r="F73">
        <v>4085</v>
      </c>
    </row>
    <row r="74" spans="1:6">
      <c r="A74" t="s">
        <v>828</v>
      </c>
      <c r="B74" t="s">
        <v>573</v>
      </c>
      <c r="C74" t="s">
        <v>215</v>
      </c>
      <c r="D74" t="s">
        <v>832</v>
      </c>
      <c r="E74" t="s">
        <v>800</v>
      </c>
      <c r="F74">
        <v>1923</v>
      </c>
    </row>
    <row r="75" spans="1:6">
      <c r="A75" t="s">
        <v>828</v>
      </c>
      <c r="B75" t="s">
        <v>573</v>
      </c>
      <c r="C75" t="s">
        <v>215</v>
      </c>
      <c r="D75" t="s">
        <v>831</v>
      </c>
      <c r="E75" t="s">
        <v>70</v>
      </c>
      <c r="F75">
        <v>754232</v>
      </c>
    </row>
    <row r="76" spans="1:6">
      <c r="A76" t="s">
        <v>828</v>
      </c>
      <c r="B76" t="s">
        <v>573</v>
      </c>
      <c r="C76" t="s">
        <v>215</v>
      </c>
      <c r="D76" t="s">
        <v>831</v>
      </c>
      <c r="E76" t="s">
        <v>72</v>
      </c>
      <c r="F76">
        <v>266930</v>
      </c>
    </row>
    <row r="77" spans="1:6">
      <c r="A77" t="s">
        <v>828</v>
      </c>
      <c r="B77" t="s">
        <v>573</v>
      </c>
      <c r="C77" t="s">
        <v>215</v>
      </c>
      <c r="D77" t="s">
        <v>831</v>
      </c>
      <c r="E77" t="s">
        <v>804</v>
      </c>
      <c r="F77">
        <v>164027</v>
      </c>
    </row>
    <row r="78" spans="1:6">
      <c r="A78" t="s">
        <v>828</v>
      </c>
      <c r="B78" t="s">
        <v>573</v>
      </c>
      <c r="C78" t="s">
        <v>215</v>
      </c>
      <c r="D78" t="s">
        <v>831</v>
      </c>
      <c r="E78" t="s">
        <v>803</v>
      </c>
      <c r="F78">
        <v>149388</v>
      </c>
    </row>
    <row r="79" spans="1:6">
      <c r="A79" t="s">
        <v>828</v>
      </c>
      <c r="B79" t="s">
        <v>573</v>
      </c>
      <c r="C79" t="s">
        <v>215</v>
      </c>
      <c r="D79" t="s">
        <v>831</v>
      </c>
      <c r="E79" t="s">
        <v>78</v>
      </c>
      <c r="F79">
        <v>91676</v>
      </c>
    </row>
    <row r="80" spans="1:6">
      <c r="A80" t="s">
        <v>828</v>
      </c>
      <c r="B80" t="s">
        <v>573</v>
      </c>
      <c r="C80" t="s">
        <v>215</v>
      </c>
      <c r="D80" t="s">
        <v>831</v>
      </c>
      <c r="E80" t="s">
        <v>75</v>
      </c>
      <c r="F80">
        <v>51888</v>
      </c>
    </row>
    <row r="81" spans="1:6">
      <c r="A81" t="s">
        <v>828</v>
      </c>
      <c r="B81" t="s">
        <v>573</v>
      </c>
      <c r="C81" t="s">
        <v>215</v>
      </c>
      <c r="D81" t="s">
        <v>831</v>
      </c>
      <c r="E81" t="s">
        <v>802</v>
      </c>
      <c r="F81">
        <v>10951</v>
      </c>
    </row>
    <row r="82" spans="1:6">
      <c r="A82" t="s">
        <v>828</v>
      </c>
      <c r="B82" t="s">
        <v>573</v>
      </c>
      <c r="C82" t="s">
        <v>215</v>
      </c>
      <c r="D82" t="s">
        <v>831</v>
      </c>
      <c r="E82" t="s">
        <v>71</v>
      </c>
      <c r="F82">
        <v>13046</v>
      </c>
    </row>
    <row r="83" spans="1:6">
      <c r="A83" t="s">
        <v>828</v>
      </c>
      <c r="B83" t="s">
        <v>573</v>
      </c>
      <c r="C83" t="s">
        <v>215</v>
      </c>
      <c r="D83" t="s">
        <v>831</v>
      </c>
      <c r="E83" t="s">
        <v>73</v>
      </c>
      <c r="F83">
        <v>4599</v>
      </c>
    </row>
    <row r="84" spans="1:6">
      <c r="A84" t="s">
        <v>828</v>
      </c>
      <c r="B84" t="s">
        <v>573</v>
      </c>
      <c r="C84" t="s">
        <v>215</v>
      </c>
      <c r="D84" t="s">
        <v>831</v>
      </c>
      <c r="E84" t="s">
        <v>800</v>
      </c>
      <c r="F84">
        <v>1727</v>
      </c>
    </row>
    <row r="85" spans="1:6">
      <c r="A85" t="s">
        <v>828</v>
      </c>
      <c r="B85" t="s">
        <v>573</v>
      </c>
      <c r="C85" t="s">
        <v>215</v>
      </c>
      <c r="D85" t="s">
        <v>830</v>
      </c>
      <c r="E85" t="s">
        <v>70</v>
      </c>
      <c r="F85">
        <v>779210</v>
      </c>
    </row>
    <row r="86" spans="1:6">
      <c r="A86" t="s">
        <v>828</v>
      </c>
      <c r="B86" t="s">
        <v>573</v>
      </c>
      <c r="C86" t="s">
        <v>215</v>
      </c>
      <c r="D86" t="s">
        <v>830</v>
      </c>
      <c r="E86" t="s">
        <v>72</v>
      </c>
      <c r="F86">
        <v>264052</v>
      </c>
    </row>
    <row r="87" spans="1:6">
      <c r="A87" t="s">
        <v>828</v>
      </c>
      <c r="B87" t="s">
        <v>573</v>
      </c>
      <c r="C87" t="s">
        <v>215</v>
      </c>
      <c r="D87" t="s">
        <v>830</v>
      </c>
      <c r="E87" t="s">
        <v>804</v>
      </c>
      <c r="F87">
        <v>171375</v>
      </c>
    </row>
    <row r="88" spans="1:6">
      <c r="A88" t="s">
        <v>828</v>
      </c>
      <c r="B88" t="s">
        <v>573</v>
      </c>
      <c r="C88" t="s">
        <v>215</v>
      </c>
      <c r="D88" t="s">
        <v>830</v>
      </c>
      <c r="E88" t="s">
        <v>803</v>
      </c>
      <c r="F88">
        <v>152392</v>
      </c>
    </row>
    <row r="89" spans="1:6">
      <c r="A89" t="s">
        <v>828</v>
      </c>
      <c r="B89" t="s">
        <v>573</v>
      </c>
      <c r="C89" t="s">
        <v>215</v>
      </c>
      <c r="D89" t="s">
        <v>830</v>
      </c>
      <c r="E89" t="s">
        <v>78</v>
      </c>
      <c r="F89">
        <v>98190</v>
      </c>
    </row>
    <row r="90" spans="1:6">
      <c r="A90" t="s">
        <v>828</v>
      </c>
      <c r="B90" t="s">
        <v>573</v>
      </c>
      <c r="C90" t="s">
        <v>215</v>
      </c>
      <c r="D90" t="s">
        <v>830</v>
      </c>
      <c r="E90" t="s">
        <v>75</v>
      </c>
      <c r="F90">
        <v>61954</v>
      </c>
    </row>
    <row r="91" spans="1:6">
      <c r="A91" t="s">
        <v>828</v>
      </c>
      <c r="B91" t="s">
        <v>573</v>
      </c>
      <c r="C91" t="s">
        <v>215</v>
      </c>
      <c r="D91" t="s">
        <v>830</v>
      </c>
      <c r="E91" t="s">
        <v>802</v>
      </c>
      <c r="F91">
        <v>12845</v>
      </c>
    </row>
    <row r="92" spans="1:6">
      <c r="A92" t="s">
        <v>828</v>
      </c>
      <c r="B92" t="s">
        <v>573</v>
      </c>
      <c r="C92" t="s">
        <v>215</v>
      </c>
      <c r="D92" t="s">
        <v>830</v>
      </c>
      <c r="E92" t="s">
        <v>71</v>
      </c>
      <c r="F92">
        <v>12573</v>
      </c>
    </row>
    <row r="93" spans="1:6">
      <c r="A93" t="s">
        <v>828</v>
      </c>
      <c r="B93" t="s">
        <v>573</v>
      </c>
      <c r="C93" t="s">
        <v>215</v>
      </c>
      <c r="D93" t="s">
        <v>830</v>
      </c>
      <c r="E93" t="s">
        <v>73</v>
      </c>
      <c r="F93">
        <v>4610</v>
      </c>
    </row>
    <row r="94" spans="1:6">
      <c r="A94" t="s">
        <v>828</v>
      </c>
      <c r="B94" t="s">
        <v>573</v>
      </c>
      <c r="C94" t="s">
        <v>215</v>
      </c>
      <c r="D94" t="s">
        <v>830</v>
      </c>
      <c r="E94" t="s">
        <v>800</v>
      </c>
      <c r="F94">
        <v>1219</v>
      </c>
    </row>
    <row r="95" spans="1:6">
      <c r="A95" t="s">
        <v>828</v>
      </c>
      <c r="B95" t="s">
        <v>573</v>
      </c>
      <c r="C95" t="s">
        <v>215</v>
      </c>
      <c r="D95" t="s">
        <v>845</v>
      </c>
      <c r="E95" t="s">
        <v>70</v>
      </c>
      <c r="F95">
        <v>886176</v>
      </c>
    </row>
    <row r="96" spans="1:6">
      <c r="A96" t="s">
        <v>828</v>
      </c>
      <c r="B96" t="s">
        <v>573</v>
      </c>
      <c r="C96" t="s">
        <v>215</v>
      </c>
      <c r="D96" t="s">
        <v>845</v>
      </c>
      <c r="E96" t="s">
        <v>72</v>
      </c>
      <c r="F96">
        <v>304929</v>
      </c>
    </row>
    <row r="97" spans="1:6">
      <c r="A97" t="s">
        <v>828</v>
      </c>
      <c r="B97" t="s">
        <v>573</v>
      </c>
      <c r="C97" t="s">
        <v>215</v>
      </c>
      <c r="D97" t="s">
        <v>845</v>
      </c>
      <c r="E97" t="s">
        <v>804</v>
      </c>
      <c r="F97">
        <v>184044</v>
      </c>
    </row>
    <row r="98" spans="1:6">
      <c r="A98" t="s">
        <v>828</v>
      </c>
      <c r="B98" t="s">
        <v>573</v>
      </c>
      <c r="C98" t="s">
        <v>215</v>
      </c>
      <c r="D98" t="s">
        <v>845</v>
      </c>
      <c r="E98" t="s">
        <v>803</v>
      </c>
      <c r="F98">
        <v>172315</v>
      </c>
    </row>
    <row r="99" spans="1:6">
      <c r="A99" t="s">
        <v>828</v>
      </c>
      <c r="B99" t="s">
        <v>573</v>
      </c>
      <c r="C99" t="s">
        <v>215</v>
      </c>
      <c r="D99" t="s">
        <v>845</v>
      </c>
      <c r="E99" t="s">
        <v>78</v>
      </c>
      <c r="F99">
        <v>112048</v>
      </c>
    </row>
    <row r="100" spans="1:6">
      <c r="A100" t="s">
        <v>828</v>
      </c>
      <c r="B100" t="s">
        <v>573</v>
      </c>
      <c r="C100" t="s">
        <v>215</v>
      </c>
      <c r="D100" t="s">
        <v>845</v>
      </c>
      <c r="E100" t="s">
        <v>75</v>
      </c>
      <c r="F100">
        <v>75715</v>
      </c>
    </row>
    <row r="101" spans="1:6">
      <c r="A101" t="s">
        <v>828</v>
      </c>
      <c r="B101" t="s">
        <v>573</v>
      </c>
      <c r="C101" t="s">
        <v>215</v>
      </c>
      <c r="D101" t="s">
        <v>845</v>
      </c>
      <c r="E101" t="s">
        <v>802</v>
      </c>
      <c r="F101">
        <v>16264</v>
      </c>
    </row>
    <row r="102" spans="1:6">
      <c r="A102" t="s">
        <v>828</v>
      </c>
      <c r="B102" t="s">
        <v>573</v>
      </c>
      <c r="C102" t="s">
        <v>215</v>
      </c>
      <c r="D102" t="s">
        <v>845</v>
      </c>
      <c r="E102" t="s">
        <v>71</v>
      </c>
      <c r="F102">
        <v>14012</v>
      </c>
    </row>
    <row r="103" spans="1:6">
      <c r="A103" t="s">
        <v>828</v>
      </c>
      <c r="B103" t="s">
        <v>573</v>
      </c>
      <c r="C103" t="s">
        <v>215</v>
      </c>
      <c r="D103" t="s">
        <v>845</v>
      </c>
      <c r="E103" t="s">
        <v>73</v>
      </c>
      <c r="F103">
        <v>5609</v>
      </c>
    </row>
    <row r="104" spans="1:6">
      <c r="A104" t="s">
        <v>828</v>
      </c>
      <c r="B104" t="s">
        <v>573</v>
      </c>
      <c r="C104" t="s">
        <v>215</v>
      </c>
      <c r="D104" t="s">
        <v>845</v>
      </c>
      <c r="E104" t="s">
        <v>800</v>
      </c>
      <c r="F104">
        <v>1240</v>
      </c>
    </row>
    <row r="105" spans="1:6">
      <c r="A105" t="s">
        <v>828</v>
      </c>
      <c r="B105" t="s">
        <v>573</v>
      </c>
      <c r="C105" t="s">
        <v>215</v>
      </c>
      <c r="D105" t="s">
        <v>844</v>
      </c>
      <c r="E105" t="s">
        <v>70</v>
      </c>
      <c r="F105">
        <v>859434</v>
      </c>
    </row>
    <row r="106" spans="1:6">
      <c r="A106" t="s">
        <v>828</v>
      </c>
      <c r="B106" t="s">
        <v>573</v>
      </c>
      <c r="C106" t="s">
        <v>215</v>
      </c>
      <c r="D106" t="s">
        <v>844</v>
      </c>
      <c r="E106" t="s">
        <v>72</v>
      </c>
      <c r="F106">
        <v>282388</v>
      </c>
    </row>
    <row r="107" spans="1:6">
      <c r="A107" t="s">
        <v>828</v>
      </c>
      <c r="B107" t="s">
        <v>573</v>
      </c>
      <c r="C107" t="s">
        <v>215</v>
      </c>
      <c r="D107" t="s">
        <v>844</v>
      </c>
      <c r="E107" t="s">
        <v>804</v>
      </c>
      <c r="F107">
        <v>159542</v>
      </c>
    </row>
    <row r="108" spans="1:6">
      <c r="A108" t="s">
        <v>828</v>
      </c>
      <c r="B108" t="s">
        <v>573</v>
      </c>
      <c r="C108" t="s">
        <v>215</v>
      </c>
      <c r="D108" t="s">
        <v>844</v>
      </c>
      <c r="E108" t="s">
        <v>803</v>
      </c>
      <c r="F108">
        <v>177018</v>
      </c>
    </row>
    <row r="109" spans="1:6">
      <c r="A109" t="s">
        <v>828</v>
      </c>
      <c r="B109" t="s">
        <v>573</v>
      </c>
      <c r="C109" t="s">
        <v>215</v>
      </c>
      <c r="D109" t="s">
        <v>844</v>
      </c>
      <c r="E109" t="s">
        <v>78</v>
      </c>
      <c r="F109">
        <v>109655</v>
      </c>
    </row>
    <row r="110" spans="1:6">
      <c r="A110" t="s">
        <v>828</v>
      </c>
      <c r="B110" t="s">
        <v>573</v>
      </c>
      <c r="C110" t="s">
        <v>215</v>
      </c>
      <c r="D110" t="s">
        <v>844</v>
      </c>
      <c r="E110" t="s">
        <v>75</v>
      </c>
      <c r="F110">
        <v>90821</v>
      </c>
    </row>
    <row r="111" spans="1:6">
      <c r="A111" t="s">
        <v>828</v>
      </c>
      <c r="B111" t="s">
        <v>573</v>
      </c>
      <c r="C111" t="s">
        <v>215</v>
      </c>
      <c r="D111" t="s">
        <v>844</v>
      </c>
      <c r="E111" t="s">
        <v>802</v>
      </c>
      <c r="F111">
        <v>18442</v>
      </c>
    </row>
    <row r="112" spans="1:6">
      <c r="A112" t="s">
        <v>828</v>
      </c>
      <c r="B112" t="s">
        <v>573</v>
      </c>
      <c r="C112" t="s">
        <v>215</v>
      </c>
      <c r="D112" t="s">
        <v>844</v>
      </c>
      <c r="E112" t="s">
        <v>71</v>
      </c>
      <c r="F112">
        <v>16425</v>
      </c>
    </row>
    <row r="113" spans="1:6">
      <c r="A113" t="s">
        <v>828</v>
      </c>
      <c r="B113" t="s">
        <v>573</v>
      </c>
      <c r="C113" t="s">
        <v>215</v>
      </c>
      <c r="D113" t="s">
        <v>844</v>
      </c>
      <c r="E113" t="s">
        <v>73</v>
      </c>
      <c r="F113">
        <v>4438</v>
      </c>
    </row>
    <row r="114" spans="1:6">
      <c r="A114" t="s">
        <v>828</v>
      </c>
      <c r="B114" t="s">
        <v>573</v>
      </c>
      <c r="C114" t="s">
        <v>215</v>
      </c>
      <c r="D114" t="s">
        <v>844</v>
      </c>
      <c r="E114" t="s">
        <v>800</v>
      </c>
      <c r="F114">
        <v>705</v>
      </c>
    </row>
    <row r="115" spans="1:6">
      <c r="A115" t="s">
        <v>828</v>
      </c>
      <c r="B115" t="s">
        <v>573</v>
      </c>
      <c r="C115" t="s">
        <v>215</v>
      </c>
      <c r="D115" t="s">
        <v>843</v>
      </c>
      <c r="E115" t="s">
        <v>70</v>
      </c>
      <c r="F115">
        <v>602239</v>
      </c>
    </row>
    <row r="116" spans="1:6">
      <c r="A116" t="s">
        <v>828</v>
      </c>
      <c r="B116" t="s">
        <v>573</v>
      </c>
      <c r="C116" t="s">
        <v>215</v>
      </c>
      <c r="D116" t="s">
        <v>843</v>
      </c>
      <c r="E116" t="s">
        <v>72</v>
      </c>
      <c r="F116">
        <v>196869</v>
      </c>
    </row>
    <row r="117" spans="1:6">
      <c r="A117" t="s">
        <v>828</v>
      </c>
      <c r="B117" t="s">
        <v>573</v>
      </c>
      <c r="C117" t="s">
        <v>215</v>
      </c>
      <c r="D117" t="s">
        <v>843</v>
      </c>
      <c r="E117" t="s">
        <v>804</v>
      </c>
      <c r="F117">
        <v>107821</v>
      </c>
    </row>
    <row r="118" spans="1:6">
      <c r="A118" t="s">
        <v>828</v>
      </c>
      <c r="B118" t="s">
        <v>573</v>
      </c>
      <c r="C118" t="s">
        <v>215</v>
      </c>
      <c r="D118" t="s">
        <v>843</v>
      </c>
      <c r="E118" t="s">
        <v>803</v>
      </c>
      <c r="F118">
        <v>128505</v>
      </c>
    </row>
    <row r="119" spans="1:6">
      <c r="A119" t="s">
        <v>828</v>
      </c>
      <c r="B119" t="s">
        <v>573</v>
      </c>
      <c r="C119" t="s">
        <v>215</v>
      </c>
      <c r="D119" t="s">
        <v>843</v>
      </c>
      <c r="E119" t="s">
        <v>78</v>
      </c>
      <c r="F119">
        <v>77108</v>
      </c>
    </row>
    <row r="120" spans="1:6">
      <c r="A120" t="s">
        <v>828</v>
      </c>
      <c r="B120" t="s">
        <v>573</v>
      </c>
      <c r="C120" t="s">
        <v>215</v>
      </c>
      <c r="D120" t="s">
        <v>843</v>
      </c>
      <c r="E120" t="s">
        <v>75</v>
      </c>
      <c r="F120">
        <v>65010</v>
      </c>
    </row>
    <row r="121" spans="1:6">
      <c r="A121" t="s">
        <v>828</v>
      </c>
      <c r="B121" t="s">
        <v>573</v>
      </c>
      <c r="C121" t="s">
        <v>215</v>
      </c>
      <c r="D121" t="s">
        <v>843</v>
      </c>
      <c r="E121" t="s">
        <v>802</v>
      </c>
      <c r="F121">
        <v>13219</v>
      </c>
    </row>
    <row r="122" spans="1:6">
      <c r="A122" t="s">
        <v>828</v>
      </c>
      <c r="B122" t="s">
        <v>573</v>
      </c>
      <c r="C122" t="s">
        <v>215</v>
      </c>
      <c r="D122" t="s">
        <v>843</v>
      </c>
      <c r="E122" t="s">
        <v>71</v>
      </c>
      <c r="F122">
        <v>10817</v>
      </c>
    </row>
    <row r="123" spans="1:6">
      <c r="A123" t="s">
        <v>828</v>
      </c>
      <c r="B123" t="s">
        <v>573</v>
      </c>
      <c r="C123" t="s">
        <v>215</v>
      </c>
      <c r="D123" t="s">
        <v>843</v>
      </c>
      <c r="E123" t="s">
        <v>73</v>
      </c>
      <c r="F123">
        <v>2603</v>
      </c>
    </row>
    <row r="124" spans="1:6">
      <c r="A124" t="s">
        <v>828</v>
      </c>
      <c r="B124" t="s">
        <v>573</v>
      </c>
      <c r="C124" t="s">
        <v>215</v>
      </c>
      <c r="D124" t="s">
        <v>843</v>
      </c>
      <c r="E124" t="s">
        <v>800</v>
      </c>
      <c r="F124">
        <v>287</v>
      </c>
    </row>
    <row r="125" spans="1:6">
      <c r="A125" t="s">
        <v>828</v>
      </c>
      <c r="B125" t="s">
        <v>573</v>
      </c>
      <c r="C125" t="s">
        <v>215</v>
      </c>
      <c r="D125" t="s">
        <v>842</v>
      </c>
      <c r="E125" t="s">
        <v>70</v>
      </c>
      <c r="F125">
        <v>393470</v>
      </c>
    </row>
    <row r="126" spans="1:6">
      <c r="A126" t="s">
        <v>828</v>
      </c>
      <c r="B126" t="s">
        <v>573</v>
      </c>
      <c r="C126" t="s">
        <v>215</v>
      </c>
      <c r="D126" t="s">
        <v>842</v>
      </c>
      <c r="E126" t="s">
        <v>72</v>
      </c>
      <c r="F126">
        <v>129735</v>
      </c>
    </row>
    <row r="127" spans="1:6">
      <c r="A127" t="s">
        <v>828</v>
      </c>
      <c r="B127" t="s">
        <v>573</v>
      </c>
      <c r="C127" t="s">
        <v>215</v>
      </c>
      <c r="D127" t="s">
        <v>842</v>
      </c>
      <c r="E127" t="s">
        <v>804</v>
      </c>
      <c r="F127">
        <v>68433</v>
      </c>
    </row>
    <row r="128" spans="1:6">
      <c r="A128" t="s">
        <v>828</v>
      </c>
      <c r="B128" t="s">
        <v>573</v>
      </c>
      <c r="C128" t="s">
        <v>215</v>
      </c>
      <c r="D128" t="s">
        <v>842</v>
      </c>
      <c r="E128" t="s">
        <v>803</v>
      </c>
      <c r="F128">
        <v>83292</v>
      </c>
    </row>
    <row r="129" spans="1:6">
      <c r="A129" t="s">
        <v>828</v>
      </c>
      <c r="B129" t="s">
        <v>573</v>
      </c>
      <c r="C129" t="s">
        <v>215</v>
      </c>
      <c r="D129" t="s">
        <v>842</v>
      </c>
      <c r="E129" t="s">
        <v>78</v>
      </c>
      <c r="F129">
        <v>51962</v>
      </c>
    </row>
    <row r="130" spans="1:6">
      <c r="A130" t="s">
        <v>828</v>
      </c>
      <c r="B130" t="s">
        <v>573</v>
      </c>
      <c r="C130" t="s">
        <v>215</v>
      </c>
      <c r="D130" t="s">
        <v>842</v>
      </c>
      <c r="E130" t="s">
        <v>75</v>
      </c>
      <c r="F130">
        <v>42937</v>
      </c>
    </row>
    <row r="131" spans="1:6">
      <c r="A131" t="s">
        <v>828</v>
      </c>
      <c r="B131" t="s">
        <v>573</v>
      </c>
      <c r="C131" t="s">
        <v>215</v>
      </c>
      <c r="D131" t="s">
        <v>842</v>
      </c>
      <c r="E131" t="s">
        <v>802</v>
      </c>
      <c r="F131">
        <v>8922</v>
      </c>
    </row>
    <row r="132" spans="1:6">
      <c r="A132" t="s">
        <v>828</v>
      </c>
      <c r="B132" t="s">
        <v>573</v>
      </c>
      <c r="C132" t="s">
        <v>215</v>
      </c>
      <c r="D132" t="s">
        <v>842</v>
      </c>
      <c r="E132" t="s">
        <v>71</v>
      </c>
      <c r="F132">
        <v>6589</v>
      </c>
    </row>
    <row r="133" spans="1:6">
      <c r="A133" t="s">
        <v>828</v>
      </c>
      <c r="B133" t="s">
        <v>573</v>
      </c>
      <c r="C133" t="s">
        <v>215</v>
      </c>
      <c r="D133" t="s">
        <v>842</v>
      </c>
      <c r="E133" t="s">
        <v>73</v>
      </c>
      <c r="F133">
        <v>1395</v>
      </c>
    </row>
    <row r="134" spans="1:6">
      <c r="A134" t="s">
        <v>828</v>
      </c>
      <c r="B134" t="s">
        <v>573</v>
      </c>
      <c r="C134" t="s">
        <v>215</v>
      </c>
      <c r="D134" t="s">
        <v>842</v>
      </c>
      <c r="E134" t="s">
        <v>800</v>
      </c>
      <c r="F134">
        <v>205</v>
      </c>
    </row>
    <row r="135" spans="1:6">
      <c r="A135" t="s">
        <v>828</v>
      </c>
      <c r="B135" t="s">
        <v>573</v>
      </c>
      <c r="C135" t="s">
        <v>215</v>
      </c>
      <c r="D135" t="s">
        <v>841</v>
      </c>
      <c r="E135" t="s">
        <v>70</v>
      </c>
      <c r="F135">
        <v>243024</v>
      </c>
    </row>
    <row r="136" spans="1:6">
      <c r="A136" t="s">
        <v>828</v>
      </c>
      <c r="B136" t="s">
        <v>573</v>
      </c>
      <c r="C136" t="s">
        <v>215</v>
      </c>
      <c r="D136" t="s">
        <v>841</v>
      </c>
      <c r="E136" t="s">
        <v>72</v>
      </c>
      <c r="F136">
        <v>81823</v>
      </c>
    </row>
    <row r="137" spans="1:6">
      <c r="A137" t="s">
        <v>828</v>
      </c>
      <c r="B137" t="s">
        <v>573</v>
      </c>
      <c r="C137" t="s">
        <v>215</v>
      </c>
      <c r="D137" t="s">
        <v>841</v>
      </c>
      <c r="E137" t="s">
        <v>804</v>
      </c>
      <c r="F137">
        <v>41637</v>
      </c>
    </row>
    <row r="138" spans="1:6">
      <c r="A138" t="s">
        <v>828</v>
      </c>
      <c r="B138" t="s">
        <v>573</v>
      </c>
      <c r="C138" t="s">
        <v>215</v>
      </c>
      <c r="D138" t="s">
        <v>841</v>
      </c>
      <c r="E138" t="s">
        <v>803</v>
      </c>
      <c r="F138">
        <v>49160</v>
      </c>
    </row>
    <row r="139" spans="1:6">
      <c r="A139" t="s">
        <v>828</v>
      </c>
      <c r="B139" t="s">
        <v>573</v>
      </c>
      <c r="C139" t="s">
        <v>215</v>
      </c>
      <c r="D139" t="s">
        <v>841</v>
      </c>
      <c r="E139" t="s">
        <v>78</v>
      </c>
      <c r="F139">
        <v>33214</v>
      </c>
    </row>
    <row r="140" spans="1:6">
      <c r="A140" t="s">
        <v>828</v>
      </c>
      <c r="B140" t="s">
        <v>573</v>
      </c>
      <c r="C140" t="s">
        <v>215</v>
      </c>
      <c r="D140" t="s">
        <v>841</v>
      </c>
      <c r="E140" t="s">
        <v>75</v>
      </c>
      <c r="F140">
        <v>27191</v>
      </c>
    </row>
    <row r="141" spans="1:6">
      <c r="A141" t="s">
        <v>828</v>
      </c>
      <c r="B141" t="s">
        <v>573</v>
      </c>
      <c r="C141" t="s">
        <v>215</v>
      </c>
      <c r="D141" t="s">
        <v>841</v>
      </c>
      <c r="E141" t="s">
        <v>802</v>
      </c>
      <c r="F141">
        <v>5628</v>
      </c>
    </row>
    <row r="142" spans="1:6">
      <c r="A142" t="s">
        <v>828</v>
      </c>
      <c r="B142" t="s">
        <v>573</v>
      </c>
      <c r="C142" t="s">
        <v>215</v>
      </c>
      <c r="D142" t="s">
        <v>841</v>
      </c>
      <c r="E142" t="s">
        <v>71</v>
      </c>
      <c r="F142">
        <v>3722</v>
      </c>
    </row>
    <row r="143" spans="1:6">
      <c r="A143" t="s">
        <v>828</v>
      </c>
      <c r="B143" t="s">
        <v>573</v>
      </c>
      <c r="C143" t="s">
        <v>215</v>
      </c>
      <c r="D143" t="s">
        <v>841</v>
      </c>
      <c r="E143" t="s">
        <v>73</v>
      </c>
      <c r="F143">
        <v>572</v>
      </c>
    </row>
    <row r="144" spans="1:6">
      <c r="A144" t="s">
        <v>828</v>
      </c>
      <c r="B144" t="s">
        <v>573</v>
      </c>
      <c r="C144" t="s">
        <v>215</v>
      </c>
      <c r="D144" t="s">
        <v>841</v>
      </c>
      <c r="E144" t="s">
        <v>800</v>
      </c>
      <c r="F144">
        <v>77</v>
      </c>
    </row>
    <row r="145" spans="1:6">
      <c r="A145" t="s">
        <v>828</v>
      </c>
      <c r="B145" t="s">
        <v>573</v>
      </c>
      <c r="C145" t="s">
        <v>215</v>
      </c>
      <c r="D145" t="s">
        <v>840</v>
      </c>
      <c r="E145" t="s">
        <v>70</v>
      </c>
      <c r="F145">
        <v>148696</v>
      </c>
    </row>
    <row r="146" spans="1:6">
      <c r="A146" t="s">
        <v>828</v>
      </c>
      <c r="B146" t="s">
        <v>573</v>
      </c>
      <c r="C146" t="s">
        <v>215</v>
      </c>
      <c r="D146" t="s">
        <v>840</v>
      </c>
      <c r="E146" t="s">
        <v>72</v>
      </c>
      <c r="F146">
        <v>50337</v>
      </c>
    </row>
    <row r="147" spans="1:6">
      <c r="A147" t="s">
        <v>828</v>
      </c>
      <c r="B147" t="s">
        <v>573</v>
      </c>
      <c r="C147" t="s">
        <v>215</v>
      </c>
      <c r="D147" t="s">
        <v>840</v>
      </c>
      <c r="E147" t="s">
        <v>804</v>
      </c>
      <c r="F147">
        <v>25540</v>
      </c>
    </row>
    <row r="148" spans="1:6">
      <c r="A148" t="s">
        <v>828</v>
      </c>
      <c r="B148" t="s">
        <v>573</v>
      </c>
      <c r="C148" t="s">
        <v>215</v>
      </c>
      <c r="D148" t="s">
        <v>840</v>
      </c>
      <c r="E148" t="s">
        <v>803</v>
      </c>
      <c r="F148">
        <v>28841</v>
      </c>
    </row>
    <row r="149" spans="1:6">
      <c r="A149" t="s">
        <v>828</v>
      </c>
      <c r="B149" t="s">
        <v>573</v>
      </c>
      <c r="C149" t="s">
        <v>215</v>
      </c>
      <c r="D149" t="s">
        <v>840</v>
      </c>
      <c r="E149" t="s">
        <v>78</v>
      </c>
      <c r="F149">
        <v>19933</v>
      </c>
    </row>
    <row r="150" spans="1:6">
      <c r="A150" t="s">
        <v>828</v>
      </c>
      <c r="B150" t="s">
        <v>573</v>
      </c>
      <c r="C150" t="s">
        <v>215</v>
      </c>
      <c r="D150" t="s">
        <v>840</v>
      </c>
      <c r="E150" t="s">
        <v>75</v>
      </c>
      <c r="F150">
        <v>17846</v>
      </c>
    </row>
    <row r="151" spans="1:6">
      <c r="A151" t="s">
        <v>828</v>
      </c>
      <c r="B151" t="s">
        <v>573</v>
      </c>
      <c r="C151" t="s">
        <v>215</v>
      </c>
      <c r="D151" t="s">
        <v>840</v>
      </c>
      <c r="E151" t="s">
        <v>802</v>
      </c>
      <c r="F151">
        <v>3465</v>
      </c>
    </row>
    <row r="152" spans="1:6">
      <c r="A152" t="s">
        <v>828</v>
      </c>
      <c r="B152" t="s">
        <v>573</v>
      </c>
      <c r="C152" t="s">
        <v>215</v>
      </c>
      <c r="D152" t="s">
        <v>840</v>
      </c>
      <c r="E152" t="s">
        <v>71</v>
      </c>
      <c r="F152">
        <v>2428</v>
      </c>
    </row>
    <row r="153" spans="1:6">
      <c r="A153" t="s">
        <v>828</v>
      </c>
      <c r="B153" t="s">
        <v>573</v>
      </c>
      <c r="C153" t="s">
        <v>215</v>
      </c>
      <c r="D153" t="s">
        <v>840</v>
      </c>
      <c r="E153" t="s">
        <v>73</v>
      </c>
      <c r="F153">
        <v>272</v>
      </c>
    </row>
    <row r="154" spans="1:6">
      <c r="A154" t="s">
        <v>828</v>
      </c>
      <c r="B154" t="s">
        <v>573</v>
      </c>
      <c r="C154" t="s">
        <v>215</v>
      </c>
      <c r="D154" t="s">
        <v>840</v>
      </c>
      <c r="E154" t="s">
        <v>800</v>
      </c>
      <c r="F154">
        <v>34</v>
      </c>
    </row>
    <row r="155" spans="1:6">
      <c r="A155" t="s">
        <v>828</v>
      </c>
      <c r="B155" t="s">
        <v>573</v>
      </c>
      <c r="C155" t="s">
        <v>215</v>
      </c>
      <c r="D155" t="s">
        <v>839</v>
      </c>
      <c r="E155" t="s">
        <v>70</v>
      </c>
      <c r="F155">
        <v>42848</v>
      </c>
    </row>
    <row r="156" spans="1:6">
      <c r="A156" t="s">
        <v>828</v>
      </c>
      <c r="B156" t="s">
        <v>573</v>
      </c>
      <c r="C156" t="s">
        <v>215</v>
      </c>
      <c r="D156" t="s">
        <v>839</v>
      </c>
      <c r="E156" t="s">
        <v>72</v>
      </c>
      <c r="F156">
        <v>15293</v>
      </c>
    </row>
    <row r="157" spans="1:6">
      <c r="A157" t="s">
        <v>828</v>
      </c>
      <c r="B157" t="s">
        <v>573</v>
      </c>
      <c r="C157" t="s">
        <v>215</v>
      </c>
      <c r="D157" t="s">
        <v>839</v>
      </c>
      <c r="E157" t="s">
        <v>804</v>
      </c>
      <c r="F157">
        <v>7545</v>
      </c>
    </row>
    <row r="158" spans="1:6">
      <c r="A158" t="s">
        <v>828</v>
      </c>
      <c r="B158" t="s">
        <v>573</v>
      </c>
      <c r="C158" t="s">
        <v>215</v>
      </c>
      <c r="D158" t="s">
        <v>839</v>
      </c>
      <c r="E158" t="s">
        <v>803</v>
      </c>
      <c r="F158">
        <v>7468</v>
      </c>
    </row>
    <row r="159" spans="1:6">
      <c r="A159" t="s">
        <v>828</v>
      </c>
      <c r="B159" t="s">
        <v>573</v>
      </c>
      <c r="C159" t="s">
        <v>215</v>
      </c>
      <c r="D159" t="s">
        <v>839</v>
      </c>
      <c r="E159" t="s">
        <v>78</v>
      </c>
      <c r="F159">
        <v>5640</v>
      </c>
    </row>
    <row r="160" spans="1:6">
      <c r="A160" t="s">
        <v>828</v>
      </c>
      <c r="B160" t="s">
        <v>573</v>
      </c>
      <c r="C160" t="s">
        <v>215</v>
      </c>
      <c r="D160" t="s">
        <v>839</v>
      </c>
      <c r="E160" t="s">
        <v>75</v>
      </c>
      <c r="F160">
        <v>4941</v>
      </c>
    </row>
    <row r="161" spans="1:6">
      <c r="A161" t="s">
        <v>828</v>
      </c>
      <c r="B161" t="s">
        <v>573</v>
      </c>
      <c r="C161" t="s">
        <v>215</v>
      </c>
      <c r="D161" t="s">
        <v>839</v>
      </c>
      <c r="E161" t="s">
        <v>802</v>
      </c>
      <c r="F161">
        <v>1041</v>
      </c>
    </row>
    <row r="162" spans="1:6">
      <c r="A162" t="s">
        <v>828</v>
      </c>
      <c r="B162" t="s">
        <v>573</v>
      </c>
      <c r="C162" t="s">
        <v>215</v>
      </c>
      <c r="D162" t="s">
        <v>839</v>
      </c>
      <c r="E162" t="s">
        <v>71</v>
      </c>
      <c r="F162">
        <v>855</v>
      </c>
    </row>
    <row r="163" spans="1:6">
      <c r="A163" t="s">
        <v>828</v>
      </c>
      <c r="B163" t="s">
        <v>573</v>
      </c>
      <c r="C163" t="s">
        <v>215</v>
      </c>
      <c r="D163" t="s">
        <v>839</v>
      </c>
      <c r="E163" t="s">
        <v>73</v>
      </c>
      <c r="F163">
        <v>51</v>
      </c>
    </row>
    <row r="164" spans="1:6">
      <c r="A164" t="s">
        <v>828</v>
      </c>
      <c r="B164" t="s">
        <v>573</v>
      </c>
      <c r="C164" t="s">
        <v>215</v>
      </c>
      <c r="D164" t="s">
        <v>839</v>
      </c>
      <c r="E164" t="s">
        <v>800</v>
      </c>
      <c r="F164">
        <v>14</v>
      </c>
    </row>
    <row r="165" spans="1:6">
      <c r="A165" t="s">
        <v>828</v>
      </c>
      <c r="B165" t="s">
        <v>573</v>
      </c>
      <c r="C165" t="s">
        <v>215</v>
      </c>
      <c r="D165" t="s">
        <v>838</v>
      </c>
      <c r="E165" t="s">
        <v>70</v>
      </c>
      <c r="F165">
        <v>8627</v>
      </c>
    </row>
    <row r="166" spans="1:6">
      <c r="A166" t="s">
        <v>828</v>
      </c>
      <c r="B166" t="s">
        <v>573</v>
      </c>
      <c r="C166" t="s">
        <v>215</v>
      </c>
      <c r="D166" t="s">
        <v>838</v>
      </c>
      <c r="E166" t="s">
        <v>72</v>
      </c>
      <c r="F166">
        <v>2985</v>
      </c>
    </row>
    <row r="167" spans="1:6">
      <c r="A167" t="s">
        <v>828</v>
      </c>
      <c r="B167" t="s">
        <v>573</v>
      </c>
      <c r="C167" t="s">
        <v>215</v>
      </c>
      <c r="D167" t="s">
        <v>838</v>
      </c>
      <c r="E167" t="s">
        <v>804</v>
      </c>
      <c r="F167">
        <v>1696</v>
      </c>
    </row>
    <row r="168" spans="1:6">
      <c r="A168" t="s">
        <v>828</v>
      </c>
      <c r="B168" t="s">
        <v>573</v>
      </c>
      <c r="C168" t="s">
        <v>215</v>
      </c>
      <c r="D168" t="s">
        <v>838</v>
      </c>
      <c r="E168" t="s">
        <v>803</v>
      </c>
      <c r="F168">
        <v>1397</v>
      </c>
    </row>
    <row r="169" spans="1:6">
      <c r="A169" t="s">
        <v>828</v>
      </c>
      <c r="B169" t="s">
        <v>573</v>
      </c>
      <c r="C169" t="s">
        <v>215</v>
      </c>
      <c r="D169" t="s">
        <v>838</v>
      </c>
      <c r="E169" t="s">
        <v>78</v>
      </c>
      <c r="F169">
        <v>1201</v>
      </c>
    </row>
    <row r="170" spans="1:6">
      <c r="A170" t="s">
        <v>828</v>
      </c>
      <c r="B170" t="s">
        <v>573</v>
      </c>
      <c r="C170" t="s">
        <v>215</v>
      </c>
      <c r="D170" t="s">
        <v>838</v>
      </c>
      <c r="E170" t="s">
        <v>75</v>
      </c>
      <c r="F170">
        <v>1072</v>
      </c>
    </row>
    <row r="171" spans="1:6">
      <c r="A171" t="s">
        <v>828</v>
      </c>
      <c r="B171" t="s">
        <v>573</v>
      </c>
      <c r="C171" t="s">
        <v>215</v>
      </c>
      <c r="D171" t="s">
        <v>838</v>
      </c>
      <c r="E171" t="s">
        <v>802</v>
      </c>
      <c r="F171">
        <v>172</v>
      </c>
    </row>
    <row r="172" spans="1:6">
      <c r="A172" t="s">
        <v>828</v>
      </c>
      <c r="B172" t="s">
        <v>573</v>
      </c>
      <c r="C172" t="s">
        <v>215</v>
      </c>
      <c r="D172" t="s">
        <v>838</v>
      </c>
      <c r="E172" t="s">
        <v>71</v>
      </c>
      <c r="F172">
        <v>98</v>
      </c>
    </row>
    <row r="173" spans="1:6">
      <c r="A173" t="s">
        <v>828</v>
      </c>
      <c r="B173" t="s">
        <v>573</v>
      </c>
      <c r="C173" t="s">
        <v>215</v>
      </c>
      <c r="D173" t="s">
        <v>838</v>
      </c>
      <c r="E173" t="s">
        <v>73</v>
      </c>
      <c r="F173">
        <v>6</v>
      </c>
    </row>
    <row r="174" spans="1:6">
      <c r="A174" t="s">
        <v>828</v>
      </c>
      <c r="B174" t="s">
        <v>573</v>
      </c>
      <c r="C174" t="s">
        <v>215</v>
      </c>
      <c r="D174" t="s">
        <v>837</v>
      </c>
      <c r="E174" t="s">
        <v>70</v>
      </c>
      <c r="F174">
        <v>1175</v>
      </c>
    </row>
    <row r="175" spans="1:6">
      <c r="A175" t="s">
        <v>828</v>
      </c>
      <c r="B175" t="s">
        <v>573</v>
      </c>
      <c r="C175" t="s">
        <v>215</v>
      </c>
      <c r="D175" t="s">
        <v>837</v>
      </c>
      <c r="E175" t="s">
        <v>72</v>
      </c>
      <c r="F175">
        <v>406</v>
      </c>
    </row>
    <row r="176" spans="1:6">
      <c r="A176" t="s">
        <v>828</v>
      </c>
      <c r="B176" t="s">
        <v>573</v>
      </c>
      <c r="C176" t="s">
        <v>215</v>
      </c>
      <c r="D176" t="s">
        <v>837</v>
      </c>
      <c r="E176" t="s">
        <v>804</v>
      </c>
      <c r="F176">
        <v>229</v>
      </c>
    </row>
    <row r="177" spans="1:6">
      <c r="A177" t="s">
        <v>828</v>
      </c>
      <c r="B177" t="s">
        <v>573</v>
      </c>
      <c r="C177" t="s">
        <v>215</v>
      </c>
      <c r="D177" t="s">
        <v>837</v>
      </c>
      <c r="E177" t="s">
        <v>803</v>
      </c>
      <c r="F177">
        <v>178</v>
      </c>
    </row>
    <row r="178" spans="1:6">
      <c r="A178" t="s">
        <v>828</v>
      </c>
      <c r="B178" t="s">
        <v>573</v>
      </c>
      <c r="C178" t="s">
        <v>215</v>
      </c>
      <c r="D178" t="s">
        <v>837</v>
      </c>
      <c r="E178" t="s">
        <v>78</v>
      </c>
      <c r="F178">
        <v>200</v>
      </c>
    </row>
    <row r="179" spans="1:6">
      <c r="A179" t="s">
        <v>828</v>
      </c>
      <c r="B179" t="s">
        <v>573</v>
      </c>
      <c r="C179" t="s">
        <v>215</v>
      </c>
      <c r="D179" t="s">
        <v>837</v>
      </c>
      <c r="E179" t="s">
        <v>75</v>
      </c>
      <c r="F179">
        <v>114</v>
      </c>
    </row>
    <row r="180" spans="1:6">
      <c r="A180" t="s">
        <v>828</v>
      </c>
      <c r="B180" t="s">
        <v>573</v>
      </c>
      <c r="C180" t="s">
        <v>215</v>
      </c>
      <c r="D180" t="s">
        <v>837</v>
      </c>
      <c r="E180" t="s">
        <v>802</v>
      </c>
      <c r="F180">
        <v>24</v>
      </c>
    </row>
    <row r="181" spans="1:6">
      <c r="A181" t="s">
        <v>828</v>
      </c>
      <c r="B181" t="s">
        <v>573</v>
      </c>
      <c r="C181" t="s">
        <v>215</v>
      </c>
      <c r="D181" t="s">
        <v>837</v>
      </c>
      <c r="E181" t="s">
        <v>71</v>
      </c>
      <c r="F181">
        <v>24</v>
      </c>
    </row>
    <row r="182" spans="1:6">
      <c r="A182" t="s">
        <v>828</v>
      </c>
      <c r="B182" t="s">
        <v>573</v>
      </c>
      <c r="C182" t="s">
        <v>215</v>
      </c>
      <c r="D182" t="s">
        <v>829</v>
      </c>
      <c r="E182" t="s">
        <v>70</v>
      </c>
      <c r="F182">
        <v>954488</v>
      </c>
    </row>
    <row r="183" spans="1:6">
      <c r="A183" t="s">
        <v>828</v>
      </c>
      <c r="B183" t="s">
        <v>573</v>
      </c>
      <c r="C183" t="s">
        <v>215</v>
      </c>
      <c r="D183" t="s">
        <v>829</v>
      </c>
      <c r="E183" t="s">
        <v>72</v>
      </c>
      <c r="F183">
        <v>316922</v>
      </c>
    </row>
    <row r="184" spans="1:6">
      <c r="A184" t="s">
        <v>828</v>
      </c>
      <c r="B184" t="s">
        <v>573</v>
      </c>
      <c r="C184" t="s">
        <v>215</v>
      </c>
      <c r="D184" t="s">
        <v>829</v>
      </c>
      <c r="E184" t="s">
        <v>804</v>
      </c>
      <c r="F184">
        <v>195518</v>
      </c>
    </row>
    <row r="185" spans="1:6">
      <c r="A185" t="s">
        <v>828</v>
      </c>
      <c r="B185" t="s">
        <v>573</v>
      </c>
      <c r="C185" t="s">
        <v>215</v>
      </c>
      <c r="D185" t="s">
        <v>829</v>
      </c>
      <c r="E185" t="s">
        <v>803</v>
      </c>
      <c r="F185">
        <v>188789</v>
      </c>
    </row>
    <row r="186" spans="1:6">
      <c r="A186" t="s">
        <v>828</v>
      </c>
      <c r="B186" t="s">
        <v>573</v>
      </c>
      <c r="C186" t="s">
        <v>215</v>
      </c>
      <c r="D186" t="s">
        <v>829</v>
      </c>
      <c r="E186" t="s">
        <v>78</v>
      </c>
      <c r="F186">
        <v>122200</v>
      </c>
    </row>
    <row r="187" spans="1:6">
      <c r="A187" t="s">
        <v>828</v>
      </c>
      <c r="B187" t="s">
        <v>573</v>
      </c>
      <c r="C187" t="s">
        <v>215</v>
      </c>
      <c r="D187" t="s">
        <v>829</v>
      </c>
      <c r="E187" t="s">
        <v>75</v>
      </c>
      <c r="F187">
        <v>88873</v>
      </c>
    </row>
    <row r="188" spans="1:6">
      <c r="A188" t="s">
        <v>828</v>
      </c>
      <c r="B188" t="s">
        <v>573</v>
      </c>
      <c r="C188" t="s">
        <v>215</v>
      </c>
      <c r="D188" t="s">
        <v>829</v>
      </c>
      <c r="E188" t="s">
        <v>802</v>
      </c>
      <c r="F188">
        <v>19297</v>
      </c>
    </row>
    <row r="189" spans="1:6">
      <c r="A189" t="s">
        <v>828</v>
      </c>
      <c r="B189" t="s">
        <v>573</v>
      </c>
      <c r="C189" t="s">
        <v>215</v>
      </c>
      <c r="D189" t="s">
        <v>829</v>
      </c>
      <c r="E189" t="s">
        <v>71</v>
      </c>
      <c r="F189">
        <v>15804</v>
      </c>
    </row>
    <row r="190" spans="1:6">
      <c r="A190" t="s">
        <v>828</v>
      </c>
      <c r="B190" t="s">
        <v>573</v>
      </c>
      <c r="C190" t="s">
        <v>215</v>
      </c>
      <c r="D190" t="s">
        <v>829</v>
      </c>
      <c r="E190" t="s">
        <v>73</v>
      </c>
      <c r="F190">
        <v>5870</v>
      </c>
    </row>
    <row r="191" spans="1:6">
      <c r="A191" t="s">
        <v>828</v>
      </c>
      <c r="B191" t="s">
        <v>573</v>
      </c>
      <c r="C191" t="s">
        <v>215</v>
      </c>
      <c r="D191" t="s">
        <v>829</v>
      </c>
      <c r="E191" t="s">
        <v>800</v>
      </c>
      <c r="F191">
        <v>1215</v>
      </c>
    </row>
    <row r="192" spans="1:6">
      <c r="A192" t="s">
        <v>828</v>
      </c>
      <c r="B192" t="s">
        <v>573</v>
      </c>
      <c r="C192" t="s">
        <v>215</v>
      </c>
      <c r="D192" t="s">
        <v>836</v>
      </c>
      <c r="E192" t="s">
        <v>70</v>
      </c>
      <c r="F192">
        <v>925043</v>
      </c>
    </row>
    <row r="193" spans="1:6">
      <c r="A193" t="s">
        <v>828</v>
      </c>
      <c r="B193" t="s">
        <v>573</v>
      </c>
      <c r="C193" t="s">
        <v>215</v>
      </c>
      <c r="D193" t="s">
        <v>836</v>
      </c>
      <c r="E193" t="s">
        <v>72</v>
      </c>
      <c r="F193">
        <v>303071</v>
      </c>
    </row>
    <row r="194" spans="1:6">
      <c r="A194" t="s">
        <v>828</v>
      </c>
      <c r="B194" t="s">
        <v>573</v>
      </c>
      <c r="C194" t="s">
        <v>215</v>
      </c>
      <c r="D194" t="s">
        <v>836</v>
      </c>
      <c r="E194" t="s">
        <v>804</v>
      </c>
      <c r="F194">
        <v>179141</v>
      </c>
    </row>
    <row r="195" spans="1:6">
      <c r="A195" t="s">
        <v>828</v>
      </c>
      <c r="B195" t="s">
        <v>573</v>
      </c>
      <c r="C195" t="s">
        <v>215</v>
      </c>
      <c r="D195" t="s">
        <v>836</v>
      </c>
      <c r="E195" t="s">
        <v>803</v>
      </c>
      <c r="F195">
        <v>187998</v>
      </c>
    </row>
    <row r="196" spans="1:6">
      <c r="A196" t="s">
        <v>828</v>
      </c>
      <c r="B196" t="s">
        <v>573</v>
      </c>
      <c r="C196" t="s">
        <v>215</v>
      </c>
      <c r="D196" t="s">
        <v>836</v>
      </c>
      <c r="E196" t="s">
        <v>78</v>
      </c>
      <c r="F196">
        <v>118947</v>
      </c>
    </row>
    <row r="197" spans="1:6">
      <c r="A197" t="s">
        <v>828</v>
      </c>
      <c r="B197" t="s">
        <v>573</v>
      </c>
      <c r="C197" t="s">
        <v>215</v>
      </c>
      <c r="D197" t="s">
        <v>836</v>
      </c>
      <c r="E197" t="s">
        <v>75</v>
      </c>
      <c r="F197">
        <v>93070</v>
      </c>
    </row>
    <row r="198" spans="1:6">
      <c r="A198" t="s">
        <v>828</v>
      </c>
      <c r="B198" t="s">
        <v>573</v>
      </c>
      <c r="C198" t="s">
        <v>215</v>
      </c>
      <c r="D198" t="s">
        <v>836</v>
      </c>
      <c r="E198" t="s">
        <v>802</v>
      </c>
      <c r="F198">
        <v>19786</v>
      </c>
    </row>
    <row r="199" spans="1:6">
      <c r="A199" t="s">
        <v>828</v>
      </c>
      <c r="B199" t="s">
        <v>573</v>
      </c>
      <c r="C199" t="s">
        <v>215</v>
      </c>
      <c r="D199" t="s">
        <v>836</v>
      </c>
      <c r="E199" t="s">
        <v>71</v>
      </c>
      <c r="F199">
        <v>16364</v>
      </c>
    </row>
    <row r="200" spans="1:6">
      <c r="A200" t="s">
        <v>828</v>
      </c>
      <c r="B200" t="s">
        <v>573</v>
      </c>
      <c r="C200" t="s">
        <v>215</v>
      </c>
      <c r="D200" t="s">
        <v>836</v>
      </c>
      <c r="E200" t="s">
        <v>73</v>
      </c>
      <c r="F200">
        <v>5797</v>
      </c>
    </row>
    <row r="201" spans="1:6">
      <c r="A201" t="s">
        <v>828</v>
      </c>
      <c r="B201" t="s">
        <v>573</v>
      </c>
      <c r="C201" t="s">
        <v>215</v>
      </c>
      <c r="D201" t="s">
        <v>836</v>
      </c>
      <c r="E201" t="s">
        <v>800</v>
      </c>
      <c r="F201">
        <v>869</v>
      </c>
    </row>
    <row r="202" spans="1:6">
      <c r="A202" t="s">
        <v>828</v>
      </c>
      <c r="B202" t="s">
        <v>573</v>
      </c>
      <c r="C202" t="s">
        <v>215</v>
      </c>
      <c r="D202" t="s">
        <v>628</v>
      </c>
      <c r="E202" t="s">
        <v>70</v>
      </c>
      <c r="F202">
        <v>30</v>
      </c>
    </row>
    <row r="203" spans="1:6">
      <c r="A203" t="s">
        <v>828</v>
      </c>
      <c r="B203" t="s">
        <v>573</v>
      </c>
      <c r="C203" t="s">
        <v>215</v>
      </c>
      <c r="D203" t="s">
        <v>628</v>
      </c>
      <c r="E203" t="s">
        <v>72</v>
      </c>
      <c r="F203">
        <v>27</v>
      </c>
    </row>
    <row r="204" spans="1:6">
      <c r="A204" t="s">
        <v>828</v>
      </c>
      <c r="B204" t="s">
        <v>573</v>
      </c>
      <c r="C204" t="s">
        <v>215</v>
      </c>
      <c r="D204" t="s">
        <v>628</v>
      </c>
      <c r="E204" t="s">
        <v>803</v>
      </c>
      <c r="F204">
        <v>3</v>
      </c>
    </row>
    <row r="205" spans="1:6">
      <c r="A205" t="s">
        <v>828</v>
      </c>
      <c r="B205" t="s">
        <v>573</v>
      </c>
      <c r="C205" t="s">
        <v>214</v>
      </c>
      <c r="D205" t="s">
        <v>580</v>
      </c>
      <c r="E205" t="s">
        <v>70</v>
      </c>
      <c r="F205">
        <v>116082</v>
      </c>
    </row>
    <row r="206" spans="1:6">
      <c r="A206" t="s">
        <v>828</v>
      </c>
      <c r="B206" t="s">
        <v>573</v>
      </c>
      <c r="C206" t="s">
        <v>214</v>
      </c>
      <c r="D206" t="s">
        <v>580</v>
      </c>
      <c r="E206" t="s">
        <v>72</v>
      </c>
      <c r="F206">
        <v>40945</v>
      </c>
    </row>
    <row r="207" spans="1:6">
      <c r="A207" t="s">
        <v>828</v>
      </c>
      <c r="B207" t="s">
        <v>573</v>
      </c>
      <c r="C207" t="s">
        <v>214</v>
      </c>
      <c r="D207" t="s">
        <v>580</v>
      </c>
      <c r="E207" t="s">
        <v>804</v>
      </c>
      <c r="F207">
        <v>23900</v>
      </c>
    </row>
    <row r="208" spans="1:6">
      <c r="A208" t="s">
        <v>828</v>
      </c>
      <c r="B208" t="s">
        <v>573</v>
      </c>
      <c r="C208" t="s">
        <v>214</v>
      </c>
      <c r="D208" t="s">
        <v>580</v>
      </c>
      <c r="E208" t="s">
        <v>803</v>
      </c>
      <c r="F208">
        <v>29847</v>
      </c>
    </row>
    <row r="209" spans="1:6">
      <c r="A209" t="s">
        <v>828</v>
      </c>
      <c r="B209" t="s">
        <v>573</v>
      </c>
      <c r="C209" t="s">
        <v>214</v>
      </c>
      <c r="D209" t="s">
        <v>580</v>
      </c>
      <c r="E209" t="s">
        <v>78</v>
      </c>
      <c r="F209">
        <v>10602</v>
      </c>
    </row>
    <row r="210" spans="1:6">
      <c r="A210" t="s">
        <v>828</v>
      </c>
      <c r="B210" t="s">
        <v>573</v>
      </c>
      <c r="C210" t="s">
        <v>214</v>
      </c>
      <c r="D210" t="s">
        <v>580</v>
      </c>
      <c r="E210" t="s">
        <v>75</v>
      </c>
      <c r="F210">
        <v>7855</v>
      </c>
    </row>
    <row r="211" spans="1:6">
      <c r="A211" t="s">
        <v>828</v>
      </c>
      <c r="B211" t="s">
        <v>573</v>
      </c>
      <c r="C211" t="s">
        <v>214</v>
      </c>
      <c r="D211" t="s">
        <v>580</v>
      </c>
      <c r="E211" t="s">
        <v>802</v>
      </c>
      <c r="F211">
        <v>1013</v>
      </c>
    </row>
    <row r="212" spans="1:6">
      <c r="A212" t="s">
        <v>828</v>
      </c>
      <c r="B212" t="s">
        <v>573</v>
      </c>
      <c r="C212" t="s">
        <v>214</v>
      </c>
      <c r="D212" t="s">
        <v>580</v>
      </c>
      <c r="E212" t="s">
        <v>71</v>
      </c>
      <c r="F212">
        <v>1334</v>
      </c>
    </row>
    <row r="213" spans="1:6">
      <c r="A213" t="s">
        <v>828</v>
      </c>
      <c r="B213" t="s">
        <v>573</v>
      </c>
      <c r="C213" t="s">
        <v>214</v>
      </c>
      <c r="D213" t="s">
        <v>580</v>
      </c>
      <c r="E213" t="s">
        <v>73</v>
      </c>
      <c r="F213">
        <v>326</v>
      </c>
    </row>
    <row r="214" spans="1:6">
      <c r="A214" t="s">
        <v>828</v>
      </c>
      <c r="B214" t="s">
        <v>573</v>
      </c>
      <c r="C214" t="s">
        <v>214</v>
      </c>
      <c r="D214" t="s">
        <v>580</v>
      </c>
      <c r="E214" t="s">
        <v>800</v>
      </c>
      <c r="F214">
        <v>260</v>
      </c>
    </row>
    <row r="215" spans="1:6">
      <c r="A215" t="s">
        <v>828</v>
      </c>
      <c r="B215" t="s">
        <v>573</v>
      </c>
      <c r="C215" t="s">
        <v>214</v>
      </c>
      <c r="D215" t="s">
        <v>579</v>
      </c>
      <c r="E215" t="s">
        <v>70</v>
      </c>
      <c r="F215">
        <v>631714</v>
      </c>
    </row>
    <row r="216" spans="1:6">
      <c r="A216" t="s">
        <v>828</v>
      </c>
      <c r="B216" t="s">
        <v>573</v>
      </c>
      <c r="C216" t="s">
        <v>214</v>
      </c>
      <c r="D216" t="s">
        <v>579</v>
      </c>
      <c r="E216" t="s">
        <v>72</v>
      </c>
      <c r="F216">
        <v>238338</v>
      </c>
    </row>
    <row r="217" spans="1:6">
      <c r="A217" t="s">
        <v>828</v>
      </c>
      <c r="B217" t="s">
        <v>573</v>
      </c>
      <c r="C217" t="s">
        <v>214</v>
      </c>
      <c r="D217" t="s">
        <v>579</v>
      </c>
      <c r="E217" t="s">
        <v>804</v>
      </c>
      <c r="F217">
        <v>140737</v>
      </c>
    </row>
    <row r="218" spans="1:6">
      <c r="A218" t="s">
        <v>828</v>
      </c>
      <c r="B218" t="s">
        <v>573</v>
      </c>
      <c r="C218" t="s">
        <v>214</v>
      </c>
      <c r="D218" t="s">
        <v>579</v>
      </c>
      <c r="E218" t="s">
        <v>803</v>
      </c>
      <c r="F218">
        <v>143626</v>
      </c>
    </row>
    <row r="219" spans="1:6">
      <c r="A219" t="s">
        <v>828</v>
      </c>
      <c r="B219" t="s">
        <v>573</v>
      </c>
      <c r="C219" t="s">
        <v>214</v>
      </c>
      <c r="D219" t="s">
        <v>579</v>
      </c>
      <c r="E219" t="s">
        <v>78</v>
      </c>
      <c r="F219">
        <v>45981</v>
      </c>
    </row>
    <row r="220" spans="1:6">
      <c r="A220" t="s">
        <v>828</v>
      </c>
      <c r="B220" t="s">
        <v>573</v>
      </c>
      <c r="C220" t="s">
        <v>214</v>
      </c>
      <c r="D220" t="s">
        <v>579</v>
      </c>
      <c r="E220" t="s">
        <v>75</v>
      </c>
      <c r="F220">
        <v>45276</v>
      </c>
    </row>
    <row r="221" spans="1:6">
      <c r="A221" t="s">
        <v>828</v>
      </c>
      <c r="B221" t="s">
        <v>573</v>
      </c>
      <c r="C221" t="s">
        <v>214</v>
      </c>
      <c r="D221" t="s">
        <v>579</v>
      </c>
      <c r="E221" t="s">
        <v>802</v>
      </c>
      <c r="F221">
        <v>6782</v>
      </c>
    </row>
    <row r="222" spans="1:6">
      <c r="A222" t="s">
        <v>828</v>
      </c>
      <c r="B222" t="s">
        <v>573</v>
      </c>
      <c r="C222" t="s">
        <v>214</v>
      </c>
      <c r="D222" t="s">
        <v>579</v>
      </c>
      <c r="E222" t="s">
        <v>71</v>
      </c>
      <c r="F222">
        <v>8381</v>
      </c>
    </row>
    <row r="223" spans="1:6">
      <c r="A223" t="s">
        <v>828</v>
      </c>
      <c r="B223" t="s">
        <v>573</v>
      </c>
      <c r="C223" t="s">
        <v>214</v>
      </c>
      <c r="D223" t="s">
        <v>579</v>
      </c>
      <c r="E223" t="s">
        <v>73</v>
      </c>
      <c r="F223">
        <v>1527</v>
      </c>
    </row>
    <row r="224" spans="1:6">
      <c r="A224" t="s">
        <v>828</v>
      </c>
      <c r="B224" t="s">
        <v>573</v>
      </c>
      <c r="C224" t="s">
        <v>214</v>
      </c>
      <c r="D224" t="s">
        <v>579</v>
      </c>
      <c r="E224" t="s">
        <v>800</v>
      </c>
      <c r="F224">
        <v>1066</v>
      </c>
    </row>
    <row r="225" spans="1:6">
      <c r="A225" t="s">
        <v>828</v>
      </c>
      <c r="B225" t="s">
        <v>573</v>
      </c>
      <c r="C225" t="s">
        <v>214</v>
      </c>
      <c r="D225" t="s">
        <v>578</v>
      </c>
      <c r="E225" t="s">
        <v>70</v>
      </c>
      <c r="F225">
        <v>695648</v>
      </c>
    </row>
    <row r="226" spans="1:6">
      <c r="A226" t="s">
        <v>828</v>
      </c>
      <c r="B226" t="s">
        <v>573</v>
      </c>
      <c r="C226" t="s">
        <v>214</v>
      </c>
      <c r="D226" t="s">
        <v>578</v>
      </c>
      <c r="E226" t="s">
        <v>72</v>
      </c>
      <c r="F226">
        <v>259436</v>
      </c>
    </row>
    <row r="227" spans="1:6">
      <c r="A227" t="s">
        <v>828</v>
      </c>
      <c r="B227" t="s">
        <v>573</v>
      </c>
      <c r="C227" t="s">
        <v>214</v>
      </c>
      <c r="D227" t="s">
        <v>578</v>
      </c>
      <c r="E227" t="s">
        <v>804</v>
      </c>
      <c r="F227">
        <v>152774</v>
      </c>
    </row>
    <row r="228" spans="1:6">
      <c r="A228" t="s">
        <v>828</v>
      </c>
      <c r="B228" t="s">
        <v>573</v>
      </c>
      <c r="C228" t="s">
        <v>214</v>
      </c>
      <c r="D228" t="s">
        <v>578</v>
      </c>
      <c r="E228" t="s">
        <v>803</v>
      </c>
      <c r="F228">
        <v>144619</v>
      </c>
    </row>
    <row r="229" spans="1:6">
      <c r="A229" t="s">
        <v>828</v>
      </c>
      <c r="B229" t="s">
        <v>573</v>
      </c>
      <c r="C229" t="s">
        <v>214</v>
      </c>
      <c r="D229" t="s">
        <v>578</v>
      </c>
      <c r="E229" t="s">
        <v>78</v>
      </c>
      <c r="F229">
        <v>59589</v>
      </c>
    </row>
    <row r="230" spans="1:6">
      <c r="A230" t="s">
        <v>828</v>
      </c>
      <c r="B230" t="s">
        <v>573</v>
      </c>
      <c r="C230" t="s">
        <v>214</v>
      </c>
      <c r="D230" t="s">
        <v>578</v>
      </c>
      <c r="E230" t="s">
        <v>75</v>
      </c>
      <c r="F230">
        <v>55271</v>
      </c>
    </row>
    <row r="231" spans="1:6">
      <c r="A231" t="s">
        <v>828</v>
      </c>
      <c r="B231" t="s">
        <v>573</v>
      </c>
      <c r="C231" t="s">
        <v>214</v>
      </c>
      <c r="D231" t="s">
        <v>578</v>
      </c>
      <c r="E231" t="s">
        <v>802</v>
      </c>
      <c r="F231">
        <v>9773</v>
      </c>
    </row>
    <row r="232" spans="1:6">
      <c r="A232" t="s">
        <v>828</v>
      </c>
      <c r="B232" t="s">
        <v>573</v>
      </c>
      <c r="C232" t="s">
        <v>214</v>
      </c>
      <c r="D232" t="s">
        <v>578</v>
      </c>
      <c r="E232" t="s">
        <v>71</v>
      </c>
      <c r="F232">
        <v>10728</v>
      </c>
    </row>
    <row r="233" spans="1:6">
      <c r="A233" t="s">
        <v>828</v>
      </c>
      <c r="B233" t="s">
        <v>573</v>
      </c>
      <c r="C233" t="s">
        <v>214</v>
      </c>
      <c r="D233" t="s">
        <v>578</v>
      </c>
      <c r="E233" t="s">
        <v>73</v>
      </c>
      <c r="F233">
        <v>2504</v>
      </c>
    </row>
    <row r="234" spans="1:6">
      <c r="A234" t="s">
        <v>828</v>
      </c>
      <c r="B234" t="s">
        <v>573</v>
      </c>
      <c r="C234" t="s">
        <v>214</v>
      </c>
      <c r="D234" t="s">
        <v>578</v>
      </c>
      <c r="E234" t="s">
        <v>800</v>
      </c>
      <c r="F234">
        <v>954</v>
      </c>
    </row>
    <row r="235" spans="1:6">
      <c r="A235" t="s">
        <v>828</v>
      </c>
      <c r="B235" t="s">
        <v>573</v>
      </c>
      <c r="C235" t="s">
        <v>214</v>
      </c>
      <c r="D235" t="s">
        <v>835</v>
      </c>
      <c r="E235" t="s">
        <v>70</v>
      </c>
      <c r="F235">
        <v>617607</v>
      </c>
    </row>
    <row r="236" spans="1:6">
      <c r="A236" t="s">
        <v>828</v>
      </c>
      <c r="B236" t="s">
        <v>573</v>
      </c>
      <c r="C236" t="s">
        <v>214</v>
      </c>
      <c r="D236" t="s">
        <v>835</v>
      </c>
      <c r="E236" t="s">
        <v>72</v>
      </c>
      <c r="F236">
        <v>217765</v>
      </c>
    </row>
    <row r="237" spans="1:6">
      <c r="A237" t="s">
        <v>828</v>
      </c>
      <c r="B237" t="s">
        <v>573</v>
      </c>
      <c r="C237" t="s">
        <v>214</v>
      </c>
      <c r="D237" t="s">
        <v>835</v>
      </c>
      <c r="E237" t="s">
        <v>804</v>
      </c>
      <c r="F237">
        <v>131307</v>
      </c>
    </row>
    <row r="238" spans="1:6">
      <c r="A238" t="s">
        <v>828</v>
      </c>
      <c r="B238" t="s">
        <v>573</v>
      </c>
      <c r="C238" t="s">
        <v>214</v>
      </c>
      <c r="D238" t="s">
        <v>835</v>
      </c>
      <c r="E238" t="s">
        <v>803</v>
      </c>
      <c r="F238">
        <v>129790</v>
      </c>
    </row>
    <row r="239" spans="1:6">
      <c r="A239" t="s">
        <v>828</v>
      </c>
      <c r="B239" t="s">
        <v>573</v>
      </c>
      <c r="C239" t="s">
        <v>214</v>
      </c>
      <c r="D239" t="s">
        <v>835</v>
      </c>
      <c r="E239" t="s">
        <v>78</v>
      </c>
      <c r="F239">
        <v>65875</v>
      </c>
    </row>
    <row r="240" spans="1:6">
      <c r="A240" t="s">
        <v>828</v>
      </c>
      <c r="B240" t="s">
        <v>573</v>
      </c>
      <c r="C240" t="s">
        <v>214</v>
      </c>
      <c r="D240" t="s">
        <v>835</v>
      </c>
      <c r="E240" t="s">
        <v>75</v>
      </c>
      <c r="F240">
        <v>49952</v>
      </c>
    </row>
    <row r="241" spans="1:6">
      <c r="A241" t="s">
        <v>828</v>
      </c>
      <c r="B241" t="s">
        <v>573</v>
      </c>
      <c r="C241" t="s">
        <v>214</v>
      </c>
      <c r="D241" t="s">
        <v>835</v>
      </c>
      <c r="E241" t="s">
        <v>802</v>
      </c>
      <c r="F241">
        <v>9988</v>
      </c>
    </row>
    <row r="242" spans="1:6">
      <c r="A242" t="s">
        <v>828</v>
      </c>
      <c r="B242" t="s">
        <v>573</v>
      </c>
      <c r="C242" t="s">
        <v>214</v>
      </c>
      <c r="D242" t="s">
        <v>835</v>
      </c>
      <c r="E242" t="s">
        <v>71</v>
      </c>
      <c r="F242">
        <v>9295</v>
      </c>
    </row>
    <row r="243" spans="1:6">
      <c r="A243" t="s">
        <v>828</v>
      </c>
      <c r="B243" t="s">
        <v>573</v>
      </c>
      <c r="C243" t="s">
        <v>214</v>
      </c>
      <c r="D243" t="s">
        <v>835</v>
      </c>
      <c r="E243" t="s">
        <v>73</v>
      </c>
      <c r="F243">
        <v>2734</v>
      </c>
    </row>
    <row r="244" spans="1:6">
      <c r="A244" t="s">
        <v>828</v>
      </c>
      <c r="B244" t="s">
        <v>573</v>
      </c>
      <c r="C244" t="s">
        <v>214</v>
      </c>
      <c r="D244" t="s">
        <v>835</v>
      </c>
      <c r="E244" t="s">
        <v>800</v>
      </c>
      <c r="F244">
        <v>901</v>
      </c>
    </row>
    <row r="245" spans="1:6">
      <c r="A245" t="s">
        <v>828</v>
      </c>
      <c r="B245" t="s">
        <v>573</v>
      </c>
      <c r="C245" t="s">
        <v>214</v>
      </c>
      <c r="D245" t="s">
        <v>834</v>
      </c>
      <c r="E245" t="s">
        <v>70</v>
      </c>
      <c r="F245">
        <v>657734</v>
      </c>
    </row>
    <row r="246" spans="1:6">
      <c r="A246" t="s">
        <v>828</v>
      </c>
      <c r="B246" t="s">
        <v>573</v>
      </c>
      <c r="C246" t="s">
        <v>214</v>
      </c>
      <c r="D246" t="s">
        <v>834</v>
      </c>
      <c r="E246" t="s">
        <v>72</v>
      </c>
      <c r="F246">
        <v>209237</v>
      </c>
    </row>
    <row r="247" spans="1:6">
      <c r="A247" t="s">
        <v>828</v>
      </c>
      <c r="B247" t="s">
        <v>573</v>
      </c>
      <c r="C247" t="s">
        <v>214</v>
      </c>
      <c r="D247" t="s">
        <v>834</v>
      </c>
      <c r="E247" t="s">
        <v>804</v>
      </c>
      <c r="F247">
        <v>134013</v>
      </c>
    </row>
    <row r="248" spans="1:6">
      <c r="A248" t="s">
        <v>828</v>
      </c>
      <c r="B248" t="s">
        <v>573</v>
      </c>
      <c r="C248" t="s">
        <v>214</v>
      </c>
      <c r="D248" t="s">
        <v>834</v>
      </c>
      <c r="E248" t="s">
        <v>803</v>
      </c>
      <c r="F248">
        <v>134358</v>
      </c>
    </row>
    <row r="249" spans="1:6">
      <c r="A249" t="s">
        <v>828</v>
      </c>
      <c r="B249" t="s">
        <v>573</v>
      </c>
      <c r="C249" t="s">
        <v>214</v>
      </c>
      <c r="D249" t="s">
        <v>834</v>
      </c>
      <c r="E249" t="s">
        <v>78</v>
      </c>
      <c r="F249">
        <v>90046</v>
      </c>
    </row>
    <row r="250" spans="1:6">
      <c r="A250" t="s">
        <v>828</v>
      </c>
      <c r="B250" t="s">
        <v>573</v>
      </c>
      <c r="C250" t="s">
        <v>214</v>
      </c>
      <c r="D250" t="s">
        <v>834</v>
      </c>
      <c r="E250" t="s">
        <v>75</v>
      </c>
      <c r="F250">
        <v>59979</v>
      </c>
    </row>
    <row r="251" spans="1:6">
      <c r="A251" t="s">
        <v>828</v>
      </c>
      <c r="B251" t="s">
        <v>573</v>
      </c>
      <c r="C251" t="s">
        <v>214</v>
      </c>
      <c r="D251" t="s">
        <v>834</v>
      </c>
      <c r="E251" t="s">
        <v>802</v>
      </c>
      <c r="F251">
        <v>12822</v>
      </c>
    </row>
    <row r="252" spans="1:6">
      <c r="A252" t="s">
        <v>828</v>
      </c>
      <c r="B252" t="s">
        <v>573</v>
      </c>
      <c r="C252" t="s">
        <v>214</v>
      </c>
      <c r="D252" t="s">
        <v>834</v>
      </c>
      <c r="E252" t="s">
        <v>71</v>
      </c>
      <c r="F252">
        <v>10958</v>
      </c>
    </row>
    <row r="253" spans="1:6">
      <c r="A253" t="s">
        <v>828</v>
      </c>
      <c r="B253" t="s">
        <v>573</v>
      </c>
      <c r="C253" t="s">
        <v>214</v>
      </c>
      <c r="D253" t="s">
        <v>834</v>
      </c>
      <c r="E253" t="s">
        <v>73</v>
      </c>
      <c r="F253">
        <v>3937</v>
      </c>
    </row>
    <row r="254" spans="1:6">
      <c r="A254" t="s">
        <v>828</v>
      </c>
      <c r="B254" t="s">
        <v>573</v>
      </c>
      <c r="C254" t="s">
        <v>214</v>
      </c>
      <c r="D254" t="s">
        <v>834</v>
      </c>
      <c r="E254" t="s">
        <v>800</v>
      </c>
      <c r="F254">
        <v>2384</v>
      </c>
    </row>
    <row r="255" spans="1:6">
      <c r="A255" t="s">
        <v>828</v>
      </c>
      <c r="B255" t="s">
        <v>573</v>
      </c>
      <c r="C255" t="s">
        <v>214</v>
      </c>
      <c r="D255" t="s">
        <v>833</v>
      </c>
      <c r="E255" t="s">
        <v>70</v>
      </c>
      <c r="F255">
        <v>796640</v>
      </c>
    </row>
    <row r="256" spans="1:6">
      <c r="A256" t="s">
        <v>828</v>
      </c>
      <c r="B256" t="s">
        <v>573</v>
      </c>
      <c r="C256" t="s">
        <v>214</v>
      </c>
      <c r="D256" t="s">
        <v>833</v>
      </c>
      <c r="E256" t="s">
        <v>72</v>
      </c>
      <c r="F256">
        <v>260039</v>
      </c>
    </row>
    <row r="257" spans="1:6">
      <c r="A257" t="s">
        <v>828</v>
      </c>
      <c r="B257" t="s">
        <v>573</v>
      </c>
      <c r="C257" t="s">
        <v>214</v>
      </c>
      <c r="D257" t="s">
        <v>833</v>
      </c>
      <c r="E257" t="s">
        <v>804</v>
      </c>
      <c r="F257">
        <v>170521</v>
      </c>
    </row>
    <row r="258" spans="1:6">
      <c r="A258" t="s">
        <v>828</v>
      </c>
      <c r="B258" t="s">
        <v>573</v>
      </c>
      <c r="C258" t="s">
        <v>214</v>
      </c>
      <c r="D258" t="s">
        <v>833</v>
      </c>
      <c r="E258" t="s">
        <v>803</v>
      </c>
      <c r="F258">
        <v>160285</v>
      </c>
    </row>
    <row r="259" spans="1:6">
      <c r="A259" t="s">
        <v>828</v>
      </c>
      <c r="B259" t="s">
        <v>573</v>
      </c>
      <c r="C259" t="s">
        <v>214</v>
      </c>
      <c r="D259" t="s">
        <v>833</v>
      </c>
      <c r="E259" t="s">
        <v>78</v>
      </c>
      <c r="F259">
        <v>107801</v>
      </c>
    </row>
    <row r="260" spans="1:6">
      <c r="A260" t="s">
        <v>828</v>
      </c>
      <c r="B260" t="s">
        <v>573</v>
      </c>
      <c r="C260" t="s">
        <v>214</v>
      </c>
      <c r="D260" t="s">
        <v>833</v>
      </c>
      <c r="E260" t="s">
        <v>75</v>
      </c>
      <c r="F260">
        <v>59646</v>
      </c>
    </row>
    <row r="261" spans="1:6">
      <c r="A261" t="s">
        <v>828</v>
      </c>
      <c r="B261" t="s">
        <v>573</v>
      </c>
      <c r="C261" t="s">
        <v>214</v>
      </c>
      <c r="D261" t="s">
        <v>833</v>
      </c>
      <c r="E261" t="s">
        <v>802</v>
      </c>
      <c r="F261">
        <v>12143</v>
      </c>
    </row>
    <row r="262" spans="1:6">
      <c r="A262" t="s">
        <v>828</v>
      </c>
      <c r="B262" t="s">
        <v>573</v>
      </c>
      <c r="C262" t="s">
        <v>214</v>
      </c>
      <c r="D262" t="s">
        <v>833</v>
      </c>
      <c r="E262" t="s">
        <v>71</v>
      </c>
      <c r="F262">
        <v>16596</v>
      </c>
    </row>
    <row r="263" spans="1:6">
      <c r="A263" t="s">
        <v>828</v>
      </c>
      <c r="B263" t="s">
        <v>573</v>
      </c>
      <c r="C263" t="s">
        <v>214</v>
      </c>
      <c r="D263" t="s">
        <v>833</v>
      </c>
      <c r="E263" t="s">
        <v>73</v>
      </c>
      <c r="F263">
        <v>5975</v>
      </c>
    </row>
    <row r="264" spans="1:6">
      <c r="A264" t="s">
        <v>828</v>
      </c>
      <c r="B264" t="s">
        <v>573</v>
      </c>
      <c r="C264" t="s">
        <v>214</v>
      </c>
      <c r="D264" t="s">
        <v>833</v>
      </c>
      <c r="E264" t="s">
        <v>800</v>
      </c>
      <c r="F264">
        <v>3634</v>
      </c>
    </row>
    <row r="265" spans="1:6">
      <c r="A265" t="s">
        <v>828</v>
      </c>
      <c r="B265" t="s">
        <v>573</v>
      </c>
      <c r="C265" t="s">
        <v>214</v>
      </c>
      <c r="D265" t="s">
        <v>832</v>
      </c>
      <c r="E265" t="s">
        <v>70</v>
      </c>
      <c r="F265">
        <v>927047</v>
      </c>
    </row>
    <row r="266" spans="1:6">
      <c r="A266" t="s">
        <v>828</v>
      </c>
      <c r="B266" t="s">
        <v>573</v>
      </c>
      <c r="C266" t="s">
        <v>214</v>
      </c>
      <c r="D266" t="s">
        <v>832</v>
      </c>
      <c r="E266" t="s">
        <v>72</v>
      </c>
      <c r="F266">
        <v>320506</v>
      </c>
    </row>
    <row r="267" spans="1:6">
      <c r="A267" t="s">
        <v>828</v>
      </c>
      <c r="B267" t="s">
        <v>573</v>
      </c>
      <c r="C267" t="s">
        <v>214</v>
      </c>
      <c r="D267" t="s">
        <v>832</v>
      </c>
      <c r="E267" t="s">
        <v>804</v>
      </c>
      <c r="F267">
        <v>208295</v>
      </c>
    </row>
    <row r="268" spans="1:6">
      <c r="A268" t="s">
        <v>828</v>
      </c>
      <c r="B268" t="s">
        <v>573</v>
      </c>
      <c r="C268" t="s">
        <v>214</v>
      </c>
      <c r="D268" t="s">
        <v>832</v>
      </c>
      <c r="E268" t="s">
        <v>803</v>
      </c>
      <c r="F268">
        <v>185085</v>
      </c>
    </row>
    <row r="269" spans="1:6">
      <c r="A269" t="s">
        <v>828</v>
      </c>
      <c r="B269" t="s">
        <v>573</v>
      </c>
      <c r="C269" t="s">
        <v>214</v>
      </c>
      <c r="D269" t="s">
        <v>832</v>
      </c>
      <c r="E269" t="s">
        <v>78</v>
      </c>
      <c r="F269">
        <v>108698</v>
      </c>
    </row>
    <row r="270" spans="1:6">
      <c r="A270" t="s">
        <v>828</v>
      </c>
      <c r="B270" t="s">
        <v>573</v>
      </c>
      <c r="C270" t="s">
        <v>214</v>
      </c>
      <c r="D270" t="s">
        <v>832</v>
      </c>
      <c r="E270" t="s">
        <v>75</v>
      </c>
      <c r="F270">
        <v>63898</v>
      </c>
    </row>
    <row r="271" spans="1:6">
      <c r="A271" t="s">
        <v>828</v>
      </c>
      <c r="B271" t="s">
        <v>573</v>
      </c>
      <c r="C271" t="s">
        <v>214</v>
      </c>
      <c r="D271" t="s">
        <v>832</v>
      </c>
      <c r="E271" t="s">
        <v>802</v>
      </c>
      <c r="F271">
        <v>13558</v>
      </c>
    </row>
    <row r="272" spans="1:6">
      <c r="A272" t="s">
        <v>828</v>
      </c>
      <c r="B272" t="s">
        <v>573</v>
      </c>
      <c r="C272" t="s">
        <v>214</v>
      </c>
      <c r="D272" t="s">
        <v>832</v>
      </c>
      <c r="E272" t="s">
        <v>71</v>
      </c>
      <c r="F272">
        <v>18179</v>
      </c>
    </row>
    <row r="273" spans="1:6">
      <c r="A273" t="s">
        <v>828</v>
      </c>
      <c r="B273" t="s">
        <v>573</v>
      </c>
      <c r="C273" t="s">
        <v>214</v>
      </c>
      <c r="D273" t="s">
        <v>832</v>
      </c>
      <c r="E273" t="s">
        <v>73</v>
      </c>
      <c r="F273">
        <v>6459</v>
      </c>
    </row>
    <row r="274" spans="1:6">
      <c r="A274" t="s">
        <v>828</v>
      </c>
      <c r="B274" t="s">
        <v>573</v>
      </c>
      <c r="C274" t="s">
        <v>214</v>
      </c>
      <c r="D274" t="s">
        <v>832</v>
      </c>
      <c r="E274" t="s">
        <v>800</v>
      </c>
      <c r="F274">
        <v>2369</v>
      </c>
    </row>
    <row r="275" spans="1:6">
      <c r="A275" t="s">
        <v>828</v>
      </c>
      <c r="B275" t="s">
        <v>573</v>
      </c>
      <c r="C275" t="s">
        <v>214</v>
      </c>
      <c r="D275" t="s">
        <v>831</v>
      </c>
      <c r="E275" t="s">
        <v>70</v>
      </c>
      <c r="F275">
        <v>1040637</v>
      </c>
    </row>
    <row r="276" spans="1:6">
      <c r="A276" t="s">
        <v>828</v>
      </c>
      <c r="B276" t="s">
        <v>573</v>
      </c>
      <c r="C276" t="s">
        <v>214</v>
      </c>
      <c r="D276" t="s">
        <v>831</v>
      </c>
      <c r="E276" t="s">
        <v>72</v>
      </c>
      <c r="F276">
        <v>364288</v>
      </c>
    </row>
    <row r="277" spans="1:6">
      <c r="A277" t="s">
        <v>828</v>
      </c>
      <c r="B277" t="s">
        <v>573</v>
      </c>
      <c r="C277" t="s">
        <v>214</v>
      </c>
      <c r="D277" t="s">
        <v>831</v>
      </c>
      <c r="E277" t="s">
        <v>804</v>
      </c>
      <c r="F277">
        <v>229385</v>
      </c>
    </row>
    <row r="278" spans="1:6">
      <c r="A278" t="s">
        <v>828</v>
      </c>
      <c r="B278" t="s">
        <v>573</v>
      </c>
      <c r="C278" t="s">
        <v>214</v>
      </c>
      <c r="D278" t="s">
        <v>831</v>
      </c>
      <c r="E278" t="s">
        <v>803</v>
      </c>
      <c r="F278">
        <v>210696</v>
      </c>
    </row>
    <row r="279" spans="1:6">
      <c r="A279" t="s">
        <v>828</v>
      </c>
      <c r="B279" t="s">
        <v>573</v>
      </c>
      <c r="C279" t="s">
        <v>214</v>
      </c>
      <c r="D279" t="s">
        <v>831</v>
      </c>
      <c r="E279" t="s">
        <v>78</v>
      </c>
      <c r="F279">
        <v>119910</v>
      </c>
    </row>
    <row r="280" spans="1:6">
      <c r="A280" t="s">
        <v>828</v>
      </c>
      <c r="B280" t="s">
        <v>573</v>
      </c>
      <c r="C280" t="s">
        <v>214</v>
      </c>
      <c r="D280" t="s">
        <v>831</v>
      </c>
      <c r="E280" t="s">
        <v>75</v>
      </c>
      <c r="F280">
        <v>73366</v>
      </c>
    </row>
    <row r="281" spans="1:6">
      <c r="A281" t="s">
        <v>828</v>
      </c>
      <c r="B281" t="s">
        <v>573</v>
      </c>
      <c r="C281" t="s">
        <v>214</v>
      </c>
      <c r="D281" t="s">
        <v>831</v>
      </c>
      <c r="E281" t="s">
        <v>802</v>
      </c>
      <c r="F281">
        <v>16314</v>
      </c>
    </row>
    <row r="282" spans="1:6">
      <c r="A282" t="s">
        <v>828</v>
      </c>
      <c r="B282" t="s">
        <v>573</v>
      </c>
      <c r="C282" t="s">
        <v>214</v>
      </c>
      <c r="D282" t="s">
        <v>831</v>
      </c>
      <c r="E282" t="s">
        <v>71</v>
      </c>
      <c r="F282">
        <v>17824</v>
      </c>
    </row>
    <row r="283" spans="1:6">
      <c r="A283" t="s">
        <v>828</v>
      </c>
      <c r="B283" t="s">
        <v>573</v>
      </c>
      <c r="C283" t="s">
        <v>214</v>
      </c>
      <c r="D283" t="s">
        <v>831</v>
      </c>
      <c r="E283" t="s">
        <v>73</v>
      </c>
      <c r="F283">
        <v>6946</v>
      </c>
    </row>
    <row r="284" spans="1:6">
      <c r="A284" t="s">
        <v>828</v>
      </c>
      <c r="B284" t="s">
        <v>573</v>
      </c>
      <c r="C284" t="s">
        <v>214</v>
      </c>
      <c r="D284" t="s">
        <v>831</v>
      </c>
      <c r="E284" t="s">
        <v>800</v>
      </c>
      <c r="F284">
        <v>1908</v>
      </c>
    </row>
    <row r="285" spans="1:6">
      <c r="A285" t="s">
        <v>828</v>
      </c>
      <c r="B285" t="s">
        <v>573</v>
      </c>
      <c r="C285" t="s">
        <v>214</v>
      </c>
      <c r="D285" t="s">
        <v>830</v>
      </c>
      <c r="E285" t="s">
        <v>70</v>
      </c>
      <c r="F285">
        <v>1067939</v>
      </c>
    </row>
    <row r="286" spans="1:6">
      <c r="A286" t="s">
        <v>828</v>
      </c>
      <c r="B286" t="s">
        <v>573</v>
      </c>
      <c r="C286" t="s">
        <v>214</v>
      </c>
      <c r="D286" t="s">
        <v>830</v>
      </c>
      <c r="E286" t="s">
        <v>72</v>
      </c>
      <c r="F286">
        <v>359797</v>
      </c>
    </row>
    <row r="287" spans="1:6">
      <c r="A287" t="s">
        <v>828</v>
      </c>
      <c r="B287" t="s">
        <v>573</v>
      </c>
      <c r="C287" t="s">
        <v>214</v>
      </c>
      <c r="D287" t="s">
        <v>830</v>
      </c>
      <c r="E287" t="s">
        <v>804</v>
      </c>
      <c r="F287">
        <v>237116</v>
      </c>
    </row>
    <row r="288" spans="1:6">
      <c r="A288" t="s">
        <v>828</v>
      </c>
      <c r="B288" t="s">
        <v>573</v>
      </c>
      <c r="C288" t="s">
        <v>214</v>
      </c>
      <c r="D288" t="s">
        <v>830</v>
      </c>
      <c r="E288" t="s">
        <v>803</v>
      </c>
      <c r="F288">
        <v>213376</v>
      </c>
    </row>
    <row r="289" spans="1:6">
      <c r="A289" t="s">
        <v>828</v>
      </c>
      <c r="B289" t="s">
        <v>573</v>
      </c>
      <c r="C289" t="s">
        <v>214</v>
      </c>
      <c r="D289" t="s">
        <v>830</v>
      </c>
      <c r="E289" t="s">
        <v>78</v>
      </c>
      <c r="F289">
        <v>129307</v>
      </c>
    </row>
    <row r="290" spans="1:6">
      <c r="A290" t="s">
        <v>828</v>
      </c>
      <c r="B290" t="s">
        <v>573</v>
      </c>
      <c r="C290" t="s">
        <v>214</v>
      </c>
      <c r="D290" t="s">
        <v>830</v>
      </c>
      <c r="E290" t="s">
        <v>75</v>
      </c>
      <c r="F290">
        <v>82801</v>
      </c>
    </row>
    <row r="291" spans="1:6">
      <c r="A291" t="s">
        <v>828</v>
      </c>
      <c r="B291" t="s">
        <v>573</v>
      </c>
      <c r="C291" t="s">
        <v>214</v>
      </c>
      <c r="D291" t="s">
        <v>830</v>
      </c>
      <c r="E291" t="s">
        <v>802</v>
      </c>
      <c r="F291">
        <v>19303</v>
      </c>
    </row>
    <row r="292" spans="1:6">
      <c r="A292" t="s">
        <v>828</v>
      </c>
      <c r="B292" t="s">
        <v>573</v>
      </c>
      <c r="C292" t="s">
        <v>214</v>
      </c>
      <c r="D292" t="s">
        <v>830</v>
      </c>
      <c r="E292" t="s">
        <v>71</v>
      </c>
      <c r="F292">
        <v>17555</v>
      </c>
    </row>
    <row r="293" spans="1:6">
      <c r="A293" t="s">
        <v>828</v>
      </c>
      <c r="B293" t="s">
        <v>573</v>
      </c>
      <c r="C293" t="s">
        <v>214</v>
      </c>
      <c r="D293" t="s">
        <v>830</v>
      </c>
      <c r="E293" t="s">
        <v>73</v>
      </c>
      <c r="F293">
        <v>6983</v>
      </c>
    </row>
    <row r="294" spans="1:6">
      <c r="A294" t="s">
        <v>828</v>
      </c>
      <c r="B294" t="s">
        <v>573</v>
      </c>
      <c r="C294" t="s">
        <v>214</v>
      </c>
      <c r="D294" t="s">
        <v>830</v>
      </c>
      <c r="E294" t="s">
        <v>800</v>
      </c>
      <c r="F294">
        <v>1701</v>
      </c>
    </row>
    <row r="295" spans="1:6">
      <c r="A295" t="s">
        <v>828</v>
      </c>
      <c r="B295" t="s">
        <v>573</v>
      </c>
      <c r="C295" t="s">
        <v>214</v>
      </c>
      <c r="D295" t="s">
        <v>845</v>
      </c>
      <c r="E295" t="s">
        <v>70</v>
      </c>
      <c r="F295">
        <v>1171150</v>
      </c>
    </row>
    <row r="296" spans="1:6">
      <c r="A296" t="s">
        <v>828</v>
      </c>
      <c r="B296" t="s">
        <v>573</v>
      </c>
      <c r="C296" t="s">
        <v>214</v>
      </c>
      <c r="D296" t="s">
        <v>845</v>
      </c>
      <c r="E296" t="s">
        <v>72</v>
      </c>
      <c r="F296">
        <v>389510</v>
      </c>
    </row>
    <row r="297" spans="1:6">
      <c r="A297" t="s">
        <v>828</v>
      </c>
      <c r="B297" t="s">
        <v>573</v>
      </c>
      <c r="C297" t="s">
        <v>214</v>
      </c>
      <c r="D297" t="s">
        <v>845</v>
      </c>
      <c r="E297" t="s">
        <v>804</v>
      </c>
      <c r="F297">
        <v>245192</v>
      </c>
    </row>
    <row r="298" spans="1:6">
      <c r="A298" t="s">
        <v>828</v>
      </c>
      <c r="B298" t="s">
        <v>573</v>
      </c>
      <c r="C298" t="s">
        <v>214</v>
      </c>
      <c r="D298" t="s">
        <v>845</v>
      </c>
      <c r="E298" t="s">
        <v>803</v>
      </c>
      <c r="F298">
        <v>235381</v>
      </c>
    </row>
    <row r="299" spans="1:6">
      <c r="A299" t="s">
        <v>828</v>
      </c>
      <c r="B299" t="s">
        <v>573</v>
      </c>
      <c r="C299" t="s">
        <v>214</v>
      </c>
      <c r="D299" t="s">
        <v>845</v>
      </c>
      <c r="E299" t="s">
        <v>78</v>
      </c>
      <c r="F299">
        <v>146749</v>
      </c>
    </row>
    <row r="300" spans="1:6">
      <c r="A300" t="s">
        <v>828</v>
      </c>
      <c r="B300" t="s">
        <v>573</v>
      </c>
      <c r="C300" t="s">
        <v>214</v>
      </c>
      <c r="D300" t="s">
        <v>845</v>
      </c>
      <c r="E300" t="s">
        <v>75</v>
      </c>
      <c r="F300">
        <v>101109</v>
      </c>
    </row>
    <row r="301" spans="1:6">
      <c r="A301" t="s">
        <v>828</v>
      </c>
      <c r="B301" t="s">
        <v>573</v>
      </c>
      <c r="C301" t="s">
        <v>214</v>
      </c>
      <c r="D301" t="s">
        <v>845</v>
      </c>
      <c r="E301" t="s">
        <v>802</v>
      </c>
      <c r="F301">
        <v>24506</v>
      </c>
    </row>
    <row r="302" spans="1:6">
      <c r="A302" t="s">
        <v>828</v>
      </c>
      <c r="B302" t="s">
        <v>573</v>
      </c>
      <c r="C302" t="s">
        <v>214</v>
      </c>
      <c r="D302" t="s">
        <v>845</v>
      </c>
      <c r="E302" t="s">
        <v>71</v>
      </c>
      <c r="F302">
        <v>19398</v>
      </c>
    </row>
    <row r="303" spans="1:6">
      <c r="A303" t="s">
        <v>828</v>
      </c>
      <c r="B303" t="s">
        <v>573</v>
      </c>
      <c r="C303" t="s">
        <v>214</v>
      </c>
      <c r="D303" t="s">
        <v>845</v>
      </c>
      <c r="E303" t="s">
        <v>73</v>
      </c>
      <c r="F303">
        <v>7664</v>
      </c>
    </row>
    <row r="304" spans="1:6">
      <c r="A304" t="s">
        <v>828</v>
      </c>
      <c r="B304" t="s">
        <v>573</v>
      </c>
      <c r="C304" t="s">
        <v>214</v>
      </c>
      <c r="D304" t="s">
        <v>845</v>
      </c>
      <c r="E304" t="s">
        <v>800</v>
      </c>
      <c r="F304">
        <v>1641</v>
      </c>
    </row>
    <row r="305" spans="1:6">
      <c r="A305" t="s">
        <v>828</v>
      </c>
      <c r="B305" t="s">
        <v>573</v>
      </c>
      <c r="C305" t="s">
        <v>214</v>
      </c>
      <c r="D305" t="s">
        <v>844</v>
      </c>
      <c r="E305" t="s">
        <v>70</v>
      </c>
      <c r="F305">
        <v>1005138</v>
      </c>
    </row>
    <row r="306" spans="1:6">
      <c r="A306" t="s">
        <v>828</v>
      </c>
      <c r="B306" t="s">
        <v>573</v>
      </c>
      <c r="C306" t="s">
        <v>214</v>
      </c>
      <c r="D306" t="s">
        <v>844</v>
      </c>
      <c r="E306" t="s">
        <v>72</v>
      </c>
      <c r="F306">
        <v>320664</v>
      </c>
    </row>
    <row r="307" spans="1:6">
      <c r="A307" t="s">
        <v>828</v>
      </c>
      <c r="B307" t="s">
        <v>573</v>
      </c>
      <c r="C307" t="s">
        <v>214</v>
      </c>
      <c r="D307" t="s">
        <v>844</v>
      </c>
      <c r="E307" t="s">
        <v>804</v>
      </c>
      <c r="F307">
        <v>191936</v>
      </c>
    </row>
    <row r="308" spans="1:6">
      <c r="A308" t="s">
        <v>828</v>
      </c>
      <c r="B308" t="s">
        <v>573</v>
      </c>
      <c r="C308" t="s">
        <v>214</v>
      </c>
      <c r="D308" t="s">
        <v>844</v>
      </c>
      <c r="E308" t="s">
        <v>803</v>
      </c>
      <c r="F308">
        <v>212509</v>
      </c>
    </row>
    <row r="309" spans="1:6">
      <c r="A309" t="s">
        <v>828</v>
      </c>
      <c r="B309" t="s">
        <v>573</v>
      </c>
      <c r="C309" t="s">
        <v>214</v>
      </c>
      <c r="D309" t="s">
        <v>844</v>
      </c>
      <c r="E309" t="s">
        <v>78</v>
      </c>
      <c r="F309">
        <v>124509</v>
      </c>
    </row>
    <row r="310" spans="1:6">
      <c r="A310" t="s">
        <v>828</v>
      </c>
      <c r="B310" t="s">
        <v>573</v>
      </c>
      <c r="C310" t="s">
        <v>214</v>
      </c>
      <c r="D310" t="s">
        <v>844</v>
      </c>
      <c r="E310" t="s">
        <v>75</v>
      </c>
      <c r="F310">
        <v>107981</v>
      </c>
    </row>
    <row r="311" spans="1:6">
      <c r="A311" t="s">
        <v>828</v>
      </c>
      <c r="B311" t="s">
        <v>573</v>
      </c>
      <c r="C311" t="s">
        <v>214</v>
      </c>
      <c r="D311" t="s">
        <v>844</v>
      </c>
      <c r="E311" t="s">
        <v>802</v>
      </c>
      <c r="F311">
        <v>22624</v>
      </c>
    </row>
    <row r="312" spans="1:6">
      <c r="A312" t="s">
        <v>828</v>
      </c>
      <c r="B312" t="s">
        <v>573</v>
      </c>
      <c r="C312" t="s">
        <v>214</v>
      </c>
      <c r="D312" t="s">
        <v>844</v>
      </c>
      <c r="E312" t="s">
        <v>71</v>
      </c>
      <c r="F312">
        <v>19408</v>
      </c>
    </row>
    <row r="313" spans="1:6">
      <c r="A313" t="s">
        <v>828</v>
      </c>
      <c r="B313" t="s">
        <v>573</v>
      </c>
      <c r="C313" t="s">
        <v>214</v>
      </c>
      <c r="D313" t="s">
        <v>844</v>
      </c>
      <c r="E313" t="s">
        <v>73</v>
      </c>
      <c r="F313">
        <v>4773</v>
      </c>
    </row>
    <row r="314" spans="1:6">
      <c r="A314" t="s">
        <v>828</v>
      </c>
      <c r="B314" t="s">
        <v>573</v>
      </c>
      <c r="C314" t="s">
        <v>214</v>
      </c>
      <c r="D314" t="s">
        <v>844</v>
      </c>
      <c r="E314" t="s">
        <v>800</v>
      </c>
      <c r="F314">
        <v>734</v>
      </c>
    </row>
    <row r="315" spans="1:6">
      <c r="A315" t="s">
        <v>828</v>
      </c>
      <c r="B315" t="s">
        <v>573</v>
      </c>
      <c r="C315" t="s">
        <v>214</v>
      </c>
      <c r="D315" t="s">
        <v>843</v>
      </c>
      <c r="E315" t="s">
        <v>70</v>
      </c>
      <c r="F315">
        <v>661556</v>
      </c>
    </row>
    <row r="316" spans="1:6">
      <c r="A316" t="s">
        <v>828</v>
      </c>
      <c r="B316" t="s">
        <v>573</v>
      </c>
      <c r="C316" t="s">
        <v>214</v>
      </c>
      <c r="D316" t="s">
        <v>843</v>
      </c>
      <c r="E316" t="s">
        <v>72</v>
      </c>
      <c r="F316">
        <v>215460</v>
      </c>
    </row>
    <row r="317" spans="1:6">
      <c r="A317" t="s">
        <v>828</v>
      </c>
      <c r="B317" t="s">
        <v>573</v>
      </c>
      <c r="C317" t="s">
        <v>214</v>
      </c>
      <c r="D317" t="s">
        <v>843</v>
      </c>
      <c r="E317" t="s">
        <v>804</v>
      </c>
      <c r="F317">
        <v>120355</v>
      </c>
    </row>
    <row r="318" spans="1:6">
      <c r="A318" t="s">
        <v>828</v>
      </c>
      <c r="B318" t="s">
        <v>573</v>
      </c>
      <c r="C318" t="s">
        <v>214</v>
      </c>
      <c r="D318" t="s">
        <v>843</v>
      </c>
      <c r="E318" t="s">
        <v>803</v>
      </c>
      <c r="F318">
        <v>141818</v>
      </c>
    </row>
    <row r="319" spans="1:6">
      <c r="A319" t="s">
        <v>828</v>
      </c>
      <c r="B319" t="s">
        <v>573</v>
      </c>
      <c r="C319" t="s">
        <v>214</v>
      </c>
      <c r="D319" t="s">
        <v>843</v>
      </c>
      <c r="E319" t="s">
        <v>78</v>
      </c>
      <c r="F319">
        <v>81945</v>
      </c>
    </row>
    <row r="320" spans="1:6">
      <c r="A320" t="s">
        <v>828</v>
      </c>
      <c r="B320" t="s">
        <v>573</v>
      </c>
      <c r="C320" t="s">
        <v>214</v>
      </c>
      <c r="D320" t="s">
        <v>843</v>
      </c>
      <c r="E320" t="s">
        <v>75</v>
      </c>
      <c r="F320">
        <v>72330</v>
      </c>
    </row>
    <row r="321" spans="1:6">
      <c r="A321" t="s">
        <v>828</v>
      </c>
      <c r="B321" t="s">
        <v>573</v>
      </c>
      <c r="C321" t="s">
        <v>214</v>
      </c>
      <c r="D321" t="s">
        <v>843</v>
      </c>
      <c r="E321" t="s">
        <v>802</v>
      </c>
      <c r="F321">
        <v>14792</v>
      </c>
    </row>
    <row r="322" spans="1:6">
      <c r="A322" t="s">
        <v>828</v>
      </c>
      <c r="B322" t="s">
        <v>573</v>
      </c>
      <c r="C322" t="s">
        <v>214</v>
      </c>
      <c r="D322" t="s">
        <v>843</v>
      </c>
      <c r="E322" t="s">
        <v>71</v>
      </c>
      <c r="F322">
        <v>11804</v>
      </c>
    </row>
    <row r="323" spans="1:6">
      <c r="A323" t="s">
        <v>828</v>
      </c>
      <c r="B323" t="s">
        <v>573</v>
      </c>
      <c r="C323" t="s">
        <v>214</v>
      </c>
      <c r="D323" t="s">
        <v>843</v>
      </c>
      <c r="E323" t="s">
        <v>73</v>
      </c>
      <c r="F323">
        <v>2693</v>
      </c>
    </row>
    <row r="324" spans="1:6">
      <c r="A324" t="s">
        <v>828</v>
      </c>
      <c r="B324" t="s">
        <v>573</v>
      </c>
      <c r="C324" t="s">
        <v>214</v>
      </c>
      <c r="D324" t="s">
        <v>843</v>
      </c>
      <c r="E324" t="s">
        <v>800</v>
      </c>
      <c r="F324">
        <v>359</v>
      </c>
    </row>
    <row r="325" spans="1:6">
      <c r="A325" t="s">
        <v>828</v>
      </c>
      <c r="B325" t="s">
        <v>573</v>
      </c>
      <c r="C325" t="s">
        <v>214</v>
      </c>
      <c r="D325" t="s">
        <v>842</v>
      </c>
      <c r="E325" t="s">
        <v>70</v>
      </c>
      <c r="F325">
        <v>422107</v>
      </c>
    </row>
    <row r="326" spans="1:6">
      <c r="A326" t="s">
        <v>828</v>
      </c>
      <c r="B326" t="s">
        <v>573</v>
      </c>
      <c r="C326" t="s">
        <v>214</v>
      </c>
      <c r="D326" t="s">
        <v>842</v>
      </c>
      <c r="E326" t="s">
        <v>72</v>
      </c>
      <c r="F326">
        <v>138263</v>
      </c>
    </row>
    <row r="327" spans="1:6">
      <c r="A327" t="s">
        <v>828</v>
      </c>
      <c r="B327" t="s">
        <v>573</v>
      </c>
      <c r="C327" t="s">
        <v>214</v>
      </c>
      <c r="D327" t="s">
        <v>842</v>
      </c>
      <c r="E327" t="s">
        <v>804</v>
      </c>
      <c r="F327">
        <v>74842</v>
      </c>
    </row>
    <row r="328" spans="1:6">
      <c r="A328" t="s">
        <v>828</v>
      </c>
      <c r="B328" t="s">
        <v>573</v>
      </c>
      <c r="C328" t="s">
        <v>214</v>
      </c>
      <c r="D328" t="s">
        <v>842</v>
      </c>
      <c r="E328" t="s">
        <v>803</v>
      </c>
      <c r="F328">
        <v>89413</v>
      </c>
    </row>
    <row r="329" spans="1:6">
      <c r="A329" t="s">
        <v>828</v>
      </c>
      <c r="B329" t="s">
        <v>573</v>
      </c>
      <c r="C329" t="s">
        <v>214</v>
      </c>
      <c r="D329" t="s">
        <v>842</v>
      </c>
      <c r="E329" t="s">
        <v>78</v>
      </c>
      <c r="F329">
        <v>55467</v>
      </c>
    </row>
    <row r="330" spans="1:6">
      <c r="A330" t="s">
        <v>828</v>
      </c>
      <c r="B330" t="s">
        <v>573</v>
      </c>
      <c r="C330" t="s">
        <v>214</v>
      </c>
      <c r="D330" t="s">
        <v>842</v>
      </c>
      <c r="E330" t="s">
        <v>75</v>
      </c>
      <c r="F330">
        <v>46040</v>
      </c>
    </row>
    <row r="331" spans="1:6">
      <c r="A331" t="s">
        <v>828</v>
      </c>
      <c r="B331" t="s">
        <v>573</v>
      </c>
      <c r="C331" t="s">
        <v>214</v>
      </c>
      <c r="D331" t="s">
        <v>842</v>
      </c>
      <c r="E331" t="s">
        <v>802</v>
      </c>
      <c r="F331">
        <v>9647</v>
      </c>
    </row>
    <row r="332" spans="1:6">
      <c r="A332" t="s">
        <v>828</v>
      </c>
      <c r="B332" t="s">
        <v>573</v>
      </c>
      <c r="C332" t="s">
        <v>214</v>
      </c>
      <c r="D332" t="s">
        <v>842</v>
      </c>
      <c r="E332" t="s">
        <v>71</v>
      </c>
      <c r="F332">
        <v>7114</v>
      </c>
    </row>
    <row r="333" spans="1:6">
      <c r="A333" t="s">
        <v>828</v>
      </c>
      <c r="B333" t="s">
        <v>573</v>
      </c>
      <c r="C333" t="s">
        <v>214</v>
      </c>
      <c r="D333" t="s">
        <v>842</v>
      </c>
      <c r="E333" t="s">
        <v>73</v>
      </c>
      <c r="F333">
        <v>1109</v>
      </c>
    </row>
    <row r="334" spans="1:6">
      <c r="A334" t="s">
        <v>828</v>
      </c>
      <c r="B334" t="s">
        <v>573</v>
      </c>
      <c r="C334" t="s">
        <v>214</v>
      </c>
      <c r="D334" t="s">
        <v>842</v>
      </c>
      <c r="E334" t="s">
        <v>800</v>
      </c>
      <c r="F334">
        <v>212</v>
      </c>
    </row>
    <row r="335" spans="1:6">
      <c r="A335" t="s">
        <v>828</v>
      </c>
      <c r="B335" t="s">
        <v>573</v>
      </c>
      <c r="C335" t="s">
        <v>214</v>
      </c>
      <c r="D335" t="s">
        <v>841</v>
      </c>
      <c r="E335" t="s">
        <v>70</v>
      </c>
      <c r="F335">
        <v>263037</v>
      </c>
    </row>
    <row r="336" spans="1:6">
      <c r="A336" t="s">
        <v>828</v>
      </c>
      <c r="B336" t="s">
        <v>573</v>
      </c>
      <c r="C336" t="s">
        <v>214</v>
      </c>
      <c r="D336" t="s">
        <v>841</v>
      </c>
      <c r="E336" t="s">
        <v>72</v>
      </c>
      <c r="F336">
        <v>87579</v>
      </c>
    </row>
    <row r="337" spans="1:6">
      <c r="A337" t="s">
        <v>828</v>
      </c>
      <c r="B337" t="s">
        <v>573</v>
      </c>
      <c r="C337" t="s">
        <v>214</v>
      </c>
      <c r="D337" t="s">
        <v>841</v>
      </c>
      <c r="E337" t="s">
        <v>804</v>
      </c>
      <c r="F337">
        <v>46095</v>
      </c>
    </row>
    <row r="338" spans="1:6">
      <c r="A338" t="s">
        <v>828</v>
      </c>
      <c r="B338" t="s">
        <v>573</v>
      </c>
      <c r="C338" t="s">
        <v>214</v>
      </c>
      <c r="D338" t="s">
        <v>841</v>
      </c>
      <c r="E338" t="s">
        <v>803</v>
      </c>
      <c r="F338">
        <v>54067</v>
      </c>
    </row>
    <row r="339" spans="1:6">
      <c r="A339" t="s">
        <v>828</v>
      </c>
      <c r="B339" t="s">
        <v>573</v>
      </c>
      <c r="C339" t="s">
        <v>214</v>
      </c>
      <c r="D339" t="s">
        <v>841</v>
      </c>
      <c r="E339" t="s">
        <v>78</v>
      </c>
      <c r="F339">
        <v>34913</v>
      </c>
    </row>
    <row r="340" spans="1:6">
      <c r="A340" t="s">
        <v>828</v>
      </c>
      <c r="B340" t="s">
        <v>573</v>
      </c>
      <c r="C340" t="s">
        <v>214</v>
      </c>
      <c r="D340" t="s">
        <v>841</v>
      </c>
      <c r="E340" t="s">
        <v>75</v>
      </c>
      <c r="F340">
        <v>29627</v>
      </c>
    </row>
    <row r="341" spans="1:6">
      <c r="A341" t="s">
        <v>828</v>
      </c>
      <c r="B341" t="s">
        <v>573</v>
      </c>
      <c r="C341" t="s">
        <v>214</v>
      </c>
      <c r="D341" t="s">
        <v>841</v>
      </c>
      <c r="E341" t="s">
        <v>802</v>
      </c>
      <c r="F341">
        <v>6050</v>
      </c>
    </row>
    <row r="342" spans="1:6">
      <c r="A342" t="s">
        <v>828</v>
      </c>
      <c r="B342" t="s">
        <v>573</v>
      </c>
      <c r="C342" t="s">
        <v>214</v>
      </c>
      <c r="D342" t="s">
        <v>841</v>
      </c>
      <c r="E342" t="s">
        <v>71</v>
      </c>
      <c r="F342">
        <v>4257</v>
      </c>
    </row>
    <row r="343" spans="1:6">
      <c r="A343" t="s">
        <v>828</v>
      </c>
      <c r="B343" t="s">
        <v>573</v>
      </c>
      <c r="C343" t="s">
        <v>214</v>
      </c>
      <c r="D343" t="s">
        <v>841</v>
      </c>
      <c r="E343" t="s">
        <v>73</v>
      </c>
      <c r="F343">
        <v>383</v>
      </c>
    </row>
    <row r="344" spans="1:6">
      <c r="A344" t="s">
        <v>828</v>
      </c>
      <c r="B344" t="s">
        <v>573</v>
      </c>
      <c r="C344" t="s">
        <v>214</v>
      </c>
      <c r="D344" t="s">
        <v>841</v>
      </c>
      <c r="E344" t="s">
        <v>800</v>
      </c>
      <c r="F344">
        <v>66</v>
      </c>
    </row>
    <row r="345" spans="1:6">
      <c r="A345" t="s">
        <v>828</v>
      </c>
      <c r="B345" t="s">
        <v>573</v>
      </c>
      <c r="C345" t="s">
        <v>214</v>
      </c>
      <c r="D345" t="s">
        <v>840</v>
      </c>
      <c r="E345" t="s">
        <v>70</v>
      </c>
      <c r="F345">
        <v>168120</v>
      </c>
    </row>
    <row r="346" spans="1:6">
      <c r="A346" t="s">
        <v>828</v>
      </c>
      <c r="B346" t="s">
        <v>573</v>
      </c>
      <c r="C346" t="s">
        <v>214</v>
      </c>
      <c r="D346" t="s">
        <v>840</v>
      </c>
      <c r="E346" t="s">
        <v>72</v>
      </c>
      <c r="F346">
        <v>57015</v>
      </c>
    </row>
    <row r="347" spans="1:6">
      <c r="A347" t="s">
        <v>828</v>
      </c>
      <c r="B347" t="s">
        <v>573</v>
      </c>
      <c r="C347" t="s">
        <v>214</v>
      </c>
      <c r="D347" t="s">
        <v>840</v>
      </c>
      <c r="E347" t="s">
        <v>804</v>
      </c>
      <c r="F347">
        <v>30583</v>
      </c>
    </row>
    <row r="348" spans="1:6">
      <c r="A348" t="s">
        <v>828</v>
      </c>
      <c r="B348" t="s">
        <v>573</v>
      </c>
      <c r="C348" t="s">
        <v>214</v>
      </c>
      <c r="D348" t="s">
        <v>840</v>
      </c>
      <c r="E348" t="s">
        <v>803</v>
      </c>
      <c r="F348">
        <v>32731</v>
      </c>
    </row>
    <row r="349" spans="1:6">
      <c r="A349" t="s">
        <v>828</v>
      </c>
      <c r="B349" t="s">
        <v>573</v>
      </c>
      <c r="C349" t="s">
        <v>214</v>
      </c>
      <c r="D349" t="s">
        <v>840</v>
      </c>
      <c r="E349" t="s">
        <v>78</v>
      </c>
      <c r="F349">
        <v>20754</v>
      </c>
    </row>
    <row r="350" spans="1:6">
      <c r="A350" t="s">
        <v>828</v>
      </c>
      <c r="B350" t="s">
        <v>573</v>
      </c>
      <c r="C350" t="s">
        <v>214</v>
      </c>
      <c r="D350" t="s">
        <v>840</v>
      </c>
      <c r="E350" t="s">
        <v>75</v>
      </c>
      <c r="F350">
        <v>19999</v>
      </c>
    </row>
    <row r="351" spans="1:6">
      <c r="A351" t="s">
        <v>828</v>
      </c>
      <c r="B351" t="s">
        <v>573</v>
      </c>
      <c r="C351" t="s">
        <v>214</v>
      </c>
      <c r="D351" t="s">
        <v>840</v>
      </c>
      <c r="E351" t="s">
        <v>802</v>
      </c>
      <c r="F351">
        <v>3836</v>
      </c>
    </row>
    <row r="352" spans="1:6">
      <c r="A352" t="s">
        <v>828</v>
      </c>
      <c r="B352" t="s">
        <v>573</v>
      </c>
      <c r="C352" t="s">
        <v>214</v>
      </c>
      <c r="D352" t="s">
        <v>840</v>
      </c>
      <c r="E352" t="s">
        <v>71</v>
      </c>
      <c r="F352">
        <v>2999</v>
      </c>
    </row>
    <row r="353" spans="1:6">
      <c r="A353" t="s">
        <v>828</v>
      </c>
      <c r="B353" t="s">
        <v>573</v>
      </c>
      <c r="C353" t="s">
        <v>214</v>
      </c>
      <c r="D353" t="s">
        <v>840</v>
      </c>
      <c r="E353" t="s">
        <v>73</v>
      </c>
      <c r="F353">
        <v>179</v>
      </c>
    </row>
    <row r="354" spans="1:6">
      <c r="A354" t="s">
        <v>828</v>
      </c>
      <c r="B354" t="s">
        <v>573</v>
      </c>
      <c r="C354" t="s">
        <v>214</v>
      </c>
      <c r="D354" t="s">
        <v>840</v>
      </c>
      <c r="E354" t="s">
        <v>800</v>
      </c>
      <c r="F354">
        <v>24</v>
      </c>
    </row>
    <row r="355" spans="1:6">
      <c r="A355" t="s">
        <v>828</v>
      </c>
      <c r="B355" t="s">
        <v>573</v>
      </c>
      <c r="C355" t="s">
        <v>214</v>
      </c>
      <c r="D355" t="s">
        <v>839</v>
      </c>
      <c r="E355" t="s">
        <v>70</v>
      </c>
      <c r="F355">
        <v>75845</v>
      </c>
    </row>
    <row r="356" spans="1:6">
      <c r="A356" t="s">
        <v>828</v>
      </c>
      <c r="B356" t="s">
        <v>573</v>
      </c>
      <c r="C356" t="s">
        <v>214</v>
      </c>
      <c r="D356" t="s">
        <v>839</v>
      </c>
      <c r="E356" t="s">
        <v>72</v>
      </c>
      <c r="F356">
        <v>27034</v>
      </c>
    </row>
    <row r="357" spans="1:6">
      <c r="A357" t="s">
        <v>828</v>
      </c>
      <c r="B357" t="s">
        <v>573</v>
      </c>
      <c r="C357" t="s">
        <v>214</v>
      </c>
      <c r="D357" t="s">
        <v>839</v>
      </c>
      <c r="E357" t="s">
        <v>804</v>
      </c>
      <c r="F357">
        <v>13772</v>
      </c>
    </row>
    <row r="358" spans="1:6">
      <c r="A358" t="s">
        <v>828</v>
      </c>
      <c r="B358" t="s">
        <v>573</v>
      </c>
      <c r="C358" t="s">
        <v>214</v>
      </c>
      <c r="D358" t="s">
        <v>839</v>
      </c>
      <c r="E358" t="s">
        <v>803</v>
      </c>
      <c r="F358">
        <v>13745</v>
      </c>
    </row>
    <row r="359" spans="1:6">
      <c r="A359" t="s">
        <v>828</v>
      </c>
      <c r="B359" t="s">
        <v>573</v>
      </c>
      <c r="C359" t="s">
        <v>214</v>
      </c>
      <c r="D359" t="s">
        <v>839</v>
      </c>
      <c r="E359" t="s">
        <v>78</v>
      </c>
      <c r="F359">
        <v>8530</v>
      </c>
    </row>
    <row r="360" spans="1:6">
      <c r="A360" t="s">
        <v>828</v>
      </c>
      <c r="B360" t="s">
        <v>573</v>
      </c>
      <c r="C360" t="s">
        <v>214</v>
      </c>
      <c r="D360" t="s">
        <v>839</v>
      </c>
      <c r="E360" t="s">
        <v>75</v>
      </c>
      <c r="F360">
        <v>9528</v>
      </c>
    </row>
    <row r="361" spans="1:6">
      <c r="A361" t="s">
        <v>828</v>
      </c>
      <c r="B361" t="s">
        <v>573</v>
      </c>
      <c r="C361" t="s">
        <v>214</v>
      </c>
      <c r="D361" t="s">
        <v>839</v>
      </c>
      <c r="E361" t="s">
        <v>802</v>
      </c>
      <c r="F361">
        <v>1679</v>
      </c>
    </row>
    <row r="362" spans="1:6">
      <c r="A362" t="s">
        <v>828</v>
      </c>
      <c r="B362" t="s">
        <v>573</v>
      </c>
      <c r="C362" t="s">
        <v>214</v>
      </c>
      <c r="D362" t="s">
        <v>839</v>
      </c>
      <c r="E362" t="s">
        <v>71</v>
      </c>
      <c r="F362">
        <v>1483</v>
      </c>
    </row>
    <row r="363" spans="1:6">
      <c r="A363" t="s">
        <v>828</v>
      </c>
      <c r="B363" t="s">
        <v>573</v>
      </c>
      <c r="C363" t="s">
        <v>214</v>
      </c>
      <c r="D363" t="s">
        <v>839</v>
      </c>
      <c r="E363" t="s">
        <v>73</v>
      </c>
      <c r="F363">
        <v>53</v>
      </c>
    </row>
    <row r="364" spans="1:6">
      <c r="A364" t="s">
        <v>828</v>
      </c>
      <c r="B364" t="s">
        <v>573</v>
      </c>
      <c r="C364" t="s">
        <v>214</v>
      </c>
      <c r="D364" t="s">
        <v>839</v>
      </c>
      <c r="E364" t="s">
        <v>800</v>
      </c>
      <c r="F364">
        <v>21</v>
      </c>
    </row>
    <row r="365" spans="1:6">
      <c r="A365" t="s">
        <v>828</v>
      </c>
      <c r="B365" t="s">
        <v>573</v>
      </c>
      <c r="C365" t="s">
        <v>214</v>
      </c>
      <c r="D365" t="s">
        <v>838</v>
      </c>
      <c r="E365" t="s">
        <v>70</v>
      </c>
      <c r="F365">
        <v>19974</v>
      </c>
    </row>
    <row r="366" spans="1:6">
      <c r="A366" t="s">
        <v>828</v>
      </c>
      <c r="B366" t="s">
        <v>573</v>
      </c>
      <c r="C366" t="s">
        <v>214</v>
      </c>
      <c r="D366" t="s">
        <v>838</v>
      </c>
      <c r="E366" t="s">
        <v>72</v>
      </c>
      <c r="F366">
        <v>7207</v>
      </c>
    </row>
    <row r="367" spans="1:6">
      <c r="A367" t="s">
        <v>828</v>
      </c>
      <c r="B367" t="s">
        <v>573</v>
      </c>
      <c r="C367" t="s">
        <v>214</v>
      </c>
      <c r="D367" t="s">
        <v>838</v>
      </c>
      <c r="E367" t="s">
        <v>804</v>
      </c>
      <c r="F367">
        <v>3826</v>
      </c>
    </row>
    <row r="368" spans="1:6">
      <c r="A368" t="s">
        <v>828</v>
      </c>
      <c r="B368" t="s">
        <v>573</v>
      </c>
      <c r="C368" t="s">
        <v>214</v>
      </c>
      <c r="D368" t="s">
        <v>838</v>
      </c>
      <c r="E368" t="s">
        <v>803</v>
      </c>
      <c r="F368">
        <v>3409</v>
      </c>
    </row>
    <row r="369" spans="1:6">
      <c r="A369" t="s">
        <v>828</v>
      </c>
      <c r="B369" t="s">
        <v>573</v>
      </c>
      <c r="C369" t="s">
        <v>214</v>
      </c>
      <c r="D369" t="s">
        <v>838</v>
      </c>
      <c r="E369" t="s">
        <v>78</v>
      </c>
      <c r="F369">
        <v>2250</v>
      </c>
    </row>
    <row r="370" spans="1:6">
      <c r="A370" t="s">
        <v>828</v>
      </c>
      <c r="B370" t="s">
        <v>573</v>
      </c>
      <c r="C370" t="s">
        <v>214</v>
      </c>
      <c r="D370" t="s">
        <v>838</v>
      </c>
      <c r="E370" t="s">
        <v>75</v>
      </c>
      <c r="F370">
        <v>2406</v>
      </c>
    </row>
    <row r="371" spans="1:6">
      <c r="A371" t="s">
        <v>828</v>
      </c>
      <c r="B371" t="s">
        <v>573</v>
      </c>
      <c r="C371" t="s">
        <v>214</v>
      </c>
      <c r="D371" t="s">
        <v>838</v>
      </c>
      <c r="E371" t="s">
        <v>802</v>
      </c>
      <c r="F371">
        <v>467</v>
      </c>
    </row>
    <row r="372" spans="1:6">
      <c r="A372" t="s">
        <v>828</v>
      </c>
      <c r="B372" t="s">
        <v>573</v>
      </c>
      <c r="C372" t="s">
        <v>214</v>
      </c>
      <c r="D372" t="s">
        <v>838</v>
      </c>
      <c r="E372" t="s">
        <v>71</v>
      </c>
      <c r="F372">
        <v>388</v>
      </c>
    </row>
    <row r="373" spans="1:6">
      <c r="A373" t="s">
        <v>828</v>
      </c>
      <c r="B373" t="s">
        <v>573</v>
      </c>
      <c r="C373" t="s">
        <v>214</v>
      </c>
      <c r="D373" t="s">
        <v>838</v>
      </c>
      <c r="E373" t="s">
        <v>73</v>
      </c>
      <c r="F373">
        <v>3</v>
      </c>
    </row>
    <row r="374" spans="1:6">
      <c r="A374" t="s">
        <v>828</v>
      </c>
      <c r="B374" t="s">
        <v>573</v>
      </c>
      <c r="C374" t="s">
        <v>214</v>
      </c>
      <c r="D374" t="s">
        <v>838</v>
      </c>
      <c r="E374" t="s">
        <v>800</v>
      </c>
      <c r="F374">
        <v>18</v>
      </c>
    </row>
    <row r="375" spans="1:6">
      <c r="A375" t="s">
        <v>828</v>
      </c>
      <c r="B375" t="s">
        <v>573</v>
      </c>
      <c r="C375" t="s">
        <v>214</v>
      </c>
      <c r="D375" t="s">
        <v>837</v>
      </c>
      <c r="E375" t="s">
        <v>70</v>
      </c>
      <c r="F375">
        <v>3433</v>
      </c>
    </row>
    <row r="376" spans="1:6">
      <c r="A376" t="s">
        <v>828</v>
      </c>
      <c r="B376" t="s">
        <v>573</v>
      </c>
      <c r="C376" t="s">
        <v>214</v>
      </c>
      <c r="D376" t="s">
        <v>837</v>
      </c>
      <c r="E376" t="s">
        <v>72</v>
      </c>
      <c r="F376">
        <v>1238</v>
      </c>
    </row>
    <row r="377" spans="1:6">
      <c r="A377" t="s">
        <v>828</v>
      </c>
      <c r="B377" t="s">
        <v>573</v>
      </c>
      <c r="C377" t="s">
        <v>214</v>
      </c>
      <c r="D377" t="s">
        <v>837</v>
      </c>
      <c r="E377" t="s">
        <v>804</v>
      </c>
      <c r="F377">
        <v>743</v>
      </c>
    </row>
    <row r="378" spans="1:6">
      <c r="A378" t="s">
        <v>828</v>
      </c>
      <c r="B378" t="s">
        <v>573</v>
      </c>
      <c r="C378" t="s">
        <v>214</v>
      </c>
      <c r="D378" t="s">
        <v>837</v>
      </c>
      <c r="E378" t="s">
        <v>803</v>
      </c>
      <c r="F378">
        <v>477</v>
      </c>
    </row>
    <row r="379" spans="1:6">
      <c r="A379" t="s">
        <v>828</v>
      </c>
      <c r="B379" t="s">
        <v>573</v>
      </c>
      <c r="C379" t="s">
        <v>214</v>
      </c>
      <c r="D379" t="s">
        <v>837</v>
      </c>
      <c r="E379" t="s">
        <v>78</v>
      </c>
      <c r="F379">
        <v>417</v>
      </c>
    </row>
    <row r="380" spans="1:6">
      <c r="A380" t="s">
        <v>828</v>
      </c>
      <c r="B380" t="s">
        <v>573</v>
      </c>
      <c r="C380" t="s">
        <v>214</v>
      </c>
      <c r="D380" t="s">
        <v>837</v>
      </c>
      <c r="E380" t="s">
        <v>75</v>
      </c>
      <c r="F380">
        <v>397</v>
      </c>
    </row>
    <row r="381" spans="1:6">
      <c r="A381" t="s">
        <v>828</v>
      </c>
      <c r="B381" t="s">
        <v>573</v>
      </c>
      <c r="C381" t="s">
        <v>214</v>
      </c>
      <c r="D381" t="s">
        <v>837</v>
      </c>
      <c r="E381" t="s">
        <v>802</v>
      </c>
      <c r="F381">
        <v>109</v>
      </c>
    </row>
    <row r="382" spans="1:6">
      <c r="A382" t="s">
        <v>828</v>
      </c>
      <c r="B382" t="s">
        <v>573</v>
      </c>
      <c r="C382" t="s">
        <v>214</v>
      </c>
      <c r="D382" t="s">
        <v>837</v>
      </c>
      <c r="E382" t="s">
        <v>71</v>
      </c>
      <c r="F382">
        <v>52</v>
      </c>
    </row>
    <row r="383" spans="1:6">
      <c r="A383" t="s">
        <v>828</v>
      </c>
      <c r="B383" t="s">
        <v>573</v>
      </c>
      <c r="C383" t="s">
        <v>214</v>
      </c>
      <c r="D383" t="s">
        <v>829</v>
      </c>
      <c r="E383" t="s">
        <v>70</v>
      </c>
      <c r="F383">
        <v>1239373</v>
      </c>
    </row>
    <row r="384" spans="1:6">
      <c r="A384" t="s">
        <v>828</v>
      </c>
      <c r="B384" t="s">
        <v>573</v>
      </c>
      <c r="C384" t="s">
        <v>214</v>
      </c>
      <c r="D384" t="s">
        <v>829</v>
      </c>
      <c r="E384" t="s">
        <v>72</v>
      </c>
      <c r="F384">
        <v>403412</v>
      </c>
    </row>
    <row r="385" spans="1:6">
      <c r="A385" t="s">
        <v>828</v>
      </c>
      <c r="B385" t="s">
        <v>573</v>
      </c>
      <c r="C385" t="s">
        <v>214</v>
      </c>
      <c r="D385" t="s">
        <v>829</v>
      </c>
      <c r="E385" t="s">
        <v>804</v>
      </c>
      <c r="F385">
        <v>253500</v>
      </c>
    </row>
    <row r="386" spans="1:6">
      <c r="A386" t="s">
        <v>828</v>
      </c>
      <c r="B386" t="s">
        <v>573</v>
      </c>
      <c r="C386" t="s">
        <v>214</v>
      </c>
      <c r="D386" t="s">
        <v>829</v>
      </c>
      <c r="E386" t="s">
        <v>803</v>
      </c>
      <c r="F386">
        <v>251620</v>
      </c>
    </row>
    <row r="387" spans="1:6">
      <c r="A387" t="s">
        <v>828</v>
      </c>
      <c r="B387" t="s">
        <v>573</v>
      </c>
      <c r="C387" t="s">
        <v>214</v>
      </c>
      <c r="D387" t="s">
        <v>829</v>
      </c>
      <c r="E387" t="s">
        <v>78</v>
      </c>
      <c r="F387">
        <v>154055</v>
      </c>
    </row>
    <row r="388" spans="1:6">
      <c r="A388" t="s">
        <v>828</v>
      </c>
      <c r="B388" t="s">
        <v>573</v>
      </c>
      <c r="C388" t="s">
        <v>214</v>
      </c>
      <c r="D388" t="s">
        <v>829</v>
      </c>
      <c r="E388" t="s">
        <v>75</v>
      </c>
      <c r="F388">
        <v>118186</v>
      </c>
    </row>
    <row r="389" spans="1:6">
      <c r="A389" t="s">
        <v>828</v>
      </c>
      <c r="B389" t="s">
        <v>573</v>
      </c>
      <c r="C389" t="s">
        <v>214</v>
      </c>
      <c r="D389" t="s">
        <v>829</v>
      </c>
      <c r="E389" t="s">
        <v>802</v>
      </c>
      <c r="F389">
        <v>27881</v>
      </c>
    </row>
    <row r="390" spans="1:6">
      <c r="A390" t="s">
        <v>828</v>
      </c>
      <c r="B390" t="s">
        <v>573</v>
      </c>
      <c r="C390" t="s">
        <v>214</v>
      </c>
      <c r="D390" t="s">
        <v>829</v>
      </c>
      <c r="E390" t="s">
        <v>71</v>
      </c>
      <c r="F390">
        <v>21126</v>
      </c>
    </row>
    <row r="391" spans="1:6">
      <c r="A391" t="s">
        <v>828</v>
      </c>
      <c r="B391" t="s">
        <v>573</v>
      </c>
      <c r="C391" t="s">
        <v>214</v>
      </c>
      <c r="D391" t="s">
        <v>829</v>
      </c>
      <c r="E391" t="s">
        <v>73</v>
      </c>
      <c r="F391">
        <v>8187</v>
      </c>
    </row>
    <row r="392" spans="1:6">
      <c r="A392" t="s">
        <v>828</v>
      </c>
      <c r="B392" t="s">
        <v>573</v>
      </c>
      <c r="C392" t="s">
        <v>214</v>
      </c>
      <c r="D392" t="s">
        <v>829</v>
      </c>
      <c r="E392" t="s">
        <v>800</v>
      </c>
      <c r="F392">
        <v>1406</v>
      </c>
    </row>
    <row r="393" spans="1:6">
      <c r="A393" t="s">
        <v>828</v>
      </c>
      <c r="B393" t="s">
        <v>573</v>
      </c>
      <c r="C393" t="s">
        <v>214</v>
      </c>
      <c r="D393" t="s">
        <v>836</v>
      </c>
      <c r="E393" t="s">
        <v>70</v>
      </c>
      <c r="F393">
        <v>1166559</v>
      </c>
    </row>
    <row r="394" spans="1:6">
      <c r="A394" t="s">
        <v>828</v>
      </c>
      <c r="B394" t="s">
        <v>573</v>
      </c>
      <c r="C394" t="s">
        <v>214</v>
      </c>
      <c r="D394" t="s">
        <v>836</v>
      </c>
      <c r="E394" t="s">
        <v>72</v>
      </c>
      <c r="F394">
        <v>374764</v>
      </c>
    </row>
    <row r="395" spans="1:6">
      <c r="A395" t="s">
        <v>828</v>
      </c>
      <c r="B395" t="s">
        <v>573</v>
      </c>
      <c r="C395" t="s">
        <v>214</v>
      </c>
      <c r="D395" t="s">
        <v>836</v>
      </c>
      <c r="E395" t="s">
        <v>804</v>
      </c>
      <c r="F395">
        <v>230235</v>
      </c>
    </row>
    <row r="396" spans="1:6">
      <c r="A396" t="s">
        <v>828</v>
      </c>
      <c r="B396" t="s">
        <v>573</v>
      </c>
      <c r="C396" t="s">
        <v>214</v>
      </c>
      <c r="D396" t="s">
        <v>836</v>
      </c>
      <c r="E396" t="s">
        <v>803</v>
      </c>
      <c r="F396">
        <v>240166</v>
      </c>
    </row>
    <row r="397" spans="1:6">
      <c r="A397" t="s">
        <v>828</v>
      </c>
      <c r="B397" t="s">
        <v>573</v>
      </c>
      <c r="C397" t="s">
        <v>214</v>
      </c>
      <c r="D397" t="s">
        <v>836</v>
      </c>
      <c r="E397" t="s">
        <v>78</v>
      </c>
      <c r="F397">
        <v>147117</v>
      </c>
    </row>
    <row r="398" spans="1:6">
      <c r="A398" t="s">
        <v>828</v>
      </c>
      <c r="B398" t="s">
        <v>573</v>
      </c>
      <c r="C398" t="s">
        <v>214</v>
      </c>
      <c r="D398" t="s">
        <v>836</v>
      </c>
      <c r="E398" t="s">
        <v>75</v>
      </c>
      <c r="F398">
        <v>119644</v>
      </c>
    </row>
    <row r="399" spans="1:6">
      <c r="A399" t="s">
        <v>828</v>
      </c>
      <c r="B399" t="s">
        <v>573</v>
      </c>
      <c r="C399" t="s">
        <v>214</v>
      </c>
      <c r="D399" t="s">
        <v>836</v>
      </c>
      <c r="E399" t="s">
        <v>802</v>
      </c>
      <c r="F399">
        <v>25842</v>
      </c>
    </row>
    <row r="400" spans="1:6">
      <c r="A400" t="s">
        <v>828</v>
      </c>
      <c r="B400" t="s">
        <v>573</v>
      </c>
      <c r="C400" t="s">
        <v>214</v>
      </c>
      <c r="D400" t="s">
        <v>836</v>
      </c>
      <c r="E400" t="s">
        <v>71</v>
      </c>
      <c r="F400">
        <v>20898</v>
      </c>
    </row>
    <row r="401" spans="1:6">
      <c r="A401" t="s">
        <v>828</v>
      </c>
      <c r="B401" t="s">
        <v>573</v>
      </c>
      <c r="C401" t="s">
        <v>214</v>
      </c>
      <c r="D401" t="s">
        <v>836</v>
      </c>
      <c r="E401" t="s">
        <v>73</v>
      </c>
      <c r="F401">
        <v>6811</v>
      </c>
    </row>
    <row r="402" spans="1:6">
      <c r="A402" t="s">
        <v>828</v>
      </c>
      <c r="B402" t="s">
        <v>573</v>
      </c>
      <c r="C402" t="s">
        <v>214</v>
      </c>
      <c r="D402" t="s">
        <v>836</v>
      </c>
      <c r="E402" t="s">
        <v>800</v>
      </c>
      <c r="F402">
        <v>1082</v>
      </c>
    </row>
    <row r="403" spans="1:6">
      <c r="A403" t="s">
        <v>828</v>
      </c>
      <c r="B403" t="s">
        <v>573</v>
      </c>
      <c r="C403" t="s">
        <v>214</v>
      </c>
      <c r="D403" t="s">
        <v>628</v>
      </c>
      <c r="E403" t="s">
        <v>70</v>
      </c>
      <c r="F403">
        <v>36</v>
      </c>
    </row>
    <row r="404" spans="1:6">
      <c r="A404" t="s">
        <v>828</v>
      </c>
      <c r="B404" t="s">
        <v>573</v>
      </c>
      <c r="C404" t="s">
        <v>214</v>
      </c>
      <c r="D404" t="s">
        <v>628</v>
      </c>
      <c r="E404" t="s">
        <v>72</v>
      </c>
      <c r="F404">
        <v>29</v>
      </c>
    </row>
    <row r="405" spans="1:6">
      <c r="A405" t="s">
        <v>828</v>
      </c>
      <c r="B405" t="s">
        <v>573</v>
      </c>
      <c r="C405" t="s">
        <v>214</v>
      </c>
      <c r="D405" t="s">
        <v>628</v>
      </c>
      <c r="E405" t="s">
        <v>804</v>
      </c>
      <c r="F405">
        <v>2</v>
      </c>
    </row>
    <row r="406" spans="1:6">
      <c r="A406" t="s">
        <v>828</v>
      </c>
      <c r="B406" t="s">
        <v>573</v>
      </c>
      <c r="C406" t="s">
        <v>214</v>
      </c>
      <c r="D406" t="s">
        <v>628</v>
      </c>
      <c r="E406" t="s">
        <v>71</v>
      </c>
      <c r="F406">
        <v>5</v>
      </c>
    </row>
    <row r="407" spans="1:6">
      <c r="A407" t="s">
        <v>828</v>
      </c>
      <c r="B407" t="s">
        <v>573</v>
      </c>
      <c r="C407" t="s">
        <v>827</v>
      </c>
      <c r="D407" t="s">
        <v>580</v>
      </c>
      <c r="E407" t="s">
        <v>70</v>
      </c>
      <c r="F407">
        <v>1746</v>
      </c>
    </row>
    <row r="408" spans="1:6">
      <c r="A408" t="s">
        <v>828</v>
      </c>
      <c r="B408" t="s">
        <v>573</v>
      </c>
      <c r="C408" t="s">
        <v>827</v>
      </c>
      <c r="D408" t="s">
        <v>580</v>
      </c>
      <c r="E408" t="s">
        <v>72</v>
      </c>
      <c r="F408">
        <v>739</v>
      </c>
    </row>
    <row r="409" spans="1:6">
      <c r="A409" t="s">
        <v>828</v>
      </c>
      <c r="B409" t="s">
        <v>573</v>
      </c>
      <c r="C409" t="s">
        <v>827</v>
      </c>
      <c r="D409" t="s">
        <v>580</v>
      </c>
      <c r="E409" t="s">
        <v>804</v>
      </c>
      <c r="F409">
        <v>421</v>
      </c>
    </row>
    <row r="410" spans="1:6">
      <c r="A410" t="s">
        <v>828</v>
      </c>
      <c r="B410" t="s">
        <v>573</v>
      </c>
      <c r="C410" t="s">
        <v>827</v>
      </c>
      <c r="D410" t="s">
        <v>580</v>
      </c>
      <c r="E410" t="s">
        <v>803</v>
      </c>
      <c r="F410">
        <v>263</v>
      </c>
    </row>
    <row r="411" spans="1:6">
      <c r="A411" t="s">
        <v>828</v>
      </c>
      <c r="B411" t="s">
        <v>573</v>
      </c>
      <c r="C411" t="s">
        <v>827</v>
      </c>
      <c r="D411" t="s">
        <v>580</v>
      </c>
      <c r="E411" t="s">
        <v>78</v>
      </c>
      <c r="F411">
        <v>199</v>
      </c>
    </row>
    <row r="412" spans="1:6">
      <c r="A412" t="s">
        <v>828</v>
      </c>
      <c r="B412" t="s">
        <v>573</v>
      </c>
      <c r="C412" t="s">
        <v>827</v>
      </c>
      <c r="D412" t="s">
        <v>580</v>
      </c>
      <c r="E412" t="s">
        <v>75</v>
      </c>
      <c r="F412">
        <v>60</v>
      </c>
    </row>
    <row r="413" spans="1:6">
      <c r="A413" t="s">
        <v>828</v>
      </c>
      <c r="B413" t="s">
        <v>573</v>
      </c>
      <c r="C413" t="s">
        <v>827</v>
      </c>
      <c r="D413" t="s">
        <v>580</v>
      </c>
      <c r="E413" t="s">
        <v>802</v>
      </c>
      <c r="F413">
        <v>5</v>
      </c>
    </row>
    <row r="414" spans="1:6">
      <c r="A414" t="s">
        <v>828</v>
      </c>
      <c r="B414" t="s">
        <v>573</v>
      </c>
      <c r="C414" t="s">
        <v>827</v>
      </c>
      <c r="D414" t="s">
        <v>580</v>
      </c>
      <c r="E414" t="s">
        <v>71</v>
      </c>
      <c r="F414">
        <v>54</v>
      </c>
    </row>
    <row r="415" spans="1:6">
      <c r="A415" t="s">
        <v>828</v>
      </c>
      <c r="B415" t="s">
        <v>573</v>
      </c>
      <c r="C415" t="s">
        <v>827</v>
      </c>
      <c r="D415" t="s">
        <v>580</v>
      </c>
      <c r="E415" t="s">
        <v>73</v>
      </c>
      <c r="F415">
        <v>5</v>
      </c>
    </row>
    <row r="416" spans="1:6">
      <c r="A416" t="s">
        <v>828</v>
      </c>
      <c r="B416" t="s">
        <v>573</v>
      </c>
      <c r="C416" t="s">
        <v>827</v>
      </c>
      <c r="D416" t="s">
        <v>579</v>
      </c>
      <c r="E416" t="s">
        <v>70</v>
      </c>
      <c r="F416">
        <v>9221</v>
      </c>
    </row>
    <row r="417" spans="1:6">
      <c r="A417" t="s">
        <v>828</v>
      </c>
      <c r="B417" t="s">
        <v>573</v>
      </c>
      <c r="C417" t="s">
        <v>827</v>
      </c>
      <c r="D417" t="s">
        <v>579</v>
      </c>
      <c r="E417" t="s">
        <v>72</v>
      </c>
      <c r="F417">
        <v>4046</v>
      </c>
    </row>
    <row r="418" spans="1:6">
      <c r="A418" t="s">
        <v>828</v>
      </c>
      <c r="B418" t="s">
        <v>573</v>
      </c>
      <c r="C418" t="s">
        <v>827</v>
      </c>
      <c r="D418" t="s">
        <v>579</v>
      </c>
      <c r="E418" t="s">
        <v>804</v>
      </c>
      <c r="F418">
        <v>2670</v>
      </c>
    </row>
    <row r="419" spans="1:6">
      <c r="A419" t="s">
        <v>828</v>
      </c>
      <c r="B419" t="s">
        <v>573</v>
      </c>
      <c r="C419" t="s">
        <v>827</v>
      </c>
      <c r="D419" t="s">
        <v>579</v>
      </c>
      <c r="E419" t="s">
        <v>803</v>
      </c>
      <c r="F419">
        <v>1122</v>
      </c>
    </row>
    <row r="420" spans="1:6">
      <c r="A420" t="s">
        <v>828</v>
      </c>
      <c r="B420" t="s">
        <v>573</v>
      </c>
      <c r="C420" t="s">
        <v>827</v>
      </c>
      <c r="D420" t="s">
        <v>579</v>
      </c>
      <c r="E420" t="s">
        <v>78</v>
      </c>
      <c r="F420">
        <v>838</v>
      </c>
    </row>
    <row r="421" spans="1:6">
      <c r="A421" t="s">
        <v>828</v>
      </c>
      <c r="B421" t="s">
        <v>573</v>
      </c>
      <c r="C421" t="s">
        <v>827</v>
      </c>
      <c r="D421" t="s">
        <v>579</v>
      </c>
      <c r="E421" t="s">
        <v>75</v>
      </c>
      <c r="F421">
        <v>221</v>
      </c>
    </row>
    <row r="422" spans="1:6">
      <c r="A422" t="s">
        <v>828</v>
      </c>
      <c r="B422" t="s">
        <v>573</v>
      </c>
      <c r="C422" t="s">
        <v>827</v>
      </c>
      <c r="D422" t="s">
        <v>579</v>
      </c>
      <c r="E422" t="s">
        <v>802</v>
      </c>
      <c r="F422">
        <v>42</v>
      </c>
    </row>
    <row r="423" spans="1:6">
      <c r="A423" t="s">
        <v>828</v>
      </c>
      <c r="B423" t="s">
        <v>573</v>
      </c>
      <c r="C423" t="s">
        <v>827</v>
      </c>
      <c r="D423" t="s">
        <v>579</v>
      </c>
      <c r="E423" t="s">
        <v>71</v>
      </c>
      <c r="F423">
        <v>262</v>
      </c>
    </row>
    <row r="424" spans="1:6">
      <c r="A424" t="s">
        <v>828</v>
      </c>
      <c r="B424" t="s">
        <v>573</v>
      </c>
      <c r="C424" t="s">
        <v>827</v>
      </c>
      <c r="D424" t="s">
        <v>579</v>
      </c>
      <c r="E424" t="s">
        <v>73</v>
      </c>
      <c r="F424">
        <v>13</v>
      </c>
    </row>
    <row r="425" spans="1:6">
      <c r="A425" t="s">
        <v>828</v>
      </c>
      <c r="B425" t="s">
        <v>573</v>
      </c>
      <c r="C425" t="s">
        <v>827</v>
      </c>
      <c r="D425" t="s">
        <v>579</v>
      </c>
      <c r="E425" t="s">
        <v>800</v>
      </c>
      <c r="F425">
        <v>7</v>
      </c>
    </row>
    <row r="426" spans="1:6">
      <c r="A426" t="s">
        <v>828</v>
      </c>
      <c r="B426" t="s">
        <v>573</v>
      </c>
      <c r="C426" t="s">
        <v>827</v>
      </c>
      <c r="D426" t="s">
        <v>578</v>
      </c>
      <c r="E426" t="s">
        <v>70</v>
      </c>
      <c r="F426">
        <v>11480</v>
      </c>
    </row>
    <row r="427" spans="1:6">
      <c r="A427" t="s">
        <v>828</v>
      </c>
      <c r="B427" t="s">
        <v>573</v>
      </c>
      <c r="C427" t="s">
        <v>827</v>
      </c>
      <c r="D427" t="s">
        <v>578</v>
      </c>
      <c r="E427" t="s">
        <v>72</v>
      </c>
      <c r="F427">
        <v>4675</v>
      </c>
    </row>
    <row r="428" spans="1:6">
      <c r="A428" t="s">
        <v>828</v>
      </c>
      <c r="B428" t="s">
        <v>573</v>
      </c>
      <c r="C428" t="s">
        <v>827</v>
      </c>
      <c r="D428" t="s">
        <v>578</v>
      </c>
      <c r="E428" t="s">
        <v>804</v>
      </c>
      <c r="F428">
        <v>3346</v>
      </c>
    </row>
    <row r="429" spans="1:6">
      <c r="A429" t="s">
        <v>828</v>
      </c>
      <c r="B429" t="s">
        <v>573</v>
      </c>
      <c r="C429" t="s">
        <v>827</v>
      </c>
      <c r="D429" t="s">
        <v>578</v>
      </c>
      <c r="E429" t="s">
        <v>803</v>
      </c>
      <c r="F429">
        <v>1298</v>
      </c>
    </row>
    <row r="430" spans="1:6">
      <c r="A430" t="s">
        <v>828</v>
      </c>
      <c r="B430" t="s">
        <v>573</v>
      </c>
      <c r="C430" t="s">
        <v>827</v>
      </c>
      <c r="D430" t="s">
        <v>578</v>
      </c>
      <c r="E430" t="s">
        <v>78</v>
      </c>
      <c r="F430">
        <v>1161</v>
      </c>
    </row>
    <row r="431" spans="1:6">
      <c r="A431" t="s">
        <v>828</v>
      </c>
      <c r="B431" t="s">
        <v>573</v>
      </c>
      <c r="C431" t="s">
        <v>827</v>
      </c>
      <c r="D431" t="s">
        <v>578</v>
      </c>
      <c r="E431" t="s">
        <v>75</v>
      </c>
      <c r="F431">
        <v>407</v>
      </c>
    </row>
    <row r="432" spans="1:6">
      <c r="A432" t="s">
        <v>828</v>
      </c>
      <c r="B432" t="s">
        <v>573</v>
      </c>
      <c r="C432" t="s">
        <v>827</v>
      </c>
      <c r="D432" t="s">
        <v>578</v>
      </c>
      <c r="E432" t="s">
        <v>802</v>
      </c>
      <c r="F432">
        <v>115</v>
      </c>
    </row>
    <row r="433" spans="1:6">
      <c r="A433" t="s">
        <v>828</v>
      </c>
      <c r="B433" t="s">
        <v>573</v>
      </c>
      <c r="C433" t="s">
        <v>827</v>
      </c>
      <c r="D433" t="s">
        <v>578</v>
      </c>
      <c r="E433" t="s">
        <v>71</v>
      </c>
      <c r="F433">
        <v>421</v>
      </c>
    </row>
    <row r="434" spans="1:6">
      <c r="A434" t="s">
        <v>828</v>
      </c>
      <c r="B434" t="s">
        <v>573</v>
      </c>
      <c r="C434" t="s">
        <v>827</v>
      </c>
      <c r="D434" t="s">
        <v>578</v>
      </c>
      <c r="E434" t="s">
        <v>73</v>
      </c>
      <c r="F434">
        <v>45</v>
      </c>
    </row>
    <row r="435" spans="1:6">
      <c r="A435" t="s">
        <v>828</v>
      </c>
      <c r="B435" t="s">
        <v>573</v>
      </c>
      <c r="C435" t="s">
        <v>827</v>
      </c>
      <c r="D435" t="s">
        <v>578</v>
      </c>
      <c r="E435" t="s">
        <v>800</v>
      </c>
      <c r="F435">
        <v>12</v>
      </c>
    </row>
    <row r="436" spans="1:6">
      <c r="A436" t="s">
        <v>828</v>
      </c>
      <c r="B436" t="s">
        <v>573</v>
      </c>
      <c r="C436" t="s">
        <v>827</v>
      </c>
      <c r="D436" t="s">
        <v>835</v>
      </c>
      <c r="E436" t="s">
        <v>70</v>
      </c>
      <c r="F436">
        <v>10396</v>
      </c>
    </row>
    <row r="437" spans="1:6">
      <c r="A437" t="s">
        <v>828</v>
      </c>
      <c r="B437" t="s">
        <v>573</v>
      </c>
      <c r="C437" t="s">
        <v>827</v>
      </c>
      <c r="D437" t="s">
        <v>835</v>
      </c>
      <c r="E437" t="s">
        <v>72</v>
      </c>
      <c r="F437">
        <v>4263</v>
      </c>
    </row>
    <row r="438" spans="1:6">
      <c r="A438" t="s">
        <v>828</v>
      </c>
      <c r="B438" t="s">
        <v>573</v>
      </c>
      <c r="C438" t="s">
        <v>827</v>
      </c>
      <c r="D438" t="s">
        <v>835</v>
      </c>
      <c r="E438" t="s">
        <v>804</v>
      </c>
      <c r="F438">
        <v>3323</v>
      </c>
    </row>
    <row r="439" spans="1:6">
      <c r="A439" t="s">
        <v>828</v>
      </c>
      <c r="B439" t="s">
        <v>573</v>
      </c>
      <c r="C439" t="s">
        <v>827</v>
      </c>
      <c r="D439" t="s">
        <v>835</v>
      </c>
      <c r="E439" t="s">
        <v>803</v>
      </c>
      <c r="F439">
        <v>1159</v>
      </c>
    </row>
    <row r="440" spans="1:6">
      <c r="A440" t="s">
        <v>828</v>
      </c>
      <c r="B440" t="s">
        <v>573</v>
      </c>
      <c r="C440" t="s">
        <v>827</v>
      </c>
      <c r="D440" t="s">
        <v>835</v>
      </c>
      <c r="E440" t="s">
        <v>78</v>
      </c>
      <c r="F440">
        <v>814</v>
      </c>
    </row>
    <row r="441" spans="1:6">
      <c r="A441" t="s">
        <v>828</v>
      </c>
      <c r="B441" t="s">
        <v>573</v>
      </c>
      <c r="C441" t="s">
        <v>827</v>
      </c>
      <c r="D441" t="s">
        <v>835</v>
      </c>
      <c r="E441" t="s">
        <v>75</v>
      </c>
      <c r="F441">
        <v>268</v>
      </c>
    </row>
    <row r="442" spans="1:6">
      <c r="A442" t="s">
        <v>828</v>
      </c>
      <c r="B442" t="s">
        <v>573</v>
      </c>
      <c r="C442" t="s">
        <v>827</v>
      </c>
      <c r="D442" t="s">
        <v>835</v>
      </c>
      <c r="E442" t="s">
        <v>802</v>
      </c>
      <c r="F442">
        <v>76</v>
      </c>
    </row>
    <row r="443" spans="1:6">
      <c r="A443" t="s">
        <v>828</v>
      </c>
      <c r="B443" t="s">
        <v>573</v>
      </c>
      <c r="C443" t="s">
        <v>827</v>
      </c>
      <c r="D443" t="s">
        <v>835</v>
      </c>
      <c r="E443" t="s">
        <v>71</v>
      </c>
      <c r="F443">
        <v>440</v>
      </c>
    </row>
    <row r="444" spans="1:6">
      <c r="A444" t="s">
        <v>828</v>
      </c>
      <c r="B444" t="s">
        <v>573</v>
      </c>
      <c r="C444" t="s">
        <v>827</v>
      </c>
      <c r="D444" t="s">
        <v>835</v>
      </c>
      <c r="E444" t="s">
        <v>73</v>
      </c>
      <c r="F444">
        <v>50</v>
      </c>
    </row>
    <row r="445" spans="1:6">
      <c r="A445" t="s">
        <v>828</v>
      </c>
      <c r="B445" t="s">
        <v>573</v>
      </c>
      <c r="C445" t="s">
        <v>827</v>
      </c>
      <c r="D445" t="s">
        <v>835</v>
      </c>
      <c r="E445" t="s">
        <v>800</v>
      </c>
      <c r="F445">
        <v>3</v>
      </c>
    </row>
    <row r="446" spans="1:6">
      <c r="A446" t="s">
        <v>828</v>
      </c>
      <c r="B446" t="s">
        <v>573</v>
      </c>
      <c r="C446" t="s">
        <v>827</v>
      </c>
      <c r="D446" t="s">
        <v>834</v>
      </c>
      <c r="E446" t="s">
        <v>70</v>
      </c>
      <c r="F446">
        <v>8683</v>
      </c>
    </row>
    <row r="447" spans="1:6">
      <c r="A447" t="s">
        <v>828</v>
      </c>
      <c r="B447" t="s">
        <v>573</v>
      </c>
      <c r="C447" t="s">
        <v>827</v>
      </c>
      <c r="D447" t="s">
        <v>834</v>
      </c>
      <c r="E447" t="s">
        <v>72</v>
      </c>
      <c r="F447">
        <v>3121</v>
      </c>
    </row>
    <row r="448" spans="1:6">
      <c r="A448" t="s">
        <v>828</v>
      </c>
      <c r="B448" t="s">
        <v>573</v>
      </c>
      <c r="C448" t="s">
        <v>827</v>
      </c>
      <c r="D448" t="s">
        <v>834</v>
      </c>
      <c r="E448" t="s">
        <v>804</v>
      </c>
      <c r="F448">
        <v>2979</v>
      </c>
    </row>
    <row r="449" spans="1:6">
      <c r="A449" t="s">
        <v>828</v>
      </c>
      <c r="B449" t="s">
        <v>573</v>
      </c>
      <c r="C449" t="s">
        <v>827</v>
      </c>
      <c r="D449" t="s">
        <v>834</v>
      </c>
      <c r="E449" t="s">
        <v>803</v>
      </c>
      <c r="F449">
        <v>1082</v>
      </c>
    </row>
    <row r="450" spans="1:6">
      <c r="A450" t="s">
        <v>828</v>
      </c>
      <c r="B450" t="s">
        <v>573</v>
      </c>
      <c r="C450" t="s">
        <v>827</v>
      </c>
      <c r="D450" t="s">
        <v>834</v>
      </c>
      <c r="E450" t="s">
        <v>78</v>
      </c>
      <c r="F450">
        <v>678</v>
      </c>
    </row>
    <row r="451" spans="1:6">
      <c r="A451" t="s">
        <v>828</v>
      </c>
      <c r="B451" t="s">
        <v>573</v>
      </c>
      <c r="C451" t="s">
        <v>827</v>
      </c>
      <c r="D451" t="s">
        <v>834</v>
      </c>
      <c r="E451" t="s">
        <v>75</v>
      </c>
      <c r="F451">
        <v>275</v>
      </c>
    </row>
    <row r="452" spans="1:6">
      <c r="A452" t="s">
        <v>828</v>
      </c>
      <c r="B452" t="s">
        <v>573</v>
      </c>
      <c r="C452" t="s">
        <v>827</v>
      </c>
      <c r="D452" t="s">
        <v>834</v>
      </c>
      <c r="E452" t="s">
        <v>802</v>
      </c>
      <c r="F452">
        <v>123</v>
      </c>
    </row>
    <row r="453" spans="1:6">
      <c r="A453" t="s">
        <v>828</v>
      </c>
      <c r="B453" t="s">
        <v>573</v>
      </c>
      <c r="C453" t="s">
        <v>827</v>
      </c>
      <c r="D453" t="s">
        <v>834</v>
      </c>
      <c r="E453" t="s">
        <v>71</v>
      </c>
      <c r="F453">
        <v>376</v>
      </c>
    </row>
    <row r="454" spans="1:6">
      <c r="A454" t="s">
        <v>828</v>
      </c>
      <c r="B454" t="s">
        <v>573</v>
      </c>
      <c r="C454" t="s">
        <v>827</v>
      </c>
      <c r="D454" t="s">
        <v>834</v>
      </c>
      <c r="E454" t="s">
        <v>73</v>
      </c>
      <c r="F454">
        <v>49</v>
      </c>
    </row>
    <row r="455" spans="1:6">
      <c r="A455" t="s">
        <v>828</v>
      </c>
      <c r="B455" t="s">
        <v>573</v>
      </c>
      <c r="C455" t="s">
        <v>827</v>
      </c>
      <c r="D455" t="s">
        <v>833</v>
      </c>
      <c r="E455" t="s">
        <v>70</v>
      </c>
      <c r="F455">
        <v>7212</v>
      </c>
    </row>
    <row r="456" spans="1:6">
      <c r="A456" t="s">
        <v>828</v>
      </c>
      <c r="B456" t="s">
        <v>573</v>
      </c>
      <c r="C456" t="s">
        <v>827</v>
      </c>
      <c r="D456" t="s">
        <v>833</v>
      </c>
      <c r="E456" t="s">
        <v>72</v>
      </c>
      <c r="F456">
        <v>3002</v>
      </c>
    </row>
    <row r="457" spans="1:6">
      <c r="A457" t="s">
        <v>828</v>
      </c>
      <c r="B457" t="s">
        <v>573</v>
      </c>
      <c r="C457" t="s">
        <v>827</v>
      </c>
      <c r="D457" t="s">
        <v>833</v>
      </c>
      <c r="E457" t="s">
        <v>804</v>
      </c>
      <c r="F457">
        <v>2063</v>
      </c>
    </row>
    <row r="458" spans="1:6">
      <c r="A458" t="s">
        <v>828</v>
      </c>
      <c r="B458" t="s">
        <v>573</v>
      </c>
      <c r="C458" t="s">
        <v>827</v>
      </c>
      <c r="D458" t="s">
        <v>833</v>
      </c>
      <c r="E458" t="s">
        <v>803</v>
      </c>
      <c r="F458">
        <v>835</v>
      </c>
    </row>
    <row r="459" spans="1:6">
      <c r="A459" t="s">
        <v>828</v>
      </c>
      <c r="B459" t="s">
        <v>573</v>
      </c>
      <c r="C459" t="s">
        <v>827</v>
      </c>
      <c r="D459" t="s">
        <v>833</v>
      </c>
      <c r="E459" t="s">
        <v>78</v>
      </c>
      <c r="F459">
        <v>705</v>
      </c>
    </row>
    <row r="460" spans="1:6">
      <c r="A460" t="s">
        <v>828</v>
      </c>
      <c r="B460" t="s">
        <v>573</v>
      </c>
      <c r="C460" t="s">
        <v>827</v>
      </c>
      <c r="D460" t="s">
        <v>833</v>
      </c>
      <c r="E460" t="s">
        <v>75</v>
      </c>
      <c r="F460">
        <v>212</v>
      </c>
    </row>
    <row r="461" spans="1:6">
      <c r="A461" t="s">
        <v>828</v>
      </c>
      <c r="B461" t="s">
        <v>573</v>
      </c>
      <c r="C461" t="s">
        <v>827</v>
      </c>
      <c r="D461" t="s">
        <v>833</v>
      </c>
      <c r="E461" t="s">
        <v>802</v>
      </c>
      <c r="F461">
        <v>64</v>
      </c>
    </row>
    <row r="462" spans="1:6">
      <c r="A462" t="s">
        <v>828</v>
      </c>
      <c r="B462" t="s">
        <v>573</v>
      </c>
      <c r="C462" t="s">
        <v>827</v>
      </c>
      <c r="D462" t="s">
        <v>833</v>
      </c>
      <c r="E462" t="s">
        <v>71</v>
      </c>
      <c r="F462">
        <v>266</v>
      </c>
    </row>
    <row r="463" spans="1:6">
      <c r="A463" t="s">
        <v>828</v>
      </c>
      <c r="B463" t="s">
        <v>573</v>
      </c>
      <c r="C463" t="s">
        <v>827</v>
      </c>
      <c r="D463" t="s">
        <v>833</v>
      </c>
      <c r="E463" t="s">
        <v>73</v>
      </c>
      <c r="F463">
        <v>60</v>
      </c>
    </row>
    <row r="464" spans="1:6">
      <c r="A464" t="s">
        <v>828</v>
      </c>
      <c r="B464" t="s">
        <v>573</v>
      </c>
      <c r="C464" t="s">
        <v>827</v>
      </c>
      <c r="D464" t="s">
        <v>833</v>
      </c>
      <c r="E464" t="s">
        <v>800</v>
      </c>
      <c r="F464">
        <v>5</v>
      </c>
    </row>
    <row r="465" spans="1:6">
      <c r="A465" t="s">
        <v>828</v>
      </c>
      <c r="B465" t="s">
        <v>573</v>
      </c>
      <c r="C465" t="s">
        <v>827</v>
      </c>
      <c r="D465" t="s">
        <v>832</v>
      </c>
      <c r="E465" t="s">
        <v>70</v>
      </c>
      <c r="F465">
        <v>8501</v>
      </c>
    </row>
    <row r="466" spans="1:6">
      <c r="A466" t="s">
        <v>828</v>
      </c>
      <c r="B466" t="s">
        <v>573</v>
      </c>
      <c r="C466" t="s">
        <v>827</v>
      </c>
      <c r="D466" t="s">
        <v>832</v>
      </c>
      <c r="E466" t="s">
        <v>72</v>
      </c>
      <c r="F466">
        <v>3460</v>
      </c>
    </row>
    <row r="467" spans="1:6">
      <c r="A467" t="s">
        <v>828</v>
      </c>
      <c r="B467" t="s">
        <v>573</v>
      </c>
      <c r="C467" t="s">
        <v>827</v>
      </c>
      <c r="D467" t="s">
        <v>832</v>
      </c>
      <c r="E467" t="s">
        <v>804</v>
      </c>
      <c r="F467">
        <v>2304</v>
      </c>
    </row>
    <row r="468" spans="1:6">
      <c r="A468" t="s">
        <v>828</v>
      </c>
      <c r="B468" t="s">
        <v>573</v>
      </c>
      <c r="C468" t="s">
        <v>827</v>
      </c>
      <c r="D468" t="s">
        <v>832</v>
      </c>
      <c r="E468" t="s">
        <v>803</v>
      </c>
      <c r="F468">
        <v>1165</v>
      </c>
    </row>
    <row r="469" spans="1:6">
      <c r="A469" t="s">
        <v>828</v>
      </c>
      <c r="B469" t="s">
        <v>573</v>
      </c>
      <c r="C469" t="s">
        <v>827</v>
      </c>
      <c r="D469" t="s">
        <v>832</v>
      </c>
      <c r="E469" t="s">
        <v>78</v>
      </c>
      <c r="F469">
        <v>840</v>
      </c>
    </row>
    <row r="470" spans="1:6">
      <c r="A470" t="s">
        <v>828</v>
      </c>
      <c r="B470" t="s">
        <v>573</v>
      </c>
      <c r="C470" t="s">
        <v>827</v>
      </c>
      <c r="D470" t="s">
        <v>832</v>
      </c>
      <c r="E470" t="s">
        <v>75</v>
      </c>
      <c r="F470">
        <v>247</v>
      </c>
    </row>
    <row r="471" spans="1:6">
      <c r="A471" t="s">
        <v>828</v>
      </c>
      <c r="B471" t="s">
        <v>573</v>
      </c>
      <c r="C471" t="s">
        <v>827</v>
      </c>
      <c r="D471" t="s">
        <v>832</v>
      </c>
      <c r="E471" t="s">
        <v>802</v>
      </c>
      <c r="F471">
        <v>79</v>
      </c>
    </row>
    <row r="472" spans="1:6">
      <c r="A472" t="s">
        <v>828</v>
      </c>
      <c r="B472" t="s">
        <v>573</v>
      </c>
      <c r="C472" t="s">
        <v>827</v>
      </c>
      <c r="D472" t="s">
        <v>832</v>
      </c>
      <c r="E472" t="s">
        <v>71</v>
      </c>
      <c r="F472">
        <v>355</v>
      </c>
    </row>
    <row r="473" spans="1:6">
      <c r="A473" t="s">
        <v>828</v>
      </c>
      <c r="B473" t="s">
        <v>573</v>
      </c>
      <c r="C473" t="s">
        <v>827</v>
      </c>
      <c r="D473" t="s">
        <v>832</v>
      </c>
      <c r="E473" t="s">
        <v>73</v>
      </c>
      <c r="F473">
        <v>47</v>
      </c>
    </row>
    <row r="474" spans="1:6">
      <c r="A474" t="s">
        <v>828</v>
      </c>
      <c r="B474" t="s">
        <v>573</v>
      </c>
      <c r="C474" t="s">
        <v>827</v>
      </c>
      <c r="D474" t="s">
        <v>832</v>
      </c>
      <c r="E474" t="s">
        <v>800</v>
      </c>
      <c r="F474">
        <v>4</v>
      </c>
    </row>
    <row r="475" spans="1:6">
      <c r="A475" t="s">
        <v>828</v>
      </c>
      <c r="B475" t="s">
        <v>573</v>
      </c>
      <c r="C475" t="s">
        <v>827</v>
      </c>
      <c r="D475" t="s">
        <v>831</v>
      </c>
      <c r="E475" t="s">
        <v>70</v>
      </c>
      <c r="F475">
        <v>9938</v>
      </c>
    </row>
    <row r="476" spans="1:6">
      <c r="A476" t="s">
        <v>828</v>
      </c>
      <c r="B476" t="s">
        <v>573</v>
      </c>
      <c r="C476" t="s">
        <v>827</v>
      </c>
      <c r="D476" t="s">
        <v>831</v>
      </c>
      <c r="E476" t="s">
        <v>72</v>
      </c>
      <c r="F476">
        <v>4008</v>
      </c>
    </row>
    <row r="477" spans="1:6">
      <c r="A477" t="s">
        <v>828</v>
      </c>
      <c r="B477" t="s">
        <v>573</v>
      </c>
      <c r="C477" t="s">
        <v>827</v>
      </c>
      <c r="D477" t="s">
        <v>831</v>
      </c>
      <c r="E477" t="s">
        <v>804</v>
      </c>
      <c r="F477">
        <v>3001</v>
      </c>
    </row>
    <row r="478" spans="1:6">
      <c r="A478" t="s">
        <v>828</v>
      </c>
      <c r="B478" t="s">
        <v>573</v>
      </c>
      <c r="C478" t="s">
        <v>827</v>
      </c>
      <c r="D478" t="s">
        <v>831</v>
      </c>
      <c r="E478" t="s">
        <v>803</v>
      </c>
      <c r="F478">
        <v>1248</v>
      </c>
    </row>
    <row r="479" spans="1:6">
      <c r="A479" t="s">
        <v>828</v>
      </c>
      <c r="B479" t="s">
        <v>573</v>
      </c>
      <c r="C479" t="s">
        <v>827</v>
      </c>
      <c r="D479" t="s">
        <v>831</v>
      </c>
      <c r="E479" t="s">
        <v>78</v>
      </c>
      <c r="F479">
        <v>931</v>
      </c>
    </row>
    <row r="480" spans="1:6">
      <c r="A480" t="s">
        <v>828</v>
      </c>
      <c r="B480" t="s">
        <v>573</v>
      </c>
      <c r="C480" t="s">
        <v>827</v>
      </c>
      <c r="D480" t="s">
        <v>831</v>
      </c>
      <c r="E480" t="s">
        <v>75</v>
      </c>
      <c r="F480">
        <v>234</v>
      </c>
    </row>
    <row r="481" spans="1:6">
      <c r="A481" t="s">
        <v>828</v>
      </c>
      <c r="B481" t="s">
        <v>573</v>
      </c>
      <c r="C481" t="s">
        <v>827</v>
      </c>
      <c r="D481" t="s">
        <v>831</v>
      </c>
      <c r="E481" t="s">
        <v>802</v>
      </c>
      <c r="F481">
        <v>59</v>
      </c>
    </row>
    <row r="482" spans="1:6">
      <c r="A482" t="s">
        <v>828</v>
      </c>
      <c r="B482" t="s">
        <v>573</v>
      </c>
      <c r="C482" t="s">
        <v>827</v>
      </c>
      <c r="D482" t="s">
        <v>831</v>
      </c>
      <c r="E482" t="s">
        <v>71</v>
      </c>
      <c r="F482">
        <v>388</v>
      </c>
    </row>
    <row r="483" spans="1:6">
      <c r="A483" t="s">
        <v>828</v>
      </c>
      <c r="B483" t="s">
        <v>573</v>
      </c>
      <c r="C483" t="s">
        <v>827</v>
      </c>
      <c r="D483" t="s">
        <v>831</v>
      </c>
      <c r="E483" t="s">
        <v>73</v>
      </c>
      <c r="F483">
        <v>60</v>
      </c>
    </row>
    <row r="484" spans="1:6">
      <c r="A484" t="s">
        <v>828</v>
      </c>
      <c r="B484" t="s">
        <v>573</v>
      </c>
      <c r="C484" t="s">
        <v>827</v>
      </c>
      <c r="D484" t="s">
        <v>831</v>
      </c>
      <c r="E484" t="s">
        <v>800</v>
      </c>
      <c r="F484">
        <v>9</v>
      </c>
    </row>
    <row r="485" spans="1:6">
      <c r="A485" t="s">
        <v>828</v>
      </c>
      <c r="B485" t="s">
        <v>573</v>
      </c>
      <c r="C485" t="s">
        <v>827</v>
      </c>
      <c r="D485" t="s">
        <v>830</v>
      </c>
      <c r="E485" t="s">
        <v>70</v>
      </c>
      <c r="F485">
        <v>12287</v>
      </c>
    </row>
    <row r="486" spans="1:6">
      <c r="A486" t="s">
        <v>828</v>
      </c>
      <c r="B486" t="s">
        <v>573</v>
      </c>
      <c r="C486" t="s">
        <v>827</v>
      </c>
      <c r="D486" t="s">
        <v>830</v>
      </c>
      <c r="E486" t="s">
        <v>72</v>
      </c>
      <c r="F486">
        <v>4896</v>
      </c>
    </row>
    <row r="487" spans="1:6">
      <c r="A487" t="s">
        <v>828</v>
      </c>
      <c r="B487" t="s">
        <v>573</v>
      </c>
      <c r="C487" t="s">
        <v>827</v>
      </c>
      <c r="D487" t="s">
        <v>830</v>
      </c>
      <c r="E487" t="s">
        <v>804</v>
      </c>
      <c r="F487">
        <v>3958</v>
      </c>
    </row>
    <row r="488" spans="1:6">
      <c r="A488" t="s">
        <v>828</v>
      </c>
      <c r="B488" t="s">
        <v>573</v>
      </c>
      <c r="C488" t="s">
        <v>827</v>
      </c>
      <c r="D488" t="s">
        <v>830</v>
      </c>
      <c r="E488" t="s">
        <v>803</v>
      </c>
      <c r="F488">
        <v>1288</v>
      </c>
    </row>
    <row r="489" spans="1:6">
      <c r="A489" t="s">
        <v>828</v>
      </c>
      <c r="B489" t="s">
        <v>573</v>
      </c>
      <c r="C489" t="s">
        <v>827</v>
      </c>
      <c r="D489" t="s">
        <v>830</v>
      </c>
      <c r="E489" t="s">
        <v>78</v>
      </c>
      <c r="F489">
        <v>1161</v>
      </c>
    </row>
    <row r="490" spans="1:6">
      <c r="A490" t="s">
        <v>828</v>
      </c>
      <c r="B490" t="s">
        <v>573</v>
      </c>
      <c r="C490" t="s">
        <v>827</v>
      </c>
      <c r="D490" t="s">
        <v>830</v>
      </c>
      <c r="E490" t="s">
        <v>75</v>
      </c>
      <c r="F490">
        <v>319</v>
      </c>
    </row>
    <row r="491" spans="1:6">
      <c r="A491" t="s">
        <v>828</v>
      </c>
      <c r="B491" t="s">
        <v>573</v>
      </c>
      <c r="C491" t="s">
        <v>827</v>
      </c>
      <c r="D491" t="s">
        <v>830</v>
      </c>
      <c r="E491" t="s">
        <v>802</v>
      </c>
      <c r="F491">
        <v>85</v>
      </c>
    </row>
    <row r="492" spans="1:6">
      <c r="A492" t="s">
        <v>828</v>
      </c>
      <c r="B492" t="s">
        <v>573</v>
      </c>
      <c r="C492" t="s">
        <v>827</v>
      </c>
      <c r="D492" t="s">
        <v>830</v>
      </c>
      <c r="E492" t="s">
        <v>71</v>
      </c>
      <c r="F492">
        <v>506</v>
      </c>
    </row>
    <row r="493" spans="1:6">
      <c r="A493" t="s">
        <v>828</v>
      </c>
      <c r="B493" t="s">
        <v>573</v>
      </c>
      <c r="C493" t="s">
        <v>827</v>
      </c>
      <c r="D493" t="s">
        <v>830</v>
      </c>
      <c r="E493" t="s">
        <v>73</v>
      </c>
      <c r="F493">
        <v>67</v>
      </c>
    </row>
    <row r="494" spans="1:6">
      <c r="A494" t="s">
        <v>828</v>
      </c>
      <c r="B494" t="s">
        <v>573</v>
      </c>
      <c r="C494" t="s">
        <v>827</v>
      </c>
      <c r="D494" t="s">
        <v>830</v>
      </c>
      <c r="E494" t="s">
        <v>800</v>
      </c>
      <c r="F494">
        <v>7</v>
      </c>
    </row>
    <row r="495" spans="1:6">
      <c r="A495" t="s">
        <v>828</v>
      </c>
      <c r="B495" t="s">
        <v>573</v>
      </c>
      <c r="C495" t="s">
        <v>827</v>
      </c>
      <c r="D495" t="s">
        <v>845</v>
      </c>
      <c r="E495" t="s">
        <v>70</v>
      </c>
      <c r="F495">
        <v>14697</v>
      </c>
    </row>
    <row r="496" spans="1:6">
      <c r="A496" t="s">
        <v>828</v>
      </c>
      <c r="B496" t="s">
        <v>573</v>
      </c>
      <c r="C496" t="s">
        <v>827</v>
      </c>
      <c r="D496" t="s">
        <v>845</v>
      </c>
      <c r="E496" t="s">
        <v>72</v>
      </c>
      <c r="F496">
        <v>5694</v>
      </c>
    </row>
    <row r="497" spans="1:6">
      <c r="A497" t="s">
        <v>828</v>
      </c>
      <c r="B497" t="s">
        <v>573</v>
      </c>
      <c r="C497" t="s">
        <v>827</v>
      </c>
      <c r="D497" t="s">
        <v>845</v>
      </c>
      <c r="E497" t="s">
        <v>804</v>
      </c>
      <c r="F497">
        <v>4900</v>
      </c>
    </row>
    <row r="498" spans="1:6">
      <c r="A498" t="s">
        <v>828</v>
      </c>
      <c r="B498" t="s">
        <v>573</v>
      </c>
      <c r="C498" t="s">
        <v>827</v>
      </c>
      <c r="D498" t="s">
        <v>845</v>
      </c>
      <c r="E498" t="s">
        <v>803</v>
      </c>
      <c r="F498">
        <v>1632</v>
      </c>
    </row>
    <row r="499" spans="1:6">
      <c r="A499" t="s">
        <v>828</v>
      </c>
      <c r="B499" t="s">
        <v>573</v>
      </c>
      <c r="C499" t="s">
        <v>827</v>
      </c>
      <c r="D499" t="s">
        <v>845</v>
      </c>
      <c r="E499" t="s">
        <v>78</v>
      </c>
      <c r="F499">
        <v>1367</v>
      </c>
    </row>
    <row r="500" spans="1:6">
      <c r="A500" t="s">
        <v>828</v>
      </c>
      <c r="B500" t="s">
        <v>573</v>
      </c>
      <c r="C500" t="s">
        <v>827</v>
      </c>
      <c r="D500" t="s">
        <v>845</v>
      </c>
      <c r="E500" t="s">
        <v>75</v>
      </c>
      <c r="F500">
        <v>353</v>
      </c>
    </row>
    <row r="501" spans="1:6">
      <c r="A501" t="s">
        <v>828</v>
      </c>
      <c r="B501" t="s">
        <v>573</v>
      </c>
      <c r="C501" t="s">
        <v>827</v>
      </c>
      <c r="D501" t="s">
        <v>845</v>
      </c>
      <c r="E501" t="s">
        <v>802</v>
      </c>
      <c r="F501">
        <v>123</v>
      </c>
    </row>
    <row r="502" spans="1:6">
      <c r="A502" t="s">
        <v>828</v>
      </c>
      <c r="B502" t="s">
        <v>573</v>
      </c>
      <c r="C502" t="s">
        <v>827</v>
      </c>
      <c r="D502" t="s">
        <v>845</v>
      </c>
      <c r="E502" t="s">
        <v>71</v>
      </c>
      <c r="F502">
        <v>523</v>
      </c>
    </row>
    <row r="503" spans="1:6">
      <c r="A503" t="s">
        <v>828</v>
      </c>
      <c r="B503" t="s">
        <v>573</v>
      </c>
      <c r="C503" t="s">
        <v>827</v>
      </c>
      <c r="D503" t="s">
        <v>845</v>
      </c>
      <c r="E503" t="s">
        <v>73</v>
      </c>
      <c r="F503">
        <v>96</v>
      </c>
    </row>
    <row r="504" spans="1:6">
      <c r="A504" t="s">
        <v>828</v>
      </c>
      <c r="B504" t="s">
        <v>573</v>
      </c>
      <c r="C504" t="s">
        <v>827</v>
      </c>
      <c r="D504" t="s">
        <v>845</v>
      </c>
      <c r="E504" t="s">
        <v>800</v>
      </c>
      <c r="F504">
        <v>9</v>
      </c>
    </row>
    <row r="505" spans="1:6">
      <c r="A505" t="s">
        <v>828</v>
      </c>
      <c r="B505" t="s">
        <v>573</v>
      </c>
      <c r="C505" t="s">
        <v>827</v>
      </c>
      <c r="D505" t="s">
        <v>844</v>
      </c>
      <c r="E505" t="s">
        <v>70</v>
      </c>
      <c r="F505">
        <v>15758</v>
      </c>
    </row>
    <row r="506" spans="1:6">
      <c r="A506" t="s">
        <v>828</v>
      </c>
      <c r="B506" t="s">
        <v>573</v>
      </c>
      <c r="C506" t="s">
        <v>827</v>
      </c>
      <c r="D506" t="s">
        <v>844</v>
      </c>
      <c r="E506" t="s">
        <v>72</v>
      </c>
      <c r="F506">
        <v>6500</v>
      </c>
    </row>
    <row r="507" spans="1:6">
      <c r="A507" t="s">
        <v>828</v>
      </c>
      <c r="B507" t="s">
        <v>573</v>
      </c>
      <c r="C507" t="s">
        <v>827</v>
      </c>
      <c r="D507" t="s">
        <v>844</v>
      </c>
      <c r="E507" t="s">
        <v>804</v>
      </c>
      <c r="F507">
        <v>5551</v>
      </c>
    </row>
    <row r="508" spans="1:6">
      <c r="A508" t="s">
        <v>828</v>
      </c>
      <c r="B508" t="s">
        <v>573</v>
      </c>
      <c r="C508" t="s">
        <v>827</v>
      </c>
      <c r="D508" t="s">
        <v>844</v>
      </c>
      <c r="E508" t="s">
        <v>803</v>
      </c>
      <c r="F508">
        <v>1409</v>
      </c>
    </row>
    <row r="509" spans="1:6">
      <c r="A509" t="s">
        <v>828</v>
      </c>
      <c r="B509" t="s">
        <v>573</v>
      </c>
      <c r="C509" t="s">
        <v>827</v>
      </c>
      <c r="D509" t="s">
        <v>844</v>
      </c>
      <c r="E509" t="s">
        <v>78</v>
      </c>
      <c r="F509">
        <v>1202</v>
      </c>
    </row>
    <row r="510" spans="1:6">
      <c r="A510" t="s">
        <v>828</v>
      </c>
      <c r="B510" t="s">
        <v>573</v>
      </c>
      <c r="C510" t="s">
        <v>827</v>
      </c>
      <c r="D510" t="s">
        <v>844</v>
      </c>
      <c r="E510" t="s">
        <v>75</v>
      </c>
      <c r="F510">
        <v>212</v>
      </c>
    </row>
    <row r="511" spans="1:6">
      <c r="A511" t="s">
        <v>828</v>
      </c>
      <c r="B511" t="s">
        <v>573</v>
      </c>
      <c r="C511" t="s">
        <v>827</v>
      </c>
      <c r="D511" t="s">
        <v>844</v>
      </c>
      <c r="E511" t="s">
        <v>802</v>
      </c>
      <c r="F511">
        <v>119</v>
      </c>
    </row>
    <row r="512" spans="1:6">
      <c r="A512" t="s">
        <v>828</v>
      </c>
      <c r="B512" t="s">
        <v>573</v>
      </c>
      <c r="C512" t="s">
        <v>827</v>
      </c>
      <c r="D512" t="s">
        <v>844</v>
      </c>
      <c r="E512" t="s">
        <v>71</v>
      </c>
      <c r="F512">
        <v>694</v>
      </c>
    </row>
    <row r="513" spans="1:6">
      <c r="A513" t="s">
        <v>828</v>
      </c>
      <c r="B513" t="s">
        <v>573</v>
      </c>
      <c r="C513" t="s">
        <v>827</v>
      </c>
      <c r="D513" t="s">
        <v>844</v>
      </c>
      <c r="E513" t="s">
        <v>73</v>
      </c>
      <c r="F513">
        <v>62</v>
      </c>
    </row>
    <row r="514" spans="1:6">
      <c r="A514" t="s">
        <v>828</v>
      </c>
      <c r="B514" t="s">
        <v>573</v>
      </c>
      <c r="C514" t="s">
        <v>827</v>
      </c>
      <c r="D514" t="s">
        <v>844</v>
      </c>
      <c r="E514" t="s">
        <v>800</v>
      </c>
      <c r="F514">
        <v>9</v>
      </c>
    </row>
    <row r="515" spans="1:6">
      <c r="A515" t="s">
        <v>828</v>
      </c>
      <c r="B515" t="s">
        <v>573</v>
      </c>
      <c r="C515" t="s">
        <v>827</v>
      </c>
      <c r="D515" t="s">
        <v>843</v>
      </c>
      <c r="E515" t="s">
        <v>70</v>
      </c>
      <c r="F515">
        <v>9665</v>
      </c>
    </row>
    <row r="516" spans="1:6">
      <c r="A516" t="s">
        <v>828</v>
      </c>
      <c r="B516" t="s">
        <v>573</v>
      </c>
      <c r="C516" t="s">
        <v>827</v>
      </c>
      <c r="D516" t="s">
        <v>843</v>
      </c>
      <c r="E516" t="s">
        <v>72</v>
      </c>
      <c r="F516">
        <v>4092</v>
      </c>
    </row>
    <row r="517" spans="1:6">
      <c r="A517" t="s">
        <v>828</v>
      </c>
      <c r="B517" t="s">
        <v>573</v>
      </c>
      <c r="C517" t="s">
        <v>827</v>
      </c>
      <c r="D517" t="s">
        <v>843</v>
      </c>
      <c r="E517" t="s">
        <v>804</v>
      </c>
      <c r="F517">
        <v>3301</v>
      </c>
    </row>
    <row r="518" spans="1:6">
      <c r="A518" t="s">
        <v>828</v>
      </c>
      <c r="B518" t="s">
        <v>573</v>
      </c>
      <c r="C518" t="s">
        <v>827</v>
      </c>
      <c r="D518" t="s">
        <v>843</v>
      </c>
      <c r="E518" t="s">
        <v>803</v>
      </c>
      <c r="F518">
        <v>851</v>
      </c>
    </row>
    <row r="519" spans="1:6">
      <c r="A519" t="s">
        <v>828</v>
      </c>
      <c r="B519" t="s">
        <v>573</v>
      </c>
      <c r="C519" t="s">
        <v>827</v>
      </c>
      <c r="D519" t="s">
        <v>843</v>
      </c>
      <c r="E519" t="s">
        <v>78</v>
      </c>
      <c r="F519">
        <v>793</v>
      </c>
    </row>
    <row r="520" spans="1:6">
      <c r="A520" t="s">
        <v>828</v>
      </c>
      <c r="B520" t="s">
        <v>573</v>
      </c>
      <c r="C520" t="s">
        <v>827</v>
      </c>
      <c r="D520" t="s">
        <v>843</v>
      </c>
      <c r="E520" t="s">
        <v>75</v>
      </c>
      <c r="F520">
        <v>108</v>
      </c>
    </row>
    <row r="521" spans="1:6">
      <c r="A521" t="s">
        <v>828</v>
      </c>
      <c r="B521" t="s">
        <v>573</v>
      </c>
      <c r="C521" t="s">
        <v>827</v>
      </c>
      <c r="D521" t="s">
        <v>843</v>
      </c>
      <c r="E521" t="s">
        <v>802</v>
      </c>
      <c r="F521">
        <v>88</v>
      </c>
    </row>
    <row r="522" spans="1:6">
      <c r="A522" t="s">
        <v>828</v>
      </c>
      <c r="B522" t="s">
        <v>573</v>
      </c>
      <c r="C522" t="s">
        <v>827</v>
      </c>
      <c r="D522" t="s">
        <v>843</v>
      </c>
      <c r="E522" t="s">
        <v>71</v>
      </c>
      <c r="F522">
        <v>393</v>
      </c>
    </row>
    <row r="523" spans="1:6">
      <c r="A523" t="s">
        <v>828</v>
      </c>
      <c r="B523" t="s">
        <v>573</v>
      </c>
      <c r="C523" t="s">
        <v>827</v>
      </c>
      <c r="D523" t="s">
        <v>843</v>
      </c>
      <c r="E523" t="s">
        <v>73</v>
      </c>
      <c r="F523">
        <v>27</v>
      </c>
    </row>
    <row r="524" spans="1:6">
      <c r="A524" t="s">
        <v>828</v>
      </c>
      <c r="B524" t="s">
        <v>573</v>
      </c>
      <c r="C524" t="s">
        <v>827</v>
      </c>
      <c r="D524" t="s">
        <v>843</v>
      </c>
      <c r="E524" t="s">
        <v>800</v>
      </c>
      <c r="F524">
        <v>12</v>
      </c>
    </row>
    <row r="525" spans="1:6">
      <c r="A525" t="s">
        <v>828</v>
      </c>
      <c r="B525" t="s">
        <v>573</v>
      </c>
      <c r="C525" t="s">
        <v>827</v>
      </c>
      <c r="D525" t="s">
        <v>842</v>
      </c>
      <c r="E525" t="s">
        <v>70</v>
      </c>
      <c r="F525">
        <v>5049</v>
      </c>
    </row>
    <row r="526" spans="1:6">
      <c r="A526" t="s">
        <v>828</v>
      </c>
      <c r="B526" t="s">
        <v>573</v>
      </c>
      <c r="C526" t="s">
        <v>827</v>
      </c>
      <c r="D526" t="s">
        <v>842</v>
      </c>
      <c r="E526" t="s">
        <v>72</v>
      </c>
      <c r="F526">
        <v>1973</v>
      </c>
    </row>
    <row r="527" spans="1:6">
      <c r="A527" t="s">
        <v>828</v>
      </c>
      <c r="B527" t="s">
        <v>573</v>
      </c>
      <c r="C527" t="s">
        <v>827</v>
      </c>
      <c r="D527" t="s">
        <v>842</v>
      </c>
      <c r="E527" t="s">
        <v>804</v>
      </c>
      <c r="F527">
        <v>1852</v>
      </c>
    </row>
    <row r="528" spans="1:6">
      <c r="A528" t="s">
        <v>828</v>
      </c>
      <c r="B528" t="s">
        <v>573</v>
      </c>
      <c r="C528" t="s">
        <v>827</v>
      </c>
      <c r="D528" t="s">
        <v>842</v>
      </c>
      <c r="E528" t="s">
        <v>803</v>
      </c>
      <c r="F528">
        <v>437</v>
      </c>
    </row>
    <row r="529" spans="1:6">
      <c r="A529" t="s">
        <v>828</v>
      </c>
      <c r="B529" t="s">
        <v>573</v>
      </c>
      <c r="C529" t="s">
        <v>827</v>
      </c>
      <c r="D529" t="s">
        <v>842</v>
      </c>
      <c r="E529" t="s">
        <v>78</v>
      </c>
      <c r="F529">
        <v>450</v>
      </c>
    </row>
    <row r="530" spans="1:6">
      <c r="A530" t="s">
        <v>828</v>
      </c>
      <c r="B530" t="s">
        <v>573</v>
      </c>
      <c r="C530" t="s">
        <v>827</v>
      </c>
      <c r="D530" t="s">
        <v>842</v>
      </c>
      <c r="E530" t="s">
        <v>75</v>
      </c>
      <c r="F530">
        <v>95</v>
      </c>
    </row>
    <row r="531" spans="1:6">
      <c r="A531" t="s">
        <v>828</v>
      </c>
      <c r="B531" t="s">
        <v>573</v>
      </c>
      <c r="C531" t="s">
        <v>827</v>
      </c>
      <c r="D531" t="s">
        <v>842</v>
      </c>
      <c r="E531" t="s">
        <v>802</v>
      </c>
      <c r="F531">
        <v>54</v>
      </c>
    </row>
    <row r="532" spans="1:6">
      <c r="A532" t="s">
        <v>828</v>
      </c>
      <c r="B532" t="s">
        <v>573</v>
      </c>
      <c r="C532" t="s">
        <v>827</v>
      </c>
      <c r="D532" t="s">
        <v>842</v>
      </c>
      <c r="E532" t="s">
        <v>71</v>
      </c>
      <c r="F532">
        <v>172</v>
      </c>
    </row>
    <row r="533" spans="1:6">
      <c r="A533" t="s">
        <v>828</v>
      </c>
      <c r="B533" t="s">
        <v>573</v>
      </c>
      <c r="C533" t="s">
        <v>827</v>
      </c>
      <c r="D533" t="s">
        <v>842</v>
      </c>
      <c r="E533" t="s">
        <v>73</v>
      </c>
      <c r="F533">
        <v>16</v>
      </c>
    </row>
    <row r="534" spans="1:6">
      <c r="A534" t="s">
        <v>828</v>
      </c>
      <c r="B534" t="s">
        <v>573</v>
      </c>
      <c r="C534" t="s">
        <v>827</v>
      </c>
      <c r="D534" t="s">
        <v>841</v>
      </c>
      <c r="E534" t="s">
        <v>70</v>
      </c>
      <c r="F534">
        <v>2998</v>
      </c>
    </row>
    <row r="535" spans="1:6">
      <c r="A535" t="s">
        <v>828</v>
      </c>
      <c r="B535" t="s">
        <v>573</v>
      </c>
      <c r="C535" t="s">
        <v>827</v>
      </c>
      <c r="D535" t="s">
        <v>841</v>
      </c>
      <c r="E535" t="s">
        <v>72</v>
      </c>
      <c r="F535">
        <v>1282</v>
      </c>
    </row>
    <row r="536" spans="1:6">
      <c r="A536" t="s">
        <v>828</v>
      </c>
      <c r="B536" t="s">
        <v>573</v>
      </c>
      <c r="C536" t="s">
        <v>827</v>
      </c>
      <c r="D536" t="s">
        <v>841</v>
      </c>
      <c r="E536" t="s">
        <v>804</v>
      </c>
      <c r="F536">
        <v>1021</v>
      </c>
    </row>
    <row r="537" spans="1:6">
      <c r="A537" t="s">
        <v>828</v>
      </c>
      <c r="B537" t="s">
        <v>573</v>
      </c>
      <c r="C537" t="s">
        <v>827</v>
      </c>
      <c r="D537" t="s">
        <v>841</v>
      </c>
      <c r="E537" t="s">
        <v>803</v>
      </c>
      <c r="F537">
        <v>213</v>
      </c>
    </row>
    <row r="538" spans="1:6">
      <c r="A538" t="s">
        <v>828</v>
      </c>
      <c r="B538" t="s">
        <v>573</v>
      </c>
      <c r="C538" t="s">
        <v>827</v>
      </c>
      <c r="D538" t="s">
        <v>841</v>
      </c>
      <c r="E538" t="s">
        <v>78</v>
      </c>
      <c r="F538">
        <v>282</v>
      </c>
    </row>
    <row r="539" spans="1:6">
      <c r="A539" t="s">
        <v>828</v>
      </c>
      <c r="B539" t="s">
        <v>573</v>
      </c>
      <c r="C539" t="s">
        <v>827</v>
      </c>
      <c r="D539" t="s">
        <v>841</v>
      </c>
      <c r="E539" t="s">
        <v>75</v>
      </c>
      <c r="F539">
        <v>49</v>
      </c>
    </row>
    <row r="540" spans="1:6">
      <c r="A540" t="s">
        <v>828</v>
      </c>
      <c r="B540" t="s">
        <v>573</v>
      </c>
      <c r="C540" t="s">
        <v>827</v>
      </c>
      <c r="D540" t="s">
        <v>841</v>
      </c>
      <c r="E540" t="s">
        <v>802</v>
      </c>
      <c r="F540">
        <v>29</v>
      </c>
    </row>
    <row r="541" spans="1:6">
      <c r="A541" t="s">
        <v>828</v>
      </c>
      <c r="B541" t="s">
        <v>573</v>
      </c>
      <c r="C541" t="s">
        <v>827</v>
      </c>
      <c r="D541" t="s">
        <v>841</v>
      </c>
      <c r="E541" t="s">
        <v>71</v>
      </c>
      <c r="F541">
        <v>121</v>
      </c>
    </row>
    <row r="542" spans="1:6">
      <c r="A542" t="s">
        <v>828</v>
      </c>
      <c r="B542" t="s">
        <v>573</v>
      </c>
      <c r="C542" t="s">
        <v>827</v>
      </c>
      <c r="D542" t="s">
        <v>841</v>
      </c>
      <c r="E542" t="s">
        <v>73</v>
      </c>
      <c r="F542">
        <v>1</v>
      </c>
    </row>
    <row r="543" spans="1:6">
      <c r="A543" t="s">
        <v>828</v>
      </c>
      <c r="B543" t="s">
        <v>573</v>
      </c>
      <c r="C543" t="s">
        <v>827</v>
      </c>
      <c r="D543" t="s">
        <v>840</v>
      </c>
      <c r="E543" t="s">
        <v>70</v>
      </c>
      <c r="F543">
        <v>2113</v>
      </c>
    </row>
    <row r="544" spans="1:6">
      <c r="A544" t="s">
        <v>828</v>
      </c>
      <c r="B544" t="s">
        <v>573</v>
      </c>
      <c r="C544" t="s">
        <v>827</v>
      </c>
      <c r="D544" t="s">
        <v>840</v>
      </c>
      <c r="E544" t="s">
        <v>72</v>
      </c>
      <c r="F544">
        <v>865</v>
      </c>
    </row>
    <row r="545" spans="1:6">
      <c r="A545" t="s">
        <v>828</v>
      </c>
      <c r="B545" t="s">
        <v>573</v>
      </c>
      <c r="C545" t="s">
        <v>827</v>
      </c>
      <c r="D545" t="s">
        <v>840</v>
      </c>
      <c r="E545" t="s">
        <v>804</v>
      </c>
      <c r="F545">
        <v>741</v>
      </c>
    </row>
    <row r="546" spans="1:6">
      <c r="A546" t="s">
        <v>828</v>
      </c>
      <c r="B546" t="s">
        <v>573</v>
      </c>
      <c r="C546" t="s">
        <v>827</v>
      </c>
      <c r="D546" t="s">
        <v>840</v>
      </c>
      <c r="E546" t="s">
        <v>803</v>
      </c>
      <c r="F546">
        <v>204</v>
      </c>
    </row>
    <row r="547" spans="1:6">
      <c r="A547" t="s">
        <v>828</v>
      </c>
      <c r="B547" t="s">
        <v>573</v>
      </c>
      <c r="C547" t="s">
        <v>827</v>
      </c>
      <c r="D547" t="s">
        <v>840</v>
      </c>
      <c r="E547" t="s">
        <v>78</v>
      </c>
      <c r="F547">
        <v>194</v>
      </c>
    </row>
    <row r="548" spans="1:6">
      <c r="A548" t="s">
        <v>828</v>
      </c>
      <c r="B548" t="s">
        <v>573</v>
      </c>
      <c r="C548" t="s">
        <v>827</v>
      </c>
      <c r="D548" t="s">
        <v>840</v>
      </c>
      <c r="E548" t="s">
        <v>75</v>
      </c>
      <c r="F548">
        <v>26</v>
      </c>
    </row>
    <row r="549" spans="1:6">
      <c r="A549" t="s">
        <v>828</v>
      </c>
      <c r="B549" t="s">
        <v>573</v>
      </c>
      <c r="C549" t="s">
        <v>827</v>
      </c>
      <c r="D549" t="s">
        <v>840</v>
      </c>
      <c r="E549" t="s">
        <v>802</v>
      </c>
      <c r="F549">
        <v>10</v>
      </c>
    </row>
    <row r="550" spans="1:6">
      <c r="A550" t="s">
        <v>828</v>
      </c>
      <c r="B550" t="s">
        <v>573</v>
      </c>
      <c r="C550" t="s">
        <v>827</v>
      </c>
      <c r="D550" t="s">
        <v>840</v>
      </c>
      <c r="E550" t="s">
        <v>71</v>
      </c>
      <c r="F550">
        <v>70</v>
      </c>
    </row>
    <row r="551" spans="1:6">
      <c r="A551" t="s">
        <v>828</v>
      </c>
      <c r="B551" t="s">
        <v>573</v>
      </c>
      <c r="C551" t="s">
        <v>827</v>
      </c>
      <c r="D551" t="s">
        <v>840</v>
      </c>
      <c r="E551" t="s">
        <v>73</v>
      </c>
      <c r="F551">
        <v>3</v>
      </c>
    </row>
    <row r="552" spans="1:6">
      <c r="A552" t="s">
        <v>828</v>
      </c>
      <c r="B552" t="s">
        <v>573</v>
      </c>
      <c r="C552" t="s">
        <v>827</v>
      </c>
      <c r="D552" t="s">
        <v>839</v>
      </c>
      <c r="E552" t="s">
        <v>70</v>
      </c>
      <c r="F552">
        <v>944</v>
      </c>
    </row>
    <row r="553" spans="1:6">
      <c r="A553" t="s">
        <v>828</v>
      </c>
      <c r="B553" t="s">
        <v>573</v>
      </c>
      <c r="C553" t="s">
        <v>827</v>
      </c>
      <c r="D553" t="s">
        <v>839</v>
      </c>
      <c r="E553" t="s">
        <v>72</v>
      </c>
      <c r="F553">
        <v>361</v>
      </c>
    </row>
    <row r="554" spans="1:6">
      <c r="A554" t="s">
        <v>828</v>
      </c>
      <c r="B554" t="s">
        <v>573</v>
      </c>
      <c r="C554" t="s">
        <v>827</v>
      </c>
      <c r="D554" t="s">
        <v>839</v>
      </c>
      <c r="E554" t="s">
        <v>804</v>
      </c>
      <c r="F554">
        <v>385</v>
      </c>
    </row>
    <row r="555" spans="1:6">
      <c r="A555" t="s">
        <v>828</v>
      </c>
      <c r="B555" t="s">
        <v>573</v>
      </c>
      <c r="C555" t="s">
        <v>827</v>
      </c>
      <c r="D555" t="s">
        <v>839</v>
      </c>
      <c r="E555" t="s">
        <v>803</v>
      </c>
      <c r="F555">
        <v>50</v>
      </c>
    </row>
    <row r="556" spans="1:6">
      <c r="A556" t="s">
        <v>828</v>
      </c>
      <c r="B556" t="s">
        <v>573</v>
      </c>
      <c r="C556" t="s">
        <v>827</v>
      </c>
      <c r="D556" t="s">
        <v>839</v>
      </c>
      <c r="E556" t="s">
        <v>78</v>
      </c>
      <c r="F556">
        <v>56</v>
      </c>
    </row>
    <row r="557" spans="1:6">
      <c r="A557" t="s">
        <v>828</v>
      </c>
      <c r="B557" t="s">
        <v>573</v>
      </c>
      <c r="C557" t="s">
        <v>827</v>
      </c>
      <c r="D557" t="s">
        <v>839</v>
      </c>
      <c r="E557" t="s">
        <v>75</v>
      </c>
      <c r="F557">
        <v>17</v>
      </c>
    </row>
    <row r="558" spans="1:6">
      <c r="A558" t="s">
        <v>828</v>
      </c>
      <c r="B558" t="s">
        <v>573</v>
      </c>
      <c r="C558" t="s">
        <v>827</v>
      </c>
      <c r="D558" t="s">
        <v>839</v>
      </c>
      <c r="E558" t="s">
        <v>802</v>
      </c>
      <c r="F558">
        <v>21</v>
      </c>
    </row>
    <row r="559" spans="1:6">
      <c r="A559" t="s">
        <v>828</v>
      </c>
      <c r="B559" t="s">
        <v>573</v>
      </c>
      <c r="C559" t="s">
        <v>827</v>
      </c>
      <c r="D559" t="s">
        <v>839</v>
      </c>
      <c r="E559" t="s">
        <v>71</v>
      </c>
      <c r="F559">
        <v>54</v>
      </c>
    </row>
    <row r="560" spans="1:6">
      <c r="A560" t="s">
        <v>828</v>
      </c>
      <c r="B560" t="s">
        <v>573</v>
      </c>
      <c r="C560" t="s">
        <v>827</v>
      </c>
      <c r="D560" t="s">
        <v>838</v>
      </c>
      <c r="E560" t="s">
        <v>70</v>
      </c>
      <c r="F560">
        <v>206</v>
      </c>
    </row>
    <row r="561" spans="1:6">
      <c r="A561" t="s">
        <v>828</v>
      </c>
      <c r="B561" t="s">
        <v>573</v>
      </c>
      <c r="C561" t="s">
        <v>827</v>
      </c>
      <c r="D561" t="s">
        <v>838</v>
      </c>
      <c r="E561" t="s">
        <v>72</v>
      </c>
      <c r="F561">
        <v>103</v>
      </c>
    </row>
    <row r="562" spans="1:6">
      <c r="A562" t="s">
        <v>828</v>
      </c>
      <c r="B562" t="s">
        <v>573</v>
      </c>
      <c r="C562" t="s">
        <v>827</v>
      </c>
      <c r="D562" t="s">
        <v>838</v>
      </c>
      <c r="E562" t="s">
        <v>804</v>
      </c>
      <c r="F562">
        <v>49</v>
      </c>
    </row>
    <row r="563" spans="1:6">
      <c r="A563" t="s">
        <v>828</v>
      </c>
      <c r="B563" t="s">
        <v>573</v>
      </c>
      <c r="C563" t="s">
        <v>827</v>
      </c>
      <c r="D563" t="s">
        <v>838</v>
      </c>
      <c r="E563" t="s">
        <v>803</v>
      </c>
      <c r="F563">
        <v>12</v>
      </c>
    </row>
    <row r="564" spans="1:6">
      <c r="A564" t="s">
        <v>828</v>
      </c>
      <c r="B564" t="s">
        <v>573</v>
      </c>
      <c r="C564" t="s">
        <v>827</v>
      </c>
      <c r="D564" t="s">
        <v>838</v>
      </c>
      <c r="E564" t="s">
        <v>78</v>
      </c>
      <c r="F564">
        <v>20</v>
      </c>
    </row>
    <row r="565" spans="1:6">
      <c r="A565" t="s">
        <v>828</v>
      </c>
      <c r="B565" t="s">
        <v>573</v>
      </c>
      <c r="C565" t="s">
        <v>827</v>
      </c>
      <c r="D565" t="s">
        <v>838</v>
      </c>
      <c r="E565" t="s">
        <v>75</v>
      </c>
      <c r="F565">
        <v>15</v>
      </c>
    </row>
    <row r="566" spans="1:6">
      <c r="A566" t="s">
        <v>828</v>
      </c>
      <c r="B566" t="s">
        <v>573</v>
      </c>
      <c r="C566" t="s">
        <v>827</v>
      </c>
      <c r="D566" t="s">
        <v>838</v>
      </c>
      <c r="E566" t="s">
        <v>802</v>
      </c>
      <c r="F566">
        <v>3</v>
      </c>
    </row>
    <row r="567" spans="1:6">
      <c r="A567" t="s">
        <v>828</v>
      </c>
      <c r="B567" t="s">
        <v>573</v>
      </c>
      <c r="C567" t="s">
        <v>827</v>
      </c>
      <c r="D567" t="s">
        <v>838</v>
      </c>
      <c r="E567" t="s">
        <v>71</v>
      </c>
      <c r="F567">
        <v>4</v>
      </c>
    </row>
    <row r="568" spans="1:6">
      <c r="A568" t="s">
        <v>828</v>
      </c>
      <c r="B568" t="s">
        <v>573</v>
      </c>
      <c r="C568" t="s">
        <v>827</v>
      </c>
      <c r="D568" t="s">
        <v>837</v>
      </c>
      <c r="E568" t="s">
        <v>70</v>
      </c>
      <c r="F568">
        <v>56</v>
      </c>
    </row>
    <row r="569" spans="1:6">
      <c r="A569" t="s">
        <v>828</v>
      </c>
      <c r="B569" t="s">
        <v>573</v>
      </c>
      <c r="C569" t="s">
        <v>827</v>
      </c>
      <c r="D569" t="s">
        <v>837</v>
      </c>
      <c r="E569" t="s">
        <v>72</v>
      </c>
      <c r="F569">
        <v>20</v>
      </c>
    </row>
    <row r="570" spans="1:6">
      <c r="A570" t="s">
        <v>828</v>
      </c>
      <c r="B570" t="s">
        <v>573</v>
      </c>
      <c r="C570" t="s">
        <v>827</v>
      </c>
      <c r="D570" t="s">
        <v>837</v>
      </c>
      <c r="E570" t="s">
        <v>804</v>
      </c>
      <c r="F570">
        <v>20</v>
      </c>
    </row>
    <row r="571" spans="1:6">
      <c r="A571" t="s">
        <v>828</v>
      </c>
      <c r="B571" t="s">
        <v>573</v>
      </c>
      <c r="C571" t="s">
        <v>827</v>
      </c>
      <c r="D571" t="s">
        <v>837</v>
      </c>
      <c r="E571" t="s">
        <v>803</v>
      </c>
      <c r="F571">
        <v>12</v>
      </c>
    </row>
    <row r="572" spans="1:6">
      <c r="A572" t="s">
        <v>828</v>
      </c>
      <c r="B572" t="s">
        <v>573</v>
      </c>
      <c r="C572" t="s">
        <v>827</v>
      </c>
      <c r="D572" t="s">
        <v>837</v>
      </c>
      <c r="E572" t="s">
        <v>78</v>
      </c>
      <c r="F572">
        <v>2</v>
      </c>
    </row>
    <row r="573" spans="1:6">
      <c r="A573" t="s">
        <v>828</v>
      </c>
      <c r="B573" t="s">
        <v>573</v>
      </c>
      <c r="C573" t="s">
        <v>827</v>
      </c>
      <c r="D573" t="s">
        <v>837</v>
      </c>
      <c r="E573" t="s">
        <v>71</v>
      </c>
      <c r="F573">
        <v>2</v>
      </c>
    </row>
    <row r="574" spans="1:6">
      <c r="A574" t="s">
        <v>828</v>
      </c>
      <c r="B574" t="s">
        <v>573</v>
      </c>
      <c r="C574" t="s">
        <v>827</v>
      </c>
      <c r="D574" t="s">
        <v>829</v>
      </c>
      <c r="E574" t="s">
        <v>70</v>
      </c>
      <c r="F574">
        <v>18831</v>
      </c>
    </row>
    <row r="575" spans="1:6">
      <c r="A575" t="s">
        <v>828</v>
      </c>
      <c r="B575" t="s">
        <v>573</v>
      </c>
      <c r="C575" t="s">
        <v>827</v>
      </c>
      <c r="D575" t="s">
        <v>829</v>
      </c>
      <c r="E575" t="s">
        <v>72</v>
      </c>
      <c r="F575">
        <v>7451</v>
      </c>
    </row>
    <row r="576" spans="1:6">
      <c r="A576" t="s">
        <v>828</v>
      </c>
      <c r="B576" t="s">
        <v>573</v>
      </c>
      <c r="C576" t="s">
        <v>827</v>
      </c>
      <c r="D576" t="s">
        <v>829</v>
      </c>
      <c r="E576" t="s">
        <v>804</v>
      </c>
      <c r="F576">
        <v>6561</v>
      </c>
    </row>
    <row r="577" spans="1:6">
      <c r="A577" t="s">
        <v>828</v>
      </c>
      <c r="B577" t="s">
        <v>573</v>
      </c>
      <c r="C577" t="s">
        <v>827</v>
      </c>
      <c r="D577" t="s">
        <v>829</v>
      </c>
      <c r="E577" t="s">
        <v>803</v>
      </c>
      <c r="F577">
        <v>1871</v>
      </c>
    </row>
    <row r="578" spans="1:6">
      <c r="A578" t="s">
        <v>828</v>
      </c>
      <c r="B578" t="s">
        <v>573</v>
      </c>
      <c r="C578" t="s">
        <v>827</v>
      </c>
      <c r="D578" t="s">
        <v>829</v>
      </c>
      <c r="E578" t="s">
        <v>78</v>
      </c>
      <c r="F578">
        <v>1512</v>
      </c>
    </row>
    <row r="579" spans="1:6">
      <c r="A579" t="s">
        <v>828</v>
      </c>
      <c r="B579" t="s">
        <v>573</v>
      </c>
      <c r="C579" t="s">
        <v>827</v>
      </c>
      <c r="D579" t="s">
        <v>829</v>
      </c>
      <c r="E579" t="s">
        <v>75</v>
      </c>
      <c r="F579">
        <v>429</v>
      </c>
    </row>
    <row r="580" spans="1:6">
      <c r="A580" t="s">
        <v>828</v>
      </c>
      <c r="B580" t="s">
        <v>573</v>
      </c>
      <c r="C580" t="s">
        <v>827</v>
      </c>
      <c r="D580" t="s">
        <v>829</v>
      </c>
      <c r="E580" t="s">
        <v>802</v>
      </c>
      <c r="F580">
        <v>152</v>
      </c>
    </row>
    <row r="581" spans="1:6">
      <c r="A581" t="s">
        <v>828</v>
      </c>
      <c r="B581" t="s">
        <v>573</v>
      </c>
      <c r="C581" t="s">
        <v>827</v>
      </c>
      <c r="D581" t="s">
        <v>829</v>
      </c>
      <c r="E581" t="s">
        <v>71</v>
      </c>
      <c r="F581">
        <v>789</v>
      </c>
    </row>
    <row r="582" spans="1:6">
      <c r="A582" t="s">
        <v>828</v>
      </c>
      <c r="B582" t="s">
        <v>573</v>
      </c>
      <c r="C582" t="s">
        <v>827</v>
      </c>
      <c r="D582" t="s">
        <v>829</v>
      </c>
      <c r="E582" t="s">
        <v>73</v>
      </c>
      <c r="F582">
        <v>62</v>
      </c>
    </row>
    <row r="583" spans="1:6">
      <c r="A583" t="s">
        <v>828</v>
      </c>
      <c r="B583" t="s">
        <v>573</v>
      </c>
      <c r="C583" t="s">
        <v>827</v>
      </c>
      <c r="D583" t="s">
        <v>829</v>
      </c>
      <c r="E583" t="s">
        <v>800</v>
      </c>
      <c r="F583">
        <v>4</v>
      </c>
    </row>
    <row r="584" spans="1:6">
      <c r="A584" t="s">
        <v>828</v>
      </c>
      <c r="B584" t="s">
        <v>573</v>
      </c>
      <c r="C584" t="s">
        <v>827</v>
      </c>
      <c r="D584" t="s">
        <v>836</v>
      </c>
      <c r="E584" t="s">
        <v>70</v>
      </c>
      <c r="F584">
        <v>17700</v>
      </c>
    </row>
    <row r="585" spans="1:6">
      <c r="A585" t="s">
        <v>828</v>
      </c>
      <c r="B585" t="s">
        <v>573</v>
      </c>
      <c r="C585" t="s">
        <v>827</v>
      </c>
      <c r="D585" t="s">
        <v>836</v>
      </c>
      <c r="E585" t="s">
        <v>72</v>
      </c>
      <c r="F585">
        <v>7114</v>
      </c>
    </row>
    <row r="586" spans="1:6">
      <c r="A586" t="s">
        <v>828</v>
      </c>
      <c r="B586" t="s">
        <v>573</v>
      </c>
      <c r="C586" t="s">
        <v>827</v>
      </c>
      <c r="D586" t="s">
        <v>836</v>
      </c>
      <c r="E586" t="s">
        <v>804</v>
      </c>
      <c r="F586">
        <v>6085</v>
      </c>
    </row>
    <row r="587" spans="1:6">
      <c r="A587" t="s">
        <v>828</v>
      </c>
      <c r="B587" t="s">
        <v>573</v>
      </c>
      <c r="C587" t="s">
        <v>827</v>
      </c>
      <c r="D587" t="s">
        <v>836</v>
      </c>
      <c r="E587" t="s">
        <v>803</v>
      </c>
      <c r="F587">
        <v>1582</v>
      </c>
    </row>
    <row r="588" spans="1:6">
      <c r="A588" t="s">
        <v>828</v>
      </c>
      <c r="B588" t="s">
        <v>573</v>
      </c>
      <c r="C588" t="s">
        <v>827</v>
      </c>
      <c r="D588" t="s">
        <v>836</v>
      </c>
      <c r="E588" t="s">
        <v>78</v>
      </c>
      <c r="F588">
        <v>1525</v>
      </c>
    </row>
    <row r="589" spans="1:6">
      <c r="A589" t="s">
        <v>828</v>
      </c>
      <c r="B589" t="s">
        <v>573</v>
      </c>
      <c r="C589" t="s">
        <v>827</v>
      </c>
      <c r="D589" t="s">
        <v>836</v>
      </c>
      <c r="E589" t="s">
        <v>75</v>
      </c>
      <c r="F589">
        <v>418</v>
      </c>
    </row>
    <row r="590" spans="1:6">
      <c r="A590" t="s">
        <v>828</v>
      </c>
      <c r="B590" t="s">
        <v>573</v>
      </c>
      <c r="C590" t="s">
        <v>827</v>
      </c>
      <c r="D590" t="s">
        <v>836</v>
      </c>
      <c r="E590" t="s">
        <v>802</v>
      </c>
      <c r="F590">
        <v>151</v>
      </c>
    </row>
    <row r="591" spans="1:6">
      <c r="A591" t="s">
        <v>828</v>
      </c>
      <c r="B591" t="s">
        <v>573</v>
      </c>
      <c r="C591" t="s">
        <v>827</v>
      </c>
      <c r="D591" t="s">
        <v>836</v>
      </c>
      <c r="E591" t="s">
        <v>71</v>
      </c>
      <c r="F591">
        <v>730</v>
      </c>
    </row>
    <row r="592" spans="1:6">
      <c r="A592" t="s">
        <v>828</v>
      </c>
      <c r="B592" t="s">
        <v>573</v>
      </c>
      <c r="C592" t="s">
        <v>827</v>
      </c>
      <c r="D592" t="s">
        <v>836</v>
      </c>
      <c r="E592" t="s">
        <v>73</v>
      </c>
      <c r="F592">
        <v>86</v>
      </c>
    </row>
    <row r="593" spans="1:6">
      <c r="A593" t="s">
        <v>828</v>
      </c>
      <c r="B593" t="s">
        <v>573</v>
      </c>
      <c r="C593" t="s">
        <v>827</v>
      </c>
      <c r="D593" t="s">
        <v>836</v>
      </c>
      <c r="E593" t="s">
        <v>800</v>
      </c>
      <c r="F593">
        <v>9</v>
      </c>
    </row>
    <row r="594" spans="1:6">
      <c r="A594" t="s">
        <v>828</v>
      </c>
      <c r="B594" t="s">
        <v>573</v>
      </c>
      <c r="C594" t="s">
        <v>827</v>
      </c>
      <c r="D594" t="s">
        <v>628</v>
      </c>
      <c r="E594" t="s">
        <v>70</v>
      </c>
      <c r="F594">
        <v>11</v>
      </c>
    </row>
    <row r="595" spans="1:6">
      <c r="A595" t="s">
        <v>828</v>
      </c>
      <c r="B595" t="s">
        <v>573</v>
      </c>
      <c r="C595" t="s">
        <v>827</v>
      </c>
      <c r="D595" t="s">
        <v>628</v>
      </c>
      <c r="E595" t="s">
        <v>72</v>
      </c>
      <c r="F595">
        <v>11</v>
      </c>
    </row>
    <row r="596" spans="1:6">
      <c r="A596" t="s">
        <v>828</v>
      </c>
      <c r="B596" t="s">
        <v>331</v>
      </c>
      <c r="C596" t="s">
        <v>215</v>
      </c>
      <c r="D596" t="s">
        <v>580</v>
      </c>
      <c r="E596" t="s">
        <v>70</v>
      </c>
      <c r="F596">
        <v>45201</v>
      </c>
    </row>
    <row r="597" spans="1:6">
      <c r="A597" t="s">
        <v>828</v>
      </c>
      <c r="B597" t="s">
        <v>331</v>
      </c>
      <c r="C597" t="s">
        <v>215</v>
      </c>
      <c r="D597" t="s">
        <v>580</v>
      </c>
      <c r="E597" t="s">
        <v>72</v>
      </c>
      <c r="F597">
        <v>15168</v>
      </c>
    </row>
    <row r="598" spans="1:6">
      <c r="A598" t="s">
        <v>828</v>
      </c>
      <c r="B598" t="s">
        <v>331</v>
      </c>
      <c r="C598" t="s">
        <v>215</v>
      </c>
      <c r="D598" t="s">
        <v>580</v>
      </c>
      <c r="E598" t="s">
        <v>804</v>
      </c>
      <c r="F598">
        <v>10057</v>
      </c>
    </row>
    <row r="599" spans="1:6">
      <c r="A599" t="s">
        <v>828</v>
      </c>
      <c r="B599" t="s">
        <v>331</v>
      </c>
      <c r="C599" t="s">
        <v>215</v>
      </c>
      <c r="D599" t="s">
        <v>580</v>
      </c>
      <c r="E599" t="s">
        <v>803</v>
      </c>
      <c r="F599">
        <v>11788</v>
      </c>
    </row>
    <row r="600" spans="1:6">
      <c r="A600" t="s">
        <v>828</v>
      </c>
      <c r="B600" t="s">
        <v>331</v>
      </c>
      <c r="C600" t="s">
        <v>215</v>
      </c>
      <c r="D600" t="s">
        <v>580</v>
      </c>
      <c r="E600" t="s">
        <v>78</v>
      </c>
      <c r="F600">
        <v>2269</v>
      </c>
    </row>
    <row r="601" spans="1:6">
      <c r="A601" t="s">
        <v>828</v>
      </c>
      <c r="B601" t="s">
        <v>331</v>
      </c>
      <c r="C601" t="s">
        <v>215</v>
      </c>
      <c r="D601" t="s">
        <v>580</v>
      </c>
      <c r="E601" t="s">
        <v>75</v>
      </c>
      <c r="F601">
        <v>4848</v>
      </c>
    </row>
    <row r="602" spans="1:6">
      <c r="A602" t="s">
        <v>828</v>
      </c>
      <c r="B602" t="s">
        <v>331</v>
      </c>
      <c r="C602" t="s">
        <v>215</v>
      </c>
      <c r="D602" t="s">
        <v>580</v>
      </c>
      <c r="E602" t="s">
        <v>802</v>
      </c>
      <c r="F602">
        <v>471</v>
      </c>
    </row>
    <row r="603" spans="1:6">
      <c r="A603" t="s">
        <v>828</v>
      </c>
      <c r="B603" t="s">
        <v>331</v>
      </c>
      <c r="C603" t="s">
        <v>215</v>
      </c>
      <c r="D603" t="s">
        <v>580</v>
      </c>
      <c r="E603" t="s">
        <v>71</v>
      </c>
      <c r="F603">
        <v>391</v>
      </c>
    </row>
    <row r="604" spans="1:6">
      <c r="A604" t="s">
        <v>828</v>
      </c>
      <c r="B604" t="s">
        <v>331</v>
      </c>
      <c r="C604" t="s">
        <v>215</v>
      </c>
      <c r="D604" t="s">
        <v>580</v>
      </c>
      <c r="E604" t="s">
        <v>73</v>
      </c>
      <c r="F604">
        <v>181</v>
      </c>
    </row>
    <row r="605" spans="1:6">
      <c r="A605" t="s">
        <v>828</v>
      </c>
      <c r="B605" t="s">
        <v>331</v>
      </c>
      <c r="C605" t="s">
        <v>215</v>
      </c>
      <c r="D605" t="s">
        <v>580</v>
      </c>
      <c r="E605" t="s">
        <v>800</v>
      </c>
      <c r="F605">
        <v>28</v>
      </c>
    </row>
    <row r="606" spans="1:6">
      <c r="A606" t="s">
        <v>828</v>
      </c>
      <c r="B606" t="s">
        <v>331</v>
      </c>
      <c r="C606" t="s">
        <v>215</v>
      </c>
      <c r="D606" t="s">
        <v>579</v>
      </c>
      <c r="E606" t="s">
        <v>70</v>
      </c>
      <c r="F606">
        <v>242187</v>
      </c>
    </row>
    <row r="607" spans="1:6">
      <c r="A607" t="s">
        <v>828</v>
      </c>
      <c r="B607" t="s">
        <v>331</v>
      </c>
      <c r="C607" t="s">
        <v>215</v>
      </c>
      <c r="D607" t="s">
        <v>579</v>
      </c>
      <c r="E607" t="s">
        <v>72</v>
      </c>
      <c r="F607">
        <v>85051</v>
      </c>
    </row>
    <row r="608" spans="1:6">
      <c r="A608" t="s">
        <v>828</v>
      </c>
      <c r="B608" t="s">
        <v>331</v>
      </c>
      <c r="C608" t="s">
        <v>215</v>
      </c>
      <c r="D608" t="s">
        <v>579</v>
      </c>
      <c r="E608" t="s">
        <v>804</v>
      </c>
      <c r="F608">
        <v>56296</v>
      </c>
    </row>
    <row r="609" spans="1:6">
      <c r="A609" t="s">
        <v>828</v>
      </c>
      <c r="B609" t="s">
        <v>331</v>
      </c>
      <c r="C609" t="s">
        <v>215</v>
      </c>
      <c r="D609" t="s">
        <v>579</v>
      </c>
      <c r="E609" t="s">
        <v>803</v>
      </c>
      <c r="F609">
        <v>56573</v>
      </c>
    </row>
    <row r="610" spans="1:6">
      <c r="A610" t="s">
        <v>828</v>
      </c>
      <c r="B610" t="s">
        <v>331</v>
      </c>
      <c r="C610" t="s">
        <v>215</v>
      </c>
      <c r="D610" t="s">
        <v>579</v>
      </c>
      <c r="E610" t="s">
        <v>78</v>
      </c>
      <c r="F610">
        <v>9644</v>
      </c>
    </row>
    <row r="611" spans="1:6">
      <c r="A611" t="s">
        <v>828</v>
      </c>
      <c r="B611" t="s">
        <v>331</v>
      </c>
      <c r="C611" t="s">
        <v>215</v>
      </c>
      <c r="D611" t="s">
        <v>579</v>
      </c>
      <c r="E611" t="s">
        <v>75</v>
      </c>
      <c r="F611">
        <v>27847</v>
      </c>
    </row>
    <row r="612" spans="1:6">
      <c r="A612" t="s">
        <v>828</v>
      </c>
      <c r="B612" t="s">
        <v>331</v>
      </c>
      <c r="C612" t="s">
        <v>215</v>
      </c>
      <c r="D612" t="s">
        <v>579</v>
      </c>
      <c r="E612" t="s">
        <v>802</v>
      </c>
      <c r="F612">
        <v>3377</v>
      </c>
    </row>
    <row r="613" spans="1:6">
      <c r="A613" t="s">
        <v>828</v>
      </c>
      <c r="B613" t="s">
        <v>331</v>
      </c>
      <c r="C613" t="s">
        <v>215</v>
      </c>
      <c r="D613" t="s">
        <v>579</v>
      </c>
      <c r="E613" t="s">
        <v>71</v>
      </c>
      <c r="F613">
        <v>2665</v>
      </c>
    </row>
    <row r="614" spans="1:6">
      <c r="A614" t="s">
        <v>828</v>
      </c>
      <c r="B614" t="s">
        <v>331</v>
      </c>
      <c r="C614" t="s">
        <v>215</v>
      </c>
      <c r="D614" t="s">
        <v>579</v>
      </c>
      <c r="E614" t="s">
        <v>73</v>
      </c>
      <c r="F614">
        <v>667</v>
      </c>
    </row>
    <row r="615" spans="1:6">
      <c r="A615" t="s">
        <v>828</v>
      </c>
      <c r="B615" t="s">
        <v>331</v>
      </c>
      <c r="C615" t="s">
        <v>215</v>
      </c>
      <c r="D615" t="s">
        <v>579</v>
      </c>
      <c r="E615" t="s">
        <v>800</v>
      </c>
      <c r="F615">
        <v>67</v>
      </c>
    </row>
    <row r="616" spans="1:6">
      <c r="A616" t="s">
        <v>828</v>
      </c>
      <c r="B616" t="s">
        <v>331</v>
      </c>
      <c r="C616" t="s">
        <v>215</v>
      </c>
      <c r="D616" t="s">
        <v>578</v>
      </c>
      <c r="E616" t="s">
        <v>70</v>
      </c>
      <c r="F616">
        <v>246639</v>
      </c>
    </row>
    <row r="617" spans="1:6">
      <c r="A617" t="s">
        <v>828</v>
      </c>
      <c r="B617" t="s">
        <v>331</v>
      </c>
      <c r="C617" t="s">
        <v>215</v>
      </c>
      <c r="D617" t="s">
        <v>578</v>
      </c>
      <c r="E617" t="s">
        <v>72</v>
      </c>
      <c r="F617">
        <v>83505</v>
      </c>
    </row>
    <row r="618" spans="1:6">
      <c r="A618" t="s">
        <v>828</v>
      </c>
      <c r="B618" t="s">
        <v>331</v>
      </c>
      <c r="C618" t="s">
        <v>215</v>
      </c>
      <c r="D618" t="s">
        <v>578</v>
      </c>
      <c r="E618" t="s">
        <v>804</v>
      </c>
      <c r="F618">
        <v>53486</v>
      </c>
    </row>
    <row r="619" spans="1:6">
      <c r="A619" t="s">
        <v>828</v>
      </c>
      <c r="B619" t="s">
        <v>331</v>
      </c>
      <c r="C619" t="s">
        <v>215</v>
      </c>
      <c r="D619" t="s">
        <v>578</v>
      </c>
      <c r="E619" t="s">
        <v>803</v>
      </c>
      <c r="F619">
        <v>56627</v>
      </c>
    </row>
    <row r="620" spans="1:6">
      <c r="A620" t="s">
        <v>828</v>
      </c>
      <c r="B620" t="s">
        <v>331</v>
      </c>
      <c r="C620" t="s">
        <v>215</v>
      </c>
      <c r="D620" t="s">
        <v>578</v>
      </c>
      <c r="E620" t="s">
        <v>78</v>
      </c>
      <c r="F620">
        <v>11730</v>
      </c>
    </row>
    <row r="621" spans="1:6">
      <c r="A621" t="s">
        <v>828</v>
      </c>
      <c r="B621" t="s">
        <v>331</v>
      </c>
      <c r="C621" t="s">
        <v>215</v>
      </c>
      <c r="D621" t="s">
        <v>578</v>
      </c>
      <c r="E621" t="s">
        <v>75</v>
      </c>
      <c r="F621">
        <v>33201</v>
      </c>
    </row>
    <row r="622" spans="1:6">
      <c r="A622" t="s">
        <v>828</v>
      </c>
      <c r="B622" t="s">
        <v>331</v>
      </c>
      <c r="C622" t="s">
        <v>215</v>
      </c>
      <c r="D622" t="s">
        <v>578</v>
      </c>
      <c r="E622" t="s">
        <v>802</v>
      </c>
      <c r="F622">
        <v>4373</v>
      </c>
    </row>
    <row r="623" spans="1:6">
      <c r="A623" t="s">
        <v>828</v>
      </c>
      <c r="B623" t="s">
        <v>331</v>
      </c>
      <c r="C623" t="s">
        <v>215</v>
      </c>
      <c r="D623" t="s">
        <v>578</v>
      </c>
      <c r="E623" t="s">
        <v>71</v>
      </c>
      <c r="F623">
        <v>2784</v>
      </c>
    </row>
    <row r="624" spans="1:6">
      <c r="A624" t="s">
        <v>828</v>
      </c>
      <c r="B624" t="s">
        <v>331</v>
      </c>
      <c r="C624" t="s">
        <v>215</v>
      </c>
      <c r="D624" t="s">
        <v>578</v>
      </c>
      <c r="E624" t="s">
        <v>73</v>
      </c>
      <c r="F624">
        <v>888</v>
      </c>
    </row>
    <row r="625" spans="1:6">
      <c r="A625" t="s">
        <v>828</v>
      </c>
      <c r="B625" t="s">
        <v>331</v>
      </c>
      <c r="C625" t="s">
        <v>215</v>
      </c>
      <c r="D625" t="s">
        <v>578</v>
      </c>
      <c r="E625" t="s">
        <v>800</v>
      </c>
      <c r="F625">
        <v>45</v>
      </c>
    </row>
    <row r="626" spans="1:6">
      <c r="A626" t="s">
        <v>828</v>
      </c>
      <c r="B626" t="s">
        <v>331</v>
      </c>
      <c r="C626" t="s">
        <v>215</v>
      </c>
      <c r="D626" t="s">
        <v>835</v>
      </c>
      <c r="E626" t="s">
        <v>70</v>
      </c>
      <c r="F626">
        <v>198289</v>
      </c>
    </row>
    <row r="627" spans="1:6">
      <c r="A627" t="s">
        <v>828</v>
      </c>
      <c r="B627" t="s">
        <v>331</v>
      </c>
      <c r="C627" t="s">
        <v>215</v>
      </c>
      <c r="D627" t="s">
        <v>835</v>
      </c>
      <c r="E627" t="s">
        <v>72</v>
      </c>
      <c r="F627">
        <v>62491</v>
      </c>
    </row>
    <row r="628" spans="1:6">
      <c r="A628" t="s">
        <v>828</v>
      </c>
      <c r="B628" t="s">
        <v>331</v>
      </c>
      <c r="C628" t="s">
        <v>215</v>
      </c>
      <c r="D628" t="s">
        <v>835</v>
      </c>
      <c r="E628" t="s">
        <v>804</v>
      </c>
      <c r="F628">
        <v>41408</v>
      </c>
    </row>
    <row r="629" spans="1:6">
      <c r="A629" t="s">
        <v>828</v>
      </c>
      <c r="B629" t="s">
        <v>331</v>
      </c>
      <c r="C629" t="s">
        <v>215</v>
      </c>
      <c r="D629" t="s">
        <v>835</v>
      </c>
      <c r="E629" t="s">
        <v>803</v>
      </c>
      <c r="F629">
        <v>48237</v>
      </c>
    </row>
    <row r="630" spans="1:6">
      <c r="A630" t="s">
        <v>828</v>
      </c>
      <c r="B630" t="s">
        <v>331</v>
      </c>
      <c r="C630" t="s">
        <v>215</v>
      </c>
      <c r="D630" t="s">
        <v>835</v>
      </c>
      <c r="E630" t="s">
        <v>78</v>
      </c>
      <c r="F630">
        <v>10800</v>
      </c>
    </row>
    <row r="631" spans="1:6">
      <c r="A631" t="s">
        <v>828</v>
      </c>
      <c r="B631" t="s">
        <v>331</v>
      </c>
      <c r="C631" t="s">
        <v>215</v>
      </c>
      <c r="D631" t="s">
        <v>835</v>
      </c>
      <c r="E631" t="s">
        <v>75</v>
      </c>
      <c r="F631">
        <v>27848</v>
      </c>
    </row>
    <row r="632" spans="1:6">
      <c r="A632" t="s">
        <v>828</v>
      </c>
      <c r="B632" t="s">
        <v>331</v>
      </c>
      <c r="C632" t="s">
        <v>215</v>
      </c>
      <c r="D632" t="s">
        <v>835</v>
      </c>
      <c r="E632" t="s">
        <v>802</v>
      </c>
      <c r="F632">
        <v>3960</v>
      </c>
    </row>
    <row r="633" spans="1:6">
      <c r="A633" t="s">
        <v>828</v>
      </c>
      <c r="B633" t="s">
        <v>331</v>
      </c>
      <c r="C633" t="s">
        <v>215</v>
      </c>
      <c r="D633" t="s">
        <v>835</v>
      </c>
      <c r="E633" t="s">
        <v>71</v>
      </c>
      <c r="F633">
        <v>2485</v>
      </c>
    </row>
    <row r="634" spans="1:6">
      <c r="A634" t="s">
        <v>828</v>
      </c>
      <c r="B634" t="s">
        <v>331</v>
      </c>
      <c r="C634" t="s">
        <v>215</v>
      </c>
      <c r="D634" t="s">
        <v>835</v>
      </c>
      <c r="E634" t="s">
        <v>73</v>
      </c>
      <c r="F634">
        <v>1005</v>
      </c>
    </row>
    <row r="635" spans="1:6">
      <c r="A635" t="s">
        <v>828</v>
      </c>
      <c r="B635" t="s">
        <v>331</v>
      </c>
      <c r="C635" t="s">
        <v>215</v>
      </c>
      <c r="D635" t="s">
        <v>835</v>
      </c>
      <c r="E635" t="s">
        <v>800</v>
      </c>
      <c r="F635">
        <v>55</v>
      </c>
    </row>
    <row r="636" spans="1:6">
      <c r="A636" t="s">
        <v>828</v>
      </c>
      <c r="B636" t="s">
        <v>331</v>
      </c>
      <c r="C636" t="s">
        <v>215</v>
      </c>
      <c r="D636" t="s">
        <v>834</v>
      </c>
      <c r="E636" t="s">
        <v>70</v>
      </c>
      <c r="F636">
        <v>164365</v>
      </c>
    </row>
    <row r="637" spans="1:6">
      <c r="A637" t="s">
        <v>828</v>
      </c>
      <c r="B637" t="s">
        <v>331</v>
      </c>
      <c r="C637" t="s">
        <v>215</v>
      </c>
      <c r="D637" t="s">
        <v>834</v>
      </c>
      <c r="E637" t="s">
        <v>72</v>
      </c>
      <c r="F637">
        <v>48847</v>
      </c>
    </row>
    <row r="638" spans="1:6">
      <c r="A638" t="s">
        <v>828</v>
      </c>
      <c r="B638" t="s">
        <v>331</v>
      </c>
      <c r="C638" t="s">
        <v>215</v>
      </c>
      <c r="D638" t="s">
        <v>834</v>
      </c>
      <c r="E638" t="s">
        <v>804</v>
      </c>
      <c r="F638">
        <v>31374</v>
      </c>
    </row>
    <row r="639" spans="1:6">
      <c r="A639" t="s">
        <v>828</v>
      </c>
      <c r="B639" t="s">
        <v>331</v>
      </c>
      <c r="C639" t="s">
        <v>215</v>
      </c>
      <c r="D639" t="s">
        <v>834</v>
      </c>
      <c r="E639" t="s">
        <v>803</v>
      </c>
      <c r="F639">
        <v>39698</v>
      </c>
    </row>
    <row r="640" spans="1:6">
      <c r="A640" t="s">
        <v>828</v>
      </c>
      <c r="B640" t="s">
        <v>331</v>
      </c>
      <c r="C640" t="s">
        <v>215</v>
      </c>
      <c r="D640" t="s">
        <v>834</v>
      </c>
      <c r="E640" t="s">
        <v>78</v>
      </c>
      <c r="F640">
        <v>9704</v>
      </c>
    </row>
    <row r="641" spans="1:6">
      <c r="A641" t="s">
        <v>828</v>
      </c>
      <c r="B641" t="s">
        <v>331</v>
      </c>
      <c r="C641" t="s">
        <v>215</v>
      </c>
      <c r="D641" t="s">
        <v>834</v>
      </c>
      <c r="E641" t="s">
        <v>75</v>
      </c>
      <c r="F641">
        <v>27354</v>
      </c>
    </row>
    <row r="642" spans="1:6">
      <c r="A642" t="s">
        <v>828</v>
      </c>
      <c r="B642" t="s">
        <v>331</v>
      </c>
      <c r="C642" t="s">
        <v>215</v>
      </c>
      <c r="D642" t="s">
        <v>834</v>
      </c>
      <c r="E642" t="s">
        <v>802</v>
      </c>
      <c r="F642">
        <v>4192</v>
      </c>
    </row>
    <row r="643" spans="1:6">
      <c r="A643" t="s">
        <v>828</v>
      </c>
      <c r="B643" t="s">
        <v>331</v>
      </c>
      <c r="C643" t="s">
        <v>215</v>
      </c>
      <c r="D643" t="s">
        <v>834</v>
      </c>
      <c r="E643" t="s">
        <v>71</v>
      </c>
      <c r="F643">
        <v>1974</v>
      </c>
    </row>
    <row r="644" spans="1:6">
      <c r="A644" t="s">
        <v>828</v>
      </c>
      <c r="B644" t="s">
        <v>331</v>
      </c>
      <c r="C644" t="s">
        <v>215</v>
      </c>
      <c r="D644" t="s">
        <v>834</v>
      </c>
      <c r="E644" t="s">
        <v>73</v>
      </c>
      <c r="F644">
        <v>1112</v>
      </c>
    </row>
    <row r="645" spans="1:6">
      <c r="A645" t="s">
        <v>828</v>
      </c>
      <c r="B645" t="s">
        <v>331</v>
      </c>
      <c r="C645" t="s">
        <v>215</v>
      </c>
      <c r="D645" t="s">
        <v>834</v>
      </c>
      <c r="E645" t="s">
        <v>800</v>
      </c>
      <c r="F645">
        <v>110</v>
      </c>
    </row>
    <row r="646" spans="1:6">
      <c r="A646" t="s">
        <v>828</v>
      </c>
      <c r="B646" t="s">
        <v>331</v>
      </c>
      <c r="C646" t="s">
        <v>215</v>
      </c>
      <c r="D646" t="s">
        <v>833</v>
      </c>
      <c r="E646" t="s">
        <v>70</v>
      </c>
      <c r="F646">
        <v>179124</v>
      </c>
    </row>
    <row r="647" spans="1:6">
      <c r="A647" t="s">
        <v>828</v>
      </c>
      <c r="B647" t="s">
        <v>331</v>
      </c>
      <c r="C647" t="s">
        <v>215</v>
      </c>
      <c r="D647" t="s">
        <v>833</v>
      </c>
      <c r="E647" t="s">
        <v>72</v>
      </c>
      <c r="F647">
        <v>55988</v>
      </c>
    </row>
    <row r="648" spans="1:6">
      <c r="A648" t="s">
        <v>828</v>
      </c>
      <c r="B648" t="s">
        <v>331</v>
      </c>
      <c r="C648" t="s">
        <v>215</v>
      </c>
      <c r="D648" t="s">
        <v>833</v>
      </c>
      <c r="E648" t="s">
        <v>804</v>
      </c>
      <c r="F648">
        <v>35045</v>
      </c>
    </row>
    <row r="649" spans="1:6">
      <c r="A649" t="s">
        <v>828</v>
      </c>
      <c r="B649" t="s">
        <v>331</v>
      </c>
      <c r="C649" t="s">
        <v>215</v>
      </c>
      <c r="D649" t="s">
        <v>833</v>
      </c>
      <c r="E649" t="s">
        <v>803</v>
      </c>
      <c r="F649">
        <v>42751</v>
      </c>
    </row>
    <row r="650" spans="1:6">
      <c r="A650" t="s">
        <v>828</v>
      </c>
      <c r="B650" t="s">
        <v>331</v>
      </c>
      <c r="C650" t="s">
        <v>215</v>
      </c>
      <c r="D650" t="s">
        <v>833</v>
      </c>
      <c r="E650" t="s">
        <v>78</v>
      </c>
      <c r="F650">
        <v>12958</v>
      </c>
    </row>
    <row r="651" spans="1:6">
      <c r="A651" t="s">
        <v>828</v>
      </c>
      <c r="B651" t="s">
        <v>331</v>
      </c>
      <c r="C651" t="s">
        <v>215</v>
      </c>
      <c r="D651" t="s">
        <v>833</v>
      </c>
      <c r="E651" t="s">
        <v>75</v>
      </c>
      <c r="F651">
        <v>23946</v>
      </c>
    </row>
    <row r="652" spans="1:6">
      <c r="A652" t="s">
        <v>828</v>
      </c>
      <c r="B652" t="s">
        <v>331</v>
      </c>
      <c r="C652" t="s">
        <v>215</v>
      </c>
      <c r="D652" t="s">
        <v>833</v>
      </c>
      <c r="E652" t="s">
        <v>802</v>
      </c>
      <c r="F652">
        <v>3786</v>
      </c>
    </row>
    <row r="653" spans="1:6">
      <c r="A653" t="s">
        <v>828</v>
      </c>
      <c r="B653" t="s">
        <v>331</v>
      </c>
      <c r="C653" t="s">
        <v>215</v>
      </c>
      <c r="D653" t="s">
        <v>833</v>
      </c>
      <c r="E653" t="s">
        <v>71</v>
      </c>
      <c r="F653">
        <v>3205</v>
      </c>
    </row>
    <row r="654" spans="1:6">
      <c r="A654" t="s">
        <v>828</v>
      </c>
      <c r="B654" t="s">
        <v>331</v>
      </c>
      <c r="C654" t="s">
        <v>215</v>
      </c>
      <c r="D654" t="s">
        <v>833</v>
      </c>
      <c r="E654" t="s">
        <v>73</v>
      </c>
      <c r="F654">
        <v>1365</v>
      </c>
    </row>
    <row r="655" spans="1:6">
      <c r="A655" t="s">
        <v>828</v>
      </c>
      <c r="B655" t="s">
        <v>331</v>
      </c>
      <c r="C655" t="s">
        <v>215</v>
      </c>
      <c r="D655" t="s">
        <v>833</v>
      </c>
      <c r="E655" t="s">
        <v>800</v>
      </c>
      <c r="F655">
        <v>80</v>
      </c>
    </row>
    <row r="656" spans="1:6">
      <c r="A656" t="s">
        <v>828</v>
      </c>
      <c r="B656" t="s">
        <v>331</v>
      </c>
      <c r="C656" t="s">
        <v>215</v>
      </c>
      <c r="D656" t="s">
        <v>832</v>
      </c>
      <c r="E656" t="s">
        <v>70</v>
      </c>
      <c r="F656">
        <v>234405</v>
      </c>
    </row>
    <row r="657" spans="1:6">
      <c r="A657" t="s">
        <v>828</v>
      </c>
      <c r="B657" t="s">
        <v>331</v>
      </c>
      <c r="C657" t="s">
        <v>215</v>
      </c>
      <c r="D657" t="s">
        <v>832</v>
      </c>
      <c r="E657" t="s">
        <v>72</v>
      </c>
      <c r="F657">
        <v>80135</v>
      </c>
    </row>
    <row r="658" spans="1:6">
      <c r="A658" t="s">
        <v>828</v>
      </c>
      <c r="B658" t="s">
        <v>331</v>
      </c>
      <c r="C658" t="s">
        <v>215</v>
      </c>
      <c r="D658" t="s">
        <v>832</v>
      </c>
      <c r="E658" t="s">
        <v>804</v>
      </c>
      <c r="F658">
        <v>51976</v>
      </c>
    </row>
    <row r="659" spans="1:6">
      <c r="A659" t="s">
        <v>828</v>
      </c>
      <c r="B659" t="s">
        <v>331</v>
      </c>
      <c r="C659" t="s">
        <v>215</v>
      </c>
      <c r="D659" t="s">
        <v>832</v>
      </c>
      <c r="E659" t="s">
        <v>803</v>
      </c>
      <c r="F659">
        <v>50683</v>
      </c>
    </row>
    <row r="660" spans="1:6">
      <c r="A660" t="s">
        <v>828</v>
      </c>
      <c r="B660" t="s">
        <v>331</v>
      </c>
      <c r="C660" t="s">
        <v>215</v>
      </c>
      <c r="D660" t="s">
        <v>832</v>
      </c>
      <c r="E660" t="s">
        <v>78</v>
      </c>
      <c r="F660">
        <v>14729</v>
      </c>
    </row>
    <row r="661" spans="1:6">
      <c r="A661" t="s">
        <v>828</v>
      </c>
      <c r="B661" t="s">
        <v>331</v>
      </c>
      <c r="C661" t="s">
        <v>215</v>
      </c>
      <c r="D661" t="s">
        <v>832</v>
      </c>
      <c r="E661" t="s">
        <v>75</v>
      </c>
      <c r="F661">
        <v>26811</v>
      </c>
    </row>
    <row r="662" spans="1:6">
      <c r="A662" t="s">
        <v>828</v>
      </c>
      <c r="B662" t="s">
        <v>331</v>
      </c>
      <c r="C662" t="s">
        <v>215</v>
      </c>
      <c r="D662" t="s">
        <v>832</v>
      </c>
      <c r="E662" t="s">
        <v>802</v>
      </c>
      <c r="F662">
        <v>4308</v>
      </c>
    </row>
    <row r="663" spans="1:6">
      <c r="A663" t="s">
        <v>828</v>
      </c>
      <c r="B663" t="s">
        <v>331</v>
      </c>
      <c r="C663" t="s">
        <v>215</v>
      </c>
      <c r="D663" t="s">
        <v>832</v>
      </c>
      <c r="E663" t="s">
        <v>71</v>
      </c>
      <c r="F663">
        <v>3950</v>
      </c>
    </row>
    <row r="664" spans="1:6">
      <c r="A664" t="s">
        <v>828</v>
      </c>
      <c r="B664" t="s">
        <v>331</v>
      </c>
      <c r="C664" t="s">
        <v>215</v>
      </c>
      <c r="D664" t="s">
        <v>832</v>
      </c>
      <c r="E664" t="s">
        <v>73</v>
      </c>
      <c r="F664">
        <v>1722</v>
      </c>
    </row>
    <row r="665" spans="1:6">
      <c r="A665" t="s">
        <v>828</v>
      </c>
      <c r="B665" t="s">
        <v>331</v>
      </c>
      <c r="C665" t="s">
        <v>215</v>
      </c>
      <c r="D665" t="s">
        <v>832</v>
      </c>
      <c r="E665" t="s">
        <v>800</v>
      </c>
      <c r="F665">
        <v>91</v>
      </c>
    </row>
    <row r="666" spans="1:6">
      <c r="A666" t="s">
        <v>828</v>
      </c>
      <c r="B666" t="s">
        <v>331</v>
      </c>
      <c r="C666" t="s">
        <v>215</v>
      </c>
      <c r="D666" t="s">
        <v>831</v>
      </c>
      <c r="E666" t="s">
        <v>70</v>
      </c>
      <c r="F666">
        <v>261075</v>
      </c>
    </row>
    <row r="667" spans="1:6">
      <c r="A667" t="s">
        <v>828</v>
      </c>
      <c r="B667" t="s">
        <v>331</v>
      </c>
      <c r="C667" t="s">
        <v>215</v>
      </c>
      <c r="D667" t="s">
        <v>831</v>
      </c>
      <c r="E667" t="s">
        <v>72</v>
      </c>
      <c r="F667">
        <v>88567</v>
      </c>
    </row>
    <row r="668" spans="1:6">
      <c r="A668" t="s">
        <v>828</v>
      </c>
      <c r="B668" t="s">
        <v>331</v>
      </c>
      <c r="C668" t="s">
        <v>215</v>
      </c>
      <c r="D668" t="s">
        <v>831</v>
      </c>
      <c r="E668" t="s">
        <v>804</v>
      </c>
      <c r="F668">
        <v>59260</v>
      </c>
    </row>
    <row r="669" spans="1:6">
      <c r="A669" t="s">
        <v>828</v>
      </c>
      <c r="B669" t="s">
        <v>331</v>
      </c>
      <c r="C669" t="s">
        <v>215</v>
      </c>
      <c r="D669" t="s">
        <v>831</v>
      </c>
      <c r="E669" t="s">
        <v>803</v>
      </c>
      <c r="F669">
        <v>56604</v>
      </c>
    </row>
    <row r="670" spans="1:6">
      <c r="A670" t="s">
        <v>828</v>
      </c>
      <c r="B670" t="s">
        <v>331</v>
      </c>
      <c r="C670" t="s">
        <v>215</v>
      </c>
      <c r="D670" t="s">
        <v>831</v>
      </c>
      <c r="E670" t="s">
        <v>78</v>
      </c>
      <c r="F670">
        <v>17067</v>
      </c>
    </row>
    <row r="671" spans="1:6">
      <c r="A671" t="s">
        <v>828</v>
      </c>
      <c r="B671" t="s">
        <v>331</v>
      </c>
      <c r="C671" t="s">
        <v>215</v>
      </c>
      <c r="D671" t="s">
        <v>831</v>
      </c>
      <c r="E671" t="s">
        <v>75</v>
      </c>
      <c r="F671">
        <v>28341</v>
      </c>
    </row>
    <row r="672" spans="1:6">
      <c r="A672" t="s">
        <v>828</v>
      </c>
      <c r="B672" t="s">
        <v>331</v>
      </c>
      <c r="C672" t="s">
        <v>215</v>
      </c>
      <c r="D672" t="s">
        <v>831</v>
      </c>
      <c r="E672" t="s">
        <v>802</v>
      </c>
      <c r="F672">
        <v>4977</v>
      </c>
    </row>
    <row r="673" spans="1:6">
      <c r="A673" t="s">
        <v>828</v>
      </c>
      <c r="B673" t="s">
        <v>331</v>
      </c>
      <c r="C673" t="s">
        <v>215</v>
      </c>
      <c r="D673" t="s">
        <v>831</v>
      </c>
      <c r="E673" t="s">
        <v>71</v>
      </c>
      <c r="F673">
        <v>4212</v>
      </c>
    </row>
    <row r="674" spans="1:6">
      <c r="A674" t="s">
        <v>828</v>
      </c>
      <c r="B674" t="s">
        <v>331</v>
      </c>
      <c r="C674" t="s">
        <v>215</v>
      </c>
      <c r="D674" t="s">
        <v>831</v>
      </c>
      <c r="E674" t="s">
        <v>73</v>
      </c>
      <c r="F674">
        <v>1965</v>
      </c>
    </row>
    <row r="675" spans="1:6">
      <c r="A675" t="s">
        <v>828</v>
      </c>
      <c r="B675" t="s">
        <v>331</v>
      </c>
      <c r="C675" t="s">
        <v>215</v>
      </c>
      <c r="D675" t="s">
        <v>831</v>
      </c>
      <c r="E675" t="s">
        <v>800</v>
      </c>
      <c r="F675">
        <v>82</v>
      </c>
    </row>
    <row r="676" spans="1:6">
      <c r="A676" t="s">
        <v>828</v>
      </c>
      <c r="B676" t="s">
        <v>331</v>
      </c>
      <c r="C676" t="s">
        <v>215</v>
      </c>
      <c r="D676" t="s">
        <v>830</v>
      </c>
      <c r="E676" t="s">
        <v>70</v>
      </c>
      <c r="F676">
        <v>269662</v>
      </c>
    </row>
    <row r="677" spans="1:6">
      <c r="A677" t="s">
        <v>828</v>
      </c>
      <c r="B677" t="s">
        <v>331</v>
      </c>
      <c r="C677" t="s">
        <v>215</v>
      </c>
      <c r="D677" t="s">
        <v>830</v>
      </c>
      <c r="E677" t="s">
        <v>72</v>
      </c>
      <c r="F677">
        <v>87034</v>
      </c>
    </row>
    <row r="678" spans="1:6">
      <c r="A678" t="s">
        <v>828</v>
      </c>
      <c r="B678" t="s">
        <v>331</v>
      </c>
      <c r="C678" t="s">
        <v>215</v>
      </c>
      <c r="D678" t="s">
        <v>830</v>
      </c>
      <c r="E678" t="s">
        <v>804</v>
      </c>
      <c r="F678">
        <v>60920</v>
      </c>
    </row>
    <row r="679" spans="1:6">
      <c r="A679" t="s">
        <v>828</v>
      </c>
      <c r="B679" t="s">
        <v>331</v>
      </c>
      <c r="C679" t="s">
        <v>215</v>
      </c>
      <c r="D679" t="s">
        <v>830</v>
      </c>
      <c r="E679" t="s">
        <v>803</v>
      </c>
      <c r="F679">
        <v>59164</v>
      </c>
    </row>
    <row r="680" spans="1:6">
      <c r="A680" t="s">
        <v>828</v>
      </c>
      <c r="B680" t="s">
        <v>331</v>
      </c>
      <c r="C680" t="s">
        <v>215</v>
      </c>
      <c r="D680" t="s">
        <v>830</v>
      </c>
      <c r="E680" t="s">
        <v>78</v>
      </c>
      <c r="F680">
        <v>17412</v>
      </c>
    </row>
    <row r="681" spans="1:6">
      <c r="A681" t="s">
        <v>828</v>
      </c>
      <c r="B681" t="s">
        <v>331</v>
      </c>
      <c r="C681" t="s">
        <v>215</v>
      </c>
      <c r="D681" t="s">
        <v>830</v>
      </c>
      <c r="E681" t="s">
        <v>75</v>
      </c>
      <c r="F681">
        <v>33381</v>
      </c>
    </row>
    <row r="682" spans="1:6">
      <c r="A682" t="s">
        <v>828</v>
      </c>
      <c r="B682" t="s">
        <v>331</v>
      </c>
      <c r="C682" t="s">
        <v>215</v>
      </c>
      <c r="D682" t="s">
        <v>830</v>
      </c>
      <c r="E682" t="s">
        <v>802</v>
      </c>
      <c r="F682">
        <v>5704</v>
      </c>
    </row>
    <row r="683" spans="1:6">
      <c r="A683" t="s">
        <v>828</v>
      </c>
      <c r="B683" t="s">
        <v>331</v>
      </c>
      <c r="C683" t="s">
        <v>215</v>
      </c>
      <c r="D683" t="s">
        <v>830</v>
      </c>
      <c r="E683" t="s">
        <v>71</v>
      </c>
      <c r="F683">
        <v>3938</v>
      </c>
    </row>
    <row r="684" spans="1:6">
      <c r="A684" t="s">
        <v>828</v>
      </c>
      <c r="B684" t="s">
        <v>331</v>
      </c>
      <c r="C684" t="s">
        <v>215</v>
      </c>
      <c r="D684" t="s">
        <v>830</v>
      </c>
      <c r="E684" t="s">
        <v>73</v>
      </c>
      <c r="F684">
        <v>1983</v>
      </c>
    </row>
    <row r="685" spans="1:6">
      <c r="A685" t="s">
        <v>828</v>
      </c>
      <c r="B685" t="s">
        <v>331</v>
      </c>
      <c r="C685" t="s">
        <v>215</v>
      </c>
      <c r="D685" t="s">
        <v>830</v>
      </c>
      <c r="E685" t="s">
        <v>800</v>
      </c>
      <c r="F685">
        <v>126</v>
      </c>
    </row>
    <row r="686" spans="1:6">
      <c r="A686" t="s">
        <v>828</v>
      </c>
      <c r="B686" t="s">
        <v>331</v>
      </c>
      <c r="C686" t="s">
        <v>215</v>
      </c>
      <c r="D686" t="s">
        <v>845</v>
      </c>
      <c r="E686" t="s">
        <v>70</v>
      </c>
      <c r="F686">
        <v>280772</v>
      </c>
    </row>
    <row r="687" spans="1:6">
      <c r="A687" t="s">
        <v>828</v>
      </c>
      <c r="B687" t="s">
        <v>331</v>
      </c>
      <c r="C687" t="s">
        <v>215</v>
      </c>
      <c r="D687" t="s">
        <v>845</v>
      </c>
      <c r="E687" t="s">
        <v>72</v>
      </c>
      <c r="F687">
        <v>87557</v>
      </c>
    </row>
    <row r="688" spans="1:6">
      <c r="A688" t="s">
        <v>828</v>
      </c>
      <c r="B688" t="s">
        <v>331</v>
      </c>
      <c r="C688" t="s">
        <v>215</v>
      </c>
      <c r="D688" t="s">
        <v>845</v>
      </c>
      <c r="E688" t="s">
        <v>804</v>
      </c>
      <c r="F688">
        <v>58755</v>
      </c>
    </row>
    <row r="689" spans="1:6">
      <c r="A689" t="s">
        <v>828</v>
      </c>
      <c r="B689" t="s">
        <v>331</v>
      </c>
      <c r="C689" t="s">
        <v>215</v>
      </c>
      <c r="D689" t="s">
        <v>845</v>
      </c>
      <c r="E689" t="s">
        <v>803</v>
      </c>
      <c r="F689">
        <v>63451</v>
      </c>
    </row>
    <row r="690" spans="1:6">
      <c r="A690" t="s">
        <v>828</v>
      </c>
      <c r="B690" t="s">
        <v>331</v>
      </c>
      <c r="C690" t="s">
        <v>215</v>
      </c>
      <c r="D690" t="s">
        <v>845</v>
      </c>
      <c r="E690" t="s">
        <v>78</v>
      </c>
      <c r="F690">
        <v>18309</v>
      </c>
    </row>
    <row r="691" spans="1:6">
      <c r="A691" t="s">
        <v>828</v>
      </c>
      <c r="B691" t="s">
        <v>331</v>
      </c>
      <c r="C691" t="s">
        <v>215</v>
      </c>
      <c r="D691" t="s">
        <v>845</v>
      </c>
      <c r="E691" t="s">
        <v>75</v>
      </c>
      <c r="F691">
        <v>40103</v>
      </c>
    </row>
    <row r="692" spans="1:6">
      <c r="A692" t="s">
        <v>828</v>
      </c>
      <c r="B692" t="s">
        <v>331</v>
      </c>
      <c r="C692" t="s">
        <v>215</v>
      </c>
      <c r="D692" t="s">
        <v>845</v>
      </c>
      <c r="E692" t="s">
        <v>802</v>
      </c>
      <c r="F692">
        <v>6576</v>
      </c>
    </row>
    <row r="693" spans="1:6">
      <c r="A693" t="s">
        <v>828</v>
      </c>
      <c r="B693" t="s">
        <v>331</v>
      </c>
      <c r="C693" t="s">
        <v>215</v>
      </c>
      <c r="D693" t="s">
        <v>845</v>
      </c>
      <c r="E693" t="s">
        <v>71</v>
      </c>
      <c r="F693">
        <v>3860</v>
      </c>
    </row>
    <row r="694" spans="1:6">
      <c r="A694" t="s">
        <v>828</v>
      </c>
      <c r="B694" t="s">
        <v>331</v>
      </c>
      <c r="C694" t="s">
        <v>215</v>
      </c>
      <c r="D694" t="s">
        <v>845</v>
      </c>
      <c r="E694" t="s">
        <v>73</v>
      </c>
      <c r="F694">
        <v>2065</v>
      </c>
    </row>
    <row r="695" spans="1:6">
      <c r="A695" t="s">
        <v>828</v>
      </c>
      <c r="B695" t="s">
        <v>331</v>
      </c>
      <c r="C695" t="s">
        <v>215</v>
      </c>
      <c r="D695" t="s">
        <v>845</v>
      </c>
      <c r="E695" t="s">
        <v>800</v>
      </c>
      <c r="F695">
        <v>96</v>
      </c>
    </row>
    <row r="696" spans="1:6">
      <c r="A696" t="s">
        <v>828</v>
      </c>
      <c r="B696" t="s">
        <v>331</v>
      </c>
      <c r="C696" t="s">
        <v>215</v>
      </c>
      <c r="D696" t="s">
        <v>844</v>
      </c>
      <c r="E696" t="s">
        <v>70</v>
      </c>
      <c r="F696">
        <v>280341</v>
      </c>
    </row>
    <row r="697" spans="1:6">
      <c r="A697" t="s">
        <v>828</v>
      </c>
      <c r="B697" t="s">
        <v>331</v>
      </c>
      <c r="C697" t="s">
        <v>215</v>
      </c>
      <c r="D697" t="s">
        <v>844</v>
      </c>
      <c r="E697" t="s">
        <v>72</v>
      </c>
      <c r="F697">
        <v>83579</v>
      </c>
    </row>
    <row r="698" spans="1:6">
      <c r="A698" t="s">
        <v>828</v>
      </c>
      <c r="B698" t="s">
        <v>331</v>
      </c>
      <c r="C698" t="s">
        <v>215</v>
      </c>
      <c r="D698" t="s">
        <v>844</v>
      </c>
      <c r="E698" t="s">
        <v>804</v>
      </c>
      <c r="F698">
        <v>44725</v>
      </c>
    </row>
    <row r="699" spans="1:6">
      <c r="A699" t="s">
        <v>828</v>
      </c>
      <c r="B699" t="s">
        <v>331</v>
      </c>
      <c r="C699" t="s">
        <v>215</v>
      </c>
      <c r="D699" t="s">
        <v>844</v>
      </c>
      <c r="E699" t="s">
        <v>803</v>
      </c>
      <c r="F699">
        <v>70895</v>
      </c>
    </row>
    <row r="700" spans="1:6">
      <c r="A700" t="s">
        <v>828</v>
      </c>
      <c r="B700" t="s">
        <v>331</v>
      </c>
      <c r="C700" t="s">
        <v>215</v>
      </c>
      <c r="D700" t="s">
        <v>844</v>
      </c>
      <c r="E700" t="s">
        <v>78</v>
      </c>
      <c r="F700">
        <v>12847</v>
      </c>
    </row>
    <row r="701" spans="1:6">
      <c r="A701" t="s">
        <v>828</v>
      </c>
      <c r="B701" t="s">
        <v>331</v>
      </c>
      <c r="C701" t="s">
        <v>215</v>
      </c>
      <c r="D701" t="s">
        <v>844</v>
      </c>
      <c r="E701" t="s">
        <v>75</v>
      </c>
      <c r="F701">
        <v>54640</v>
      </c>
    </row>
    <row r="702" spans="1:6">
      <c r="A702" t="s">
        <v>828</v>
      </c>
      <c r="B702" t="s">
        <v>331</v>
      </c>
      <c r="C702" t="s">
        <v>215</v>
      </c>
      <c r="D702" t="s">
        <v>844</v>
      </c>
      <c r="E702" t="s">
        <v>802</v>
      </c>
      <c r="F702">
        <v>7812</v>
      </c>
    </row>
    <row r="703" spans="1:6">
      <c r="A703" t="s">
        <v>828</v>
      </c>
      <c r="B703" t="s">
        <v>331</v>
      </c>
      <c r="C703" t="s">
        <v>215</v>
      </c>
      <c r="D703" t="s">
        <v>844</v>
      </c>
      <c r="E703" t="s">
        <v>71</v>
      </c>
      <c r="F703">
        <v>3675</v>
      </c>
    </row>
    <row r="704" spans="1:6">
      <c r="A704" t="s">
        <v>828</v>
      </c>
      <c r="B704" t="s">
        <v>331</v>
      </c>
      <c r="C704" t="s">
        <v>215</v>
      </c>
      <c r="D704" t="s">
        <v>844</v>
      </c>
      <c r="E704" t="s">
        <v>73</v>
      </c>
      <c r="F704">
        <v>2102</v>
      </c>
    </row>
    <row r="705" spans="1:6">
      <c r="A705" t="s">
        <v>828</v>
      </c>
      <c r="B705" t="s">
        <v>331</v>
      </c>
      <c r="C705" t="s">
        <v>215</v>
      </c>
      <c r="D705" t="s">
        <v>844</v>
      </c>
      <c r="E705" t="s">
        <v>800</v>
      </c>
      <c r="F705">
        <v>66</v>
      </c>
    </row>
    <row r="706" spans="1:6">
      <c r="A706" t="s">
        <v>828</v>
      </c>
      <c r="B706" t="s">
        <v>331</v>
      </c>
      <c r="C706" t="s">
        <v>215</v>
      </c>
      <c r="D706" t="s">
        <v>843</v>
      </c>
      <c r="E706" t="s">
        <v>70</v>
      </c>
      <c r="F706">
        <v>220880</v>
      </c>
    </row>
    <row r="707" spans="1:6">
      <c r="A707" t="s">
        <v>828</v>
      </c>
      <c r="B707" t="s">
        <v>331</v>
      </c>
      <c r="C707" t="s">
        <v>215</v>
      </c>
      <c r="D707" t="s">
        <v>843</v>
      </c>
      <c r="E707" t="s">
        <v>72</v>
      </c>
      <c r="F707">
        <v>66034</v>
      </c>
    </row>
    <row r="708" spans="1:6">
      <c r="A708" t="s">
        <v>828</v>
      </c>
      <c r="B708" t="s">
        <v>331</v>
      </c>
      <c r="C708" t="s">
        <v>215</v>
      </c>
      <c r="D708" t="s">
        <v>843</v>
      </c>
      <c r="E708" t="s">
        <v>804</v>
      </c>
      <c r="F708">
        <v>34732</v>
      </c>
    </row>
    <row r="709" spans="1:6">
      <c r="A709" t="s">
        <v>828</v>
      </c>
      <c r="B709" t="s">
        <v>331</v>
      </c>
      <c r="C709" t="s">
        <v>215</v>
      </c>
      <c r="D709" t="s">
        <v>843</v>
      </c>
      <c r="E709" t="s">
        <v>803</v>
      </c>
      <c r="F709">
        <v>56888</v>
      </c>
    </row>
    <row r="710" spans="1:6">
      <c r="A710" t="s">
        <v>828</v>
      </c>
      <c r="B710" t="s">
        <v>331</v>
      </c>
      <c r="C710" t="s">
        <v>215</v>
      </c>
      <c r="D710" t="s">
        <v>843</v>
      </c>
      <c r="E710" t="s">
        <v>78</v>
      </c>
      <c r="F710">
        <v>8622</v>
      </c>
    </row>
    <row r="711" spans="1:6">
      <c r="A711" t="s">
        <v>828</v>
      </c>
      <c r="B711" t="s">
        <v>331</v>
      </c>
      <c r="C711" t="s">
        <v>215</v>
      </c>
      <c r="D711" t="s">
        <v>843</v>
      </c>
      <c r="E711" t="s">
        <v>75</v>
      </c>
      <c r="F711">
        <v>44704</v>
      </c>
    </row>
    <row r="712" spans="1:6">
      <c r="A712" t="s">
        <v>828</v>
      </c>
      <c r="B712" t="s">
        <v>331</v>
      </c>
      <c r="C712" t="s">
        <v>215</v>
      </c>
      <c r="D712" t="s">
        <v>843</v>
      </c>
      <c r="E712" t="s">
        <v>802</v>
      </c>
      <c r="F712">
        <v>5978</v>
      </c>
    </row>
    <row r="713" spans="1:6">
      <c r="A713" t="s">
        <v>828</v>
      </c>
      <c r="B713" t="s">
        <v>331</v>
      </c>
      <c r="C713" t="s">
        <v>215</v>
      </c>
      <c r="D713" t="s">
        <v>843</v>
      </c>
      <c r="E713" t="s">
        <v>71</v>
      </c>
      <c r="F713">
        <v>2602</v>
      </c>
    </row>
    <row r="714" spans="1:6">
      <c r="A714" t="s">
        <v>828</v>
      </c>
      <c r="B714" t="s">
        <v>331</v>
      </c>
      <c r="C714" t="s">
        <v>215</v>
      </c>
      <c r="D714" t="s">
        <v>843</v>
      </c>
      <c r="E714" t="s">
        <v>73</v>
      </c>
      <c r="F714">
        <v>1281</v>
      </c>
    </row>
    <row r="715" spans="1:6">
      <c r="A715" t="s">
        <v>828</v>
      </c>
      <c r="B715" t="s">
        <v>331</v>
      </c>
      <c r="C715" t="s">
        <v>215</v>
      </c>
      <c r="D715" t="s">
        <v>843</v>
      </c>
      <c r="E715" t="s">
        <v>800</v>
      </c>
      <c r="F715">
        <v>39</v>
      </c>
    </row>
    <row r="716" spans="1:6">
      <c r="A716" t="s">
        <v>828</v>
      </c>
      <c r="B716" t="s">
        <v>331</v>
      </c>
      <c r="C716" t="s">
        <v>215</v>
      </c>
      <c r="D716" t="s">
        <v>842</v>
      </c>
      <c r="E716" t="s">
        <v>70</v>
      </c>
      <c r="F716">
        <v>148686</v>
      </c>
    </row>
    <row r="717" spans="1:6">
      <c r="A717" t="s">
        <v>828</v>
      </c>
      <c r="B717" t="s">
        <v>331</v>
      </c>
      <c r="C717" t="s">
        <v>215</v>
      </c>
      <c r="D717" t="s">
        <v>842</v>
      </c>
      <c r="E717" t="s">
        <v>72</v>
      </c>
      <c r="F717">
        <v>46100</v>
      </c>
    </row>
    <row r="718" spans="1:6">
      <c r="A718" t="s">
        <v>828</v>
      </c>
      <c r="B718" t="s">
        <v>331</v>
      </c>
      <c r="C718" t="s">
        <v>215</v>
      </c>
      <c r="D718" t="s">
        <v>842</v>
      </c>
      <c r="E718" t="s">
        <v>804</v>
      </c>
      <c r="F718">
        <v>23416</v>
      </c>
    </row>
    <row r="719" spans="1:6">
      <c r="A719" t="s">
        <v>828</v>
      </c>
      <c r="B719" t="s">
        <v>331</v>
      </c>
      <c r="C719" t="s">
        <v>215</v>
      </c>
      <c r="D719" t="s">
        <v>842</v>
      </c>
      <c r="E719" t="s">
        <v>803</v>
      </c>
      <c r="F719">
        <v>38988</v>
      </c>
    </row>
    <row r="720" spans="1:6">
      <c r="A720" t="s">
        <v>828</v>
      </c>
      <c r="B720" t="s">
        <v>331</v>
      </c>
      <c r="C720" t="s">
        <v>215</v>
      </c>
      <c r="D720" t="s">
        <v>842</v>
      </c>
      <c r="E720" t="s">
        <v>78</v>
      </c>
      <c r="F720">
        <v>4902</v>
      </c>
    </row>
    <row r="721" spans="1:6">
      <c r="A721" t="s">
        <v>828</v>
      </c>
      <c r="B721" t="s">
        <v>331</v>
      </c>
      <c r="C721" t="s">
        <v>215</v>
      </c>
      <c r="D721" t="s">
        <v>842</v>
      </c>
      <c r="E721" t="s">
        <v>75</v>
      </c>
      <c r="F721">
        <v>28881</v>
      </c>
    </row>
    <row r="722" spans="1:6">
      <c r="A722" t="s">
        <v>828</v>
      </c>
      <c r="B722" t="s">
        <v>331</v>
      </c>
      <c r="C722" t="s">
        <v>215</v>
      </c>
      <c r="D722" t="s">
        <v>842</v>
      </c>
      <c r="E722" t="s">
        <v>802</v>
      </c>
      <c r="F722">
        <v>4320</v>
      </c>
    </row>
    <row r="723" spans="1:6">
      <c r="A723" t="s">
        <v>828</v>
      </c>
      <c r="B723" t="s">
        <v>331</v>
      </c>
      <c r="C723" t="s">
        <v>215</v>
      </c>
      <c r="D723" t="s">
        <v>842</v>
      </c>
      <c r="E723" t="s">
        <v>71</v>
      </c>
      <c r="F723">
        <v>1441</v>
      </c>
    </row>
    <row r="724" spans="1:6">
      <c r="A724" t="s">
        <v>828</v>
      </c>
      <c r="B724" t="s">
        <v>331</v>
      </c>
      <c r="C724" t="s">
        <v>215</v>
      </c>
      <c r="D724" t="s">
        <v>842</v>
      </c>
      <c r="E724" t="s">
        <v>73</v>
      </c>
      <c r="F724">
        <v>615</v>
      </c>
    </row>
    <row r="725" spans="1:6">
      <c r="A725" t="s">
        <v>828</v>
      </c>
      <c r="B725" t="s">
        <v>331</v>
      </c>
      <c r="C725" t="s">
        <v>215</v>
      </c>
      <c r="D725" t="s">
        <v>842</v>
      </c>
      <c r="E725" t="s">
        <v>800</v>
      </c>
      <c r="F725">
        <v>23</v>
      </c>
    </row>
    <row r="726" spans="1:6">
      <c r="A726" t="s">
        <v>828</v>
      </c>
      <c r="B726" t="s">
        <v>331</v>
      </c>
      <c r="C726" t="s">
        <v>215</v>
      </c>
      <c r="D726" t="s">
        <v>841</v>
      </c>
      <c r="E726" t="s">
        <v>70</v>
      </c>
      <c r="F726">
        <v>94888</v>
      </c>
    </row>
    <row r="727" spans="1:6">
      <c r="A727" t="s">
        <v>828</v>
      </c>
      <c r="B727" t="s">
        <v>331</v>
      </c>
      <c r="C727" t="s">
        <v>215</v>
      </c>
      <c r="D727" t="s">
        <v>841</v>
      </c>
      <c r="E727" t="s">
        <v>72</v>
      </c>
      <c r="F727">
        <v>29503</v>
      </c>
    </row>
    <row r="728" spans="1:6">
      <c r="A728" t="s">
        <v>828</v>
      </c>
      <c r="B728" t="s">
        <v>331</v>
      </c>
      <c r="C728" t="s">
        <v>215</v>
      </c>
      <c r="D728" t="s">
        <v>841</v>
      </c>
      <c r="E728" t="s">
        <v>804</v>
      </c>
      <c r="F728">
        <v>15053</v>
      </c>
    </row>
    <row r="729" spans="1:6">
      <c r="A729" t="s">
        <v>828</v>
      </c>
      <c r="B729" t="s">
        <v>331</v>
      </c>
      <c r="C729" t="s">
        <v>215</v>
      </c>
      <c r="D729" t="s">
        <v>841</v>
      </c>
      <c r="E729" t="s">
        <v>803</v>
      </c>
      <c r="F729">
        <v>24981</v>
      </c>
    </row>
    <row r="730" spans="1:6">
      <c r="A730" t="s">
        <v>828</v>
      </c>
      <c r="B730" t="s">
        <v>331</v>
      </c>
      <c r="C730" t="s">
        <v>215</v>
      </c>
      <c r="D730" t="s">
        <v>841</v>
      </c>
      <c r="E730" t="s">
        <v>78</v>
      </c>
      <c r="F730">
        <v>2746</v>
      </c>
    </row>
    <row r="731" spans="1:6">
      <c r="A731" t="s">
        <v>828</v>
      </c>
      <c r="B731" t="s">
        <v>331</v>
      </c>
      <c r="C731" t="s">
        <v>215</v>
      </c>
      <c r="D731" t="s">
        <v>841</v>
      </c>
      <c r="E731" t="s">
        <v>75</v>
      </c>
      <c r="F731">
        <v>18497</v>
      </c>
    </row>
    <row r="732" spans="1:6">
      <c r="A732" t="s">
        <v>828</v>
      </c>
      <c r="B732" t="s">
        <v>331</v>
      </c>
      <c r="C732" t="s">
        <v>215</v>
      </c>
      <c r="D732" t="s">
        <v>841</v>
      </c>
      <c r="E732" t="s">
        <v>802</v>
      </c>
      <c r="F732">
        <v>2701</v>
      </c>
    </row>
    <row r="733" spans="1:6">
      <c r="A733" t="s">
        <v>828</v>
      </c>
      <c r="B733" t="s">
        <v>331</v>
      </c>
      <c r="C733" t="s">
        <v>215</v>
      </c>
      <c r="D733" t="s">
        <v>841</v>
      </c>
      <c r="E733" t="s">
        <v>71</v>
      </c>
      <c r="F733">
        <v>1109</v>
      </c>
    </row>
    <row r="734" spans="1:6">
      <c r="A734" t="s">
        <v>828</v>
      </c>
      <c r="B734" t="s">
        <v>331</v>
      </c>
      <c r="C734" t="s">
        <v>215</v>
      </c>
      <c r="D734" t="s">
        <v>841</v>
      </c>
      <c r="E734" t="s">
        <v>73</v>
      </c>
      <c r="F734">
        <v>263</v>
      </c>
    </row>
    <row r="735" spans="1:6">
      <c r="A735" t="s">
        <v>828</v>
      </c>
      <c r="B735" t="s">
        <v>331</v>
      </c>
      <c r="C735" t="s">
        <v>215</v>
      </c>
      <c r="D735" t="s">
        <v>841</v>
      </c>
      <c r="E735" t="s">
        <v>800</v>
      </c>
      <c r="F735">
        <v>35</v>
      </c>
    </row>
    <row r="736" spans="1:6">
      <c r="A736" t="s">
        <v>828</v>
      </c>
      <c r="B736" t="s">
        <v>331</v>
      </c>
      <c r="C736" t="s">
        <v>215</v>
      </c>
      <c r="D736" t="s">
        <v>840</v>
      </c>
      <c r="E736" t="s">
        <v>70</v>
      </c>
      <c r="F736">
        <v>62111</v>
      </c>
    </row>
    <row r="737" spans="1:6">
      <c r="A737" t="s">
        <v>828</v>
      </c>
      <c r="B737" t="s">
        <v>331</v>
      </c>
      <c r="C737" t="s">
        <v>215</v>
      </c>
      <c r="D737" t="s">
        <v>840</v>
      </c>
      <c r="E737" t="s">
        <v>72</v>
      </c>
      <c r="F737">
        <v>20073</v>
      </c>
    </row>
    <row r="738" spans="1:6">
      <c r="A738" t="s">
        <v>828</v>
      </c>
      <c r="B738" t="s">
        <v>331</v>
      </c>
      <c r="C738" t="s">
        <v>215</v>
      </c>
      <c r="D738" t="s">
        <v>840</v>
      </c>
      <c r="E738" t="s">
        <v>804</v>
      </c>
      <c r="F738">
        <v>10129</v>
      </c>
    </row>
    <row r="739" spans="1:6">
      <c r="A739" t="s">
        <v>828</v>
      </c>
      <c r="B739" t="s">
        <v>331</v>
      </c>
      <c r="C739" t="s">
        <v>215</v>
      </c>
      <c r="D739" t="s">
        <v>840</v>
      </c>
      <c r="E739" t="s">
        <v>803</v>
      </c>
      <c r="F739">
        <v>15503</v>
      </c>
    </row>
    <row r="740" spans="1:6">
      <c r="A740" t="s">
        <v>828</v>
      </c>
      <c r="B740" t="s">
        <v>331</v>
      </c>
      <c r="C740" t="s">
        <v>215</v>
      </c>
      <c r="D740" t="s">
        <v>840</v>
      </c>
      <c r="E740" t="s">
        <v>78</v>
      </c>
      <c r="F740">
        <v>1675</v>
      </c>
    </row>
    <row r="741" spans="1:6">
      <c r="A741" t="s">
        <v>828</v>
      </c>
      <c r="B741" t="s">
        <v>331</v>
      </c>
      <c r="C741" t="s">
        <v>215</v>
      </c>
      <c r="D741" t="s">
        <v>840</v>
      </c>
      <c r="E741" t="s">
        <v>75</v>
      </c>
      <c r="F741">
        <v>12048</v>
      </c>
    </row>
    <row r="742" spans="1:6">
      <c r="A742" t="s">
        <v>828</v>
      </c>
      <c r="B742" t="s">
        <v>331</v>
      </c>
      <c r="C742" t="s">
        <v>215</v>
      </c>
      <c r="D742" t="s">
        <v>840</v>
      </c>
      <c r="E742" t="s">
        <v>802</v>
      </c>
      <c r="F742">
        <v>1731</v>
      </c>
    </row>
    <row r="743" spans="1:6">
      <c r="A743" t="s">
        <v>828</v>
      </c>
      <c r="B743" t="s">
        <v>331</v>
      </c>
      <c r="C743" t="s">
        <v>215</v>
      </c>
      <c r="D743" t="s">
        <v>840</v>
      </c>
      <c r="E743" t="s">
        <v>71</v>
      </c>
      <c r="F743">
        <v>805</v>
      </c>
    </row>
    <row r="744" spans="1:6">
      <c r="A744" t="s">
        <v>828</v>
      </c>
      <c r="B744" t="s">
        <v>331</v>
      </c>
      <c r="C744" t="s">
        <v>215</v>
      </c>
      <c r="D744" t="s">
        <v>840</v>
      </c>
      <c r="E744" t="s">
        <v>73</v>
      </c>
      <c r="F744">
        <v>142</v>
      </c>
    </row>
    <row r="745" spans="1:6">
      <c r="A745" t="s">
        <v>828</v>
      </c>
      <c r="B745" t="s">
        <v>331</v>
      </c>
      <c r="C745" t="s">
        <v>215</v>
      </c>
      <c r="D745" t="s">
        <v>840</v>
      </c>
      <c r="E745" t="s">
        <v>800</v>
      </c>
      <c r="F745">
        <v>5</v>
      </c>
    </row>
    <row r="746" spans="1:6">
      <c r="A746" t="s">
        <v>828</v>
      </c>
      <c r="B746" t="s">
        <v>331</v>
      </c>
      <c r="C746" t="s">
        <v>215</v>
      </c>
      <c r="D746" t="s">
        <v>839</v>
      </c>
      <c r="E746" t="s">
        <v>70</v>
      </c>
      <c r="F746">
        <v>20648</v>
      </c>
    </row>
    <row r="747" spans="1:6">
      <c r="A747" t="s">
        <v>828</v>
      </c>
      <c r="B747" t="s">
        <v>331</v>
      </c>
      <c r="C747" t="s">
        <v>215</v>
      </c>
      <c r="D747" t="s">
        <v>839</v>
      </c>
      <c r="E747" t="s">
        <v>72</v>
      </c>
      <c r="F747">
        <v>7008</v>
      </c>
    </row>
    <row r="748" spans="1:6">
      <c r="A748" t="s">
        <v>828</v>
      </c>
      <c r="B748" t="s">
        <v>331</v>
      </c>
      <c r="C748" t="s">
        <v>215</v>
      </c>
      <c r="D748" t="s">
        <v>839</v>
      </c>
      <c r="E748" t="s">
        <v>804</v>
      </c>
      <c r="F748">
        <v>3231</v>
      </c>
    </row>
    <row r="749" spans="1:6">
      <c r="A749" t="s">
        <v>828</v>
      </c>
      <c r="B749" t="s">
        <v>331</v>
      </c>
      <c r="C749" t="s">
        <v>215</v>
      </c>
      <c r="D749" t="s">
        <v>839</v>
      </c>
      <c r="E749" t="s">
        <v>803</v>
      </c>
      <c r="F749">
        <v>4884</v>
      </c>
    </row>
    <row r="750" spans="1:6">
      <c r="A750" t="s">
        <v>828</v>
      </c>
      <c r="B750" t="s">
        <v>331</v>
      </c>
      <c r="C750" t="s">
        <v>215</v>
      </c>
      <c r="D750" t="s">
        <v>839</v>
      </c>
      <c r="E750" t="s">
        <v>78</v>
      </c>
      <c r="F750">
        <v>577</v>
      </c>
    </row>
    <row r="751" spans="1:6">
      <c r="A751" t="s">
        <v>828</v>
      </c>
      <c r="B751" t="s">
        <v>331</v>
      </c>
      <c r="C751" t="s">
        <v>215</v>
      </c>
      <c r="D751" t="s">
        <v>839</v>
      </c>
      <c r="E751" t="s">
        <v>75</v>
      </c>
      <c r="F751">
        <v>4008</v>
      </c>
    </row>
    <row r="752" spans="1:6">
      <c r="A752" t="s">
        <v>828</v>
      </c>
      <c r="B752" t="s">
        <v>331</v>
      </c>
      <c r="C752" t="s">
        <v>215</v>
      </c>
      <c r="D752" t="s">
        <v>839</v>
      </c>
      <c r="E752" t="s">
        <v>802</v>
      </c>
      <c r="F752">
        <v>609</v>
      </c>
    </row>
    <row r="753" spans="1:6">
      <c r="A753" t="s">
        <v>828</v>
      </c>
      <c r="B753" t="s">
        <v>331</v>
      </c>
      <c r="C753" t="s">
        <v>215</v>
      </c>
      <c r="D753" t="s">
        <v>839</v>
      </c>
      <c r="E753" t="s">
        <v>71</v>
      </c>
      <c r="F753">
        <v>287</v>
      </c>
    </row>
    <row r="754" spans="1:6">
      <c r="A754" t="s">
        <v>828</v>
      </c>
      <c r="B754" t="s">
        <v>331</v>
      </c>
      <c r="C754" t="s">
        <v>215</v>
      </c>
      <c r="D754" t="s">
        <v>839</v>
      </c>
      <c r="E754" t="s">
        <v>73</v>
      </c>
      <c r="F754">
        <v>38</v>
      </c>
    </row>
    <row r="755" spans="1:6">
      <c r="A755" t="s">
        <v>828</v>
      </c>
      <c r="B755" t="s">
        <v>331</v>
      </c>
      <c r="C755" t="s">
        <v>215</v>
      </c>
      <c r="D755" t="s">
        <v>839</v>
      </c>
      <c r="E755" t="s">
        <v>800</v>
      </c>
      <c r="F755">
        <v>6</v>
      </c>
    </row>
    <row r="756" spans="1:6">
      <c r="A756" t="s">
        <v>828</v>
      </c>
      <c r="B756" t="s">
        <v>331</v>
      </c>
      <c r="C756" t="s">
        <v>215</v>
      </c>
      <c r="D756" t="s">
        <v>838</v>
      </c>
      <c r="E756" t="s">
        <v>70</v>
      </c>
      <c r="F756">
        <v>3672</v>
      </c>
    </row>
    <row r="757" spans="1:6">
      <c r="A757" t="s">
        <v>828</v>
      </c>
      <c r="B757" t="s">
        <v>331</v>
      </c>
      <c r="C757" t="s">
        <v>215</v>
      </c>
      <c r="D757" t="s">
        <v>838</v>
      </c>
      <c r="E757" t="s">
        <v>72</v>
      </c>
      <c r="F757">
        <v>1364</v>
      </c>
    </row>
    <row r="758" spans="1:6">
      <c r="A758" t="s">
        <v>828</v>
      </c>
      <c r="B758" t="s">
        <v>331</v>
      </c>
      <c r="C758" t="s">
        <v>215</v>
      </c>
      <c r="D758" t="s">
        <v>838</v>
      </c>
      <c r="E758" t="s">
        <v>804</v>
      </c>
      <c r="F758">
        <v>620</v>
      </c>
    </row>
    <row r="759" spans="1:6">
      <c r="A759" t="s">
        <v>828</v>
      </c>
      <c r="B759" t="s">
        <v>331</v>
      </c>
      <c r="C759" t="s">
        <v>215</v>
      </c>
      <c r="D759" t="s">
        <v>838</v>
      </c>
      <c r="E759" t="s">
        <v>803</v>
      </c>
      <c r="F759">
        <v>710</v>
      </c>
    </row>
    <row r="760" spans="1:6">
      <c r="A760" t="s">
        <v>828</v>
      </c>
      <c r="B760" t="s">
        <v>331</v>
      </c>
      <c r="C760" t="s">
        <v>215</v>
      </c>
      <c r="D760" t="s">
        <v>838</v>
      </c>
      <c r="E760" t="s">
        <v>78</v>
      </c>
      <c r="F760">
        <v>130</v>
      </c>
    </row>
    <row r="761" spans="1:6">
      <c r="A761" t="s">
        <v>828</v>
      </c>
      <c r="B761" t="s">
        <v>331</v>
      </c>
      <c r="C761" t="s">
        <v>215</v>
      </c>
      <c r="D761" t="s">
        <v>838</v>
      </c>
      <c r="E761" t="s">
        <v>75</v>
      </c>
      <c r="F761">
        <v>711</v>
      </c>
    </row>
    <row r="762" spans="1:6">
      <c r="A762" t="s">
        <v>828</v>
      </c>
      <c r="B762" t="s">
        <v>331</v>
      </c>
      <c r="C762" t="s">
        <v>215</v>
      </c>
      <c r="D762" t="s">
        <v>838</v>
      </c>
      <c r="E762" t="s">
        <v>802</v>
      </c>
      <c r="F762">
        <v>95</v>
      </c>
    </row>
    <row r="763" spans="1:6">
      <c r="A763" t="s">
        <v>828</v>
      </c>
      <c r="B763" t="s">
        <v>331</v>
      </c>
      <c r="C763" t="s">
        <v>215</v>
      </c>
      <c r="D763" t="s">
        <v>838</v>
      </c>
      <c r="E763" t="s">
        <v>71</v>
      </c>
      <c r="F763">
        <v>37</v>
      </c>
    </row>
    <row r="764" spans="1:6">
      <c r="A764" t="s">
        <v>828</v>
      </c>
      <c r="B764" t="s">
        <v>331</v>
      </c>
      <c r="C764" t="s">
        <v>215</v>
      </c>
      <c r="D764" t="s">
        <v>838</v>
      </c>
      <c r="E764" t="s">
        <v>73</v>
      </c>
      <c r="F764">
        <v>5</v>
      </c>
    </row>
    <row r="765" spans="1:6">
      <c r="A765" t="s">
        <v>828</v>
      </c>
      <c r="B765" t="s">
        <v>331</v>
      </c>
      <c r="C765" t="s">
        <v>215</v>
      </c>
      <c r="D765" t="s">
        <v>837</v>
      </c>
      <c r="E765" t="s">
        <v>70</v>
      </c>
      <c r="F765">
        <v>589</v>
      </c>
    </row>
    <row r="766" spans="1:6">
      <c r="A766" t="s">
        <v>828</v>
      </c>
      <c r="B766" t="s">
        <v>331</v>
      </c>
      <c r="C766" t="s">
        <v>215</v>
      </c>
      <c r="D766" t="s">
        <v>837</v>
      </c>
      <c r="E766" t="s">
        <v>72</v>
      </c>
      <c r="F766">
        <v>219</v>
      </c>
    </row>
    <row r="767" spans="1:6">
      <c r="A767" t="s">
        <v>828</v>
      </c>
      <c r="B767" t="s">
        <v>331</v>
      </c>
      <c r="C767" t="s">
        <v>215</v>
      </c>
      <c r="D767" t="s">
        <v>837</v>
      </c>
      <c r="E767" t="s">
        <v>804</v>
      </c>
      <c r="F767">
        <v>104</v>
      </c>
    </row>
    <row r="768" spans="1:6">
      <c r="A768" t="s">
        <v>828</v>
      </c>
      <c r="B768" t="s">
        <v>331</v>
      </c>
      <c r="C768" t="s">
        <v>215</v>
      </c>
      <c r="D768" t="s">
        <v>837</v>
      </c>
      <c r="E768" t="s">
        <v>803</v>
      </c>
      <c r="F768">
        <v>91</v>
      </c>
    </row>
    <row r="769" spans="1:6">
      <c r="A769" t="s">
        <v>828</v>
      </c>
      <c r="B769" t="s">
        <v>331</v>
      </c>
      <c r="C769" t="s">
        <v>215</v>
      </c>
      <c r="D769" t="s">
        <v>837</v>
      </c>
      <c r="E769" t="s">
        <v>78</v>
      </c>
      <c r="F769">
        <v>28</v>
      </c>
    </row>
    <row r="770" spans="1:6">
      <c r="A770" t="s">
        <v>828</v>
      </c>
      <c r="B770" t="s">
        <v>331</v>
      </c>
      <c r="C770" t="s">
        <v>215</v>
      </c>
      <c r="D770" t="s">
        <v>837</v>
      </c>
      <c r="E770" t="s">
        <v>75</v>
      </c>
      <c r="F770">
        <v>119</v>
      </c>
    </row>
    <row r="771" spans="1:6">
      <c r="A771" t="s">
        <v>828</v>
      </c>
      <c r="B771" t="s">
        <v>331</v>
      </c>
      <c r="C771" t="s">
        <v>215</v>
      </c>
      <c r="D771" t="s">
        <v>837</v>
      </c>
      <c r="E771" t="s">
        <v>802</v>
      </c>
      <c r="F771">
        <v>18</v>
      </c>
    </row>
    <row r="772" spans="1:6">
      <c r="A772" t="s">
        <v>828</v>
      </c>
      <c r="B772" t="s">
        <v>331</v>
      </c>
      <c r="C772" t="s">
        <v>215</v>
      </c>
      <c r="D772" t="s">
        <v>837</v>
      </c>
      <c r="E772" t="s">
        <v>71</v>
      </c>
      <c r="F772">
        <v>10</v>
      </c>
    </row>
    <row r="773" spans="1:6">
      <c r="A773" t="s">
        <v>828</v>
      </c>
      <c r="B773" t="s">
        <v>331</v>
      </c>
      <c r="C773" t="s">
        <v>215</v>
      </c>
      <c r="D773" t="s">
        <v>829</v>
      </c>
      <c r="E773" t="s">
        <v>70</v>
      </c>
      <c r="F773">
        <v>302653</v>
      </c>
    </row>
    <row r="774" spans="1:6">
      <c r="A774" t="s">
        <v>828</v>
      </c>
      <c r="B774" t="s">
        <v>331</v>
      </c>
      <c r="C774" t="s">
        <v>215</v>
      </c>
      <c r="D774" t="s">
        <v>829</v>
      </c>
      <c r="E774" t="s">
        <v>72</v>
      </c>
      <c r="F774">
        <v>90273</v>
      </c>
    </row>
    <row r="775" spans="1:6">
      <c r="A775" t="s">
        <v>828</v>
      </c>
      <c r="B775" t="s">
        <v>331</v>
      </c>
      <c r="C775" t="s">
        <v>215</v>
      </c>
      <c r="D775" t="s">
        <v>829</v>
      </c>
      <c r="E775" t="s">
        <v>804</v>
      </c>
      <c r="F775">
        <v>59393</v>
      </c>
    </row>
    <row r="776" spans="1:6">
      <c r="A776" t="s">
        <v>828</v>
      </c>
      <c r="B776" t="s">
        <v>331</v>
      </c>
      <c r="C776" t="s">
        <v>215</v>
      </c>
      <c r="D776" t="s">
        <v>829</v>
      </c>
      <c r="E776" t="s">
        <v>803</v>
      </c>
      <c r="F776">
        <v>70754</v>
      </c>
    </row>
    <row r="777" spans="1:6">
      <c r="A777" t="s">
        <v>828</v>
      </c>
      <c r="B777" t="s">
        <v>331</v>
      </c>
      <c r="C777" t="s">
        <v>215</v>
      </c>
      <c r="D777" t="s">
        <v>829</v>
      </c>
      <c r="E777" t="s">
        <v>78</v>
      </c>
      <c r="F777">
        <v>18104</v>
      </c>
    </row>
    <row r="778" spans="1:6">
      <c r="A778" t="s">
        <v>828</v>
      </c>
      <c r="B778" t="s">
        <v>331</v>
      </c>
      <c r="C778" t="s">
        <v>215</v>
      </c>
      <c r="D778" t="s">
        <v>829</v>
      </c>
      <c r="E778" t="s">
        <v>75</v>
      </c>
      <c r="F778">
        <v>49118</v>
      </c>
    </row>
    <row r="779" spans="1:6">
      <c r="A779" t="s">
        <v>828</v>
      </c>
      <c r="B779" t="s">
        <v>331</v>
      </c>
      <c r="C779" t="s">
        <v>215</v>
      </c>
      <c r="D779" t="s">
        <v>829</v>
      </c>
      <c r="E779" t="s">
        <v>802</v>
      </c>
      <c r="F779">
        <v>8244</v>
      </c>
    </row>
    <row r="780" spans="1:6">
      <c r="A780" t="s">
        <v>828</v>
      </c>
      <c r="B780" t="s">
        <v>331</v>
      </c>
      <c r="C780" t="s">
        <v>215</v>
      </c>
      <c r="D780" t="s">
        <v>829</v>
      </c>
      <c r="E780" t="s">
        <v>71</v>
      </c>
      <c r="F780">
        <v>3875</v>
      </c>
    </row>
    <row r="781" spans="1:6">
      <c r="A781" t="s">
        <v>828</v>
      </c>
      <c r="B781" t="s">
        <v>331</v>
      </c>
      <c r="C781" t="s">
        <v>215</v>
      </c>
      <c r="D781" t="s">
        <v>829</v>
      </c>
      <c r="E781" t="s">
        <v>73</v>
      </c>
      <c r="F781">
        <v>2819</v>
      </c>
    </row>
    <row r="782" spans="1:6">
      <c r="A782" t="s">
        <v>828</v>
      </c>
      <c r="B782" t="s">
        <v>331</v>
      </c>
      <c r="C782" t="s">
        <v>215</v>
      </c>
      <c r="D782" t="s">
        <v>829</v>
      </c>
      <c r="E782" t="s">
        <v>800</v>
      </c>
      <c r="F782">
        <v>73</v>
      </c>
    </row>
    <row r="783" spans="1:6">
      <c r="A783" t="s">
        <v>828</v>
      </c>
      <c r="B783" t="s">
        <v>331</v>
      </c>
      <c r="C783" t="s">
        <v>215</v>
      </c>
      <c r="D783" t="s">
        <v>836</v>
      </c>
      <c r="E783" t="s">
        <v>70</v>
      </c>
      <c r="F783">
        <v>292100</v>
      </c>
    </row>
    <row r="784" spans="1:6">
      <c r="A784" t="s">
        <v>828</v>
      </c>
      <c r="B784" t="s">
        <v>331</v>
      </c>
      <c r="C784" t="s">
        <v>215</v>
      </c>
      <c r="D784" t="s">
        <v>836</v>
      </c>
      <c r="E784" t="s">
        <v>72</v>
      </c>
      <c r="F784">
        <v>85359</v>
      </c>
    </row>
    <row r="785" spans="1:6">
      <c r="A785" t="s">
        <v>828</v>
      </c>
      <c r="B785" t="s">
        <v>331</v>
      </c>
      <c r="C785" t="s">
        <v>215</v>
      </c>
      <c r="D785" t="s">
        <v>836</v>
      </c>
      <c r="E785" t="s">
        <v>804</v>
      </c>
      <c r="F785">
        <v>50935</v>
      </c>
    </row>
    <row r="786" spans="1:6">
      <c r="A786" t="s">
        <v>828</v>
      </c>
      <c r="B786" t="s">
        <v>331</v>
      </c>
      <c r="C786" t="s">
        <v>215</v>
      </c>
      <c r="D786" t="s">
        <v>836</v>
      </c>
      <c r="E786" t="s">
        <v>803</v>
      </c>
      <c r="F786">
        <v>72269</v>
      </c>
    </row>
    <row r="787" spans="1:6">
      <c r="A787" t="s">
        <v>828</v>
      </c>
      <c r="B787" t="s">
        <v>331</v>
      </c>
      <c r="C787" t="s">
        <v>215</v>
      </c>
      <c r="D787" t="s">
        <v>836</v>
      </c>
      <c r="E787" t="s">
        <v>78</v>
      </c>
      <c r="F787">
        <v>15686</v>
      </c>
    </row>
    <row r="788" spans="1:6">
      <c r="A788" t="s">
        <v>828</v>
      </c>
      <c r="B788" t="s">
        <v>331</v>
      </c>
      <c r="C788" t="s">
        <v>215</v>
      </c>
      <c r="D788" t="s">
        <v>836</v>
      </c>
      <c r="E788" t="s">
        <v>75</v>
      </c>
      <c r="F788">
        <v>53219</v>
      </c>
    </row>
    <row r="789" spans="1:6">
      <c r="A789" t="s">
        <v>828</v>
      </c>
      <c r="B789" t="s">
        <v>331</v>
      </c>
      <c r="C789" t="s">
        <v>215</v>
      </c>
      <c r="D789" t="s">
        <v>836</v>
      </c>
      <c r="E789" t="s">
        <v>802</v>
      </c>
      <c r="F789">
        <v>8551</v>
      </c>
    </row>
    <row r="790" spans="1:6">
      <c r="A790" t="s">
        <v>828</v>
      </c>
      <c r="B790" t="s">
        <v>331</v>
      </c>
      <c r="C790" t="s">
        <v>215</v>
      </c>
      <c r="D790" t="s">
        <v>836</v>
      </c>
      <c r="E790" t="s">
        <v>71</v>
      </c>
      <c r="F790">
        <v>3731</v>
      </c>
    </row>
    <row r="791" spans="1:6">
      <c r="A791" t="s">
        <v>828</v>
      </c>
      <c r="B791" t="s">
        <v>331</v>
      </c>
      <c r="C791" t="s">
        <v>215</v>
      </c>
      <c r="D791" t="s">
        <v>836</v>
      </c>
      <c r="E791" t="s">
        <v>73</v>
      </c>
      <c r="F791">
        <v>2257</v>
      </c>
    </row>
    <row r="792" spans="1:6">
      <c r="A792" t="s">
        <v>828</v>
      </c>
      <c r="B792" t="s">
        <v>331</v>
      </c>
      <c r="C792" t="s">
        <v>215</v>
      </c>
      <c r="D792" t="s">
        <v>836</v>
      </c>
      <c r="E792" t="s">
        <v>800</v>
      </c>
      <c r="F792">
        <v>93</v>
      </c>
    </row>
    <row r="793" spans="1:6">
      <c r="A793" t="s">
        <v>828</v>
      </c>
      <c r="B793" t="s">
        <v>331</v>
      </c>
      <c r="C793" t="s">
        <v>215</v>
      </c>
      <c r="D793" t="s">
        <v>628</v>
      </c>
      <c r="E793" t="s">
        <v>70</v>
      </c>
      <c r="F793">
        <v>4</v>
      </c>
    </row>
    <row r="794" spans="1:6">
      <c r="A794" t="s">
        <v>828</v>
      </c>
      <c r="B794" t="s">
        <v>331</v>
      </c>
      <c r="C794" t="s">
        <v>215</v>
      </c>
      <c r="D794" t="s">
        <v>628</v>
      </c>
      <c r="E794" t="s">
        <v>72</v>
      </c>
      <c r="F794">
        <v>4</v>
      </c>
    </row>
    <row r="795" spans="1:6">
      <c r="A795" t="s">
        <v>828</v>
      </c>
      <c r="B795" t="s">
        <v>331</v>
      </c>
      <c r="C795" t="s">
        <v>214</v>
      </c>
      <c r="D795" t="s">
        <v>580</v>
      </c>
      <c r="E795" t="s">
        <v>70</v>
      </c>
      <c r="F795">
        <v>43343</v>
      </c>
    </row>
    <row r="796" spans="1:6">
      <c r="A796" t="s">
        <v>828</v>
      </c>
      <c r="B796" t="s">
        <v>331</v>
      </c>
      <c r="C796" t="s">
        <v>214</v>
      </c>
      <c r="D796" t="s">
        <v>580</v>
      </c>
      <c r="E796" t="s">
        <v>72</v>
      </c>
      <c r="F796">
        <v>14420</v>
      </c>
    </row>
    <row r="797" spans="1:6">
      <c r="A797" t="s">
        <v>828</v>
      </c>
      <c r="B797" t="s">
        <v>331</v>
      </c>
      <c r="C797" t="s">
        <v>214</v>
      </c>
      <c r="D797" t="s">
        <v>580</v>
      </c>
      <c r="E797" t="s">
        <v>804</v>
      </c>
      <c r="F797">
        <v>9424</v>
      </c>
    </row>
    <row r="798" spans="1:6">
      <c r="A798" t="s">
        <v>828</v>
      </c>
      <c r="B798" t="s">
        <v>331</v>
      </c>
      <c r="C798" t="s">
        <v>214</v>
      </c>
      <c r="D798" t="s">
        <v>580</v>
      </c>
      <c r="E798" t="s">
        <v>803</v>
      </c>
      <c r="F798">
        <v>11264</v>
      </c>
    </row>
    <row r="799" spans="1:6">
      <c r="A799" t="s">
        <v>828</v>
      </c>
      <c r="B799" t="s">
        <v>331</v>
      </c>
      <c r="C799" t="s">
        <v>214</v>
      </c>
      <c r="D799" t="s">
        <v>580</v>
      </c>
      <c r="E799" t="s">
        <v>78</v>
      </c>
      <c r="F799">
        <v>2111</v>
      </c>
    </row>
    <row r="800" spans="1:6">
      <c r="A800" t="s">
        <v>828</v>
      </c>
      <c r="B800" t="s">
        <v>331</v>
      </c>
      <c r="C800" t="s">
        <v>214</v>
      </c>
      <c r="D800" t="s">
        <v>580</v>
      </c>
      <c r="E800" t="s">
        <v>75</v>
      </c>
      <c r="F800">
        <v>5000</v>
      </c>
    </row>
    <row r="801" spans="1:6">
      <c r="A801" t="s">
        <v>828</v>
      </c>
      <c r="B801" t="s">
        <v>331</v>
      </c>
      <c r="C801" t="s">
        <v>214</v>
      </c>
      <c r="D801" t="s">
        <v>580</v>
      </c>
      <c r="E801" t="s">
        <v>802</v>
      </c>
      <c r="F801">
        <v>493</v>
      </c>
    </row>
    <row r="802" spans="1:6">
      <c r="A802" t="s">
        <v>828</v>
      </c>
      <c r="B802" t="s">
        <v>331</v>
      </c>
      <c r="C802" t="s">
        <v>214</v>
      </c>
      <c r="D802" t="s">
        <v>580</v>
      </c>
      <c r="E802" t="s">
        <v>71</v>
      </c>
      <c r="F802">
        <v>461</v>
      </c>
    </row>
    <row r="803" spans="1:6">
      <c r="A803" t="s">
        <v>828</v>
      </c>
      <c r="B803" t="s">
        <v>331</v>
      </c>
      <c r="C803" t="s">
        <v>214</v>
      </c>
      <c r="D803" t="s">
        <v>580</v>
      </c>
      <c r="E803" t="s">
        <v>73</v>
      </c>
      <c r="F803">
        <v>153</v>
      </c>
    </row>
    <row r="804" spans="1:6">
      <c r="A804" t="s">
        <v>828</v>
      </c>
      <c r="B804" t="s">
        <v>331</v>
      </c>
      <c r="C804" t="s">
        <v>214</v>
      </c>
      <c r="D804" t="s">
        <v>580</v>
      </c>
      <c r="E804" t="s">
        <v>800</v>
      </c>
      <c r="F804">
        <v>17</v>
      </c>
    </row>
    <row r="805" spans="1:6">
      <c r="A805" t="s">
        <v>828</v>
      </c>
      <c r="B805" t="s">
        <v>331</v>
      </c>
      <c r="C805" t="s">
        <v>214</v>
      </c>
      <c r="D805" t="s">
        <v>579</v>
      </c>
      <c r="E805" t="s">
        <v>70</v>
      </c>
      <c r="F805">
        <v>235033</v>
      </c>
    </row>
    <row r="806" spans="1:6">
      <c r="A806" t="s">
        <v>828</v>
      </c>
      <c r="B806" t="s">
        <v>331</v>
      </c>
      <c r="C806" t="s">
        <v>214</v>
      </c>
      <c r="D806" t="s">
        <v>579</v>
      </c>
      <c r="E806" t="s">
        <v>72</v>
      </c>
      <c r="F806">
        <v>81776</v>
      </c>
    </row>
    <row r="807" spans="1:6">
      <c r="A807" t="s">
        <v>828</v>
      </c>
      <c r="B807" t="s">
        <v>331</v>
      </c>
      <c r="C807" t="s">
        <v>214</v>
      </c>
      <c r="D807" t="s">
        <v>579</v>
      </c>
      <c r="E807" t="s">
        <v>804</v>
      </c>
      <c r="F807">
        <v>53594</v>
      </c>
    </row>
    <row r="808" spans="1:6">
      <c r="A808" t="s">
        <v>828</v>
      </c>
      <c r="B808" t="s">
        <v>331</v>
      </c>
      <c r="C808" t="s">
        <v>214</v>
      </c>
      <c r="D808" t="s">
        <v>579</v>
      </c>
      <c r="E808" t="s">
        <v>803</v>
      </c>
      <c r="F808">
        <v>56608</v>
      </c>
    </row>
    <row r="809" spans="1:6">
      <c r="A809" t="s">
        <v>828</v>
      </c>
      <c r="B809" t="s">
        <v>331</v>
      </c>
      <c r="C809" t="s">
        <v>214</v>
      </c>
      <c r="D809" t="s">
        <v>579</v>
      </c>
      <c r="E809" t="s">
        <v>78</v>
      </c>
      <c r="F809">
        <v>9291</v>
      </c>
    </row>
    <row r="810" spans="1:6">
      <c r="A810" t="s">
        <v>828</v>
      </c>
      <c r="B810" t="s">
        <v>331</v>
      </c>
      <c r="C810" t="s">
        <v>214</v>
      </c>
      <c r="D810" t="s">
        <v>579</v>
      </c>
      <c r="E810" t="s">
        <v>75</v>
      </c>
      <c r="F810">
        <v>26949</v>
      </c>
    </row>
    <row r="811" spans="1:6">
      <c r="A811" t="s">
        <v>828</v>
      </c>
      <c r="B811" t="s">
        <v>331</v>
      </c>
      <c r="C811" t="s">
        <v>214</v>
      </c>
      <c r="D811" t="s">
        <v>579</v>
      </c>
      <c r="E811" t="s">
        <v>802</v>
      </c>
      <c r="F811">
        <v>3217</v>
      </c>
    </row>
    <row r="812" spans="1:6">
      <c r="A812" t="s">
        <v>828</v>
      </c>
      <c r="B812" t="s">
        <v>331</v>
      </c>
      <c r="C812" t="s">
        <v>214</v>
      </c>
      <c r="D812" t="s">
        <v>579</v>
      </c>
      <c r="E812" t="s">
        <v>71</v>
      </c>
      <c r="F812">
        <v>2830</v>
      </c>
    </row>
    <row r="813" spans="1:6">
      <c r="A813" t="s">
        <v>828</v>
      </c>
      <c r="B813" t="s">
        <v>331</v>
      </c>
      <c r="C813" t="s">
        <v>214</v>
      </c>
      <c r="D813" t="s">
        <v>579</v>
      </c>
      <c r="E813" t="s">
        <v>73</v>
      </c>
      <c r="F813">
        <v>702</v>
      </c>
    </row>
    <row r="814" spans="1:6">
      <c r="A814" t="s">
        <v>828</v>
      </c>
      <c r="B814" t="s">
        <v>331</v>
      </c>
      <c r="C814" t="s">
        <v>214</v>
      </c>
      <c r="D814" t="s">
        <v>579</v>
      </c>
      <c r="E814" t="s">
        <v>800</v>
      </c>
      <c r="F814">
        <v>66</v>
      </c>
    </row>
    <row r="815" spans="1:6">
      <c r="A815" t="s">
        <v>828</v>
      </c>
      <c r="B815" t="s">
        <v>331</v>
      </c>
      <c r="C815" t="s">
        <v>214</v>
      </c>
      <c r="D815" t="s">
        <v>578</v>
      </c>
      <c r="E815" t="s">
        <v>70</v>
      </c>
      <c r="F815">
        <v>243798</v>
      </c>
    </row>
    <row r="816" spans="1:6">
      <c r="A816" t="s">
        <v>828</v>
      </c>
      <c r="B816" t="s">
        <v>331</v>
      </c>
      <c r="C816" t="s">
        <v>214</v>
      </c>
      <c r="D816" t="s">
        <v>578</v>
      </c>
      <c r="E816" t="s">
        <v>72</v>
      </c>
      <c r="F816">
        <v>80560</v>
      </c>
    </row>
    <row r="817" spans="1:6">
      <c r="A817" t="s">
        <v>828</v>
      </c>
      <c r="B817" t="s">
        <v>331</v>
      </c>
      <c r="C817" t="s">
        <v>214</v>
      </c>
      <c r="D817" t="s">
        <v>578</v>
      </c>
      <c r="E817" t="s">
        <v>804</v>
      </c>
      <c r="F817">
        <v>53449</v>
      </c>
    </row>
    <row r="818" spans="1:6">
      <c r="A818" t="s">
        <v>828</v>
      </c>
      <c r="B818" t="s">
        <v>331</v>
      </c>
      <c r="C818" t="s">
        <v>214</v>
      </c>
      <c r="D818" t="s">
        <v>578</v>
      </c>
      <c r="E818" t="s">
        <v>803</v>
      </c>
      <c r="F818">
        <v>56926</v>
      </c>
    </row>
    <row r="819" spans="1:6">
      <c r="A819" t="s">
        <v>828</v>
      </c>
      <c r="B819" t="s">
        <v>331</v>
      </c>
      <c r="C819" t="s">
        <v>214</v>
      </c>
      <c r="D819" t="s">
        <v>578</v>
      </c>
      <c r="E819" t="s">
        <v>78</v>
      </c>
      <c r="F819">
        <v>11813</v>
      </c>
    </row>
    <row r="820" spans="1:6">
      <c r="A820" t="s">
        <v>828</v>
      </c>
      <c r="B820" t="s">
        <v>331</v>
      </c>
      <c r="C820" t="s">
        <v>214</v>
      </c>
      <c r="D820" t="s">
        <v>578</v>
      </c>
      <c r="E820" t="s">
        <v>75</v>
      </c>
      <c r="F820">
        <v>32598</v>
      </c>
    </row>
    <row r="821" spans="1:6">
      <c r="A821" t="s">
        <v>828</v>
      </c>
      <c r="B821" t="s">
        <v>331</v>
      </c>
      <c r="C821" t="s">
        <v>214</v>
      </c>
      <c r="D821" t="s">
        <v>578</v>
      </c>
      <c r="E821" t="s">
        <v>802</v>
      </c>
      <c r="F821">
        <v>4313</v>
      </c>
    </row>
    <row r="822" spans="1:6">
      <c r="A822" t="s">
        <v>828</v>
      </c>
      <c r="B822" t="s">
        <v>331</v>
      </c>
      <c r="C822" t="s">
        <v>214</v>
      </c>
      <c r="D822" t="s">
        <v>578</v>
      </c>
      <c r="E822" t="s">
        <v>71</v>
      </c>
      <c r="F822">
        <v>2936</v>
      </c>
    </row>
    <row r="823" spans="1:6">
      <c r="A823" t="s">
        <v>828</v>
      </c>
      <c r="B823" t="s">
        <v>331</v>
      </c>
      <c r="C823" t="s">
        <v>214</v>
      </c>
      <c r="D823" t="s">
        <v>578</v>
      </c>
      <c r="E823" t="s">
        <v>73</v>
      </c>
      <c r="F823">
        <v>1100</v>
      </c>
    </row>
    <row r="824" spans="1:6">
      <c r="A824" t="s">
        <v>828</v>
      </c>
      <c r="B824" t="s">
        <v>331</v>
      </c>
      <c r="C824" t="s">
        <v>214</v>
      </c>
      <c r="D824" t="s">
        <v>578</v>
      </c>
      <c r="E824" t="s">
        <v>800</v>
      </c>
      <c r="F824">
        <v>103</v>
      </c>
    </row>
    <row r="825" spans="1:6">
      <c r="A825" t="s">
        <v>828</v>
      </c>
      <c r="B825" t="s">
        <v>331</v>
      </c>
      <c r="C825" t="s">
        <v>214</v>
      </c>
      <c r="D825" t="s">
        <v>835</v>
      </c>
      <c r="E825" t="s">
        <v>70</v>
      </c>
      <c r="F825">
        <v>207800</v>
      </c>
    </row>
    <row r="826" spans="1:6">
      <c r="A826" t="s">
        <v>828</v>
      </c>
      <c r="B826" t="s">
        <v>331</v>
      </c>
      <c r="C826" t="s">
        <v>214</v>
      </c>
      <c r="D826" t="s">
        <v>835</v>
      </c>
      <c r="E826" t="s">
        <v>72</v>
      </c>
      <c r="F826">
        <v>65496</v>
      </c>
    </row>
    <row r="827" spans="1:6">
      <c r="A827" t="s">
        <v>828</v>
      </c>
      <c r="B827" t="s">
        <v>331</v>
      </c>
      <c r="C827" t="s">
        <v>214</v>
      </c>
      <c r="D827" t="s">
        <v>835</v>
      </c>
      <c r="E827" t="s">
        <v>804</v>
      </c>
      <c r="F827">
        <v>42200</v>
      </c>
    </row>
    <row r="828" spans="1:6">
      <c r="A828" t="s">
        <v>828</v>
      </c>
      <c r="B828" t="s">
        <v>331</v>
      </c>
      <c r="C828" t="s">
        <v>214</v>
      </c>
      <c r="D828" t="s">
        <v>835</v>
      </c>
      <c r="E828" t="s">
        <v>803</v>
      </c>
      <c r="F828">
        <v>51718</v>
      </c>
    </row>
    <row r="829" spans="1:6">
      <c r="A829" t="s">
        <v>828</v>
      </c>
      <c r="B829" t="s">
        <v>331</v>
      </c>
      <c r="C829" t="s">
        <v>214</v>
      </c>
      <c r="D829" t="s">
        <v>835</v>
      </c>
      <c r="E829" t="s">
        <v>78</v>
      </c>
      <c r="F829">
        <v>11279</v>
      </c>
    </row>
    <row r="830" spans="1:6">
      <c r="A830" t="s">
        <v>828</v>
      </c>
      <c r="B830" t="s">
        <v>331</v>
      </c>
      <c r="C830" t="s">
        <v>214</v>
      </c>
      <c r="D830" t="s">
        <v>835</v>
      </c>
      <c r="E830" t="s">
        <v>75</v>
      </c>
      <c r="F830">
        <v>28687</v>
      </c>
    </row>
    <row r="831" spans="1:6">
      <c r="A831" t="s">
        <v>828</v>
      </c>
      <c r="B831" t="s">
        <v>331</v>
      </c>
      <c r="C831" t="s">
        <v>214</v>
      </c>
      <c r="D831" t="s">
        <v>835</v>
      </c>
      <c r="E831" t="s">
        <v>802</v>
      </c>
      <c r="F831">
        <v>4572</v>
      </c>
    </row>
    <row r="832" spans="1:6">
      <c r="A832" t="s">
        <v>828</v>
      </c>
      <c r="B832" t="s">
        <v>331</v>
      </c>
      <c r="C832" t="s">
        <v>214</v>
      </c>
      <c r="D832" t="s">
        <v>835</v>
      </c>
      <c r="E832" t="s">
        <v>71</v>
      </c>
      <c r="F832">
        <v>2518</v>
      </c>
    </row>
    <row r="833" spans="1:6">
      <c r="A833" t="s">
        <v>828</v>
      </c>
      <c r="B833" t="s">
        <v>331</v>
      </c>
      <c r="C833" t="s">
        <v>214</v>
      </c>
      <c r="D833" t="s">
        <v>835</v>
      </c>
      <c r="E833" t="s">
        <v>73</v>
      </c>
      <c r="F833">
        <v>1241</v>
      </c>
    </row>
    <row r="834" spans="1:6">
      <c r="A834" t="s">
        <v>828</v>
      </c>
      <c r="B834" t="s">
        <v>331</v>
      </c>
      <c r="C834" t="s">
        <v>214</v>
      </c>
      <c r="D834" t="s">
        <v>835</v>
      </c>
      <c r="E834" t="s">
        <v>800</v>
      </c>
      <c r="F834">
        <v>89</v>
      </c>
    </row>
    <row r="835" spans="1:6">
      <c r="A835" t="s">
        <v>828</v>
      </c>
      <c r="B835" t="s">
        <v>331</v>
      </c>
      <c r="C835" t="s">
        <v>214</v>
      </c>
      <c r="D835" t="s">
        <v>834</v>
      </c>
      <c r="E835" t="s">
        <v>70</v>
      </c>
      <c r="F835">
        <v>221423</v>
      </c>
    </row>
    <row r="836" spans="1:6">
      <c r="A836" t="s">
        <v>828</v>
      </c>
      <c r="B836" t="s">
        <v>331</v>
      </c>
      <c r="C836" t="s">
        <v>214</v>
      </c>
      <c r="D836" t="s">
        <v>834</v>
      </c>
      <c r="E836" t="s">
        <v>72</v>
      </c>
      <c r="F836">
        <v>64428</v>
      </c>
    </row>
    <row r="837" spans="1:6">
      <c r="A837" t="s">
        <v>828</v>
      </c>
      <c r="B837" t="s">
        <v>331</v>
      </c>
      <c r="C837" t="s">
        <v>214</v>
      </c>
      <c r="D837" t="s">
        <v>834</v>
      </c>
      <c r="E837" t="s">
        <v>804</v>
      </c>
      <c r="F837">
        <v>41123</v>
      </c>
    </row>
    <row r="838" spans="1:6">
      <c r="A838" t="s">
        <v>828</v>
      </c>
      <c r="B838" t="s">
        <v>331</v>
      </c>
      <c r="C838" t="s">
        <v>214</v>
      </c>
      <c r="D838" t="s">
        <v>834</v>
      </c>
      <c r="E838" t="s">
        <v>803</v>
      </c>
      <c r="F838">
        <v>56561</v>
      </c>
    </row>
    <row r="839" spans="1:6">
      <c r="A839" t="s">
        <v>828</v>
      </c>
      <c r="B839" t="s">
        <v>331</v>
      </c>
      <c r="C839" t="s">
        <v>214</v>
      </c>
      <c r="D839" t="s">
        <v>834</v>
      </c>
      <c r="E839" t="s">
        <v>78</v>
      </c>
      <c r="F839">
        <v>13764</v>
      </c>
    </row>
    <row r="840" spans="1:6">
      <c r="A840" t="s">
        <v>828</v>
      </c>
      <c r="B840" t="s">
        <v>331</v>
      </c>
      <c r="C840" t="s">
        <v>214</v>
      </c>
      <c r="D840" t="s">
        <v>834</v>
      </c>
      <c r="E840" t="s">
        <v>75</v>
      </c>
      <c r="F840">
        <v>34366</v>
      </c>
    </row>
    <row r="841" spans="1:6">
      <c r="A841" t="s">
        <v>828</v>
      </c>
      <c r="B841" t="s">
        <v>331</v>
      </c>
      <c r="C841" t="s">
        <v>214</v>
      </c>
      <c r="D841" t="s">
        <v>834</v>
      </c>
      <c r="E841" t="s">
        <v>802</v>
      </c>
      <c r="F841">
        <v>6359</v>
      </c>
    </row>
    <row r="842" spans="1:6">
      <c r="A842" t="s">
        <v>828</v>
      </c>
      <c r="B842" t="s">
        <v>331</v>
      </c>
      <c r="C842" t="s">
        <v>214</v>
      </c>
      <c r="D842" t="s">
        <v>834</v>
      </c>
      <c r="E842" t="s">
        <v>71</v>
      </c>
      <c r="F842">
        <v>2974</v>
      </c>
    </row>
    <row r="843" spans="1:6">
      <c r="A843" t="s">
        <v>828</v>
      </c>
      <c r="B843" t="s">
        <v>331</v>
      </c>
      <c r="C843" t="s">
        <v>214</v>
      </c>
      <c r="D843" t="s">
        <v>834</v>
      </c>
      <c r="E843" t="s">
        <v>73</v>
      </c>
      <c r="F843">
        <v>1762</v>
      </c>
    </row>
    <row r="844" spans="1:6">
      <c r="A844" t="s">
        <v>828</v>
      </c>
      <c r="B844" t="s">
        <v>331</v>
      </c>
      <c r="C844" t="s">
        <v>214</v>
      </c>
      <c r="D844" t="s">
        <v>834</v>
      </c>
      <c r="E844" t="s">
        <v>800</v>
      </c>
      <c r="F844">
        <v>86</v>
      </c>
    </row>
    <row r="845" spans="1:6">
      <c r="A845" t="s">
        <v>828</v>
      </c>
      <c r="B845" t="s">
        <v>331</v>
      </c>
      <c r="C845" t="s">
        <v>214</v>
      </c>
      <c r="D845" t="s">
        <v>833</v>
      </c>
      <c r="E845" t="s">
        <v>70</v>
      </c>
      <c r="F845">
        <v>268072</v>
      </c>
    </row>
    <row r="846" spans="1:6">
      <c r="A846" t="s">
        <v>828</v>
      </c>
      <c r="B846" t="s">
        <v>331</v>
      </c>
      <c r="C846" t="s">
        <v>214</v>
      </c>
      <c r="D846" t="s">
        <v>833</v>
      </c>
      <c r="E846" t="s">
        <v>72</v>
      </c>
      <c r="F846">
        <v>86080</v>
      </c>
    </row>
    <row r="847" spans="1:6">
      <c r="A847" t="s">
        <v>828</v>
      </c>
      <c r="B847" t="s">
        <v>331</v>
      </c>
      <c r="C847" t="s">
        <v>214</v>
      </c>
      <c r="D847" t="s">
        <v>833</v>
      </c>
      <c r="E847" t="s">
        <v>804</v>
      </c>
      <c r="F847">
        <v>54541</v>
      </c>
    </row>
    <row r="848" spans="1:6">
      <c r="A848" t="s">
        <v>828</v>
      </c>
      <c r="B848" t="s">
        <v>331</v>
      </c>
      <c r="C848" t="s">
        <v>214</v>
      </c>
      <c r="D848" t="s">
        <v>833</v>
      </c>
      <c r="E848" t="s">
        <v>803</v>
      </c>
      <c r="F848">
        <v>62844</v>
      </c>
    </row>
    <row r="849" spans="1:6">
      <c r="A849" t="s">
        <v>828</v>
      </c>
      <c r="B849" t="s">
        <v>331</v>
      </c>
      <c r="C849" t="s">
        <v>214</v>
      </c>
      <c r="D849" t="s">
        <v>833</v>
      </c>
      <c r="E849" t="s">
        <v>78</v>
      </c>
      <c r="F849">
        <v>17528</v>
      </c>
    </row>
    <row r="850" spans="1:6">
      <c r="A850" t="s">
        <v>828</v>
      </c>
      <c r="B850" t="s">
        <v>331</v>
      </c>
      <c r="C850" t="s">
        <v>214</v>
      </c>
      <c r="D850" t="s">
        <v>833</v>
      </c>
      <c r="E850" t="s">
        <v>75</v>
      </c>
      <c r="F850">
        <v>33677</v>
      </c>
    </row>
    <row r="851" spans="1:6">
      <c r="A851" t="s">
        <v>828</v>
      </c>
      <c r="B851" t="s">
        <v>331</v>
      </c>
      <c r="C851" t="s">
        <v>214</v>
      </c>
      <c r="D851" t="s">
        <v>833</v>
      </c>
      <c r="E851" t="s">
        <v>802</v>
      </c>
      <c r="F851">
        <v>5921</v>
      </c>
    </row>
    <row r="852" spans="1:6">
      <c r="A852" t="s">
        <v>828</v>
      </c>
      <c r="B852" t="s">
        <v>331</v>
      </c>
      <c r="C852" t="s">
        <v>214</v>
      </c>
      <c r="D852" t="s">
        <v>833</v>
      </c>
      <c r="E852" t="s">
        <v>71</v>
      </c>
      <c r="F852">
        <v>5042</v>
      </c>
    </row>
    <row r="853" spans="1:6">
      <c r="A853" t="s">
        <v>828</v>
      </c>
      <c r="B853" t="s">
        <v>331</v>
      </c>
      <c r="C853" t="s">
        <v>214</v>
      </c>
      <c r="D853" t="s">
        <v>833</v>
      </c>
      <c r="E853" t="s">
        <v>73</v>
      </c>
      <c r="F853">
        <v>2303</v>
      </c>
    </row>
    <row r="854" spans="1:6">
      <c r="A854" t="s">
        <v>828</v>
      </c>
      <c r="B854" t="s">
        <v>331</v>
      </c>
      <c r="C854" t="s">
        <v>214</v>
      </c>
      <c r="D854" t="s">
        <v>833</v>
      </c>
      <c r="E854" t="s">
        <v>800</v>
      </c>
      <c r="F854">
        <v>136</v>
      </c>
    </row>
    <row r="855" spans="1:6">
      <c r="A855" t="s">
        <v>828</v>
      </c>
      <c r="B855" t="s">
        <v>331</v>
      </c>
      <c r="C855" t="s">
        <v>214</v>
      </c>
      <c r="D855" t="s">
        <v>832</v>
      </c>
      <c r="E855" t="s">
        <v>70</v>
      </c>
      <c r="F855">
        <v>321849</v>
      </c>
    </row>
    <row r="856" spans="1:6">
      <c r="A856" t="s">
        <v>828</v>
      </c>
      <c r="B856" t="s">
        <v>331</v>
      </c>
      <c r="C856" t="s">
        <v>214</v>
      </c>
      <c r="D856" t="s">
        <v>832</v>
      </c>
      <c r="E856" t="s">
        <v>72</v>
      </c>
      <c r="F856">
        <v>109474</v>
      </c>
    </row>
    <row r="857" spans="1:6">
      <c r="A857" t="s">
        <v>828</v>
      </c>
      <c r="B857" t="s">
        <v>331</v>
      </c>
      <c r="C857" t="s">
        <v>214</v>
      </c>
      <c r="D857" t="s">
        <v>832</v>
      </c>
      <c r="E857" t="s">
        <v>804</v>
      </c>
      <c r="F857">
        <v>71676</v>
      </c>
    </row>
    <row r="858" spans="1:6">
      <c r="A858" t="s">
        <v>828</v>
      </c>
      <c r="B858" t="s">
        <v>331</v>
      </c>
      <c r="C858" t="s">
        <v>214</v>
      </c>
      <c r="D858" t="s">
        <v>832</v>
      </c>
      <c r="E858" t="s">
        <v>803</v>
      </c>
      <c r="F858">
        <v>70819</v>
      </c>
    </row>
    <row r="859" spans="1:6">
      <c r="A859" t="s">
        <v>828</v>
      </c>
      <c r="B859" t="s">
        <v>331</v>
      </c>
      <c r="C859" t="s">
        <v>214</v>
      </c>
      <c r="D859" t="s">
        <v>832</v>
      </c>
      <c r="E859" t="s">
        <v>78</v>
      </c>
      <c r="F859">
        <v>19207</v>
      </c>
    </row>
    <row r="860" spans="1:6">
      <c r="A860" t="s">
        <v>828</v>
      </c>
      <c r="B860" t="s">
        <v>331</v>
      </c>
      <c r="C860" t="s">
        <v>214</v>
      </c>
      <c r="D860" t="s">
        <v>832</v>
      </c>
      <c r="E860" t="s">
        <v>75</v>
      </c>
      <c r="F860">
        <v>36148</v>
      </c>
    </row>
    <row r="861" spans="1:6">
      <c r="A861" t="s">
        <v>828</v>
      </c>
      <c r="B861" t="s">
        <v>331</v>
      </c>
      <c r="C861" t="s">
        <v>214</v>
      </c>
      <c r="D861" t="s">
        <v>832</v>
      </c>
      <c r="E861" t="s">
        <v>802</v>
      </c>
      <c r="F861">
        <v>6295</v>
      </c>
    </row>
    <row r="862" spans="1:6">
      <c r="A862" t="s">
        <v>828</v>
      </c>
      <c r="B862" t="s">
        <v>331</v>
      </c>
      <c r="C862" t="s">
        <v>214</v>
      </c>
      <c r="D862" t="s">
        <v>832</v>
      </c>
      <c r="E862" t="s">
        <v>71</v>
      </c>
      <c r="F862">
        <v>5678</v>
      </c>
    </row>
    <row r="863" spans="1:6">
      <c r="A863" t="s">
        <v>828</v>
      </c>
      <c r="B863" t="s">
        <v>331</v>
      </c>
      <c r="C863" t="s">
        <v>214</v>
      </c>
      <c r="D863" t="s">
        <v>832</v>
      </c>
      <c r="E863" t="s">
        <v>73</v>
      </c>
      <c r="F863">
        <v>2441</v>
      </c>
    </row>
    <row r="864" spans="1:6">
      <c r="A864" t="s">
        <v>828</v>
      </c>
      <c r="B864" t="s">
        <v>331</v>
      </c>
      <c r="C864" t="s">
        <v>214</v>
      </c>
      <c r="D864" t="s">
        <v>832</v>
      </c>
      <c r="E864" t="s">
        <v>800</v>
      </c>
      <c r="F864">
        <v>111</v>
      </c>
    </row>
    <row r="865" spans="1:6">
      <c r="A865" t="s">
        <v>828</v>
      </c>
      <c r="B865" t="s">
        <v>331</v>
      </c>
      <c r="C865" t="s">
        <v>214</v>
      </c>
      <c r="D865" t="s">
        <v>831</v>
      </c>
      <c r="E865" t="s">
        <v>70</v>
      </c>
      <c r="F865">
        <v>353024</v>
      </c>
    </row>
    <row r="866" spans="1:6">
      <c r="A866" t="s">
        <v>828</v>
      </c>
      <c r="B866" t="s">
        <v>331</v>
      </c>
      <c r="C866" t="s">
        <v>214</v>
      </c>
      <c r="D866" t="s">
        <v>831</v>
      </c>
      <c r="E866" t="s">
        <v>72</v>
      </c>
      <c r="F866">
        <v>119249</v>
      </c>
    </row>
    <row r="867" spans="1:6">
      <c r="A867" t="s">
        <v>828</v>
      </c>
      <c r="B867" t="s">
        <v>331</v>
      </c>
      <c r="C867" t="s">
        <v>214</v>
      </c>
      <c r="D867" t="s">
        <v>831</v>
      </c>
      <c r="E867" t="s">
        <v>804</v>
      </c>
      <c r="F867">
        <v>80752</v>
      </c>
    </row>
    <row r="868" spans="1:6">
      <c r="A868" t="s">
        <v>828</v>
      </c>
      <c r="B868" t="s">
        <v>331</v>
      </c>
      <c r="C868" t="s">
        <v>214</v>
      </c>
      <c r="D868" t="s">
        <v>831</v>
      </c>
      <c r="E868" t="s">
        <v>803</v>
      </c>
      <c r="F868">
        <v>77648</v>
      </c>
    </row>
    <row r="869" spans="1:6">
      <c r="A869" t="s">
        <v>828</v>
      </c>
      <c r="B869" t="s">
        <v>331</v>
      </c>
      <c r="C869" t="s">
        <v>214</v>
      </c>
      <c r="D869" t="s">
        <v>831</v>
      </c>
      <c r="E869" t="s">
        <v>78</v>
      </c>
      <c r="F869">
        <v>20822</v>
      </c>
    </row>
    <row r="870" spans="1:6">
      <c r="A870" t="s">
        <v>828</v>
      </c>
      <c r="B870" t="s">
        <v>331</v>
      </c>
      <c r="C870" t="s">
        <v>214</v>
      </c>
      <c r="D870" t="s">
        <v>831</v>
      </c>
      <c r="E870" t="s">
        <v>75</v>
      </c>
      <c r="F870">
        <v>39038</v>
      </c>
    </row>
    <row r="871" spans="1:6">
      <c r="A871" t="s">
        <v>828</v>
      </c>
      <c r="B871" t="s">
        <v>331</v>
      </c>
      <c r="C871" t="s">
        <v>214</v>
      </c>
      <c r="D871" t="s">
        <v>831</v>
      </c>
      <c r="E871" t="s">
        <v>802</v>
      </c>
      <c r="F871">
        <v>7094</v>
      </c>
    </row>
    <row r="872" spans="1:6">
      <c r="A872" t="s">
        <v>828</v>
      </c>
      <c r="B872" t="s">
        <v>331</v>
      </c>
      <c r="C872" t="s">
        <v>214</v>
      </c>
      <c r="D872" t="s">
        <v>831</v>
      </c>
      <c r="E872" t="s">
        <v>71</v>
      </c>
      <c r="F872">
        <v>5755</v>
      </c>
    </row>
    <row r="873" spans="1:6">
      <c r="A873" t="s">
        <v>828</v>
      </c>
      <c r="B873" t="s">
        <v>331</v>
      </c>
      <c r="C873" t="s">
        <v>214</v>
      </c>
      <c r="D873" t="s">
        <v>831</v>
      </c>
      <c r="E873" t="s">
        <v>73</v>
      </c>
      <c r="F873">
        <v>2553</v>
      </c>
    </row>
    <row r="874" spans="1:6">
      <c r="A874" t="s">
        <v>828</v>
      </c>
      <c r="B874" t="s">
        <v>331</v>
      </c>
      <c r="C874" t="s">
        <v>214</v>
      </c>
      <c r="D874" t="s">
        <v>831</v>
      </c>
      <c r="E874" t="s">
        <v>800</v>
      </c>
      <c r="F874">
        <v>113</v>
      </c>
    </row>
    <row r="875" spans="1:6">
      <c r="A875" t="s">
        <v>828</v>
      </c>
      <c r="B875" t="s">
        <v>331</v>
      </c>
      <c r="C875" t="s">
        <v>214</v>
      </c>
      <c r="D875" t="s">
        <v>830</v>
      </c>
      <c r="E875" t="s">
        <v>70</v>
      </c>
      <c r="F875">
        <v>364357</v>
      </c>
    </row>
    <row r="876" spans="1:6">
      <c r="A876" t="s">
        <v>828</v>
      </c>
      <c r="B876" t="s">
        <v>331</v>
      </c>
      <c r="C876" t="s">
        <v>214</v>
      </c>
      <c r="D876" t="s">
        <v>830</v>
      </c>
      <c r="E876" t="s">
        <v>72</v>
      </c>
      <c r="F876">
        <v>116266</v>
      </c>
    </row>
    <row r="877" spans="1:6">
      <c r="A877" t="s">
        <v>828</v>
      </c>
      <c r="B877" t="s">
        <v>331</v>
      </c>
      <c r="C877" t="s">
        <v>214</v>
      </c>
      <c r="D877" t="s">
        <v>830</v>
      </c>
      <c r="E877" t="s">
        <v>804</v>
      </c>
      <c r="F877">
        <v>82205</v>
      </c>
    </row>
    <row r="878" spans="1:6">
      <c r="A878" t="s">
        <v>828</v>
      </c>
      <c r="B878" t="s">
        <v>331</v>
      </c>
      <c r="C878" t="s">
        <v>214</v>
      </c>
      <c r="D878" t="s">
        <v>830</v>
      </c>
      <c r="E878" t="s">
        <v>803</v>
      </c>
      <c r="F878">
        <v>81580</v>
      </c>
    </row>
    <row r="879" spans="1:6">
      <c r="A879" t="s">
        <v>828</v>
      </c>
      <c r="B879" t="s">
        <v>331</v>
      </c>
      <c r="C879" t="s">
        <v>214</v>
      </c>
      <c r="D879" t="s">
        <v>830</v>
      </c>
      <c r="E879" t="s">
        <v>78</v>
      </c>
      <c r="F879">
        <v>22036</v>
      </c>
    </row>
    <row r="880" spans="1:6">
      <c r="A880" t="s">
        <v>828</v>
      </c>
      <c r="B880" t="s">
        <v>331</v>
      </c>
      <c r="C880" t="s">
        <v>214</v>
      </c>
      <c r="D880" t="s">
        <v>830</v>
      </c>
      <c r="E880" t="s">
        <v>75</v>
      </c>
      <c r="F880">
        <v>46107</v>
      </c>
    </row>
    <row r="881" spans="1:6">
      <c r="A881" t="s">
        <v>828</v>
      </c>
      <c r="B881" t="s">
        <v>331</v>
      </c>
      <c r="C881" t="s">
        <v>214</v>
      </c>
      <c r="D881" t="s">
        <v>830</v>
      </c>
      <c r="E881" t="s">
        <v>802</v>
      </c>
      <c r="F881">
        <v>7995</v>
      </c>
    </row>
    <row r="882" spans="1:6">
      <c r="A882" t="s">
        <v>828</v>
      </c>
      <c r="B882" t="s">
        <v>331</v>
      </c>
      <c r="C882" t="s">
        <v>214</v>
      </c>
      <c r="D882" t="s">
        <v>830</v>
      </c>
      <c r="E882" t="s">
        <v>71</v>
      </c>
      <c r="F882">
        <v>5247</v>
      </c>
    </row>
    <row r="883" spans="1:6">
      <c r="A883" t="s">
        <v>828</v>
      </c>
      <c r="B883" t="s">
        <v>331</v>
      </c>
      <c r="C883" t="s">
        <v>214</v>
      </c>
      <c r="D883" t="s">
        <v>830</v>
      </c>
      <c r="E883" t="s">
        <v>73</v>
      </c>
      <c r="F883">
        <v>2749</v>
      </c>
    </row>
    <row r="884" spans="1:6">
      <c r="A884" t="s">
        <v>828</v>
      </c>
      <c r="B884" t="s">
        <v>331</v>
      </c>
      <c r="C884" t="s">
        <v>214</v>
      </c>
      <c r="D884" t="s">
        <v>830</v>
      </c>
      <c r="E884" t="s">
        <v>800</v>
      </c>
      <c r="F884">
        <v>172</v>
      </c>
    </row>
    <row r="885" spans="1:6">
      <c r="A885" t="s">
        <v>828</v>
      </c>
      <c r="B885" t="s">
        <v>331</v>
      </c>
      <c r="C885" t="s">
        <v>214</v>
      </c>
      <c r="D885" t="s">
        <v>845</v>
      </c>
      <c r="E885" t="s">
        <v>70</v>
      </c>
      <c r="F885">
        <v>367385</v>
      </c>
    </row>
    <row r="886" spans="1:6">
      <c r="A886" t="s">
        <v>828</v>
      </c>
      <c r="B886" t="s">
        <v>331</v>
      </c>
      <c r="C886" t="s">
        <v>214</v>
      </c>
      <c r="D886" t="s">
        <v>845</v>
      </c>
      <c r="E886" t="s">
        <v>72</v>
      </c>
      <c r="F886">
        <v>111966</v>
      </c>
    </row>
    <row r="887" spans="1:6">
      <c r="A887" t="s">
        <v>828</v>
      </c>
      <c r="B887" t="s">
        <v>331</v>
      </c>
      <c r="C887" t="s">
        <v>214</v>
      </c>
      <c r="D887" t="s">
        <v>845</v>
      </c>
      <c r="E887" t="s">
        <v>804</v>
      </c>
      <c r="F887">
        <v>76368</v>
      </c>
    </row>
    <row r="888" spans="1:6">
      <c r="A888" t="s">
        <v>828</v>
      </c>
      <c r="B888" t="s">
        <v>331</v>
      </c>
      <c r="C888" t="s">
        <v>214</v>
      </c>
      <c r="D888" t="s">
        <v>845</v>
      </c>
      <c r="E888" t="s">
        <v>803</v>
      </c>
      <c r="F888">
        <v>86659</v>
      </c>
    </row>
    <row r="889" spans="1:6">
      <c r="A889" t="s">
        <v>828</v>
      </c>
      <c r="B889" t="s">
        <v>331</v>
      </c>
      <c r="C889" t="s">
        <v>214</v>
      </c>
      <c r="D889" t="s">
        <v>845</v>
      </c>
      <c r="E889" t="s">
        <v>78</v>
      </c>
      <c r="F889">
        <v>22766</v>
      </c>
    </row>
    <row r="890" spans="1:6">
      <c r="A890" t="s">
        <v>828</v>
      </c>
      <c r="B890" t="s">
        <v>331</v>
      </c>
      <c r="C890" t="s">
        <v>214</v>
      </c>
      <c r="D890" t="s">
        <v>845</v>
      </c>
      <c r="E890" t="s">
        <v>75</v>
      </c>
      <c r="F890">
        <v>52563</v>
      </c>
    </row>
    <row r="891" spans="1:6">
      <c r="A891" t="s">
        <v>828</v>
      </c>
      <c r="B891" t="s">
        <v>331</v>
      </c>
      <c r="C891" t="s">
        <v>214</v>
      </c>
      <c r="D891" t="s">
        <v>845</v>
      </c>
      <c r="E891" t="s">
        <v>802</v>
      </c>
      <c r="F891">
        <v>9410</v>
      </c>
    </row>
    <row r="892" spans="1:6">
      <c r="A892" t="s">
        <v>828</v>
      </c>
      <c r="B892" t="s">
        <v>331</v>
      </c>
      <c r="C892" t="s">
        <v>214</v>
      </c>
      <c r="D892" t="s">
        <v>845</v>
      </c>
      <c r="E892" t="s">
        <v>71</v>
      </c>
      <c r="F892">
        <v>4571</v>
      </c>
    </row>
    <row r="893" spans="1:6">
      <c r="A893" t="s">
        <v>828</v>
      </c>
      <c r="B893" t="s">
        <v>331</v>
      </c>
      <c r="C893" t="s">
        <v>214</v>
      </c>
      <c r="D893" t="s">
        <v>845</v>
      </c>
      <c r="E893" t="s">
        <v>73</v>
      </c>
      <c r="F893">
        <v>3022</v>
      </c>
    </row>
    <row r="894" spans="1:6">
      <c r="A894" t="s">
        <v>828</v>
      </c>
      <c r="B894" t="s">
        <v>331</v>
      </c>
      <c r="C894" t="s">
        <v>214</v>
      </c>
      <c r="D894" t="s">
        <v>845</v>
      </c>
      <c r="E894" t="s">
        <v>800</v>
      </c>
      <c r="F894">
        <v>60</v>
      </c>
    </row>
    <row r="895" spans="1:6">
      <c r="A895" t="s">
        <v>828</v>
      </c>
      <c r="B895" t="s">
        <v>331</v>
      </c>
      <c r="C895" t="s">
        <v>214</v>
      </c>
      <c r="D895" t="s">
        <v>844</v>
      </c>
      <c r="E895" t="s">
        <v>70</v>
      </c>
      <c r="F895">
        <v>343547</v>
      </c>
    </row>
    <row r="896" spans="1:6">
      <c r="A896" t="s">
        <v>828</v>
      </c>
      <c r="B896" t="s">
        <v>331</v>
      </c>
      <c r="C896" t="s">
        <v>214</v>
      </c>
      <c r="D896" t="s">
        <v>844</v>
      </c>
      <c r="E896" t="s">
        <v>72</v>
      </c>
      <c r="F896">
        <v>99932</v>
      </c>
    </row>
    <row r="897" spans="1:6">
      <c r="A897" t="s">
        <v>828</v>
      </c>
      <c r="B897" t="s">
        <v>331</v>
      </c>
      <c r="C897" t="s">
        <v>214</v>
      </c>
      <c r="D897" t="s">
        <v>844</v>
      </c>
      <c r="E897" t="s">
        <v>804</v>
      </c>
      <c r="F897">
        <v>57250</v>
      </c>
    </row>
    <row r="898" spans="1:6">
      <c r="A898" t="s">
        <v>828</v>
      </c>
      <c r="B898" t="s">
        <v>331</v>
      </c>
      <c r="C898" t="s">
        <v>214</v>
      </c>
      <c r="D898" t="s">
        <v>844</v>
      </c>
      <c r="E898" t="s">
        <v>803</v>
      </c>
      <c r="F898">
        <v>87206</v>
      </c>
    </row>
    <row r="899" spans="1:6">
      <c r="A899" t="s">
        <v>828</v>
      </c>
      <c r="B899" t="s">
        <v>331</v>
      </c>
      <c r="C899" t="s">
        <v>214</v>
      </c>
      <c r="D899" t="s">
        <v>844</v>
      </c>
      <c r="E899" t="s">
        <v>78</v>
      </c>
      <c r="F899">
        <v>14028</v>
      </c>
    </row>
    <row r="900" spans="1:6">
      <c r="A900" t="s">
        <v>828</v>
      </c>
      <c r="B900" t="s">
        <v>331</v>
      </c>
      <c r="C900" t="s">
        <v>214</v>
      </c>
      <c r="D900" t="s">
        <v>844</v>
      </c>
      <c r="E900" t="s">
        <v>75</v>
      </c>
      <c r="F900">
        <v>68494</v>
      </c>
    </row>
    <row r="901" spans="1:6">
      <c r="A901" t="s">
        <v>828</v>
      </c>
      <c r="B901" t="s">
        <v>331</v>
      </c>
      <c r="C901" t="s">
        <v>214</v>
      </c>
      <c r="D901" t="s">
        <v>844</v>
      </c>
      <c r="E901" t="s">
        <v>802</v>
      </c>
      <c r="F901">
        <v>9674</v>
      </c>
    </row>
    <row r="902" spans="1:6">
      <c r="A902" t="s">
        <v>828</v>
      </c>
      <c r="B902" t="s">
        <v>331</v>
      </c>
      <c r="C902" t="s">
        <v>214</v>
      </c>
      <c r="D902" t="s">
        <v>844</v>
      </c>
      <c r="E902" t="s">
        <v>71</v>
      </c>
      <c r="F902">
        <v>4814</v>
      </c>
    </row>
    <row r="903" spans="1:6">
      <c r="A903" t="s">
        <v>828</v>
      </c>
      <c r="B903" t="s">
        <v>331</v>
      </c>
      <c r="C903" t="s">
        <v>214</v>
      </c>
      <c r="D903" t="s">
        <v>844</v>
      </c>
      <c r="E903" t="s">
        <v>73</v>
      </c>
      <c r="F903">
        <v>2047</v>
      </c>
    </row>
    <row r="904" spans="1:6">
      <c r="A904" t="s">
        <v>828</v>
      </c>
      <c r="B904" t="s">
        <v>331</v>
      </c>
      <c r="C904" t="s">
        <v>214</v>
      </c>
      <c r="D904" t="s">
        <v>844</v>
      </c>
      <c r="E904" t="s">
        <v>800</v>
      </c>
      <c r="F904">
        <v>102</v>
      </c>
    </row>
    <row r="905" spans="1:6">
      <c r="A905" t="s">
        <v>828</v>
      </c>
      <c r="B905" t="s">
        <v>331</v>
      </c>
      <c r="C905" t="s">
        <v>214</v>
      </c>
      <c r="D905" t="s">
        <v>843</v>
      </c>
      <c r="E905" t="s">
        <v>70</v>
      </c>
      <c r="F905">
        <v>256242</v>
      </c>
    </row>
    <row r="906" spans="1:6">
      <c r="A906" t="s">
        <v>828</v>
      </c>
      <c r="B906" t="s">
        <v>331</v>
      </c>
      <c r="C906" t="s">
        <v>214</v>
      </c>
      <c r="D906" t="s">
        <v>843</v>
      </c>
      <c r="E906" t="s">
        <v>72</v>
      </c>
      <c r="F906">
        <v>76037</v>
      </c>
    </row>
    <row r="907" spans="1:6">
      <c r="A907" t="s">
        <v>828</v>
      </c>
      <c r="B907" t="s">
        <v>331</v>
      </c>
      <c r="C907" t="s">
        <v>214</v>
      </c>
      <c r="D907" t="s">
        <v>843</v>
      </c>
      <c r="E907" t="s">
        <v>804</v>
      </c>
      <c r="F907">
        <v>40865</v>
      </c>
    </row>
    <row r="908" spans="1:6">
      <c r="A908" t="s">
        <v>828</v>
      </c>
      <c r="B908" t="s">
        <v>331</v>
      </c>
      <c r="C908" t="s">
        <v>214</v>
      </c>
      <c r="D908" t="s">
        <v>843</v>
      </c>
      <c r="E908" t="s">
        <v>803</v>
      </c>
      <c r="F908">
        <v>67788</v>
      </c>
    </row>
    <row r="909" spans="1:6">
      <c r="A909" t="s">
        <v>828</v>
      </c>
      <c r="B909" t="s">
        <v>331</v>
      </c>
      <c r="C909" t="s">
        <v>214</v>
      </c>
      <c r="D909" t="s">
        <v>843</v>
      </c>
      <c r="E909" t="s">
        <v>78</v>
      </c>
      <c r="F909">
        <v>8351</v>
      </c>
    </row>
    <row r="910" spans="1:6">
      <c r="A910" t="s">
        <v>828</v>
      </c>
      <c r="B910" t="s">
        <v>331</v>
      </c>
      <c r="C910" t="s">
        <v>214</v>
      </c>
      <c r="D910" t="s">
        <v>843</v>
      </c>
      <c r="E910" t="s">
        <v>75</v>
      </c>
      <c r="F910">
        <v>51948</v>
      </c>
    </row>
    <row r="911" spans="1:6">
      <c r="A911" t="s">
        <v>828</v>
      </c>
      <c r="B911" t="s">
        <v>331</v>
      </c>
      <c r="C911" t="s">
        <v>214</v>
      </c>
      <c r="D911" t="s">
        <v>843</v>
      </c>
      <c r="E911" t="s">
        <v>802</v>
      </c>
      <c r="F911">
        <v>7023</v>
      </c>
    </row>
    <row r="912" spans="1:6">
      <c r="A912" t="s">
        <v>828</v>
      </c>
      <c r="B912" t="s">
        <v>331</v>
      </c>
      <c r="C912" t="s">
        <v>214</v>
      </c>
      <c r="D912" t="s">
        <v>843</v>
      </c>
      <c r="E912" t="s">
        <v>71</v>
      </c>
      <c r="F912">
        <v>2977</v>
      </c>
    </row>
    <row r="913" spans="1:6">
      <c r="A913" t="s">
        <v>828</v>
      </c>
      <c r="B913" t="s">
        <v>331</v>
      </c>
      <c r="C913" t="s">
        <v>214</v>
      </c>
      <c r="D913" t="s">
        <v>843</v>
      </c>
      <c r="E913" t="s">
        <v>73</v>
      </c>
      <c r="F913">
        <v>1179</v>
      </c>
    </row>
    <row r="914" spans="1:6">
      <c r="A914" t="s">
        <v>828</v>
      </c>
      <c r="B914" t="s">
        <v>331</v>
      </c>
      <c r="C914" t="s">
        <v>214</v>
      </c>
      <c r="D914" t="s">
        <v>843</v>
      </c>
      <c r="E914" t="s">
        <v>800</v>
      </c>
      <c r="F914">
        <v>74</v>
      </c>
    </row>
    <row r="915" spans="1:6">
      <c r="A915" t="s">
        <v>828</v>
      </c>
      <c r="B915" t="s">
        <v>331</v>
      </c>
      <c r="C915" t="s">
        <v>214</v>
      </c>
      <c r="D915" t="s">
        <v>842</v>
      </c>
      <c r="E915" t="s">
        <v>70</v>
      </c>
      <c r="F915">
        <v>166821</v>
      </c>
    </row>
    <row r="916" spans="1:6">
      <c r="A916" t="s">
        <v>828</v>
      </c>
      <c r="B916" t="s">
        <v>331</v>
      </c>
      <c r="C916" t="s">
        <v>214</v>
      </c>
      <c r="D916" t="s">
        <v>842</v>
      </c>
      <c r="E916" t="s">
        <v>72</v>
      </c>
      <c r="F916">
        <v>50799</v>
      </c>
    </row>
    <row r="917" spans="1:6">
      <c r="A917" t="s">
        <v>828</v>
      </c>
      <c r="B917" t="s">
        <v>331</v>
      </c>
      <c r="C917" t="s">
        <v>214</v>
      </c>
      <c r="D917" t="s">
        <v>842</v>
      </c>
      <c r="E917" t="s">
        <v>804</v>
      </c>
      <c r="F917">
        <v>26913</v>
      </c>
    </row>
    <row r="918" spans="1:6">
      <c r="A918" t="s">
        <v>828</v>
      </c>
      <c r="B918" t="s">
        <v>331</v>
      </c>
      <c r="C918" t="s">
        <v>214</v>
      </c>
      <c r="D918" t="s">
        <v>842</v>
      </c>
      <c r="E918" t="s">
        <v>803</v>
      </c>
      <c r="F918">
        <v>45008</v>
      </c>
    </row>
    <row r="919" spans="1:6">
      <c r="A919" t="s">
        <v>828</v>
      </c>
      <c r="B919" t="s">
        <v>331</v>
      </c>
      <c r="C919" t="s">
        <v>214</v>
      </c>
      <c r="D919" t="s">
        <v>842</v>
      </c>
      <c r="E919" t="s">
        <v>78</v>
      </c>
      <c r="F919">
        <v>4912</v>
      </c>
    </row>
    <row r="920" spans="1:6">
      <c r="A920" t="s">
        <v>828</v>
      </c>
      <c r="B920" t="s">
        <v>331</v>
      </c>
      <c r="C920" t="s">
        <v>214</v>
      </c>
      <c r="D920" t="s">
        <v>842</v>
      </c>
      <c r="E920" t="s">
        <v>75</v>
      </c>
      <c r="F920">
        <v>31816</v>
      </c>
    </row>
    <row r="921" spans="1:6">
      <c r="A921" t="s">
        <v>828</v>
      </c>
      <c r="B921" t="s">
        <v>331</v>
      </c>
      <c r="C921" t="s">
        <v>214</v>
      </c>
      <c r="D921" t="s">
        <v>842</v>
      </c>
      <c r="E921" t="s">
        <v>802</v>
      </c>
      <c r="F921">
        <v>4730</v>
      </c>
    </row>
    <row r="922" spans="1:6">
      <c r="A922" t="s">
        <v>828</v>
      </c>
      <c r="B922" t="s">
        <v>331</v>
      </c>
      <c r="C922" t="s">
        <v>214</v>
      </c>
      <c r="D922" t="s">
        <v>842</v>
      </c>
      <c r="E922" t="s">
        <v>71</v>
      </c>
      <c r="F922">
        <v>2120</v>
      </c>
    </row>
    <row r="923" spans="1:6">
      <c r="A923" t="s">
        <v>828</v>
      </c>
      <c r="B923" t="s">
        <v>331</v>
      </c>
      <c r="C923" t="s">
        <v>214</v>
      </c>
      <c r="D923" t="s">
        <v>842</v>
      </c>
      <c r="E923" t="s">
        <v>73</v>
      </c>
      <c r="F923">
        <v>500</v>
      </c>
    </row>
    <row r="924" spans="1:6">
      <c r="A924" t="s">
        <v>828</v>
      </c>
      <c r="B924" t="s">
        <v>331</v>
      </c>
      <c r="C924" t="s">
        <v>214</v>
      </c>
      <c r="D924" t="s">
        <v>842</v>
      </c>
      <c r="E924" t="s">
        <v>800</v>
      </c>
      <c r="F924">
        <v>23</v>
      </c>
    </row>
    <row r="925" spans="1:6">
      <c r="A925" t="s">
        <v>828</v>
      </c>
      <c r="B925" t="s">
        <v>331</v>
      </c>
      <c r="C925" t="s">
        <v>214</v>
      </c>
      <c r="D925" t="s">
        <v>841</v>
      </c>
      <c r="E925" t="s">
        <v>70</v>
      </c>
      <c r="F925">
        <v>107623</v>
      </c>
    </row>
    <row r="926" spans="1:6">
      <c r="A926" t="s">
        <v>828</v>
      </c>
      <c r="B926" t="s">
        <v>331</v>
      </c>
      <c r="C926" t="s">
        <v>214</v>
      </c>
      <c r="D926" t="s">
        <v>841</v>
      </c>
      <c r="E926" t="s">
        <v>72</v>
      </c>
      <c r="F926">
        <v>33736</v>
      </c>
    </row>
    <row r="927" spans="1:6">
      <c r="A927" t="s">
        <v>828</v>
      </c>
      <c r="B927" t="s">
        <v>331</v>
      </c>
      <c r="C927" t="s">
        <v>214</v>
      </c>
      <c r="D927" t="s">
        <v>841</v>
      </c>
      <c r="E927" t="s">
        <v>804</v>
      </c>
      <c r="F927">
        <v>17724</v>
      </c>
    </row>
    <row r="928" spans="1:6">
      <c r="A928" t="s">
        <v>828</v>
      </c>
      <c r="B928" t="s">
        <v>331</v>
      </c>
      <c r="C928" t="s">
        <v>214</v>
      </c>
      <c r="D928" t="s">
        <v>841</v>
      </c>
      <c r="E928" t="s">
        <v>803</v>
      </c>
      <c r="F928">
        <v>28523</v>
      </c>
    </row>
    <row r="929" spans="1:6">
      <c r="A929" t="s">
        <v>828</v>
      </c>
      <c r="B929" t="s">
        <v>331</v>
      </c>
      <c r="C929" t="s">
        <v>214</v>
      </c>
      <c r="D929" t="s">
        <v>841</v>
      </c>
      <c r="E929" t="s">
        <v>78</v>
      </c>
      <c r="F929">
        <v>3170</v>
      </c>
    </row>
    <row r="930" spans="1:6">
      <c r="A930" t="s">
        <v>828</v>
      </c>
      <c r="B930" t="s">
        <v>331</v>
      </c>
      <c r="C930" t="s">
        <v>214</v>
      </c>
      <c r="D930" t="s">
        <v>841</v>
      </c>
      <c r="E930" t="s">
        <v>75</v>
      </c>
      <c r="F930">
        <v>20152</v>
      </c>
    </row>
    <row r="931" spans="1:6">
      <c r="A931" t="s">
        <v>828</v>
      </c>
      <c r="B931" t="s">
        <v>331</v>
      </c>
      <c r="C931" t="s">
        <v>214</v>
      </c>
      <c r="D931" t="s">
        <v>841</v>
      </c>
      <c r="E931" t="s">
        <v>802</v>
      </c>
      <c r="F931">
        <v>2914</v>
      </c>
    </row>
    <row r="932" spans="1:6">
      <c r="A932" t="s">
        <v>828</v>
      </c>
      <c r="B932" t="s">
        <v>331</v>
      </c>
      <c r="C932" t="s">
        <v>214</v>
      </c>
      <c r="D932" t="s">
        <v>841</v>
      </c>
      <c r="E932" t="s">
        <v>71</v>
      </c>
      <c r="F932">
        <v>1236</v>
      </c>
    </row>
    <row r="933" spans="1:6">
      <c r="A933" t="s">
        <v>828</v>
      </c>
      <c r="B933" t="s">
        <v>331</v>
      </c>
      <c r="C933" t="s">
        <v>214</v>
      </c>
      <c r="D933" t="s">
        <v>841</v>
      </c>
      <c r="E933" t="s">
        <v>73</v>
      </c>
      <c r="F933">
        <v>143</v>
      </c>
    </row>
    <row r="934" spans="1:6">
      <c r="A934" t="s">
        <v>828</v>
      </c>
      <c r="B934" t="s">
        <v>331</v>
      </c>
      <c r="C934" t="s">
        <v>214</v>
      </c>
      <c r="D934" t="s">
        <v>841</v>
      </c>
      <c r="E934" t="s">
        <v>800</v>
      </c>
      <c r="F934">
        <v>25</v>
      </c>
    </row>
    <row r="935" spans="1:6">
      <c r="A935" t="s">
        <v>828</v>
      </c>
      <c r="B935" t="s">
        <v>331</v>
      </c>
      <c r="C935" t="s">
        <v>214</v>
      </c>
      <c r="D935" t="s">
        <v>840</v>
      </c>
      <c r="E935" t="s">
        <v>70</v>
      </c>
      <c r="F935">
        <v>71787</v>
      </c>
    </row>
    <row r="936" spans="1:6">
      <c r="A936" t="s">
        <v>828</v>
      </c>
      <c r="B936" t="s">
        <v>331</v>
      </c>
      <c r="C936" t="s">
        <v>214</v>
      </c>
      <c r="D936" t="s">
        <v>840</v>
      </c>
      <c r="E936" t="s">
        <v>72</v>
      </c>
      <c r="F936">
        <v>23496</v>
      </c>
    </row>
    <row r="937" spans="1:6">
      <c r="A937" t="s">
        <v>828</v>
      </c>
      <c r="B937" t="s">
        <v>331</v>
      </c>
      <c r="C937" t="s">
        <v>214</v>
      </c>
      <c r="D937" t="s">
        <v>840</v>
      </c>
      <c r="E937" t="s">
        <v>804</v>
      </c>
      <c r="F937">
        <v>11409</v>
      </c>
    </row>
    <row r="938" spans="1:6">
      <c r="A938" t="s">
        <v>828</v>
      </c>
      <c r="B938" t="s">
        <v>331</v>
      </c>
      <c r="C938" t="s">
        <v>214</v>
      </c>
      <c r="D938" t="s">
        <v>840</v>
      </c>
      <c r="E938" t="s">
        <v>803</v>
      </c>
      <c r="F938">
        <v>17808</v>
      </c>
    </row>
    <row r="939" spans="1:6">
      <c r="A939" t="s">
        <v>828</v>
      </c>
      <c r="B939" t="s">
        <v>331</v>
      </c>
      <c r="C939" t="s">
        <v>214</v>
      </c>
      <c r="D939" t="s">
        <v>840</v>
      </c>
      <c r="E939" t="s">
        <v>78</v>
      </c>
      <c r="F939">
        <v>1874</v>
      </c>
    </row>
    <row r="940" spans="1:6">
      <c r="A940" t="s">
        <v>828</v>
      </c>
      <c r="B940" t="s">
        <v>331</v>
      </c>
      <c r="C940" t="s">
        <v>214</v>
      </c>
      <c r="D940" t="s">
        <v>840</v>
      </c>
      <c r="E940" t="s">
        <v>75</v>
      </c>
      <c r="F940">
        <v>14126</v>
      </c>
    </row>
    <row r="941" spans="1:6">
      <c r="A941" t="s">
        <v>828</v>
      </c>
      <c r="B941" t="s">
        <v>331</v>
      </c>
      <c r="C941" t="s">
        <v>214</v>
      </c>
      <c r="D941" t="s">
        <v>840</v>
      </c>
      <c r="E941" t="s">
        <v>802</v>
      </c>
      <c r="F941">
        <v>2076</v>
      </c>
    </row>
    <row r="942" spans="1:6">
      <c r="A942" t="s">
        <v>828</v>
      </c>
      <c r="B942" t="s">
        <v>331</v>
      </c>
      <c r="C942" t="s">
        <v>214</v>
      </c>
      <c r="D942" t="s">
        <v>840</v>
      </c>
      <c r="E942" t="s">
        <v>71</v>
      </c>
      <c r="F942">
        <v>850</v>
      </c>
    </row>
    <row r="943" spans="1:6">
      <c r="A943" t="s">
        <v>828</v>
      </c>
      <c r="B943" t="s">
        <v>331</v>
      </c>
      <c r="C943" t="s">
        <v>214</v>
      </c>
      <c r="D943" t="s">
        <v>840</v>
      </c>
      <c r="E943" t="s">
        <v>73</v>
      </c>
      <c r="F943">
        <v>140</v>
      </c>
    </row>
    <row r="944" spans="1:6">
      <c r="A944" t="s">
        <v>828</v>
      </c>
      <c r="B944" t="s">
        <v>331</v>
      </c>
      <c r="C944" t="s">
        <v>214</v>
      </c>
      <c r="D944" t="s">
        <v>840</v>
      </c>
      <c r="E944" t="s">
        <v>800</v>
      </c>
      <c r="F944">
        <v>8</v>
      </c>
    </row>
    <row r="945" spans="1:6">
      <c r="A945" t="s">
        <v>828</v>
      </c>
      <c r="B945" t="s">
        <v>331</v>
      </c>
      <c r="C945" t="s">
        <v>214</v>
      </c>
      <c r="D945" t="s">
        <v>839</v>
      </c>
      <c r="E945" t="s">
        <v>70</v>
      </c>
      <c r="F945">
        <v>34046</v>
      </c>
    </row>
    <row r="946" spans="1:6">
      <c r="A946" t="s">
        <v>828</v>
      </c>
      <c r="B946" t="s">
        <v>331</v>
      </c>
      <c r="C946" t="s">
        <v>214</v>
      </c>
      <c r="D946" t="s">
        <v>839</v>
      </c>
      <c r="E946" t="s">
        <v>72</v>
      </c>
      <c r="F946">
        <v>11189</v>
      </c>
    </row>
    <row r="947" spans="1:6">
      <c r="A947" t="s">
        <v>828</v>
      </c>
      <c r="B947" t="s">
        <v>331</v>
      </c>
      <c r="C947" t="s">
        <v>214</v>
      </c>
      <c r="D947" t="s">
        <v>839</v>
      </c>
      <c r="E947" t="s">
        <v>804</v>
      </c>
      <c r="F947">
        <v>5794</v>
      </c>
    </row>
    <row r="948" spans="1:6">
      <c r="A948" t="s">
        <v>828</v>
      </c>
      <c r="B948" t="s">
        <v>331</v>
      </c>
      <c r="C948" t="s">
        <v>214</v>
      </c>
      <c r="D948" t="s">
        <v>839</v>
      </c>
      <c r="E948" t="s">
        <v>803</v>
      </c>
      <c r="F948">
        <v>8152</v>
      </c>
    </row>
    <row r="949" spans="1:6">
      <c r="A949" t="s">
        <v>828</v>
      </c>
      <c r="B949" t="s">
        <v>331</v>
      </c>
      <c r="C949" t="s">
        <v>214</v>
      </c>
      <c r="D949" t="s">
        <v>839</v>
      </c>
      <c r="E949" t="s">
        <v>78</v>
      </c>
      <c r="F949">
        <v>724</v>
      </c>
    </row>
    <row r="950" spans="1:6">
      <c r="A950" t="s">
        <v>828</v>
      </c>
      <c r="B950" t="s">
        <v>331</v>
      </c>
      <c r="C950" t="s">
        <v>214</v>
      </c>
      <c r="D950" t="s">
        <v>839</v>
      </c>
      <c r="E950" t="s">
        <v>75</v>
      </c>
      <c r="F950">
        <v>6851</v>
      </c>
    </row>
    <row r="951" spans="1:6">
      <c r="A951" t="s">
        <v>828</v>
      </c>
      <c r="B951" t="s">
        <v>331</v>
      </c>
      <c r="C951" t="s">
        <v>214</v>
      </c>
      <c r="D951" t="s">
        <v>839</v>
      </c>
      <c r="E951" t="s">
        <v>802</v>
      </c>
      <c r="F951">
        <v>854</v>
      </c>
    </row>
    <row r="952" spans="1:6">
      <c r="A952" t="s">
        <v>828</v>
      </c>
      <c r="B952" t="s">
        <v>331</v>
      </c>
      <c r="C952" t="s">
        <v>214</v>
      </c>
      <c r="D952" t="s">
        <v>839</v>
      </c>
      <c r="E952" t="s">
        <v>71</v>
      </c>
      <c r="F952">
        <v>410</v>
      </c>
    </row>
    <row r="953" spans="1:6">
      <c r="A953" t="s">
        <v>828</v>
      </c>
      <c r="B953" t="s">
        <v>331</v>
      </c>
      <c r="C953" t="s">
        <v>214</v>
      </c>
      <c r="D953" t="s">
        <v>839</v>
      </c>
      <c r="E953" t="s">
        <v>73</v>
      </c>
      <c r="F953">
        <v>71</v>
      </c>
    </row>
    <row r="954" spans="1:6">
      <c r="A954" t="s">
        <v>828</v>
      </c>
      <c r="B954" t="s">
        <v>331</v>
      </c>
      <c r="C954" t="s">
        <v>214</v>
      </c>
      <c r="D954" t="s">
        <v>839</v>
      </c>
      <c r="E954" t="s">
        <v>800</v>
      </c>
      <c r="F954">
        <v>1</v>
      </c>
    </row>
    <row r="955" spans="1:6">
      <c r="A955" t="s">
        <v>828</v>
      </c>
      <c r="B955" t="s">
        <v>331</v>
      </c>
      <c r="C955" t="s">
        <v>214</v>
      </c>
      <c r="D955" t="s">
        <v>838</v>
      </c>
      <c r="E955" t="s">
        <v>70</v>
      </c>
      <c r="F955">
        <v>9736</v>
      </c>
    </row>
    <row r="956" spans="1:6">
      <c r="A956" t="s">
        <v>828</v>
      </c>
      <c r="B956" t="s">
        <v>331</v>
      </c>
      <c r="C956" t="s">
        <v>214</v>
      </c>
      <c r="D956" t="s">
        <v>838</v>
      </c>
      <c r="E956" t="s">
        <v>72</v>
      </c>
      <c r="F956">
        <v>3223</v>
      </c>
    </row>
    <row r="957" spans="1:6">
      <c r="A957" t="s">
        <v>828</v>
      </c>
      <c r="B957" t="s">
        <v>331</v>
      </c>
      <c r="C957" t="s">
        <v>214</v>
      </c>
      <c r="D957" t="s">
        <v>838</v>
      </c>
      <c r="E957" t="s">
        <v>804</v>
      </c>
      <c r="F957">
        <v>1792</v>
      </c>
    </row>
    <row r="958" spans="1:6">
      <c r="A958" t="s">
        <v>828</v>
      </c>
      <c r="B958" t="s">
        <v>331</v>
      </c>
      <c r="C958" t="s">
        <v>214</v>
      </c>
      <c r="D958" t="s">
        <v>838</v>
      </c>
      <c r="E958" t="s">
        <v>803</v>
      </c>
      <c r="F958">
        <v>2061</v>
      </c>
    </row>
    <row r="959" spans="1:6">
      <c r="A959" t="s">
        <v>828</v>
      </c>
      <c r="B959" t="s">
        <v>331</v>
      </c>
      <c r="C959" t="s">
        <v>214</v>
      </c>
      <c r="D959" t="s">
        <v>838</v>
      </c>
      <c r="E959" t="s">
        <v>78</v>
      </c>
      <c r="F959">
        <v>240</v>
      </c>
    </row>
    <row r="960" spans="1:6">
      <c r="A960" t="s">
        <v>828</v>
      </c>
      <c r="B960" t="s">
        <v>331</v>
      </c>
      <c r="C960" t="s">
        <v>214</v>
      </c>
      <c r="D960" t="s">
        <v>838</v>
      </c>
      <c r="E960" t="s">
        <v>75</v>
      </c>
      <c r="F960">
        <v>2005</v>
      </c>
    </row>
    <row r="961" spans="1:6">
      <c r="A961" t="s">
        <v>828</v>
      </c>
      <c r="B961" t="s">
        <v>331</v>
      </c>
      <c r="C961" t="s">
        <v>214</v>
      </c>
      <c r="D961" t="s">
        <v>838</v>
      </c>
      <c r="E961" t="s">
        <v>802</v>
      </c>
      <c r="F961">
        <v>278</v>
      </c>
    </row>
    <row r="962" spans="1:6">
      <c r="A962" t="s">
        <v>828</v>
      </c>
      <c r="B962" t="s">
        <v>331</v>
      </c>
      <c r="C962" t="s">
        <v>214</v>
      </c>
      <c r="D962" t="s">
        <v>838</v>
      </c>
      <c r="E962" t="s">
        <v>71</v>
      </c>
      <c r="F962">
        <v>122</v>
      </c>
    </row>
    <row r="963" spans="1:6">
      <c r="A963" t="s">
        <v>828</v>
      </c>
      <c r="B963" t="s">
        <v>331</v>
      </c>
      <c r="C963" t="s">
        <v>214</v>
      </c>
      <c r="D963" t="s">
        <v>838</v>
      </c>
      <c r="E963" t="s">
        <v>73</v>
      </c>
      <c r="F963">
        <v>15</v>
      </c>
    </row>
    <row r="964" spans="1:6">
      <c r="A964" t="s">
        <v>828</v>
      </c>
      <c r="B964" t="s">
        <v>331</v>
      </c>
      <c r="C964" t="s">
        <v>214</v>
      </c>
      <c r="D964" t="s">
        <v>837</v>
      </c>
      <c r="E964" t="s">
        <v>70</v>
      </c>
      <c r="F964">
        <v>1675</v>
      </c>
    </row>
    <row r="965" spans="1:6">
      <c r="A965" t="s">
        <v>828</v>
      </c>
      <c r="B965" t="s">
        <v>331</v>
      </c>
      <c r="C965" t="s">
        <v>214</v>
      </c>
      <c r="D965" t="s">
        <v>837</v>
      </c>
      <c r="E965" t="s">
        <v>72</v>
      </c>
      <c r="F965">
        <v>631</v>
      </c>
    </row>
    <row r="966" spans="1:6">
      <c r="A966" t="s">
        <v>828</v>
      </c>
      <c r="B966" t="s">
        <v>331</v>
      </c>
      <c r="C966" t="s">
        <v>214</v>
      </c>
      <c r="D966" t="s">
        <v>837</v>
      </c>
      <c r="E966" t="s">
        <v>804</v>
      </c>
      <c r="F966">
        <v>307</v>
      </c>
    </row>
    <row r="967" spans="1:6">
      <c r="A967" t="s">
        <v>828</v>
      </c>
      <c r="B967" t="s">
        <v>331</v>
      </c>
      <c r="C967" t="s">
        <v>214</v>
      </c>
      <c r="D967" t="s">
        <v>837</v>
      </c>
      <c r="E967" t="s">
        <v>803</v>
      </c>
      <c r="F967">
        <v>325</v>
      </c>
    </row>
    <row r="968" spans="1:6">
      <c r="A968" t="s">
        <v>828</v>
      </c>
      <c r="B968" t="s">
        <v>331</v>
      </c>
      <c r="C968" t="s">
        <v>214</v>
      </c>
      <c r="D968" t="s">
        <v>837</v>
      </c>
      <c r="E968" t="s">
        <v>78</v>
      </c>
      <c r="F968">
        <v>45</v>
      </c>
    </row>
    <row r="969" spans="1:6">
      <c r="A969" t="s">
        <v>828</v>
      </c>
      <c r="B969" t="s">
        <v>331</v>
      </c>
      <c r="C969" t="s">
        <v>214</v>
      </c>
      <c r="D969" t="s">
        <v>837</v>
      </c>
      <c r="E969" t="s">
        <v>75</v>
      </c>
      <c r="F969">
        <v>295</v>
      </c>
    </row>
    <row r="970" spans="1:6">
      <c r="A970" t="s">
        <v>828</v>
      </c>
      <c r="B970" t="s">
        <v>331</v>
      </c>
      <c r="C970" t="s">
        <v>214</v>
      </c>
      <c r="D970" t="s">
        <v>837</v>
      </c>
      <c r="E970" t="s">
        <v>802</v>
      </c>
      <c r="F970">
        <v>54</v>
      </c>
    </row>
    <row r="971" spans="1:6">
      <c r="A971" t="s">
        <v>828</v>
      </c>
      <c r="B971" t="s">
        <v>331</v>
      </c>
      <c r="C971" t="s">
        <v>214</v>
      </c>
      <c r="D971" t="s">
        <v>837</v>
      </c>
      <c r="E971" t="s">
        <v>71</v>
      </c>
      <c r="F971">
        <v>17</v>
      </c>
    </row>
    <row r="972" spans="1:6">
      <c r="A972" t="s">
        <v>828</v>
      </c>
      <c r="B972" t="s">
        <v>331</v>
      </c>
      <c r="C972" t="s">
        <v>214</v>
      </c>
      <c r="D972" t="s">
        <v>837</v>
      </c>
      <c r="E972" t="s">
        <v>73</v>
      </c>
      <c r="F972">
        <v>1</v>
      </c>
    </row>
    <row r="973" spans="1:6">
      <c r="A973" t="s">
        <v>828</v>
      </c>
      <c r="B973" t="s">
        <v>331</v>
      </c>
      <c r="C973" t="s">
        <v>214</v>
      </c>
      <c r="D973" t="s">
        <v>829</v>
      </c>
      <c r="E973" t="s">
        <v>70</v>
      </c>
      <c r="F973">
        <v>393451</v>
      </c>
    </row>
    <row r="974" spans="1:6">
      <c r="A974" t="s">
        <v>828</v>
      </c>
      <c r="B974" t="s">
        <v>331</v>
      </c>
      <c r="C974" t="s">
        <v>214</v>
      </c>
      <c r="D974" t="s">
        <v>829</v>
      </c>
      <c r="E974" t="s">
        <v>72</v>
      </c>
      <c r="F974">
        <v>114141</v>
      </c>
    </row>
    <row r="975" spans="1:6">
      <c r="A975" t="s">
        <v>828</v>
      </c>
      <c r="B975" t="s">
        <v>331</v>
      </c>
      <c r="C975" t="s">
        <v>214</v>
      </c>
      <c r="D975" t="s">
        <v>829</v>
      </c>
      <c r="E975" t="s">
        <v>804</v>
      </c>
      <c r="F975">
        <v>74928</v>
      </c>
    </row>
    <row r="976" spans="1:6">
      <c r="A976" t="s">
        <v>828</v>
      </c>
      <c r="B976" t="s">
        <v>331</v>
      </c>
      <c r="C976" t="s">
        <v>214</v>
      </c>
      <c r="D976" t="s">
        <v>829</v>
      </c>
      <c r="E976" t="s">
        <v>803</v>
      </c>
      <c r="F976">
        <v>96150</v>
      </c>
    </row>
    <row r="977" spans="1:6">
      <c r="A977" t="s">
        <v>828</v>
      </c>
      <c r="B977" t="s">
        <v>331</v>
      </c>
      <c r="C977" t="s">
        <v>214</v>
      </c>
      <c r="D977" t="s">
        <v>829</v>
      </c>
      <c r="E977" t="s">
        <v>78</v>
      </c>
      <c r="F977">
        <v>21678</v>
      </c>
    </row>
    <row r="978" spans="1:6">
      <c r="A978" t="s">
        <v>828</v>
      </c>
      <c r="B978" t="s">
        <v>331</v>
      </c>
      <c r="C978" t="s">
        <v>214</v>
      </c>
      <c r="D978" t="s">
        <v>829</v>
      </c>
      <c r="E978" t="s">
        <v>75</v>
      </c>
      <c r="F978">
        <v>65824</v>
      </c>
    </row>
    <row r="979" spans="1:6">
      <c r="A979" t="s">
        <v>828</v>
      </c>
      <c r="B979" t="s">
        <v>331</v>
      </c>
      <c r="C979" t="s">
        <v>214</v>
      </c>
      <c r="D979" t="s">
        <v>829</v>
      </c>
      <c r="E979" t="s">
        <v>802</v>
      </c>
      <c r="F979">
        <v>11806</v>
      </c>
    </row>
    <row r="980" spans="1:6">
      <c r="A980" t="s">
        <v>828</v>
      </c>
      <c r="B980" t="s">
        <v>331</v>
      </c>
      <c r="C980" t="s">
        <v>214</v>
      </c>
      <c r="D980" t="s">
        <v>829</v>
      </c>
      <c r="E980" t="s">
        <v>71</v>
      </c>
      <c r="F980">
        <v>5286</v>
      </c>
    </row>
    <row r="981" spans="1:6">
      <c r="A981" t="s">
        <v>828</v>
      </c>
      <c r="B981" t="s">
        <v>331</v>
      </c>
      <c r="C981" t="s">
        <v>214</v>
      </c>
      <c r="D981" t="s">
        <v>829</v>
      </c>
      <c r="E981" t="s">
        <v>73</v>
      </c>
      <c r="F981">
        <v>3482</v>
      </c>
    </row>
    <row r="982" spans="1:6">
      <c r="A982" t="s">
        <v>828</v>
      </c>
      <c r="B982" t="s">
        <v>331</v>
      </c>
      <c r="C982" t="s">
        <v>214</v>
      </c>
      <c r="D982" t="s">
        <v>829</v>
      </c>
      <c r="E982" t="s">
        <v>800</v>
      </c>
      <c r="F982">
        <v>156</v>
      </c>
    </row>
    <row r="983" spans="1:6">
      <c r="A983" t="s">
        <v>828</v>
      </c>
      <c r="B983" t="s">
        <v>331</v>
      </c>
      <c r="C983" t="s">
        <v>214</v>
      </c>
      <c r="D983" t="s">
        <v>836</v>
      </c>
      <c r="E983" t="s">
        <v>70</v>
      </c>
      <c r="F983">
        <v>374184</v>
      </c>
    </row>
    <row r="984" spans="1:6">
      <c r="A984" t="s">
        <v>828</v>
      </c>
      <c r="B984" t="s">
        <v>331</v>
      </c>
      <c r="C984" t="s">
        <v>214</v>
      </c>
      <c r="D984" t="s">
        <v>836</v>
      </c>
      <c r="E984" t="s">
        <v>72</v>
      </c>
      <c r="F984">
        <v>107688</v>
      </c>
    </row>
    <row r="985" spans="1:6">
      <c r="A985" t="s">
        <v>828</v>
      </c>
      <c r="B985" t="s">
        <v>331</v>
      </c>
      <c r="C985" t="s">
        <v>214</v>
      </c>
      <c r="D985" t="s">
        <v>836</v>
      </c>
      <c r="E985" t="s">
        <v>804</v>
      </c>
      <c r="F985">
        <v>66242</v>
      </c>
    </row>
    <row r="986" spans="1:6">
      <c r="A986" t="s">
        <v>828</v>
      </c>
      <c r="B986" t="s">
        <v>331</v>
      </c>
      <c r="C986" t="s">
        <v>214</v>
      </c>
      <c r="D986" t="s">
        <v>836</v>
      </c>
      <c r="E986" t="s">
        <v>803</v>
      </c>
      <c r="F986">
        <v>92918</v>
      </c>
    </row>
    <row r="987" spans="1:6">
      <c r="A987" t="s">
        <v>828</v>
      </c>
      <c r="B987" t="s">
        <v>331</v>
      </c>
      <c r="C987" t="s">
        <v>214</v>
      </c>
      <c r="D987" t="s">
        <v>836</v>
      </c>
      <c r="E987" t="s">
        <v>78</v>
      </c>
      <c r="F987">
        <v>18842</v>
      </c>
    </row>
    <row r="988" spans="1:6">
      <c r="A988" t="s">
        <v>828</v>
      </c>
      <c r="B988" t="s">
        <v>331</v>
      </c>
      <c r="C988" t="s">
        <v>214</v>
      </c>
      <c r="D988" t="s">
        <v>836</v>
      </c>
      <c r="E988" t="s">
        <v>75</v>
      </c>
      <c r="F988">
        <v>69542</v>
      </c>
    </row>
    <row r="989" spans="1:6">
      <c r="A989" t="s">
        <v>828</v>
      </c>
      <c r="B989" t="s">
        <v>331</v>
      </c>
      <c r="C989" t="s">
        <v>214</v>
      </c>
      <c r="D989" t="s">
        <v>836</v>
      </c>
      <c r="E989" t="s">
        <v>802</v>
      </c>
      <c r="F989">
        <v>10996</v>
      </c>
    </row>
    <row r="990" spans="1:6">
      <c r="A990" t="s">
        <v>828</v>
      </c>
      <c r="B990" t="s">
        <v>331</v>
      </c>
      <c r="C990" t="s">
        <v>214</v>
      </c>
      <c r="D990" t="s">
        <v>836</v>
      </c>
      <c r="E990" t="s">
        <v>71</v>
      </c>
      <c r="F990">
        <v>4824</v>
      </c>
    </row>
    <row r="991" spans="1:6">
      <c r="A991" t="s">
        <v>828</v>
      </c>
      <c r="B991" t="s">
        <v>331</v>
      </c>
      <c r="C991" t="s">
        <v>214</v>
      </c>
      <c r="D991" t="s">
        <v>836</v>
      </c>
      <c r="E991" t="s">
        <v>73</v>
      </c>
      <c r="F991">
        <v>2997</v>
      </c>
    </row>
    <row r="992" spans="1:6">
      <c r="A992" t="s">
        <v>828</v>
      </c>
      <c r="B992" t="s">
        <v>331</v>
      </c>
      <c r="C992" t="s">
        <v>214</v>
      </c>
      <c r="D992" t="s">
        <v>836</v>
      </c>
      <c r="E992" t="s">
        <v>800</v>
      </c>
      <c r="F992">
        <v>135</v>
      </c>
    </row>
    <row r="993" spans="1:6">
      <c r="A993" t="s">
        <v>828</v>
      </c>
      <c r="B993" t="s">
        <v>331</v>
      </c>
      <c r="C993" t="s">
        <v>214</v>
      </c>
      <c r="D993" t="s">
        <v>628</v>
      </c>
      <c r="E993" t="s">
        <v>70</v>
      </c>
      <c r="F993">
        <v>3</v>
      </c>
    </row>
    <row r="994" spans="1:6">
      <c r="A994" t="s">
        <v>828</v>
      </c>
      <c r="B994" t="s">
        <v>331</v>
      </c>
      <c r="C994" t="s">
        <v>214</v>
      </c>
      <c r="D994" t="s">
        <v>628</v>
      </c>
      <c r="E994" t="s">
        <v>72</v>
      </c>
      <c r="F994">
        <v>3</v>
      </c>
    </row>
    <row r="995" spans="1:6">
      <c r="A995" t="s">
        <v>828</v>
      </c>
      <c r="B995" t="s">
        <v>331</v>
      </c>
      <c r="C995" t="s">
        <v>827</v>
      </c>
      <c r="D995" t="s">
        <v>580</v>
      </c>
      <c r="E995" t="s">
        <v>70</v>
      </c>
      <c r="F995">
        <v>165096</v>
      </c>
    </row>
    <row r="996" spans="1:6">
      <c r="A996" t="s">
        <v>828</v>
      </c>
      <c r="B996" t="s">
        <v>331</v>
      </c>
      <c r="C996" t="s">
        <v>827</v>
      </c>
      <c r="D996" t="s">
        <v>580</v>
      </c>
      <c r="E996" t="s">
        <v>72</v>
      </c>
      <c r="F996">
        <v>60297</v>
      </c>
    </row>
    <row r="997" spans="1:6">
      <c r="A997" t="s">
        <v>828</v>
      </c>
      <c r="B997" t="s">
        <v>331</v>
      </c>
      <c r="C997" t="s">
        <v>827</v>
      </c>
      <c r="D997" t="s">
        <v>580</v>
      </c>
      <c r="E997" t="s">
        <v>804</v>
      </c>
      <c r="F997">
        <v>33642</v>
      </c>
    </row>
    <row r="998" spans="1:6">
      <c r="A998" t="s">
        <v>828</v>
      </c>
      <c r="B998" t="s">
        <v>331</v>
      </c>
      <c r="C998" t="s">
        <v>827</v>
      </c>
      <c r="D998" t="s">
        <v>580</v>
      </c>
      <c r="E998" t="s">
        <v>803</v>
      </c>
      <c r="F998">
        <v>39683</v>
      </c>
    </row>
    <row r="999" spans="1:6">
      <c r="A999" t="s">
        <v>828</v>
      </c>
      <c r="B999" t="s">
        <v>331</v>
      </c>
      <c r="C999" t="s">
        <v>827</v>
      </c>
      <c r="D999" t="s">
        <v>580</v>
      </c>
      <c r="E999" t="s">
        <v>78</v>
      </c>
      <c r="F999">
        <v>20777</v>
      </c>
    </row>
    <row r="1000" spans="1:6">
      <c r="A1000" t="s">
        <v>828</v>
      </c>
      <c r="B1000" t="s">
        <v>331</v>
      </c>
      <c r="C1000" t="s">
        <v>827</v>
      </c>
      <c r="D1000" t="s">
        <v>580</v>
      </c>
      <c r="E1000" t="s">
        <v>75</v>
      </c>
      <c r="F1000">
        <v>7038</v>
      </c>
    </row>
    <row r="1001" spans="1:6">
      <c r="A1001" t="s">
        <v>828</v>
      </c>
      <c r="B1001" t="s">
        <v>331</v>
      </c>
      <c r="C1001" t="s">
        <v>827</v>
      </c>
      <c r="D1001" t="s">
        <v>580</v>
      </c>
      <c r="E1001" t="s">
        <v>802</v>
      </c>
      <c r="F1001">
        <v>1179</v>
      </c>
    </row>
    <row r="1002" spans="1:6">
      <c r="A1002" t="s">
        <v>828</v>
      </c>
      <c r="B1002" t="s">
        <v>331</v>
      </c>
      <c r="C1002" t="s">
        <v>827</v>
      </c>
      <c r="D1002" t="s">
        <v>580</v>
      </c>
      <c r="E1002" t="s">
        <v>71</v>
      </c>
      <c r="F1002">
        <v>1922</v>
      </c>
    </row>
    <row r="1003" spans="1:6">
      <c r="A1003" t="s">
        <v>828</v>
      </c>
      <c r="B1003" t="s">
        <v>331</v>
      </c>
      <c r="C1003" t="s">
        <v>827</v>
      </c>
      <c r="D1003" t="s">
        <v>580</v>
      </c>
      <c r="E1003" t="s">
        <v>73</v>
      </c>
      <c r="F1003">
        <v>453</v>
      </c>
    </row>
    <row r="1004" spans="1:6">
      <c r="A1004" t="s">
        <v>828</v>
      </c>
      <c r="B1004" t="s">
        <v>331</v>
      </c>
      <c r="C1004" t="s">
        <v>827</v>
      </c>
      <c r="D1004" t="s">
        <v>580</v>
      </c>
      <c r="E1004" t="s">
        <v>800</v>
      </c>
      <c r="F1004">
        <v>105</v>
      </c>
    </row>
    <row r="1005" spans="1:6">
      <c r="A1005" t="s">
        <v>828</v>
      </c>
      <c r="B1005" t="s">
        <v>331</v>
      </c>
      <c r="C1005" t="s">
        <v>827</v>
      </c>
      <c r="D1005" t="s">
        <v>579</v>
      </c>
      <c r="E1005" t="s">
        <v>70</v>
      </c>
      <c r="F1005">
        <v>864988</v>
      </c>
    </row>
    <row r="1006" spans="1:6">
      <c r="A1006" t="s">
        <v>828</v>
      </c>
      <c r="B1006" t="s">
        <v>331</v>
      </c>
      <c r="C1006" t="s">
        <v>827</v>
      </c>
      <c r="D1006" t="s">
        <v>579</v>
      </c>
      <c r="E1006" t="s">
        <v>72</v>
      </c>
      <c r="F1006">
        <v>333102</v>
      </c>
    </row>
    <row r="1007" spans="1:6">
      <c r="A1007" t="s">
        <v>828</v>
      </c>
      <c r="B1007" t="s">
        <v>331</v>
      </c>
      <c r="C1007" t="s">
        <v>827</v>
      </c>
      <c r="D1007" t="s">
        <v>579</v>
      </c>
      <c r="E1007" t="s">
        <v>804</v>
      </c>
      <c r="F1007">
        <v>190641</v>
      </c>
    </row>
    <row r="1008" spans="1:6">
      <c r="A1008" t="s">
        <v>828</v>
      </c>
      <c r="B1008" t="s">
        <v>331</v>
      </c>
      <c r="C1008" t="s">
        <v>827</v>
      </c>
      <c r="D1008" t="s">
        <v>579</v>
      </c>
      <c r="E1008" t="s">
        <v>803</v>
      </c>
      <c r="F1008">
        <v>195235</v>
      </c>
    </row>
    <row r="1009" spans="1:6">
      <c r="A1009" t="s">
        <v>828</v>
      </c>
      <c r="B1009" t="s">
        <v>331</v>
      </c>
      <c r="C1009" t="s">
        <v>827</v>
      </c>
      <c r="D1009" t="s">
        <v>579</v>
      </c>
      <c r="E1009" t="s">
        <v>78</v>
      </c>
      <c r="F1009">
        <v>84147</v>
      </c>
    </row>
    <row r="1010" spans="1:6">
      <c r="A1010" t="s">
        <v>828</v>
      </c>
      <c r="B1010" t="s">
        <v>331</v>
      </c>
      <c r="C1010" t="s">
        <v>827</v>
      </c>
      <c r="D1010" t="s">
        <v>579</v>
      </c>
      <c r="E1010" t="s">
        <v>75</v>
      </c>
      <c r="F1010">
        <v>38645</v>
      </c>
    </row>
    <row r="1011" spans="1:6">
      <c r="A1011" t="s">
        <v>828</v>
      </c>
      <c r="B1011" t="s">
        <v>331</v>
      </c>
      <c r="C1011" t="s">
        <v>827</v>
      </c>
      <c r="D1011" t="s">
        <v>579</v>
      </c>
      <c r="E1011" t="s">
        <v>802</v>
      </c>
      <c r="F1011">
        <v>8232</v>
      </c>
    </row>
    <row r="1012" spans="1:6">
      <c r="A1012" t="s">
        <v>828</v>
      </c>
      <c r="B1012" t="s">
        <v>331</v>
      </c>
      <c r="C1012" t="s">
        <v>827</v>
      </c>
      <c r="D1012" t="s">
        <v>579</v>
      </c>
      <c r="E1012" t="s">
        <v>71</v>
      </c>
      <c r="F1012">
        <v>12882</v>
      </c>
    </row>
    <row r="1013" spans="1:6">
      <c r="A1013" t="s">
        <v>828</v>
      </c>
      <c r="B1013" t="s">
        <v>331</v>
      </c>
      <c r="C1013" t="s">
        <v>827</v>
      </c>
      <c r="D1013" t="s">
        <v>579</v>
      </c>
      <c r="E1013" t="s">
        <v>73</v>
      </c>
      <c r="F1013">
        <v>1829</v>
      </c>
    </row>
    <row r="1014" spans="1:6">
      <c r="A1014" t="s">
        <v>828</v>
      </c>
      <c r="B1014" t="s">
        <v>331</v>
      </c>
      <c r="C1014" t="s">
        <v>827</v>
      </c>
      <c r="D1014" t="s">
        <v>579</v>
      </c>
      <c r="E1014" t="s">
        <v>800</v>
      </c>
      <c r="F1014">
        <v>275</v>
      </c>
    </row>
    <row r="1015" spans="1:6">
      <c r="A1015" t="s">
        <v>828</v>
      </c>
      <c r="B1015" t="s">
        <v>331</v>
      </c>
      <c r="C1015" t="s">
        <v>827</v>
      </c>
      <c r="D1015" t="s">
        <v>578</v>
      </c>
      <c r="E1015" t="s">
        <v>70</v>
      </c>
      <c r="F1015">
        <v>942268</v>
      </c>
    </row>
    <row r="1016" spans="1:6">
      <c r="A1016" t="s">
        <v>828</v>
      </c>
      <c r="B1016" t="s">
        <v>331</v>
      </c>
      <c r="C1016" t="s">
        <v>827</v>
      </c>
      <c r="D1016" t="s">
        <v>578</v>
      </c>
      <c r="E1016" t="s">
        <v>72</v>
      </c>
      <c r="F1016">
        <v>361052</v>
      </c>
    </row>
    <row r="1017" spans="1:6">
      <c r="A1017" t="s">
        <v>828</v>
      </c>
      <c r="B1017" t="s">
        <v>331</v>
      </c>
      <c r="C1017" t="s">
        <v>827</v>
      </c>
      <c r="D1017" t="s">
        <v>578</v>
      </c>
      <c r="E1017" t="s">
        <v>804</v>
      </c>
      <c r="F1017">
        <v>208596</v>
      </c>
    </row>
    <row r="1018" spans="1:6">
      <c r="A1018" t="s">
        <v>828</v>
      </c>
      <c r="B1018" t="s">
        <v>331</v>
      </c>
      <c r="C1018" t="s">
        <v>827</v>
      </c>
      <c r="D1018" t="s">
        <v>578</v>
      </c>
      <c r="E1018" t="s">
        <v>803</v>
      </c>
      <c r="F1018">
        <v>191293</v>
      </c>
    </row>
    <row r="1019" spans="1:6">
      <c r="A1019" t="s">
        <v>828</v>
      </c>
      <c r="B1019" t="s">
        <v>331</v>
      </c>
      <c r="C1019" t="s">
        <v>827</v>
      </c>
      <c r="D1019" t="s">
        <v>578</v>
      </c>
      <c r="E1019" t="s">
        <v>78</v>
      </c>
      <c r="F1019">
        <v>105003</v>
      </c>
    </row>
    <row r="1020" spans="1:6">
      <c r="A1020" t="s">
        <v>828</v>
      </c>
      <c r="B1020" t="s">
        <v>331</v>
      </c>
      <c r="C1020" t="s">
        <v>827</v>
      </c>
      <c r="D1020" t="s">
        <v>578</v>
      </c>
      <c r="E1020" t="s">
        <v>75</v>
      </c>
      <c r="F1020">
        <v>46785</v>
      </c>
    </row>
    <row r="1021" spans="1:6">
      <c r="A1021" t="s">
        <v>828</v>
      </c>
      <c r="B1021" t="s">
        <v>331</v>
      </c>
      <c r="C1021" t="s">
        <v>827</v>
      </c>
      <c r="D1021" t="s">
        <v>578</v>
      </c>
      <c r="E1021" t="s">
        <v>802</v>
      </c>
      <c r="F1021">
        <v>11243</v>
      </c>
    </row>
    <row r="1022" spans="1:6">
      <c r="A1022" t="s">
        <v>828</v>
      </c>
      <c r="B1022" t="s">
        <v>331</v>
      </c>
      <c r="C1022" t="s">
        <v>827</v>
      </c>
      <c r="D1022" t="s">
        <v>578</v>
      </c>
      <c r="E1022" t="s">
        <v>71</v>
      </c>
      <c r="F1022">
        <v>15309</v>
      </c>
    </row>
    <row r="1023" spans="1:6">
      <c r="A1023" t="s">
        <v>828</v>
      </c>
      <c r="B1023" t="s">
        <v>331</v>
      </c>
      <c r="C1023" t="s">
        <v>827</v>
      </c>
      <c r="D1023" t="s">
        <v>578</v>
      </c>
      <c r="E1023" t="s">
        <v>73</v>
      </c>
      <c r="F1023">
        <v>2689</v>
      </c>
    </row>
    <row r="1024" spans="1:6">
      <c r="A1024" t="s">
        <v>828</v>
      </c>
      <c r="B1024" t="s">
        <v>331</v>
      </c>
      <c r="C1024" t="s">
        <v>827</v>
      </c>
      <c r="D1024" t="s">
        <v>578</v>
      </c>
      <c r="E1024" t="s">
        <v>800</v>
      </c>
      <c r="F1024">
        <v>298</v>
      </c>
    </row>
    <row r="1025" spans="1:6">
      <c r="A1025" t="s">
        <v>828</v>
      </c>
      <c r="B1025" t="s">
        <v>331</v>
      </c>
      <c r="C1025" t="s">
        <v>827</v>
      </c>
      <c r="D1025" t="s">
        <v>835</v>
      </c>
      <c r="E1025" t="s">
        <v>70</v>
      </c>
      <c r="F1025">
        <v>820101</v>
      </c>
    </row>
    <row r="1026" spans="1:6">
      <c r="A1026" t="s">
        <v>828</v>
      </c>
      <c r="B1026" t="s">
        <v>331</v>
      </c>
      <c r="C1026" t="s">
        <v>827</v>
      </c>
      <c r="D1026" t="s">
        <v>835</v>
      </c>
      <c r="E1026" t="s">
        <v>72</v>
      </c>
      <c r="F1026">
        <v>297653</v>
      </c>
    </row>
    <row r="1027" spans="1:6">
      <c r="A1027" t="s">
        <v>828</v>
      </c>
      <c r="B1027" t="s">
        <v>331</v>
      </c>
      <c r="C1027" t="s">
        <v>827</v>
      </c>
      <c r="D1027" t="s">
        <v>835</v>
      </c>
      <c r="E1027" t="s">
        <v>804</v>
      </c>
      <c r="F1027">
        <v>180329</v>
      </c>
    </row>
    <row r="1028" spans="1:6">
      <c r="A1028" t="s">
        <v>828</v>
      </c>
      <c r="B1028" t="s">
        <v>331</v>
      </c>
      <c r="C1028" t="s">
        <v>827</v>
      </c>
      <c r="D1028" t="s">
        <v>835</v>
      </c>
      <c r="E1028" t="s">
        <v>803</v>
      </c>
      <c r="F1028">
        <v>159899</v>
      </c>
    </row>
    <row r="1029" spans="1:6">
      <c r="A1029" t="s">
        <v>828</v>
      </c>
      <c r="B1029" t="s">
        <v>331</v>
      </c>
      <c r="C1029" t="s">
        <v>827</v>
      </c>
      <c r="D1029" t="s">
        <v>835</v>
      </c>
      <c r="E1029" t="s">
        <v>78</v>
      </c>
      <c r="F1029">
        <v>110818</v>
      </c>
    </row>
    <row r="1030" spans="1:6">
      <c r="A1030" t="s">
        <v>828</v>
      </c>
      <c r="B1030" t="s">
        <v>331</v>
      </c>
      <c r="C1030" t="s">
        <v>827</v>
      </c>
      <c r="D1030" t="s">
        <v>835</v>
      </c>
      <c r="E1030" t="s">
        <v>75</v>
      </c>
      <c r="F1030">
        <v>42946</v>
      </c>
    </row>
    <row r="1031" spans="1:6">
      <c r="A1031" t="s">
        <v>828</v>
      </c>
      <c r="B1031" t="s">
        <v>331</v>
      </c>
      <c r="C1031" t="s">
        <v>827</v>
      </c>
      <c r="D1031" t="s">
        <v>835</v>
      </c>
      <c r="E1031" t="s">
        <v>802</v>
      </c>
      <c r="F1031">
        <v>10700</v>
      </c>
    </row>
    <row r="1032" spans="1:6">
      <c r="A1032" t="s">
        <v>828</v>
      </c>
      <c r="B1032" t="s">
        <v>331</v>
      </c>
      <c r="C1032" t="s">
        <v>827</v>
      </c>
      <c r="D1032" t="s">
        <v>835</v>
      </c>
      <c r="E1032" t="s">
        <v>71</v>
      </c>
      <c r="F1032">
        <v>14477</v>
      </c>
    </row>
    <row r="1033" spans="1:6">
      <c r="A1033" t="s">
        <v>828</v>
      </c>
      <c r="B1033" t="s">
        <v>331</v>
      </c>
      <c r="C1033" t="s">
        <v>827</v>
      </c>
      <c r="D1033" t="s">
        <v>835</v>
      </c>
      <c r="E1033" t="s">
        <v>73</v>
      </c>
      <c r="F1033">
        <v>3063</v>
      </c>
    </row>
    <row r="1034" spans="1:6">
      <c r="A1034" t="s">
        <v>828</v>
      </c>
      <c r="B1034" t="s">
        <v>331</v>
      </c>
      <c r="C1034" t="s">
        <v>827</v>
      </c>
      <c r="D1034" t="s">
        <v>835</v>
      </c>
      <c r="E1034" t="s">
        <v>800</v>
      </c>
      <c r="F1034">
        <v>216</v>
      </c>
    </row>
    <row r="1035" spans="1:6">
      <c r="A1035" t="s">
        <v>828</v>
      </c>
      <c r="B1035" t="s">
        <v>331</v>
      </c>
      <c r="C1035" t="s">
        <v>827</v>
      </c>
      <c r="D1035" t="s">
        <v>834</v>
      </c>
      <c r="E1035" t="s">
        <v>70</v>
      </c>
      <c r="F1035">
        <v>786246</v>
      </c>
    </row>
    <row r="1036" spans="1:6">
      <c r="A1036" t="s">
        <v>828</v>
      </c>
      <c r="B1036" t="s">
        <v>331</v>
      </c>
      <c r="C1036" t="s">
        <v>827</v>
      </c>
      <c r="D1036" t="s">
        <v>834</v>
      </c>
      <c r="E1036" t="s">
        <v>72</v>
      </c>
      <c r="F1036">
        <v>259455</v>
      </c>
    </row>
    <row r="1037" spans="1:6">
      <c r="A1037" t="s">
        <v>828</v>
      </c>
      <c r="B1037" t="s">
        <v>331</v>
      </c>
      <c r="C1037" t="s">
        <v>827</v>
      </c>
      <c r="D1037" t="s">
        <v>834</v>
      </c>
      <c r="E1037" t="s">
        <v>804</v>
      </c>
      <c r="F1037">
        <v>166052</v>
      </c>
    </row>
    <row r="1038" spans="1:6">
      <c r="A1038" t="s">
        <v>828</v>
      </c>
      <c r="B1038" t="s">
        <v>331</v>
      </c>
      <c r="C1038" t="s">
        <v>827</v>
      </c>
      <c r="D1038" t="s">
        <v>834</v>
      </c>
      <c r="E1038" t="s">
        <v>803</v>
      </c>
      <c r="F1038">
        <v>143338</v>
      </c>
    </row>
    <row r="1039" spans="1:6">
      <c r="A1039" t="s">
        <v>828</v>
      </c>
      <c r="B1039" t="s">
        <v>331</v>
      </c>
      <c r="C1039" t="s">
        <v>827</v>
      </c>
      <c r="D1039" t="s">
        <v>834</v>
      </c>
      <c r="E1039" t="s">
        <v>78</v>
      </c>
      <c r="F1039">
        <v>142244</v>
      </c>
    </row>
    <row r="1040" spans="1:6">
      <c r="A1040" t="s">
        <v>828</v>
      </c>
      <c r="B1040" t="s">
        <v>331</v>
      </c>
      <c r="C1040" t="s">
        <v>827</v>
      </c>
      <c r="D1040" t="s">
        <v>834</v>
      </c>
      <c r="E1040" t="s">
        <v>75</v>
      </c>
      <c r="F1040">
        <v>44393</v>
      </c>
    </row>
    <row r="1041" spans="1:6">
      <c r="A1041" t="s">
        <v>828</v>
      </c>
      <c r="B1041" t="s">
        <v>331</v>
      </c>
      <c r="C1041" t="s">
        <v>827</v>
      </c>
      <c r="D1041" t="s">
        <v>834</v>
      </c>
      <c r="E1041" t="s">
        <v>802</v>
      </c>
      <c r="F1041">
        <v>12485</v>
      </c>
    </row>
    <row r="1042" spans="1:6">
      <c r="A1042" t="s">
        <v>828</v>
      </c>
      <c r="B1042" t="s">
        <v>331</v>
      </c>
      <c r="C1042" t="s">
        <v>827</v>
      </c>
      <c r="D1042" t="s">
        <v>834</v>
      </c>
      <c r="E1042" t="s">
        <v>71</v>
      </c>
      <c r="F1042">
        <v>14136</v>
      </c>
    </row>
    <row r="1043" spans="1:6">
      <c r="A1043" t="s">
        <v>828</v>
      </c>
      <c r="B1043" t="s">
        <v>331</v>
      </c>
      <c r="C1043" t="s">
        <v>827</v>
      </c>
      <c r="D1043" t="s">
        <v>834</v>
      </c>
      <c r="E1043" t="s">
        <v>73</v>
      </c>
      <c r="F1043">
        <v>3909</v>
      </c>
    </row>
    <row r="1044" spans="1:6">
      <c r="A1044" t="s">
        <v>828</v>
      </c>
      <c r="B1044" t="s">
        <v>331</v>
      </c>
      <c r="C1044" t="s">
        <v>827</v>
      </c>
      <c r="D1044" t="s">
        <v>834</v>
      </c>
      <c r="E1044" t="s">
        <v>800</v>
      </c>
      <c r="F1044">
        <v>234</v>
      </c>
    </row>
    <row r="1045" spans="1:6">
      <c r="A1045" t="s">
        <v>828</v>
      </c>
      <c r="B1045" t="s">
        <v>331</v>
      </c>
      <c r="C1045" t="s">
        <v>827</v>
      </c>
      <c r="D1045" t="s">
        <v>833</v>
      </c>
      <c r="E1045" t="s">
        <v>70</v>
      </c>
      <c r="F1045">
        <v>906710</v>
      </c>
    </row>
    <row r="1046" spans="1:6">
      <c r="A1046" t="s">
        <v>828</v>
      </c>
      <c r="B1046" t="s">
        <v>331</v>
      </c>
      <c r="C1046" t="s">
        <v>827</v>
      </c>
      <c r="D1046" t="s">
        <v>833</v>
      </c>
      <c r="E1046" t="s">
        <v>72</v>
      </c>
      <c r="F1046">
        <v>288289</v>
      </c>
    </row>
    <row r="1047" spans="1:6">
      <c r="A1047" t="s">
        <v>828</v>
      </c>
      <c r="B1047" t="s">
        <v>331</v>
      </c>
      <c r="C1047" t="s">
        <v>827</v>
      </c>
      <c r="D1047" t="s">
        <v>833</v>
      </c>
      <c r="E1047" t="s">
        <v>804</v>
      </c>
      <c r="F1047">
        <v>196361</v>
      </c>
    </row>
    <row r="1048" spans="1:6">
      <c r="A1048" t="s">
        <v>828</v>
      </c>
      <c r="B1048" t="s">
        <v>331</v>
      </c>
      <c r="C1048" t="s">
        <v>827</v>
      </c>
      <c r="D1048" t="s">
        <v>833</v>
      </c>
      <c r="E1048" t="s">
        <v>803</v>
      </c>
      <c r="F1048">
        <v>169437</v>
      </c>
    </row>
    <row r="1049" spans="1:6">
      <c r="A1049" t="s">
        <v>828</v>
      </c>
      <c r="B1049" t="s">
        <v>331</v>
      </c>
      <c r="C1049" t="s">
        <v>827</v>
      </c>
      <c r="D1049" t="s">
        <v>833</v>
      </c>
      <c r="E1049" t="s">
        <v>78</v>
      </c>
      <c r="F1049">
        <v>170419</v>
      </c>
    </row>
    <row r="1050" spans="1:6">
      <c r="A1050" t="s">
        <v>828</v>
      </c>
      <c r="B1050" t="s">
        <v>331</v>
      </c>
      <c r="C1050" t="s">
        <v>827</v>
      </c>
      <c r="D1050" t="s">
        <v>833</v>
      </c>
      <c r="E1050" t="s">
        <v>75</v>
      </c>
      <c r="F1050">
        <v>45092</v>
      </c>
    </row>
    <row r="1051" spans="1:6">
      <c r="A1051" t="s">
        <v>828</v>
      </c>
      <c r="B1051" t="s">
        <v>331</v>
      </c>
      <c r="C1051" t="s">
        <v>827</v>
      </c>
      <c r="D1051" t="s">
        <v>833</v>
      </c>
      <c r="E1051" t="s">
        <v>802</v>
      </c>
      <c r="F1051">
        <v>10673</v>
      </c>
    </row>
    <row r="1052" spans="1:6">
      <c r="A1052" t="s">
        <v>828</v>
      </c>
      <c r="B1052" t="s">
        <v>331</v>
      </c>
      <c r="C1052" t="s">
        <v>827</v>
      </c>
      <c r="D1052" t="s">
        <v>833</v>
      </c>
      <c r="E1052" t="s">
        <v>71</v>
      </c>
      <c r="F1052">
        <v>20504</v>
      </c>
    </row>
    <row r="1053" spans="1:6">
      <c r="A1053" t="s">
        <v>828</v>
      </c>
      <c r="B1053" t="s">
        <v>331</v>
      </c>
      <c r="C1053" t="s">
        <v>827</v>
      </c>
      <c r="D1053" t="s">
        <v>833</v>
      </c>
      <c r="E1053" t="s">
        <v>73</v>
      </c>
      <c r="F1053">
        <v>5573</v>
      </c>
    </row>
    <row r="1054" spans="1:6">
      <c r="A1054" t="s">
        <v>828</v>
      </c>
      <c r="B1054" t="s">
        <v>331</v>
      </c>
      <c r="C1054" t="s">
        <v>827</v>
      </c>
      <c r="D1054" t="s">
        <v>833</v>
      </c>
      <c r="E1054" t="s">
        <v>800</v>
      </c>
      <c r="F1054">
        <v>362</v>
      </c>
    </row>
    <row r="1055" spans="1:6">
      <c r="A1055" t="s">
        <v>828</v>
      </c>
      <c r="B1055" t="s">
        <v>331</v>
      </c>
      <c r="C1055" t="s">
        <v>827</v>
      </c>
      <c r="D1055" t="s">
        <v>832</v>
      </c>
      <c r="E1055" t="s">
        <v>70</v>
      </c>
      <c r="F1055">
        <v>1097129</v>
      </c>
    </row>
    <row r="1056" spans="1:6">
      <c r="A1056" t="s">
        <v>828</v>
      </c>
      <c r="B1056" t="s">
        <v>331</v>
      </c>
      <c r="C1056" t="s">
        <v>827</v>
      </c>
      <c r="D1056" t="s">
        <v>832</v>
      </c>
      <c r="E1056" t="s">
        <v>72</v>
      </c>
      <c r="F1056">
        <v>377744</v>
      </c>
    </row>
    <row r="1057" spans="1:6">
      <c r="A1057" t="s">
        <v>828</v>
      </c>
      <c r="B1057" t="s">
        <v>331</v>
      </c>
      <c r="C1057" t="s">
        <v>827</v>
      </c>
      <c r="D1057" t="s">
        <v>832</v>
      </c>
      <c r="E1057" t="s">
        <v>804</v>
      </c>
      <c r="F1057">
        <v>247133</v>
      </c>
    </row>
    <row r="1058" spans="1:6">
      <c r="A1058" t="s">
        <v>828</v>
      </c>
      <c r="B1058" t="s">
        <v>331</v>
      </c>
      <c r="C1058" t="s">
        <v>827</v>
      </c>
      <c r="D1058" t="s">
        <v>832</v>
      </c>
      <c r="E1058" t="s">
        <v>803</v>
      </c>
      <c r="F1058">
        <v>204707</v>
      </c>
    </row>
    <row r="1059" spans="1:6">
      <c r="A1059" t="s">
        <v>828</v>
      </c>
      <c r="B1059" t="s">
        <v>331</v>
      </c>
      <c r="C1059" t="s">
        <v>827</v>
      </c>
      <c r="D1059" t="s">
        <v>832</v>
      </c>
      <c r="E1059" t="s">
        <v>78</v>
      </c>
      <c r="F1059">
        <v>174533</v>
      </c>
    </row>
    <row r="1060" spans="1:6">
      <c r="A1060" t="s">
        <v>828</v>
      </c>
      <c r="B1060" t="s">
        <v>331</v>
      </c>
      <c r="C1060" t="s">
        <v>827</v>
      </c>
      <c r="D1060" t="s">
        <v>832</v>
      </c>
      <c r="E1060" t="s">
        <v>75</v>
      </c>
      <c r="F1060">
        <v>49592</v>
      </c>
    </row>
    <row r="1061" spans="1:6">
      <c r="A1061" t="s">
        <v>828</v>
      </c>
      <c r="B1061" t="s">
        <v>331</v>
      </c>
      <c r="C1061" t="s">
        <v>827</v>
      </c>
      <c r="D1061" t="s">
        <v>832</v>
      </c>
      <c r="E1061" t="s">
        <v>802</v>
      </c>
      <c r="F1061">
        <v>12658</v>
      </c>
    </row>
    <row r="1062" spans="1:6">
      <c r="A1062" t="s">
        <v>828</v>
      </c>
      <c r="B1062" t="s">
        <v>331</v>
      </c>
      <c r="C1062" t="s">
        <v>827</v>
      </c>
      <c r="D1062" t="s">
        <v>832</v>
      </c>
      <c r="E1062" t="s">
        <v>71</v>
      </c>
      <c r="F1062">
        <v>23233</v>
      </c>
    </row>
    <row r="1063" spans="1:6">
      <c r="A1063" t="s">
        <v>828</v>
      </c>
      <c r="B1063" t="s">
        <v>331</v>
      </c>
      <c r="C1063" t="s">
        <v>827</v>
      </c>
      <c r="D1063" t="s">
        <v>832</v>
      </c>
      <c r="E1063" t="s">
        <v>73</v>
      </c>
      <c r="F1063">
        <v>7066</v>
      </c>
    </row>
    <row r="1064" spans="1:6">
      <c r="A1064" t="s">
        <v>828</v>
      </c>
      <c r="B1064" t="s">
        <v>331</v>
      </c>
      <c r="C1064" t="s">
        <v>827</v>
      </c>
      <c r="D1064" t="s">
        <v>832</v>
      </c>
      <c r="E1064" t="s">
        <v>800</v>
      </c>
      <c r="F1064">
        <v>463</v>
      </c>
    </row>
    <row r="1065" spans="1:6">
      <c r="A1065" t="s">
        <v>828</v>
      </c>
      <c r="B1065" t="s">
        <v>331</v>
      </c>
      <c r="C1065" t="s">
        <v>827</v>
      </c>
      <c r="D1065" t="s">
        <v>831</v>
      </c>
      <c r="E1065" t="s">
        <v>70</v>
      </c>
      <c r="F1065">
        <v>1165864</v>
      </c>
    </row>
    <row r="1066" spans="1:6">
      <c r="A1066" t="s">
        <v>828</v>
      </c>
      <c r="B1066" t="s">
        <v>331</v>
      </c>
      <c r="C1066" t="s">
        <v>827</v>
      </c>
      <c r="D1066" t="s">
        <v>831</v>
      </c>
      <c r="E1066" t="s">
        <v>72</v>
      </c>
      <c r="F1066">
        <v>407973</v>
      </c>
    </row>
    <row r="1067" spans="1:6">
      <c r="A1067" t="s">
        <v>828</v>
      </c>
      <c r="B1067" t="s">
        <v>331</v>
      </c>
      <c r="C1067" t="s">
        <v>827</v>
      </c>
      <c r="D1067" t="s">
        <v>831</v>
      </c>
      <c r="E1067" t="s">
        <v>804</v>
      </c>
      <c r="F1067">
        <v>254756</v>
      </c>
    </row>
    <row r="1068" spans="1:6">
      <c r="A1068" t="s">
        <v>828</v>
      </c>
      <c r="B1068" t="s">
        <v>331</v>
      </c>
      <c r="C1068" t="s">
        <v>827</v>
      </c>
      <c r="D1068" t="s">
        <v>831</v>
      </c>
      <c r="E1068" t="s">
        <v>803</v>
      </c>
      <c r="F1068">
        <v>226315</v>
      </c>
    </row>
    <row r="1069" spans="1:6">
      <c r="A1069" t="s">
        <v>828</v>
      </c>
      <c r="B1069" t="s">
        <v>331</v>
      </c>
      <c r="C1069" t="s">
        <v>827</v>
      </c>
      <c r="D1069" t="s">
        <v>831</v>
      </c>
      <c r="E1069" t="s">
        <v>78</v>
      </c>
      <c r="F1069">
        <v>180367</v>
      </c>
    </row>
    <row r="1070" spans="1:6">
      <c r="A1070" t="s">
        <v>828</v>
      </c>
      <c r="B1070" t="s">
        <v>331</v>
      </c>
      <c r="C1070" t="s">
        <v>827</v>
      </c>
      <c r="D1070" t="s">
        <v>831</v>
      </c>
      <c r="E1070" t="s">
        <v>75</v>
      </c>
      <c r="F1070">
        <v>54245</v>
      </c>
    </row>
    <row r="1071" spans="1:6">
      <c r="A1071" t="s">
        <v>828</v>
      </c>
      <c r="B1071" t="s">
        <v>331</v>
      </c>
      <c r="C1071" t="s">
        <v>827</v>
      </c>
      <c r="D1071" t="s">
        <v>831</v>
      </c>
      <c r="E1071" t="s">
        <v>802</v>
      </c>
      <c r="F1071">
        <v>14279</v>
      </c>
    </row>
    <row r="1072" spans="1:6">
      <c r="A1072" t="s">
        <v>828</v>
      </c>
      <c r="B1072" t="s">
        <v>331</v>
      </c>
      <c r="C1072" t="s">
        <v>827</v>
      </c>
      <c r="D1072" t="s">
        <v>831</v>
      </c>
      <c r="E1072" t="s">
        <v>71</v>
      </c>
      <c r="F1072">
        <v>20940</v>
      </c>
    </row>
    <row r="1073" spans="1:6">
      <c r="A1073" t="s">
        <v>828</v>
      </c>
      <c r="B1073" t="s">
        <v>331</v>
      </c>
      <c r="C1073" t="s">
        <v>827</v>
      </c>
      <c r="D1073" t="s">
        <v>831</v>
      </c>
      <c r="E1073" t="s">
        <v>73</v>
      </c>
      <c r="F1073">
        <v>6515</v>
      </c>
    </row>
    <row r="1074" spans="1:6">
      <c r="A1074" t="s">
        <v>828</v>
      </c>
      <c r="B1074" t="s">
        <v>331</v>
      </c>
      <c r="C1074" t="s">
        <v>827</v>
      </c>
      <c r="D1074" t="s">
        <v>831</v>
      </c>
      <c r="E1074" t="s">
        <v>800</v>
      </c>
      <c r="F1074">
        <v>474</v>
      </c>
    </row>
    <row r="1075" spans="1:6">
      <c r="A1075" t="s">
        <v>828</v>
      </c>
      <c r="B1075" t="s">
        <v>331</v>
      </c>
      <c r="C1075" t="s">
        <v>827</v>
      </c>
      <c r="D1075" t="s">
        <v>830</v>
      </c>
      <c r="E1075" t="s">
        <v>70</v>
      </c>
      <c r="F1075">
        <v>1265072</v>
      </c>
    </row>
    <row r="1076" spans="1:6">
      <c r="A1076" t="s">
        <v>828</v>
      </c>
      <c r="B1076" t="s">
        <v>331</v>
      </c>
      <c r="C1076" t="s">
        <v>827</v>
      </c>
      <c r="D1076" t="s">
        <v>830</v>
      </c>
      <c r="E1076" t="s">
        <v>72</v>
      </c>
      <c r="F1076">
        <v>431095</v>
      </c>
    </row>
    <row r="1077" spans="1:6">
      <c r="A1077" t="s">
        <v>828</v>
      </c>
      <c r="B1077" t="s">
        <v>331</v>
      </c>
      <c r="C1077" t="s">
        <v>827</v>
      </c>
      <c r="D1077" t="s">
        <v>830</v>
      </c>
      <c r="E1077" t="s">
        <v>804</v>
      </c>
      <c r="F1077">
        <v>278299</v>
      </c>
    </row>
    <row r="1078" spans="1:6">
      <c r="A1078" t="s">
        <v>828</v>
      </c>
      <c r="B1078" t="s">
        <v>331</v>
      </c>
      <c r="C1078" t="s">
        <v>827</v>
      </c>
      <c r="D1078" t="s">
        <v>830</v>
      </c>
      <c r="E1078" t="s">
        <v>803</v>
      </c>
      <c r="F1078">
        <v>241664</v>
      </c>
    </row>
    <row r="1079" spans="1:6">
      <c r="A1079" t="s">
        <v>828</v>
      </c>
      <c r="B1079" t="s">
        <v>331</v>
      </c>
      <c r="C1079" t="s">
        <v>827</v>
      </c>
      <c r="D1079" t="s">
        <v>830</v>
      </c>
      <c r="E1079" t="s">
        <v>78</v>
      </c>
      <c r="F1079">
        <v>201065</v>
      </c>
    </row>
    <row r="1080" spans="1:6">
      <c r="A1080" t="s">
        <v>828</v>
      </c>
      <c r="B1080" t="s">
        <v>331</v>
      </c>
      <c r="C1080" t="s">
        <v>827</v>
      </c>
      <c r="D1080" t="s">
        <v>830</v>
      </c>
      <c r="E1080" t="s">
        <v>75</v>
      </c>
      <c r="F1080">
        <v>64735</v>
      </c>
    </row>
    <row r="1081" spans="1:6">
      <c r="A1081" t="s">
        <v>828</v>
      </c>
      <c r="B1081" t="s">
        <v>331</v>
      </c>
      <c r="C1081" t="s">
        <v>827</v>
      </c>
      <c r="D1081" t="s">
        <v>830</v>
      </c>
      <c r="E1081" t="s">
        <v>802</v>
      </c>
      <c r="F1081">
        <v>18736</v>
      </c>
    </row>
    <row r="1082" spans="1:6">
      <c r="A1082" t="s">
        <v>828</v>
      </c>
      <c r="B1082" t="s">
        <v>331</v>
      </c>
      <c r="C1082" t="s">
        <v>827</v>
      </c>
      <c r="D1082" t="s">
        <v>830</v>
      </c>
      <c r="E1082" t="s">
        <v>71</v>
      </c>
      <c r="F1082">
        <v>22389</v>
      </c>
    </row>
    <row r="1083" spans="1:6">
      <c r="A1083" t="s">
        <v>828</v>
      </c>
      <c r="B1083" t="s">
        <v>331</v>
      </c>
      <c r="C1083" t="s">
        <v>827</v>
      </c>
      <c r="D1083" t="s">
        <v>830</v>
      </c>
      <c r="E1083" t="s">
        <v>73</v>
      </c>
      <c r="F1083">
        <v>6586</v>
      </c>
    </row>
    <row r="1084" spans="1:6">
      <c r="A1084" t="s">
        <v>828</v>
      </c>
      <c r="B1084" t="s">
        <v>331</v>
      </c>
      <c r="C1084" t="s">
        <v>827</v>
      </c>
      <c r="D1084" t="s">
        <v>830</v>
      </c>
      <c r="E1084" t="s">
        <v>800</v>
      </c>
      <c r="F1084">
        <v>503</v>
      </c>
    </row>
    <row r="1085" spans="1:6">
      <c r="A1085" t="s">
        <v>828</v>
      </c>
      <c r="B1085" t="s">
        <v>331</v>
      </c>
      <c r="C1085" t="s">
        <v>827</v>
      </c>
      <c r="D1085" t="s">
        <v>845</v>
      </c>
      <c r="E1085" t="s">
        <v>70</v>
      </c>
      <c r="F1085">
        <v>1354282</v>
      </c>
    </row>
    <row r="1086" spans="1:6">
      <c r="A1086" t="s">
        <v>828</v>
      </c>
      <c r="B1086" t="s">
        <v>331</v>
      </c>
      <c r="C1086" t="s">
        <v>827</v>
      </c>
      <c r="D1086" t="s">
        <v>845</v>
      </c>
      <c r="E1086" t="s">
        <v>72</v>
      </c>
      <c r="F1086">
        <v>466286</v>
      </c>
    </row>
    <row r="1087" spans="1:6">
      <c r="A1087" t="s">
        <v>828</v>
      </c>
      <c r="B1087" t="s">
        <v>331</v>
      </c>
      <c r="C1087" t="s">
        <v>827</v>
      </c>
      <c r="D1087" t="s">
        <v>845</v>
      </c>
      <c r="E1087" t="s">
        <v>804</v>
      </c>
      <c r="F1087">
        <v>288299</v>
      </c>
    </row>
    <row r="1088" spans="1:6">
      <c r="A1088" t="s">
        <v>828</v>
      </c>
      <c r="B1088" t="s">
        <v>331</v>
      </c>
      <c r="C1088" t="s">
        <v>827</v>
      </c>
      <c r="D1088" t="s">
        <v>845</v>
      </c>
      <c r="E1088" t="s">
        <v>803</v>
      </c>
      <c r="F1088">
        <v>250102</v>
      </c>
    </row>
    <row r="1089" spans="1:6">
      <c r="A1089" t="s">
        <v>828</v>
      </c>
      <c r="B1089" t="s">
        <v>331</v>
      </c>
      <c r="C1089" t="s">
        <v>827</v>
      </c>
      <c r="D1089" t="s">
        <v>845</v>
      </c>
      <c r="E1089" t="s">
        <v>78</v>
      </c>
      <c r="F1089">
        <v>219914</v>
      </c>
    </row>
    <row r="1090" spans="1:6">
      <c r="A1090" t="s">
        <v>828</v>
      </c>
      <c r="B1090" t="s">
        <v>331</v>
      </c>
      <c r="C1090" t="s">
        <v>827</v>
      </c>
      <c r="D1090" t="s">
        <v>845</v>
      </c>
      <c r="E1090" t="s">
        <v>75</v>
      </c>
      <c r="F1090">
        <v>76894</v>
      </c>
    </row>
    <row r="1091" spans="1:6">
      <c r="A1091" t="s">
        <v>828</v>
      </c>
      <c r="B1091" t="s">
        <v>331</v>
      </c>
      <c r="C1091" t="s">
        <v>827</v>
      </c>
      <c r="D1091" t="s">
        <v>845</v>
      </c>
      <c r="E1091" t="s">
        <v>802</v>
      </c>
      <c r="F1091">
        <v>21397</v>
      </c>
    </row>
    <row r="1092" spans="1:6">
      <c r="A1092" t="s">
        <v>828</v>
      </c>
      <c r="B1092" t="s">
        <v>331</v>
      </c>
      <c r="C1092" t="s">
        <v>827</v>
      </c>
      <c r="D1092" t="s">
        <v>845</v>
      </c>
      <c r="E1092" t="s">
        <v>71</v>
      </c>
      <c r="F1092">
        <v>23611</v>
      </c>
    </row>
    <row r="1093" spans="1:6">
      <c r="A1093" t="s">
        <v>828</v>
      </c>
      <c r="B1093" t="s">
        <v>331</v>
      </c>
      <c r="C1093" t="s">
        <v>827</v>
      </c>
      <c r="D1093" t="s">
        <v>845</v>
      </c>
      <c r="E1093" t="s">
        <v>73</v>
      </c>
      <c r="F1093">
        <v>7400</v>
      </c>
    </row>
    <row r="1094" spans="1:6">
      <c r="A1094" t="s">
        <v>828</v>
      </c>
      <c r="B1094" t="s">
        <v>331</v>
      </c>
      <c r="C1094" t="s">
        <v>827</v>
      </c>
      <c r="D1094" t="s">
        <v>845</v>
      </c>
      <c r="E1094" t="s">
        <v>800</v>
      </c>
      <c r="F1094">
        <v>379</v>
      </c>
    </row>
    <row r="1095" spans="1:6">
      <c r="A1095" t="s">
        <v>828</v>
      </c>
      <c r="B1095" t="s">
        <v>331</v>
      </c>
      <c r="C1095" t="s">
        <v>827</v>
      </c>
      <c r="D1095" t="s">
        <v>844</v>
      </c>
      <c r="E1095" t="s">
        <v>70</v>
      </c>
      <c r="F1095">
        <v>1254368</v>
      </c>
    </row>
    <row r="1096" spans="1:6">
      <c r="A1096" t="s">
        <v>828</v>
      </c>
      <c r="B1096" t="s">
        <v>331</v>
      </c>
      <c r="C1096" t="s">
        <v>827</v>
      </c>
      <c r="D1096" t="s">
        <v>844</v>
      </c>
      <c r="E1096" t="s">
        <v>72</v>
      </c>
      <c r="F1096">
        <v>415609</v>
      </c>
    </row>
    <row r="1097" spans="1:6">
      <c r="A1097" t="s">
        <v>828</v>
      </c>
      <c r="B1097" t="s">
        <v>331</v>
      </c>
      <c r="C1097" t="s">
        <v>827</v>
      </c>
      <c r="D1097" t="s">
        <v>844</v>
      </c>
      <c r="E1097" t="s">
        <v>804</v>
      </c>
      <c r="F1097">
        <v>253289</v>
      </c>
    </row>
    <row r="1098" spans="1:6">
      <c r="A1098" t="s">
        <v>828</v>
      </c>
      <c r="B1098" t="s">
        <v>331</v>
      </c>
      <c r="C1098" t="s">
        <v>827</v>
      </c>
      <c r="D1098" t="s">
        <v>844</v>
      </c>
      <c r="E1098" t="s">
        <v>803</v>
      </c>
      <c r="F1098">
        <v>231170</v>
      </c>
    </row>
    <row r="1099" spans="1:6">
      <c r="A1099" t="s">
        <v>828</v>
      </c>
      <c r="B1099" t="s">
        <v>331</v>
      </c>
      <c r="C1099" t="s">
        <v>827</v>
      </c>
      <c r="D1099" t="s">
        <v>844</v>
      </c>
      <c r="E1099" t="s">
        <v>78</v>
      </c>
      <c r="F1099">
        <v>221160</v>
      </c>
    </row>
    <row r="1100" spans="1:6">
      <c r="A1100" t="s">
        <v>828</v>
      </c>
      <c r="B1100" t="s">
        <v>331</v>
      </c>
      <c r="C1100" t="s">
        <v>827</v>
      </c>
      <c r="D1100" t="s">
        <v>844</v>
      </c>
      <c r="E1100" t="s">
        <v>75</v>
      </c>
      <c r="F1100">
        <v>76561</v>
      </c>
    </row>
    <row r="1101" spans="1:6">
      <c r="A1101" t="s">
        <v>828</v>
      </c>
      <c r="B1101" t="s">
        <v>331</v>
      </c>
      <c r="C1101" t="s">
        <v>827</v>
      </c>
      <c r="D1101" t="s">
        <v>844</v>
      </c>
      <c r="E1101" t="s">
        <v>802</v>
      </c>
      <c r="F1101">
        <v>23648</v>
      </c>
    </row>
    <row r="1102" spans="1:6">
      <c r="A1102" t="s">
        <v>828</v>
      </c>
      <c r="B1102" t="s">
        <v>331</v>
      </c>
      <c r="C1102" t="s">
        <v>827</v>
      </c>
      <c r="D1102" t="s">
        <v>844</v>
      </c>
      <c r="E1102" t="s">
        <v>71</v>
      </c>
      <c r="F1102">
        <v>26903</v>
      </c>
    </row>
    <row r="1103" spans="1:6">
      <c r="A1103" t="s">
        <v>828</v>
      </c>
      <c r="B1103" t="s">
        <v>331</v>
      </c>
      <c r="C1103" t="s">
        <v>827</v>
      </c>
      <c r="D1103" t="s">
        <v>844</v>
      </c>
      <c r="E1103" t="s">
        <v>73</v>
      </c>
      <c r="F1103">
        <v>5558</v>
      </c>
    </row>
    <row r="1104" spans="1:6">
      <c r="A1104" t="s">
        <v>828</v>
      </c>
      <c r="B1104" t="s">
        <v>331</v>
      </c>
      <c r="C1104" t="s">
        <v>827</v>
      </c>
      <c r="D1104" t="s">
        <v>844</v>
      </c>
      <c r="E1104" t="s">
        <v>800</v>
      </c>
      <c r="F1104">
        <v>470</v>
      </c>
    </row>
    <row r="1105" spans="1:6">
      <c r="A1105" t="s">
        <v>828</v>
      </c>
      <c r="B1105" t="s">
        <v>331</v>
      </c>
      <c r="C1105" t="s">
        <v>827</v>
      </c>
      <c r="D1105" t="s">
        <v>843</v>
      </c>
      <c r="E1105" t="s">
        <v>70</v>
      </c>
      <c r="F1105">
        <v>882010</v>
      </c>
    </row>
    <row r="1106" spans="1:6">
      <c r="A1106" t="s">
        <v>828</v>
      </c>
      <c r="B1106" t="s">
        <v>331</v>
      </c>
      <c r="C1106" t="s">
        <v>827</v>
      </c>
      <c r="D1106" t="s">
        <v>843</v>
      </c>
      <c r="E1106" t="s">
        <v>72</v>
      </c>
      <c r="F1106">
        <v>293966</v>
      </c>
    </row>
    <row r="1107" spans="1:6">
      <c r="A1107" t="s">
        <v>828</v>
      </c>
      <c r="B1107" t="s">
        <v>331</v>
      </c>
      <c r="C1107" t="s">
        <v>827</v>
      </c>
      <c r="D1107" t="s">
        <v>843</v>
      </c>
      <c r="E1107" t="s">
        <v>804</v>
      </c>
      <c r="F1107">
        <v>173198</v>
      </c>
    </row>
    <row r="1108" spans="1:6">
      <c r="A1108" t="s">
        <v>828</v>
      </c>
      <c r="B1108" t="s">
        <v>331</v>
      </c>
      <c r="C1108" t="s">
        <v>827</v>
      </c>
      <c r="D1108" t="s">
        <v>843</v>
      </c>
      <c r="E1108" t="s">
        <v>803</v>
      </c>
      <c r="F1108">
        <v>164227</v>
      </c>
    </row>
    <row r="1109" spans="1:6">
      <c r="A1109" t="s">
        <v>828</v>
      </c>
      <c r="B1109" t="s">
        <v>331</v>
      </c>
      <c r="C1109" t="s">
        <v>827</v>
      </c>
      <c r="D1109" t="s">
        <v>843</v>
      </c>
      <c r="E1109" t="s">
        <v>78</v>
      </c>
      <c r="F1109">
        <v>158826</v>
      </c>
    </row>
    <row r="1110" spans="1:6">
      <c r="A1110" t="s">
        <v>828</v>
      </c>
      <c r="B1110" t="s">
        <v>331</v>
      </c>
      <c r="C1110" t="s">
        <v>827</v>
      </c>
      <c r="D1110" t="s">
        <v>843</v>
      </c>
      <c r="E1110" t="s">
        <v>75</v>
      </c>
      <c r="F1110">
        <v>52903</v>
      </c>
    </row>
    <row r="1111" spans="1:6">
      <c r="A1111" t="s">
        <v>828</v>
      </c>
      <c r="B1111" t="s">
        <v>331</v>
      </c>
      <c r="C1111" t="s">
        <v>827</v>
      </c>
      <c r="D1111" t="s">
        <v>843</v>
      </c>
      <c r="E1111" t="s">
        <v>802</v>
      </c>
      <c r="F1111">
        <v>17230</v>
      </c>
    </row>
    <row r="1112" spans="1:6">
      <c r="A1112" t="s">
        <v>828</v>
      </c>
      <c r="B1112" t="s">
        <v>331</v>
      </c>
      <c r="C1112" t="s">
        <v>827</v>
      </c>
      <c r="D1112" t="s">
        <v>843</v>
      </c>
      <c r="E1112" t="s">
        <v>71</v>
      </c>
      <c r="F1112">
        <v>18546</v>
      </c>
    </row>
    <row r="1113" spans="1:6">
      <c r="A1113" t="s">
        <v>828</v>
      </c>
      <c r="B1113" t="s">
        <v>331</v>
      </c>
      <c r="C1113" t="s">
        <v>827</v>
      </c>
      <c r="D1113" t="s">
        <v>843</v>
      </c>
      <c r="E1113" t="s">
        <v>73</v>
      </c>
      <c r="F1113">
        <v>2970</v>
      </c>
    </row>
    <row r="1114" spans="1:6">
      <c r="A1114" t="s">
        <v>828</v>
      </c>
      <c r="B1114" t="s">
        <v>331</v>
      </c>
      <c r="C1114" t="s">
        <v>827</v>
      </c>
      <c r="D1114" t="s">
        <v>843</v>
      </c>
      <c r="E1114" t="s">
        <v>800</v>
      </c>
      <c r="F1114">
        <v>144</v>
      </c>
    </row>
    <row r="1115" spans="1:6">
      <c r="A1115" t="s">
        <v>828</v>
      </c>
      <c r="B1115" t="s">
        <v>331</v>
      </c>
      <c r="C1115" t="s">
        <v>827</v>
      </c>
      <c r="D1115" t="s">
        <v>842</v>
      </c>
      <c r="E1115" t="s">
        <v>70</v>
      </c>
      <c r="F1115">
        <v>536905</v>
      </c>
    </row>
    <row r="1116" spans="1:6">
      <c r="A1116" t="s">
        <v>828</v>
      </c>
      <c r="B1116" t="s">
        <v>331</v>
      </c>
      <c r="C1116" t="s">
        <v>827</v>
      </c>
      <c r="D1116" t="s">
        <v>842</v>
      </c>
      <c r="E1116" t="s">
        <v>72</v>
      </c>
      <c r="F1116">
        <v>178118</v>
      </c>
    </row>
    <row r="1117" spans="1:6">
      <c r="A1117" t="s">
        <v>828</v>
      </c>
      <c r="B1117" t="s">
        <v>331</v>
      </c>
      <c r="C1117" t="s">
        <v>827</v>
      </c>
      <c r="D1117" t="s">
        <v>842</v>
      </c>
      <c r="E1117" t="s">
        <v>804</v>
      </c>
      <c r="F1117">
        <v>101883</v>
      </c>
    </row>
    <row r="1118" spans="1:6">
      <c r="A1118" t="s">
        <v>828</v>
      </c>
      <c r="B1118" t="s">
        <v>331</v>
      </c>
      <c r="C1118" t="s">
        <v>827</v>
      </c>
      <c r="D1118" t="s">
        <v>842</v>
      </c>
      <c r="E1118" t="s">
        <v>803</v>
      </c>
      <c r="F1118">
        <v>96425</v>
      </c>
    </row>
    <row r="1119" spans="1:6">
      <c r="A1119" t="s">
        <v>828</v>
      </c>
      <c r="B1119" t="s">
        <v>331</v>
      </c>
      <c r="C1119" t="s">
        <v>827</v>
      </c>
      <c r="D1119" t="s">
        <v>842</v>
      </c>
      <c r="E1119" t="s">
        <v>78</v>
      </c>
      <c r="F1119">
        <v>105680</v>
      </c>
    </row>
    <row r="1120" spans="1:6">
      <c r="A1120" t="s">
        <v>828</v>
      </c>
      <c r="B1120" t="s">
        <v>331</v>
      </c>
      <c r="C1120" t="s">
        <v>827</v>
      </c>
      <c r="D1120" t="s">
        <v>842</v>
      </c>
      <c r="E1120" t="s">
        <v>75</v>
      </c>
      <c r="F1120">
        <v>31642</v>
      </c>
    </row>
    <row r="1121" spans="1:6">
      <c r="A1121" t="s">
        <v>828</v>
      </c>
      <c r="B1121" t="s">
        <v>331</v>
      </c>
      <c r="C1121" t="s">
        <v>827</v>
      </c>
      <c r="D1121" t="s">
        <v>842</v>
      </c>
      <c r="E1121" t="s">
        <v>802</v>
      </c>
      <c r="F1121">
        <v>10711</v>
      </c>
    </row>
    <row r="1122" spans="1:6">
      <c r="A1122" t="s">
        <v>828</v>
      </c>
      <c r="B1122" t="s">
        <v>331</v>
      </c>
      <c r="C1122" t="s">
        <v>827</v>
      </c>
      <c r="D1122" t="s">
        <v>842</v>
      </c>
      <c r="E1122" t="s">
        <v>71</v>
      </c>
      <c r="F1122">
        <v>10887</v>
      </c>
    </row>
    <row r="1123" spans="1:6">
      <c r="A1123" t="s">
        <v>828</v>
      </c>
      <c r="B1123" t="s">
        <v>331</v>
      </c>
      <c r="C1123" t="s">
        <v>827</v>
      </c>
      <c r="D1123" t="s">
        <v>842</v>
      </c>
      <c r="E1123" t="s">
        <v>73</v>
      </c>
      <c r="F1123">
        <v>1488</v>
      </c>
    </row>
    <row r="1124" spans="1:6">
      <c r="A1124" t="s">
        <v>828</v>
      </c>
      <c r="B1124" t="s">
        <v>331</v>
      </c>
      <c r="C1124" t="s">
        <v>827</v>
      </c>
      <c r="D1124" t="s">
        <v>842</v>
      </c>
      <c r="E1124" t="s">
        <v>800</v>
      </c>
      <c r="F1124">
        <v>71</v>
      </c>
    </row>
    <row r="1125" spans="1:6">
      <c r="A1125" t="s">
        <v>828</v>
      </c>
      <c r="B1125" t="s">
        <v>331</v>
      </c>
      <c r="C1125" t="s">
        <v>827</v>
      </c>
      <c r="D1125" t="s">
        <v>841</v>
      </c>
      <c r="E1125" t="s">
        <v>70</v>
      </c>
      <c r="F1125">
        <v>323926</v>
      </c>
    </row>
    <row r="1126" spans="1:6">
      <c r="A1126" t="s">
        <v>828</v>
      </c>
      <c r="B1126" t="s">
        <v>331</v>
      </c>
      <c r="C1126" t="s">
        <v>827</v>
      </c>
      <c r="D1126" t="s">
        <v>841</v>
      </c>
      <c r="E1126" t="s">
        <v>72</v>
      </c>
      <c r="F1126">
        <v>108142</v>
      </c>
    </row>
    <row r="1127" spans="1:6">
      <c r="A1127" t="s">
        <v>828</v>
      </c>
      <c r="B1127" t="s">
        <v>331</v>
      </c>
      <c r="C1127" t="s">
        <v>827</v>
      </c>
      <c r="D1127" t="s">
        <v>841</v>
      </c>
      <c r="E1127" t="s">
        <v>804</v>
      </c>
      <c r="F1127">
        <v>59076</v>
      </c>
    </row>
    <row r="1128" spans="1:6">
      <c r="A1128" t="s">
        <v>828</v>
      </c>
      <c r="B1128" t="s">
        <v>331</v>
      </c>
      <c r="C1128" t="s">
        <v>827</v>
      </c>
      <c r="D1128" t="s">
        <v>841</v>
      </c>
      <c r="E1128" t="s">
        <v>803</v>
      </c>
      <c r="F1128">
        <v>54776</v>
      </c>
    </row>
    <row r="1129" spans="1:6">
      <c r="A1129" t="s">
        <v>828</v>
      </c>
      <c r="B1129" t="s">
        <v>331</v>
      </c>
      <c r="C1129" t="s">
        <v>827</v>
      </c>
      <c r="D1129" t="s">
        <v>841</v>
      </c>
      <c r="E1129" t="s">
        <v>78</v>
      </c>
      <c r="F1129">
        <v>67933</v>
      </c>
    </row>
    <row r="1130" spans="1:6">
      <c r="A1130" t="s">
        <v>828</v>
      </c>
      <c r="B1130" t="s">
        <v>331</v>
      </c>
      <c r="C1130" t="s">
        <v>827</v>
      </c>
      <c r="D1130" t="s">
        <v>841</v>
      </c>
      <c r="E1130" t="s">
        <v>75</v>
      </c>
      <c r="F1130">
        <v>20265</v>
      </c>
    </row>
    <row r="1131" spans="1:6">
      <c r="A1131" t="s">
        <v>828</v>
      </c>
      <c r="B1131" t="s">
        <v>331</v>
      </c>
      <c r="C1131" t="s">
        <v>827</v>
      </c>
      <c r="D1131" t="s">
        <v>841</v>
      </c>
      <c r="E1131" t="s">
        <v>802</v>
      </c>
      <c r="F1131">
        <v>6822</v>
      </c>
    </row>
    <row r="1132" spans="1:6">
      <c r="A1132" t="s">
        <v>828</v>
      </c>
      <c r="B1132" t="s">
        <v>331</v>
      </c>
      <c r="C1132" t="s">
        <v>827</v>
      </c>
      <c r="D1132" t="s">
        <v>841</v>
      </c>
      <c r="E1132" t="s">
        <v>71</v>
      </c>
      <c r="F1132">
        <v>6258</v>
      </c>
    </row>
    <row r="1133" spans="1:6">
      <c r="A1133" t="s">
        <v>828</v>
      </c>
      <c r="B1133" t="s">
        <v>331</v>
      </c>
      <c r="C1133" t="s">
        <v>827</v>
      </c>
      <c r="D1133" t="s">
        <v>841</v>
      </c>
      <c r="E1133" t="s">
        <v>73</v>
      </c>
      <c r="F1133">
        <v>587</v>
      </c>
    </row>
    <row r="1134" spans="1:6">
      <c r="A1134" t="s">
        <v>828</v>
      </c>
      <c r="B1134" t="s">
        <v>331</v>
      </c>
      <c r="C1134" t="s">
        <v>827</v>
      </c>
      <c r="D1134" t="s">
        <v>841</v>
      </c>
      <c r="E1134" t="s">
        <v>800</v>
      </c>
      <c r="F1134">
        <v>67</v>
      </c>
    </row>
    <row r="1135" spans="1:6">
      <c r="A1135" t="s">
        <v>828</v>
      </c>
      <c r="B1135" t="s">
        <v>331</v>
      </c>
      <c r="C1135" t="s">
        <v>827</v>
      </c>
      <c r="D1135" t="s">
        <v>840</v>
      </c>
      <c r="E1135" t="s">
        <v>70</v>
      </c>
      <c r="F1135">
        <v>197527</v>
      </c>
    </row>
    <row r="1136" spans="1:6">
      <c r="A1136" t="s">
        <v>828</v>
      </c>
      <c r="B1136" t="s">
        <v>331</v>
      </c>
      <c r="C1136" t="s">
        <v>827</v>
      </c>
      <c r="D1136" t="s">
        <v>840</v>
      </c>
      <c r="E1136" t="s">
        <v>72</v>
      </c>
      <c r="F1136">
        <v>68294</v>
      </c>
    </row>
    <row r="1137" spans="1:6">
      <c r="A1137" t="s">
        <v>828</v>
      </c>
      <c r="B1137" t="s">
        <v>331</v>
      </c>
      <c r="C1137" t="s">
        <v>827</v>
      </c>
      <c r="D1137" t="s">
        <v>840</v>
      </c>
      <c r="E1137" t="s">
        <v>804</v>
      </c>
      <c r="F1137">
        <v>37084</v>
      </c>
    </row>
    <row r="1138" spans="1:6">
      <c r="A1138" t="s">
        <v>828</v>
      </c>
      <c r="B1138" t="s">
        <v>331</v>
      </c>
      <c r="C1138" t="s">
        <v>827</v>
      </c>
      <c r="D1138" t="s">
        <v>840</v>
      </c>
      <c r="E1138" t="s">
        <v>803</v>
      </c>
      <c r="F1138">
        <v>30551</v>
      </c>
    </row>
    <row r="1139" spans="1:6">
      <c r="A1139" t="s">
        <v>828</v>
      </c>
      <c r="B1139" t="s">
        <v>331</v>
      </c>
      <c r="C1139" t="s">
        <v>827</v>
      </c>
      <c r="D1139" t="s">
        <v>840</v>
      </c>
      <c r="E1139" t="s">
        <v>78</v>
      </c>
      <c r="F1139">
        <v>40695</v>
      </c>
    </row>
    <row r="1140" spans="1:6">
      <c r="A1140" t="s">
        <v>828</v>
      </c>
      <c r="B1140" t="s">
        <v>331</v>
      </c>
      <c r="C1140" t="s">
        <v>827</v>
      </c>
      <c r="D1140" t="s">
        <v>840</v>
      </c>
      <c r="E1140" t="s">
        <v>75</v>
      </c>
      <c r="F1140">
        <v>12883</v>
      </c>
    </row>
    <row r="1141" spans="1:6">
      <c r="A1141" t="s">
        <v>828</v>
      </c>
      <c r="B1141" t="s">
        <v>331</v>
      </c>
      <c r="C1141" t="s">
        <v>827</v>
      </c>
      <c r="D1141" t="s">
        <v>840</v>
      </c>
      <c r="E1141" t="s">
        <v>802</v>
      </c>
      <c r="F1141">
        <v>3952</v>
      </c>
    </row>
    <row r="1142" spans="1:6">
      <c r="A1142" t="s">
        <v>828</v>
      </c>
      <c r="B1142" t="s">
        <v>331</v>
      </c>
      <c r="C1142" t="s">
        <v>827</v>
      </c>
      <c r="D1142" t="s">
        <v>840</v>
      </c>
      <c r="E1142" t="s">
        <v>71</v>
      </c>
      <c r="F1142">
        <v>3705</v>
      </c>
    </row>
    <row r="1143" spans="1:6">
      <c r="A1143" t="s">
        <v>828</v>
      </c>
      <c r="B1143" t="s">
        <v>331</v>
      </c>
      <c r="C1143" t="s">
        <v>827</v>
      </c>
      <c r="D1143" t="s">
        <v>840</v>
      </c>
      <c r="E1143" t="s">
        <v>73</v>
      </c>
      <c r="F1143">
        <v>316</v>
      </c>
    </row>
    <row r="1144" spans="1:6">
      <c r="A1144" t="s">
        <v>828</v>
      </c>
      <c r="B1144" t="s">
        <v>331</v>
      </c>
      <c r="C1144" t="s">
        <v>827</v>
      </c>
      <c r="D1144" t="s">
        <v>840</v>
      </c>
      <c r="E1144" t="s">
        <v>800</v>
      </c>
      <c r="F1144">
        <v>47</v>
      </c>
    </row>
    <row r="1145" spans="1:6">
      <c r="A1145" t="s">
        <v>828</v>
      </c>
      <c r="B1145" t="s">
        <v>331</v>
      </c>
      <c r="C1145" t="s">
        <v>827</v>
      </c>
      <c r="D1145" t="s">
        <v>839</v>
      </c>
      <c r="E1145" t="s">
        <v>70</v>
      </c>
      <c r="F1145">
        <v>77664</v>
      </c>
    </row>
    <row r="1146" spans="1:6">
      <c r="A1146" t="s">
        <v>828</v>
      </c>
      <c r="B1146" t="s">
        <v>331</v>
      </c>
      <c r="C1146" t="s">
        <v>827</v>
      </c>
      <c r="D1146" t="s">
        <v>839</v>
      </c>
      <c r="E1146" t="s">
        <v>72</v>
      </c>
      <c r="F1146">
        <v>27331</v>
      </c>
    </row>
    <row r="1147" spans="1:6">
      <c r="A1147" t="s">
        <v>828</v>
      </c>
      <c r="B1147" t="s">
        <v>331</v>
      </c>
      <c r="C1147" t="s">
        <v>827</v>
      </c>
      <c r="D1147" t="s">
        <v>839</v>
      </c>
      <c r="E1147" t="s">
        <v>804</v>
      </c>
      <c r="F1147">
        <v>14712</v>
      </c>
    </row>
    <row r="1148" spans="1:6">
      <c r="A1148" t="s">
        <v>828</v>
      </c>
      <c r="B1148" t="s">
        <v>331</v>
      </c>
      <c r="C1148" t="s">
        <v>827</v>
      </c>
      <c r="D1148" t="s">
        <v>839</v>
      </c>
      <c r="E1148" t="s">
        <v>803</v>
      </c>
      <c r="F1148">
        <v>11231</v>
      </c>
    </row>
    <row r="1149" spans="1:6">
      <c r="A1149" t="s">
        <v>828</v>
      </c>
      <c r="B1149" t="s">
        <v>331</v>
      </c>
      <c r="C1149" t="s">
        <v>827</v>
      </c>
      <c r="D1149" t="s">
        <v>839</v>
      </c>
      <c r="E1149" t="s">
        <v>78</v>
      </c>
      <c r="F1149">
        <v>15849</v>
      </c>
    </row>
    <row r="1150" spans="1:6">
      <c r="A1150" t="s">
        <v>828</v>
      </c>
      <c r="B1150" t="s">
        <v>331</v>
      </c>
      <c r="C1150" t="s">
        <v>827</v>
      </c>
      <c r="D1150" t="s">
        <v>839</v>
      </c>
      <c r="E1150" t="s">
        <v>75</v>
      </c>
      <c r="F1150">
        <v>5166</v>
      </c>
    </row>
    <row r="1151" spans="1:6">
      <c r="A1151" t="s">
        <v>828</v>
      </c>
      <c r="B1151" t="s">
        <v>331</v>
      </c>
      <c r="C1151" t="s">
        <v>827</v>
      </c>
      <c r="D1151" t="s">
        <v>839</v>
      </c>
      <c r="E1151" t="s">
        <v>802</v>
      </c>
      <c r="F1151">
        <v>1572</v>
      </c>
    </row>
    <row r="1152" spans="1:6">
      <c r="A1152" t="s">
        <v>828</v>
      </c>
      <c r="B1152" t="s">
        <v>331</v>
      </c>
      <c r="C1152" t="s">
        <v>827</v>
      </c>
      <c r="D1152" t="s">
        <v>839</v>
      </c>
      <c r="E1152" t="s">
        <v>71</v>
      </c>
      <c r="F1152">
        <v>1711</v>
      </c>
    </row>
    <row r="1153" spans="1:6">
      <c r="A1153" t="s">
        <v>828</v>
      </c>
      <c r="B1153" t="s">
        <v>331</v>
      </c>
      <c r="C1153" t="s">
        <v>827</v>
      </c>
      <c r="D1153" t="s">
        <v>839</v>
      </c>
      <c r="E1153" t="s">
        <v>73</v>
      </c>
      <c r="F1153">
        <v>78</v>
      </c>
    </row>
    <row r="1154" spans="1:6">
      <c r="A1154" t="s">
        <v>828</v>
      </c>
      <c r="B1154" t="s">
        <v>331</v>
      </c>
      <c r="C1154" t="s">
        <v>827</v>
      </c>
      <c r="D1154" t="s">
        <v>839</v>
      </c>
      <c r="E1154" t="s">
        <v>800</v>
      </c>
      <c r="F1154">
        <v>14</v>
      </c>
    </row>
    <row r="1155" spans="1:6">
      <c r="A1155" t="s">
        <v>828</v>
      </c>
      <c r="B1155" t="s">
        <v>331</v>
      </c>
      <c r="C1155" t="s">
        <v>827</v>
      </c>
      <c r="D1155" t="s">
        <v>838</v>
      </c>
      <c r="E1155" t="s">
        <v>70</v>
      </c>
      <c r="F1155">
        <v>18185</v>
      </c>
    </row>
    <row r="1156" spans="1:6">
      <c r="A1156" t="s">
        <v>828</v>
      </c>
      <c r="B1156" t="s">
        <v>331</v>
      </c>
      <c r="C1156" t="s">
        <v>827</v>
      </c>
      <c r="D1156" t="s">
        <v>838</v>
      </c>
      <c r="E1156" t="s">
        <v>72</v>
      </c>
      <c r="F1156">
        <v>6601</v>
      </c>
    </row>
    <row r="1157" spans="1:6">
      <c r="A1157" t="s">
        <v>828</v>
      </c>
      <c r="B1157" t="s">
        <v>331</v>
      </c>
      <c r="C1157" t="s">
        <v>827</v>
      </c>
      <c r="D1157" t="s">
        <v>838</v>
      </c>
      <c r="E1157" t="s">
        <v>804</v>
      </c>
      <c r="F1157">
        <v>3674</v>
      </c>
    </row>
    <row r="1158" spans="1:6">
      <c r="A1158" t="s">
        <v>828</v>
      </c>
      <c r="B1158" t="s">
        <v>331</v>
      </c>
      <c r="C1158" t="s">
        <v>827</v>
      </c>
      <c r="D1158" t="s">
        <v>838</v>
      </c>
      <c r="E1158" t="s">
        <v>803</v>
      </c>
      <c r="F1158">
        <v>2301</v>
      </c>
    </row>
    <row r="1159" spans="1:6">
      <c r="A1159" t="s">
        <v>828</v>
      </c>
      <c r="B1159" t="s">
        <v>331</v>
      </c>
      <c r="C1159" t="s">
        <v>827</v>
      </c>
      <c r="D1159" t="s">
        <v>838</v>
      </c>
      <c r="E1159" t="s">
        <v>78</v>
      </c>
      <c r="F1159">
        <v>3712</v>
      </c>
    </row>
    <row r="1160" spans="1:6">
      <c r="A1160" t="s">
        <v>828</v>
      </c>
      <c r="B1160" t="s">
        <v>331</v>
      </c>
      <c r="C1160" t="s">
        <v>827</v>
      </c>
      <c r="D1160" t="s">
        <v>838</v>
      </c>
      <c r="E1160" t="s">
        <v>75</v>
      </c>
      <c r="F1160">
        <v>1098</v>
      </c>
    </row>
    <row r="1161" spans="1:6">
      <c r="A1161" t="s">
        <v>828</v>
      </c>
      <c r="B1161" t="s">
        <v>331</v>
      </c>
      <c r="C1161" t="s">
        <v>827</v>
      </c>
      <c r="D1161" t="s">
        <v>838</v>
      </c>
      <c r="E1161" t="s">
        <v>802</v>
      </c>
      <c r="F1161">
        <v>340</v>
      </c>
    </row>
    <row r="1162" spans="1:6">
      <c r="A1162" t="s">
        <v>828</v>
      </c>
      <c r="B1162" t="s">
        <v>331</v>
      </c>
      <c r="C1162" t="s">
        <v>827</v>
      </c>
      <c r="D1162" t="s">
        <v>838</v>
      </c>
      <c r="E1162" t="s">
        <v>71</v>
      </c>
      <c r="F1162">
        <v>441</v>
      </c>
    </row>
    <row r="1163" spans="1:6">
      <c r="A1163" t="s">
        <v>828</v>
      </c>
      <c r="B1163" t="s">
        <v>331</v>
      </c>
      <c r="C1163" t="s">
        <v>827</v>
      </c>
      <c r="D1163" t="s">
        <v>838</v>
      </c>
      <c r="E1163" t="s">
        <v>73</v>
      </c>
      <c r="F1163">
        <v>7</v>
      </c>
    </row>
    <row r="1164" spans="1:6">
      <c r="A1164" t="s">
        <v>828</v>
      </c>
      <c r="B1164" t="s">
        <v>331</v>
      </c>
      <c r="C1164" t="s">
        <v>827</v>
      </c>
      <c r="D1164" t="s">
        <v>838</v>
      </c>
      <c r="E1164" t="s">
        <v>800</v>
      </c>
      <c r="F1164">
        <v>11</v>
      </c>
    </row>
    <row r="1165" spans="1:6">
      <c r="A1165" t="s">
        <v>828</v>
      </c>
      <c r="B1165" t="s">
        <v>331</v>
      </c>
      <c r="C1165" t="s">
        <v>827</v>
      </c>
      <c r="D1165" t="s">
        <v>837</v>
      </c>
      <c r="E1165" t="s">
        <v>70</v>
      </c>
      <c r="F1165">
        <v>2969</v>
      </c>
    </row>
    <row r="1166" spans="1:6">
      <c r="A1166" t="s">
        <v>828</v>
      </c>
      <c r="B1166" t="s">
        <v>331</v>
      </c>
      <c r="C1166" t="s">
        <v>827</v>
      </c>
      <c r="D1166" t="s">
        <v>837</v>
      </c>
      <c r="E1166" t="s">
        <v>72</v>
      </c>
      <c r="F1166">
        <v>1105</v>
      </c>
    </row>
    <row r="1167" spans="1:6">
      <c r="A1167" t="s">
        <v>828</v>
      </c>
      <c r="B1167" t="s">
        <v>331</v>
      </c>
      <c r="C1167" t="s">
        <v>827</v>
      </c>
      <c r="D1167" t="s">
        <v>837</v>
      </c>
      <c r="E1167" t="s">
        <v>804</v>
      </c>
      <c r="F1167">
        <v>611</v>
      </c>
    </row>
    <row r="1168" spans="1:6">
      <c r="A1168" t="s">
        <v>828</v>
      </c>
      <c r="B1168" t="s">
        <v>331</v>
      </c>
      <c r="C1168" t="s">
        <v>827</v>
      </c>
      <c r="D1168" t="s">
        <v>837</v>
      </c>
      <c r="E1168" t="s">
        <v>803</v>
      </c>
      <c r="F1168">
        <v>344</v>
      </c>
    </row>
    <row r="1169" spans="1:6">
      <c r="A1169" t="s">
        <v>828</v>
      </c>
      <c r="B1169" t="s">
        <v>331</v>
      </c>
      <c r="C1169" t="s">
        <v>827</v>
      </c>
      <c r="D1169" t="s">
        <v>837</v>
      </c>
      <c r="E1169" t="s">
        <v>78</v>
      </c>
      <c r="F1169">
        <v>611</v>
      </c>
    </row>
    <row r="1170" spans="1:6">
      <c r="A1170" t="s">
        <v>828</v>
      </c>
      <c r="B1170" t="s">
        <v>331</v>
      </c>
      <c r="C1170" t="s">
        <v>827</v>
      </c>
      <c r="D1170" t="s">
        <v>837</v>
      </c>
      <c r="E1170" t="s">
        <v>75</v>
      </c>
      <c r="F1170">
        <v>173</v>
      </c>
    </row>
    <row r="1171" spans="1:6">
      <c r="A1171" t="s">
        <v>828</v>
      </c>
      <c r="B1171" t="s">
        <v>331</v>
      </c>
      <c r="C1171" t="s">
        <v>827</v>
      </c>
      <c r="D1171" t="s">
        <v>837</v>
      </c>
      <c r="E1171" t="s">
        <v>802</v>
      </c>
      <c r="F1171">
        <v>50</v>
      </c>
    </row>
    <row r="1172" spans="1:6">
      <c r="A1172" t="s">
        <v>828</v>
      </c>
      <c r="B1172" t="s">
        <v>331</v>
      </c>
      <c r="C1172" t="s">
        <v>827</v>
      </c>
      <c r="D1172" t="s">
        <v>837</v>
      </c>
      <c r="E1172" t="s">
        <v>71</v>
      </c>
      <c r="F1172">
        <v>75</v>
      </c>
    </row>
    <row r="1173" spans="1:6">
      <c r="A1173" t="s">
        <v>828</v>
      </c>
      <c r="B1173" t="s">
        <v>331</v>
      </c>
      <c r="C1173" t="s">
        <v>827</v>
      </c>
      <c r="D1173" t="s">
        <v>829</v>
      </c>
      <c r="E1173" t="s">
        <v>70</v>
      </c>
      <c r="F1173">
        <v>1492966</v>
      </c>
    </row>
    <row r="1174" spans="1:6">
      <c r="A1174" t="s">
        <v>828</v>
      </c>
      <c r="B1174" t="s">
        <v>331</v>
      </c>
      <c r="C1174" t="s">
        <v>827</v>
      </c>
      <c r="D1174" t="s">
        <v>829</v>
      </c>
      <c r="E1174" t="s">
        <v>72</v>
      </c>
      <c r="F1174">
        <v>507162</v>
      </c>
    </row>
    <row r="1175" spans="1:6">
      <c r="A1175" t="s">
        <v>828</v>
      </c>
      <c r="B1175" t="s">
        <v>331</v>
      </c>
      <c r="C1175" t="s">
        <v>827</v>
      </c>
      <c r="D1175" t="s">
        <v>829</v>
      </c>
      <c r="E1175" t="s">
        <v>804</v>
      </c>
      <c r="F1175">
        <v>316036</v>
      </c>
    </row>
    <row r="1176" spans="1:6">
      <c r="A1176" t="s">
        <v>828</v>
      </c>
      <c r="B1176" t="s">
        <v>331</v>
      </c>
      <c r="C1176" t="s">
        <v>827</v>
      </c>
      <c r="D1176" t="s">
        <v>829</v>
      </c>
      <c r="E1176" t="s">
        <v>803</v>
      </c>
      <c r="F1176">
        <v>273346</v>
      </c>
    </row>
    <row r="1177" spans="1:6">
      <c r="A1177" t="s">
        <v>828</v>
      </c>
      <c r="B1177" t="s">
        <v>331</v>
      </c>
      <c r="C1177" t="s">
        <v>827</v>
      </c>
      <c r="D1177" t="s">
        <v>829</v>
      </c>
      <c r="E1177" t="s">
        <v>78</v>
      </c>
      <c r="F1177">
        <v>245545</v>
      </c>
    </row>
    <row r="1178" spans="1:6">
      <c r="A1178" t="s">
        <v>828</v>
      </c>
      <c r="B1178" t="s">
        <v>331</v>
      </c>
      <c r="C1178" t="s">
        <v>827</v>
      </c>
      <c r="D1178" t="s">
        <v>829</v>
      </c>
      <c r="E1178" t="s">
        <v>75</v>
      </c>
      <c r="F1178">
        <v>87905</v>
      </c>
    </row>
    <row r="1179" spans="1:6">
      <c r="A1179" t="s">
        <v>828</v>
      </c>
      <c r="B1179" t="s">
        <v>331</v>
      </c>
      <c r="C1179" t="s">
        <v>827</v>
      </c>
      <c r="D1179" t="s">
        <v>829</v>
      </c>
      <c r="E1179" t="s">
        <v>802</v>
      </c>
      <c r="F1179">
        <v>27375</v>
      </c>
    </row>
    <row r="1180" spans="1:6">
      <c r="A1180" t="s">
        <v>828</v>
      </c>
      <c r="B1180" t="s">
        <v>331</v>
      </c>
      <c r="C1180" t="s">
        <v>827</v>
      </c>
      <c r="D1180" t="s">
        <v>829</v>
      </c>
      <c r="E1180" t="s">
        <v>71</v>
      </c>
      <c r="F1180">
        <v>27133</v>
      </c>
    </row>
    <row r="1181" spans="1:6">
      <c r="A1181" t="s">
        <v>828</v>
      </c>
      <c r="B1181" t="s">
        <v>331</v>
      </c>
      <c r="C1181" t="s">
        <v>827</v>
      </c>
      <c r="D1181" t="s">
        <v>829</v>
      </c>
      <c r="E1181" t="s">
        <v>73</v>
      </c>
      <c r="F1181">
        <v>7886</v>
      </c>
    </row>
    <row r="1182" spans="1:6">
      <c r="A1182" t="s">
        <v>828</v>
      </c>
      <c r="B1182" t="s">
        <v>331</v>
      </c>
      <c r="C1182" t="s">
        <v>827</v>
      </c>
      <c r="D1182" t="s">
        <v>829</v>
      </c>
      <c r="E1182" t="s">
        <v>800</v>
      </c>
      <c r="F1182">
        <v>578</v>
      </c>
    </row>
    <row r="1183" spans="1:6">
      <c r="A1183" t="s">
        <v>828</v>
      </c>
      <c r="B1183" t="s">
        <v>331</v>
      </c>
      <c r="C1183" t="s">
        <v>827</v>
      </c>
      <c r="D1183" t="s">
        <v>836</v>
      </c>
      <c r="E1183" t="s">
        <v>70</v>
      </c>
      <c r="F1183">
        <v>1442059</v>
      </c>
    </row>
    <row r="1184" spans="1:6">
      <c r="A1184" t="s">
        <v>828</v>
      </c>
      <c r="B1184" t="s">
        <v>331</v>
      </c>
      <c r="C1184" t="s">
        <v>827</v>
      </c>
      <c r="D1184" t="s">
        <v>836</v>
      </c>
      <c r="E1184" t="s">
        <v>72</v>
      </c>
      <c r="F1184">
        <v>482940</v>
      </c>
    </row>
    <row r="1185" spans="1:6">
      <c r="A1185" t="s">
        <v>828</v>
      </c>
      <c r="B1185" t="s">
        <v>331</v>
      </c>
      <c r="C1185" t="s">
        <v>827</v>
      </c>
      <c r="D1185" t="s">
        <v>836</v>
      </c>
      <c r="E1185" t="s">
        <v>804</v>
      </c>
      <c r="F1185">
        <v>300123</v>
      </c>
    </row>
    <row r="1186" spans="1:6">
      <c r="A1186" t="s">
        <v>828</v>
      </c>
      <c r="B1186" t="s">
        <v>331</v>
      </c>
      <c r="C1186" t="s">
        <v>827</v>
      </c>
      <c r="D1186" t="s">
        <v>836</v>
      </c>
      <c r="E1186" t="s">
        <v>803</v>
      </c>
      <c r="F1186">
        <v>264048</v>
      </c>
    </row>
    <row r="1187" spans="1:6">
      <c r="A1187" t="s">
        <v>828</v>
      </c>
      <c r="B1187" t="s">
        <v>331</v>
      </c>
      <c r="C1187" t="s">
        <v>827</v>
      </c>
      <c r="D1187" t="s">
        <v>836</v>
      </c>
      <c r="E1187" t="s">
        <v>78</v>
      </c>
      <c r="F1187">
        <v>245823</v>
      </c>
    </row>
    <row r="1188" spans="1:6">
      <c r="A1188" t="s">
        <v>828</v>
      </c>
      <c r="B1188" t="s">
        <v>331</v>
      </c>
      <c r="C1188" t="s">
        <v>827</v>
      </c>
      <c r="D1188" t="s">
        <v>836</v>
      </c>
      <c r="E1188" t="s">
        <v>75</v>
      </c>
      <c r="F1188">
        <v>86568</v>
      </c>
    </row>
    <row r="1189" spans="1:6">
      <c r="A1189" t="s">
        <v>828</v>
      </c>
      <c r="B1189" t="s">
        <v>331</v>
      </c>
      <c r="C1189" t="s">
        <v>827</v>
      </c>
      <c r="D1189" t="s">
        <v>836</v>
      </c>
      <c r="E1189" t="s">
        <v>802</v>
      </c>
      <c r="F1189">
        <v>26678</v>
      </c>
    </row>
    <row r="1190" spans="1:6">
      <c r="A1190" t="s">
        <v>828</v>
      </c>
      <c r="B1190" t="s">
        <v>331</v>
      </c>
      <c r="C1190" t="s">
        <v>827</v>
      </c>
      <c r="D1190" t="s">
        <v>836</v>
      </c>
      <c r="E1190" t="s">
        <v>71</v>
      </c>
      <c r="F1190">
        <v>27994</v>
      </c>
    </row>
    <row r="1191" spans="1:6">
      <c r="A1191" t="s">
        <v>828</v>
      </c>
      <c r="B1191" t="s">
        <v>331</v>
      </c>
      <c r="C1191" t="s">
        <v>827</v>
      </c>
      <c r="D1191" t="s">
        <v>836</v>
      </c>
      <c r="E1191" t="s">
        <v>73</v>
      </c>
      <c r="F1191">
        <v>7395</v>
      </c>
    </row>
    <row r="1192" spans="1:6">
      <c r="A1192" t="s">
        <v>828</v>
      </c>
      <c r="B1192" t="s">
        <v>331</v>
      </c>
      <c r="C1192" t="s">
        <v>827</v>
      </c>
      <c r="D1192" t="s">
        <v>836</v>
      </c>
      <c r="E1192" t="s">
        <v>800</v>
      </c>
      <c r="F1192">
        <v>490</v>
      </c>
    </row>
    <row r="1193" spans="1:6">
      <c r="A1193" t="s">
        <v>828</v>
      </c>
      <c r="B1193" t="s">
        <v>331</v>
      </c>
      <c r="C1193" t="s">
        <v>827</v>
      </c>
      <c r="D1193" t="s">
        <v>628</v>
      </c>
      <c r="E1193" t="s">
        <v>70</v>
      </c>
      <c r="F1193">
        <v>34</v>
      </c>
    </row>
    <row r="1194" spans="1:6">
      <c r="A1194" t="s">
        <v>828</v>
      </c>
      <c r="B1194" t="s">
        <v>331</v>
      </c>
      <c r="C1194" t="s">
        <v>827</v>
      </c>
      <c r="D1194" t="s">
        <v>628</v>
      </c>
      <c r="E1194" t="s">
        <v>72</v>
      </c>
      <c r="F1194">
        <v>20</v>
      </c>
    </row>
    <row r="1195" spans="1:6">
      <c r="A1195" t="s">
        <v>828</v>
      </c>
      <c r="B1195" t="s">
        <v>331</v>
      </c>
      <c r="C1195" t="s">
        <v>827</v>
      </c>
      <c r="D1195" t="s">
        <v>628</v>
      </c>
      <c r="E1195" t="s">
        <v>804</v>
      </c>
      <c r="F1195">
        <v>5</v>
      </c>
    </row>
    <row r="1196" spans="1:6">
      <c r="A1196" t="s">
        <v>828</v>
      </c>
      <c r="B1196" t="s">
        <v>331</v>
      </c>
      <c r="C1196" t="s">
        <v>827</v>
      </c>
      <c r="D1196" t="s">
        <v>628</v>
      </c>
      <c r="E1196" t="s">
        <v>803</v>
      </c>
      <c r="F1196">
        <v>9</v>
      </c>
    </row>
    <row r="1197" spans="1:6">
      <c r="A1197" t="s">
        <v>828</v>
      </c>
      <c r="B1197" t="s">
        <v>572</v>
      </c>
      <c r="C1197" t="s">
        <v>215</v>
      </c>
      <c r="D1197" t="s">
        <v>580</v>
      </c>
      <c r="E1197" t="s">
        <v>70</v>
      </c>
      <c r="F1197">
        <v>14188</v>
      </c>
    </row>
    <row r="1198" spans="1:6">
      <c r="A1198" t="s">
        <v>828</v>
      </c>
      <c r="B1198" t="s">
        <v>572</v>
      </c>
      <c r="C1198" t="s">
        <v>215</v>
      </c>
      <c r="D1198" t="s">
        <v>580</v>
      </c>
      <c r="E1198" t="s">
        <v>72</v>
      </c>
      <c r="F1198">
        <v>4418</v>
      </c>
    </row>
    <row r="1199" spans="1:6">
      <c r="A1199" t="s">
        <v>828</v>
      </c>
      <c r="B1199" t="s">
        <v>572</v>
      </c>
      <c r="C1199" t="s">
        <v>215</v>
      </c>
      <c r="D1199" t="s">
        <v>580</v>
      </c>
      <c r="E1199" t="s">
        <v>804</v>
      </c>
      <c r="F1199">
        <v>3197</v>
      </c>
    </row>
    <row r="1200" spans="1:6">
      <c r="A1200" t="s">
        <v>828</v>
      </c>
      <c r="B1200" t="s">
        <v>572</v>
      </c>
      <c r="C1200" t="s">
        <v>215</v>
      </c>
      <c r="D1200" t="s">
        <v>580</v>
      </c>
      <c r="E1200" t="s">
        <v>803</v>
      </c>
      <c r="F1200">
        <v>3908</v>
      </c>
    </row>
    <row r="1201" spans="1:6">
      <c r="A1201" t="s">
        <v>828</v>
      </c>
      <c r="B1201" t="s">
        <v>572</v>
      </c>
      <c r="C1201" t="s">
        <v>215</v>
      </c>
      <c r="D1201" t="s">
        <v>580</v>
      </c>
      <c r="E1201" t="s">
        <v>78</v>
      </c>
      <c r="F1201">
        <v>761</v>
      </c>
    </row>
    <row r="1202" spans="1:6">
      <c r="A1202" t="s">
        <v>828</v>
      </c>
      <c r="B1202" t="s">
        <v>572</v>
      </c>
      <c r="C1202" t="s">
        <v>215</v>
      </c>
      <c r="D1202" t="s">
        <v>580</v>
      </c>
      <c r="E1202" t="s">
        <v>75</v>
      </c>
      <c r="F1202">
        <v>1524</v>
      </c>
    </row>
    <row r="1203" spans="1:6">
      <c r="A1203" t="s">
        <v>828</v>
      </c>
      <c r="B1203" t="s">
        <v>572</v>
      </c>
      <c r="C1203" t="s">
        <v>215</v>
      </c>
      <c r="D1203" t="s">
        <v>580</v>
      </c>
      <c r="E1203" t="s">
        <v>802</v>
      </c>
      <c r="F1203">
        <v>157</v>
      </c>
    </row>
    <row r="1204" spans="1:6">
      <c r="A1204" t="s">
        <v>828</v>
      </c>
      <c r="B1204" t="s">
        <v>572</v>
      </c>
      <c r="C1204" t="s">
        <v>215</v>
      </c>
      <c r="D1204" t="s">
        <v>580</v>
      </c>
      <c r="E1204" t="s">
        <v>71</v>
      </c>
      <c r="F1204">
        <v>166</v>
      </c>
    </row>
    <row r="1205" spans="1:6">
      <c r="A1205" t="s">
        <v>828</v>
      </c>
      <c r="B1205" t="s">
        <v>572</v>
      </c>
      <c r="C1205" t="s">
        <v>215</v>
      </c>
      <c r="D1205" t="s">
        <v>580</v>
      </c>
      <c r="E1205" t="s">
        <v>73</v>
      </c>
      <c r="F1205">
        <v>49</v>
      </c>
    </row>
    <row r="1206" spans="1:6">
      <c r="A1206" t="s">
        <v>828</v>
      </c>
      <c r="B1206" t="s">
        <v>572</v>
      </c>
      <c r="C1206" t="s">
        <v>215</v>
      </c>
      <c r="D1206" t="s">
        <v>580</v>
      </c>
      <c r="E1206" t="s">
        <v>800</v>
      </c>
      <c r="F1206">
        <v>8</v>
      </c>
    </row>
    <row r="1207" spans="1:6">
      <c r="A1207" t="s">
        <v>828</v>
      </c>
      <c r="B1207" t="s">
        <v>572</v>
      </c>
      <c r="C1207" t="s">
        <v>215</v>
      </c>
      <c r="D1207" t="s">
        <v>579</v>
      </c>
      <c r="E1207" t="s">
        <v>70</v>
      </c>
      <c r="F1207">
        <v>74216</v>
      </c>
    </row>
    <row r="1208" spans="1:6">
      <c r="A1208" t="s">
        <v>828</v>
      </c>
      <c r="B1208" t="s">
        <v>572</v>
      </c>
      <c r="C1208" t="s">
        <v>215</v>
      </c>
      <c r="D1208" t="s">
        <v>579</v>
      </c>
      <c r="E1208" t="s">
        <v>72</v>
      </c>
      <c r="F1208">
        <v>24344</v>
      </c>
    </row>
    <row r="1209" spans="1:6">
      <c r="A1209" t="s">
        <v>828</v>
      </c>
      <c r="B1209" t="s">
        <v>572</v>
      </c>
      <c r="C1209" t="s">
        <v>215</v>
      </c>
      <c r="D1209" t="s">
        <v>579</v>
      </c>
      <c r="E1209" t="s">
        <v>804</v>
      </c>
      <c r="F1209">
        <v>17369</v>
      </c>
    </row>
    <row r="1210" spans="1:6">
      <c r="A1210" t="s">
        <v>828</v>
      </c>
      <c r="B1210" t="s">
        <v>572</v>
      </c>
      <c r="C1210" t="s">
        <v>215</v>
      </c>
      <c r="D1210" t="s">
        <v>579</v>
      </c>
      <c r="E1210" t="s">
        <v>803</v>
      </c>
      <c r="F1210">
        <v>19552</v>
      </c>
    </row>
    <row r="1211" spans="1:6">
      <c r="A1211" t="s">
        <v>828</v>
      </c>
      <c r="B1211" t="s">
        <v>572</v>
      </c>
      <c r="C1211" t="s">
        <v>215</v>
      </c>
      <c r="D1211" t="s">
        <v>579</v>
      </c>
      <c r="E1211" t="s">
        <v>78</v>
      </c>
      <c r="F1211">
        <v>2542</v>
      </c>
    </row>
    <row r="1212" spans="1:6">
      <c r="A1212" t="s">
        <v>828</v>
      </c>
      <c r="B1212" t="s">
        <v>572</v>
      </c>
      <c r="C1212" t="s">
        <v>215</v>
      </c>
      <c r="D1212" t="s">
        <v>579</v>
      </c>
      <c r="E1212" t="s">
        <v>75</v>
      </c>
      <c r="F1212">
        <v>8059</v>
      </c>
    </row>
    <row r="1213" spans="1:6">
      <c r="A1213" t="s">
        <v>828</v>
      </c>
      <c r="B1213" t="s">
        <v>572</v>
      </c>
      <c r="C1213" t="s">
        <v>215</v>
      </c>
      <c r="D1213" t="s">
        <v>579</v>
      </c>
      <c r="E1213" t="s">
        <v>802</v>
      </c>
      <c r="F1213">
        <v>1346</v>
      </c>
    </row>
    <row r="1214" spans="1:6">
      <c r="A1214" t="s">
        <v>828</v>
      </c>
      <c r="B1214" t="s">
        <v>572</v>
      </c>
      <c r="C1214" t="s">
        <v>215</v>
      </c>
      <c r="D1214" t="s">
        <v>579</v>
      </c>
      <c r="E1214" t="s">
        <v>71</v>
      </c>
      <c r="F1214">
        <v>754</v>
      </c>
    </row>
    <row r="1215" spans="1:6">
      <c r="A1215" t="s">
        <v>828</v>
      </c>
      <c r="B1215" t="s">
        <v>572</v>
      </c>
      <c r="C1215" t="s">
        <v>215</v>
      </c>
      <c r="D1215" t="s">
        <v>579</v>
      </c>
      <c r="E1215" t="s">
        <v>73</v>
      </c>
      <c r="F1215">
        <v>234</v>
      </c>
    </row>
    <row r="1216" spans="1:6">
      <c r="A1216" t="s">
        <v>828</v>
      </c>
      <c r="B1216" t="s">
        <v>572</v>
      </c>
      <c r="C1216" t="s">
        <v>215</v>
      </c>
      <c r="D1216" t="s">
        <v>579</v>
      </c>
      <c r="E1216" t="s">
        <v>800</v>
      </c>
      <c r="F1216">
        <v>16</v>
      </c>
    </row>
    <row r="1217" spans="1:6">
      <c r="A1217" t="s">
        <v>828</v>
      </c>
      <c r="B1217" t="s">
        <v>572</v>
      </c>
      <c r="C1217" t="s">
        <v>215</v>
      </c>
      <c r="D1217" t="s">
        <v>578</v>
      </c>
      <c r="E1217" t="s">
        <v>70</v>
      </c>
      <c r="F1217">
        <v>77105</v>
      </c>
    </row>
    <row r="1218" spans="1:6">
      <c r="A1218" t="s">
        <v>828</v>
      </c>
      <c r="B1218" t="s">
        <v>572</v>
      </c>
      <c r="C1218" t="s">
        <v>215</v>
      </c>
      <c r="D1218" t="s">
        <v>578</v>
      </c>
      <c r="E1218" t="s">
        <v>72</v>
      </c>
      <c r="F1218">
        <v>24573</v>
      </c>
    </row>
    <row r="1219" spans="1:6">
      <c r="A1219" t="s">
        <v>828</v>
      </c>
      <c r="B1219" t="s">
        <v>572</v>
      </c>
      <c r="C1219" t="s">
        <v>215</v>
      </c>
      <c r="D1219" t="s">
        <v>578</v>
      </c>
      <c r="E1219" t="s">
        <v>804</v>
      </c>
      <c r="F1219">
        <v>17028</v>
      </c>
    </row>
    <row r="1220" spans="1:6">
      <c r="A1220" t="s">
        <v>828</v>
      </c>
      <c r="B1220" t="s">
        <v>572</v>
      </c>
      <c r="C1220" t="s">
        <v>215</v>
      </c>
      <c r="D1220" t="s">
        <v>578</v>
      </c>
      <c r="E1220" t="s">
        <v>803</v>
      </c>
      <c r="F1220">
        <v>19103</v>
      </c>
    </row>
    <row r="1221" spans="1:6">
      <c r="A1221" t="s">
        <v>828</v>
      </c>
      <c r="B1221" t="s">
        <v>572</v>
      </c>
      <c r="C1221" t="s">
        <v>215</v>
      </c>
      <c r="D1221" t="s">
        <v>578</v>
      </c>
      <c r="E1221" t="s">
        <v>78</v>
      </c>
      <c r="F1221">
        <v>3190</v>
      </c>
    </row>
    <row r="1222" spans="1:6">
      <c r="A1222" t="s">
        <v>828</v>
      </c>
      <c r="B1222" t="s">
        <v>572</v>
      </c>
      <c r="C1222" t="s">
        <v>215</v>
      </c>
      <c r="D1222" t="s">
        <v>578</v>
      </c>
      <c r="E1222" t="s">
        <v>75</v>
      </c>
      <c r="F1222">
        <v>10588</v>
      </c>
    </row>
    <row r="1223" spans="1:6">
      <c r="A1223" t="s">
        <v>828</v>
      </c>
      <c r="B1223" t="s">
        <v>572</v>
      </c>
      <c r="C1223" t="s">
        <v>215</v>
      </c>
      <c r="D1223" t="s">
        <v>578</v>
      </c>
      <c r="E1223" t="s">
        <v>802</v>
      </c>
      <c r="F1223">
        <v>1386</v>
      </c>
    </row>
    <row r="1224" spans="1:6">
      <c r="A1224" t="s">
        <v>828</v>
      </c>
      <c r="B1224" t="s">
        <v>572</v>
      </c>
      <c r="C1224" t="s">
        <v>215</v>
      </c>
      <c r="D1224" t="s">
        <v>578</v>
      </c>
      <c r="E1224" t="s">
        <v>71</v>
      </c>
      <c r="F1224">
        <v>888</v>
      </c>
    </row>
    <row r="1225" spans="1:6">
      <c r="A1225" t="s">
        <v>828</v>
      </c>
      <c r="B1225" t="s">
        <v>572</v>
      </c>
      <c r="C1225" t="s">
        <v>215</v>
      </c>
      <c r="D1225" t="s">
        <v>578</v>
      </c>
      <c r="E1225" t="s">
        <v>73</v>
      </c>
      <c r="F1225">
        <v>335</v>
      </c>
    </row>
    <row r="1226" spans="1:6">
      <c r="A1226" t="s">
        <v>828</v>
      </c>
      <c r="B1226" t="s">
        <v>572</v>
      </c>
      <c r="C1226" t="s">
        <v>215</v>
      </c>
      <c r="D1226" t="s">
        <v>578</v>
      </c>
      <c r="E1226" t="s">
        <v>800</v>
      </c>
      <c r="F1226">
        <v>14</v>
      </c>
    </row>
    <row r="1227" spans="1:6">
      <c r="A1227" t="s">
        <v>828</v>
      </c>
      <c r="B1227" t="s">
        <v>572</v>
      </c>
      <c r="C1227" t="s">
        <v>215</v>
      </c>
      <c r="D1227" t="s">
        <v>835</v>
      </c>
      <c r="E1227" t="s">
        <v>70</v>
      </c>
      <c r="F1227">
        <v>61014</v>
      </c>
    </row>
    <row r="1228" spans="1:6">
      <c r="A1228" t="s">
        <v>828</v>
      </c>
      <c r="B1228" t="s">
        <v>572</v>
      </c>
      <c r="C1228" t="s">
        <v>215</v>
      </c>
      <c r="D1228" t="s">
        <v>835</v>
      </c>
      <c r="E1228" t="s">
        <v>72</v>
      </c>
      <c r="F1228">
        <v>18269</v>
      </c>
    </row>
    <row r="1229" spans="1:6">
      <c r="A1229" t="s">
        <v>828</v>
      </c>
      <c r="B1229" t="s">
        <v>572</v>
      </c>
      <c r="C1229" t="s">
        <v>215</v>
      </c>
      <c r="D1229" t="s">
        <v>835</v>
      </c>
      <c r="E1229" t="s">
        <v>804</v>
      </c>
      <c r="F1229">
        <v>12776</v>
      </c>
    </row>
    <row r="1230" spans="1:6">
      <c r="A1230" t="s">
        <v>828</v>
      </c>
      <c r="B1230" t="s">
        <v>572</v>
      </c>
      <c r="C1230" t="s">
        <v>215</v>
      </c>
      <c r="D1230" t="s">
        <v>835</v>
      </c>
      <c r="E1230" t="s">
        <v>803</v>
      </c>
      <c r="F1230">
        <v>16232</v>
      </c>
    </row>
    <row r="1231" spans="1:6">
      <c r="A1231" t="s">
        <v>828</v>
      </c>
      <c r="B1231" t="s">
        <v>572</v>
      </c>
      <c r="C1231" t="s">
        <v>215</v>
      </c>
      <c r="D1231" t="s">
        <v>835</v>
      </c>
      <c r="E1231" t="s">
        <v>78</v>
      </c>
      <c r="F1231">
        <v>2542</v>
      </c>
    </row>
    <row r="1232" spans="1:6">
      <c r="A1232" t="s">
        <v>828</v>
      </c>
      <c r="B1232" t="s">
        <v>572</v>
      </c>
      <c r="C1232" t="s">
        <v>215</v>
      </c>
      <c r="D1232" t="s">
        <v>835</v>
      </c>
      <c r="E1232" t="s">
        <v>75</v>
      </c>
      <c r="F1232">
        <v>8664</v>
      </c>
    </row>
    <row r="1233" spans="1:6">
      <c r="A1233" t="s">
        <v>828</v>
      </c>
      <c r="B1233" t="s">
        <v>572</v>
      </c>
      <c r="C1233" t="s">
        <v>215</v>
      </c>
      <c r="D1233" t="s">
        <v>835</v>
      </c>
      <c r="E1233" t="s">
        <v>802</v>
      </c>
      <c r="F1233">
        <v>1393</v>
      </c>
    </row>
    <row r="1234" spans="1:6">
      <c r="A1234" t="s">
        <v>828</v>
      </c>
      <c r="B1234" t="s">
        <v>572</v>
      </c>
      <c r="C1234" t="s">
        <v>215</v>
      </c>
      <c r="D1234" t="s">
        <v>835</v>
      </c>
      <c r="E1234" t="s">
        <v>71</v>
      </c>
      <c r="F1234">
        <v>796</v>
      </c>
    </row>
    <row r="1235" spans="1:6">
      <c r="A1235" t="s">
        <v>828</v>
      </c>
      <c r="B1235" t="s">
        <v>572</v>
      </c>
      <c r="C1235" t="s">
        <v>215</v>
      </c>
      <c r="D1235" t="s">
        <v>835</v>
      </c>
      <c r="E1235" t="s">
        <v>73</v>
      </c>
      <c r="F1235">
        <v>335</v>
      </c>
    </row>
    <row r="1236" spans="1:6">
      <c r="A1236" t="s">
        <v>828</v>
      </c>
      <c r="B1236" t="s">
        <v>572</v>
      </c>
      <c r="C1236" t="s">
        <v>215</v>
      </c>
      <c r="D1236" t="s">
        <v>835</v>
      </c>
      <c r="E1236" t="s">
        <v>800</v>
      </c>
      <c r="F1236">
        <v>7</v>
      </c>
    </row>
    <row r="1237" spans="1:6">
      <c r="A1237" t="s">
        <v>828</v>
      </c>
      <c r="B1237" t="s">
        <v>572</v>
      </c>
      <c r="C1237" t="s">
        <v>215</v>
      </c>
      <c r="D1237" t="s">
        <v>834</v>
      </c>
      <c r="E1237" t="s">
        <v>70</v>
      </c>
      <c r="F1237">
        <v>51382</v>
      </c>
    </row>
    <row r="1238" spans="1:6">
      <c r="A1238" t="s">
        <v>828</v>
      </c>
      <c r="B1238" t="s">
        <v>572</v>
      </c>
      <c r="C1238" t="s">
        <v>215</v>
      </c>
      <c r="D1238" t="s">
        <v>834</v>
      </c>
      <c r="E1238" t="s">
        <v>72</v>
      </c>
      <c r="F1238">
        <v>14626</v>
      </c>
    </row>
    <row r="1239" spans="1:6">
      <c r="A1239" t="s">
        <v>828</v>
      </c>
      <c r="B1239" t="s">
        <v>572</v>
      </c>
      <c r="C1239" t="s">
        <v>215</v>
      </c>
      <c r="D1239" t="s">
        <v>834</v>
      </c>
      <c r="E1239" t="s">
        <v>804</v>
      </c>
      <c r="F1239">
        <v>10111</v>
      </c>
    </row>
    <row r="1240" spans="1:6">
      <c r="A1240" t="s">
        <v>828</v>
      </c>
      <c r="B1240" t="s">
        <v>572</v>
      </c>
      <c r="C1240" t="s">
        <v>215</v>
      </c>
      <c r="D1240" t="s">
        <v>834</v>
      </c>
      <c r="E1240" t="s">
        <v>803</v>
      </c>
      <c r="F1240">
        <v>13673</v>
      </c>
    </row>
    <row r="1241" spans="1:6">
      <c r="A1241" t="s">
        <v>828</v>
      </c>
      <c r="B1241" t="s">
        <v>572</v>
      </c>
      <c r="C1241" t="s">
        <v>215</v>
      </c>
      <c r="D1241" t="s">
        <v>834</v>
      </c>
      <c r="E1241" t="s">
        <v>78</v>
      </c>
      <c r="F1241">
        <v>2361</v>
      </c>
    </row>
    <row r="1242" spans="1:6">
      <c r="A1242" t="s">
        <v>828</v>
      </c>
      <c r="B1242" t="s">
        <v>572</v>
      </c>
      <c r="C1242" t="s">
        <v>215</v>
      </c>
      <c r="D1242" t="s">
        <v>834</v>
      </c>
      <c r="E1242" t="s">
        <v>75</v>
      </c>
      <c r="F1242">
        <v>8225</v>
      </c>
    </row>
    <row r="1243" spans="1:6">
      <c r="A1243" t="s">
        <v>828</v>
      </c>
      <c r="B1243" t="s">
        <v>572</v>
      </c>
      <c r="C1243" t="s">
        <v>215</v>
      </c>
      <c r="D1243" t="s">
        <v>834</v>
      </c>
      <c r="E1243" t="s">
        <v>802</v>
      </c>
      <c r="F1243">
        <v>1459</v>
      </c>
    </row>
    <row r="1244" spans="1:6">
      <c r="A1244" t="s">
        <v>828</v>
      </c>
      <c r="B1244" t="s">
        <v>572</v>
      </c>
      <c r="C1244" t="s">
        <v>215</v>
      </c>
      <c r="D1244" t="s">
        <v>834</v>
      </c>
      <c r="E1244" t="s">
        <v>71</v>
      </c>
      <c r="F1244">
        <v>538</v>
      </c>
    </row>
    <row r="1245" spans="1:6">
      <c r="A1245" t="s">
        <v>828</v>
      </c>
      <c r="B1245" t="s">
        <v>572</v>
      </c>
      <c r="C1245" t="s">
        <v>215</v>
      </c>
      <c r="D1245" t="s">
        <v>834</v>
      </c>
      <c r="E1245" t="s">
        <v>73</v>
      </c>
      <c r="F1245">
        <v>373</v>
      </c>
    </row>
    <row r="1246" spans="1:6">
      <c r="A1246" t="s">
        <v>828</v>
      </c>
      <c r="B1246" t="s">
        <v>572</v>
      </c>
      <c r="C1246" t="s">
        <v>215</v>
      </c>
      <c r="D1246" t="s">
        <v>834</v>
      </c>
      <c r="E1246" t="s">
        <v>800</v>
      </c>
      <c r="F1246">
        <v>16</v>
      </c>
    </row>
    <row r="1247" spans="1:6">
      <c r="A1247" t="s">
        <v>828</v>
      </c>
      <c r="B1247" t="s">
        <v>572</v>
      </c>
      <c r="C1247" t="s">
        <v>215</v>
      </c>
      <c r="D1247" t="s">
        <v>833</v>
      </c>
      <c r="E1247" t="s">
        <v>70</v>
      </c>
      <c r="F1247">
        <v>53984</v>
      </c>
    </row>
    <row r="1248" spans="1:6">
      <c r="A1248" t="s">
        <v>828</v>
      </c>
      <c r="B1248" t="s">
        <v>572</v>
      </c>
      <c r="C1248" t="s">
        <v>215</v>
      </c>
      <c r="D1248" t="s">
        <v>833</v>
      </c>
      <c r="E1248" t="s">
        <v>72</v>
      </c>
      <c r="F1248">
        <v>16185</v>
      </c>
    </row>
    <row r="1249" spans="1:6">
      <c r="A1249" t="s">
        <v>828</v>
      </c>
      <c r="B1249" t="s">
        <v>572</v>
      </c>
      <c r="C1249" t="s">
        <v>215</v>
      </c>
      <c r="D1249" t="s">
        <v>833</v>
      </c>
      <c r="E1249" t="s">
        <v>804</v>
      </c>
      <c r="F1249">
        <v>10677</v>
      </c>
    </row>
    <row r="1250" spans="1:6">
      <c r="A1250" t="s">
        <v>828</v>
      </c>
      <c r="B1250" t="s">
        <v>572</v>
      </c>
      <c r="C1250" t="s">
        <v>215</v>
      </c>
      <c r="D1250" t="s">
        <v>833</v>
      </c>
      <c r="E1250" t="s">
        <v>803</v>
      </c>
      <c r="F1250">
        <v>13378</v>
      </c>
    </row>
    <row r="1251" spans="1:6">
      <c r="A1251" t="s">
        <v>828</v>
      </c>
      <c r="B1251" t="s">
        <v>572</v>
      </c>
      <c r="C1251" t="s">
        <v>215</v>
      </c>
      <c r="D1251" t="s">
        <v>833</v>
      </c>
      <c r="E1251" t="s">
        <v>78</v>
      </c>
      <c r="F1251">
        <v>3447</v>
      </c>
    </row>
    <row r="1252" spans="1:6">
      <c r="A1252" t="s">
        <v>828</v>
      </c>
      <c r="B1252" t="s">
        <v>572</v>
      </c>
      <c r="C1252" t="s">
        <v>215</v>
      </c>
      <c r="D1252" t="s">
        <v>833</v>
      </c>
      <c r="E1252" t="s">
        <v>75</v>
      </c>
      <c r="F1252">
        <v>7705</v>
      </c>
    </row>
    <row r="1253" spans="1:6">
      <c r="A1253" t="s">
        <v>828</v>
      </c>
      <c r="B1253" t="s">
        <v>572</v>
      </c>
      <c r="C1253" t="s">
        <v>215</v>
      </c>
      <c r="D1253" t="s">
        <v>833</v>
      </c>
      <c r="E1253" t="s">
        <v>802</v>
      </c>
      <c r="F1253">
        <v>1153</v>
      </c>
    </row>
    <row r="1254" spans="1:6">
      <c r="A1254" t="s">
        <v>828</v>
      </c>
      <c r="B1254" t="s">
        <v>572</v>
      </c>
      <c r="C1254" t="s">
        <v>215</v>
      </c>
      <c r="D1254" t="s">
        <v>833</v>
      </c>
      <c r="E1254" t="s">
        <v>71</v>
      </c>
      <c r="F1254">
        <v>991</v>
      </c>
    </row>
    <row r="1255" spans="1:6">
      <c r="A1255" t="s">
        <v>828</v>
      </c>
      <c r="B1255" t="s">
        <v>572</v>
      </c>
      <c r="C1255" t="s">
        <v>215</v>
      </c>
      <c r="D1255" t="s">
        <v>833</v>
      </c>
      <c r="E1255" t="s">
        <v>73</v>
      </c>
      <c r="F1255">
        <v>429</v>
      </c>
    </row>
    <row r="1256" spans="1:6">
      <c r="A1256" t="s">
        <v>828</v>
      </c>
      <c r="B1256" t="s">
        <v>572</v>
      </c>
      <c r="C1256" t="s">
        <v>215</v>
      </c>
      <c r="D1256" t="s">
        <v>833</v>
      </c>
      <c r="E1256" t="s">
        <v>800</v>
      </c>
      <c r="F1256">
        <v>19</v>
      </c>
    </row>
    <row r="1257" spans="1:6">
      <c r="A1257" t="s">
        <v>828</v>
      </c>
      <c r="B1257" t="s">
        <v>572</v>
      </c>
      <c r="C1257" t="s">
        <v>215</v>
      </c>
      <c r="D1257" t="s">
        <v>832</v>
      </c>
      <c r="E1257" t="s">
        <v>70</v>
      </c>
      <c r="F1257">
        <v>73714</v>
      </c>
    </row>
    <row r="1258" spans="1:6">
      <c r="A1258" t="s">
        <v>828</v>
      </c>
      <c r="B1258" t="s">
        <v>572</v>
      </c>
      <c r="C1258" t="s">
        <v>215</v>
      </c>
      <c r="D1258" t="s">
        <v>832</v>
      </c>
      <c r="E1258" t="s">
        <v>72</v>
      </c>
      <c r="F1258">
        <v>24431</v>
      </c>
    </row>
    <row r="1259" spans="1:6">
      <c r="A1259" t="s">
        <v>828</v>
      </c>
      <c r="B1259" t="s">
        <v>572</v>
      </c>
      <c r="C1259" t="s">
        <v>215</v>
      </c>
      <c r="D1259" t="s">
        <v>832</v>
      </c>
      <c r="E1259" t="s">
        <v>804</v>
      </c>
      <c r="F1259">
        <v>15536</v>
      </c>
    </row>
    <row r="1260" spans="1:6">
      <c r="A1260" t="s">
        <v>828</v>
      </c>
      <c r="B1260" t="s">
        <v>572</v>
      </c>
      <c r="C1260" t="s">
        <v>215</v>
      </c>
      <c r="D1260" t="s">
        <v>832</v>
      </c>
      <c r="E1260" t="s">
        <v>803</v>
      </c>
      <c r="F1260">
        <v>17577</v>
      </c>
    </row>
    <row r="1261" spans="1:6">
      <c r="A1261" t="s">
        <v>828</v>
      </c>
      <c r="B1261" t="s">
        <v>572</v>
      </c>
      <c r="C1261" t="s">
        <v>215</v>
      </c>
      <c r="D1261" t="s">
        <v>832</v>
      </c>
      <c r="E1261" t="s">
        <v>78</v>
      </c>
      <c r="F1261">
        <v>4489</v>
      </c>
    </row>
    <row r="1262" spans="1:6">
      <c r="A1262" t="s">
        <v>828</v>
      </c>
      <c r="B1262" t="s">
        <v>572</v>
      </c>
      <c r="C1262" t="s">
        <v>215</v>
      </c>
      <c r="D1262" t="s">
        <v>832</v>
      </c>
      <c r="E1262" t="s">
        <v>75</v>
      </c>
      <c r="F1262">
        <v>8582</v>
      </c>
    </row>
    <row r="1263" spans="1:6">
      <c r="A1263" t="s">
        <v>828</v>
      </c>
      <c r="B1263" t="s">
        <v>572</v>
      </c>
      <c r="C1263" t="s">
        <v>215</v>
      </c>
      <c r="D1263" t="s">
        <v>832</v>
      </c>
      <c r="E1263" t="s">
        <v>802</v>
      </c>
      <c r="F1263">
        <v>1352</v>
      </c>
    </row>
    <row r="1264" spans="1:6">
      <c r="A1264" t="s">
        <v>828</v>
      </c>
      <c r="B1264" t="s">
        <v>572</v>
      </c>
      <c r="C1264" t="s">
        <v>215</v>
      </c>
      <c r="D1264" t="s">
        <v>832</v>
      </c>
      <c r="E1264" t="s">
        <v>71</v>
      </c>
      <c r="F1264">
        <v>1168</v>
      </c>
    </row>
    <row r="1265" spans="1:6">
      <c r="A1265" t="s">
        <v>828</v>
      </c>
      <c r="B1265" t="s">
        <v>572</v>
      </c>
      <c r="C1265" t="s">
        <v>215</v>
      </c>
      <c r="D1265" t="s">
        <v>832</v>
      </c>
      <c r="E1265" t="s">
        <v>73</v>
      </c>
      <c r="F1265">
        <v>520</v>
      </c>
    </row>
    <row r="1266" spans="1:6">
      <c r="A1266" t="s">
        <v>828</v>
      </c>
      <c r="B1266" t="s">
        <v>572</v>
      </c>
      <c r="C1266" t="s">
        <v>215</v>
      </c>
      <c r="D1266" t="s">
        <v>832</v>
      </c>
      <c r="E1266" t="s">
        <v>800</v>
      </c>
      <c r="F1266">
        <v>59</v>
      </c>
    </row>
    <row r="1267" spans="1:6">
      <c r="A1267" t="s">
        <v>828</v>
      </c>
      <c r="B1267" t="s">
        <v>572</v>
      </c>
      <c r="C1267" t="s">
        <v>215</v>
      </c>
      <c r="D1267" t="s">
        <v>831</v>
      </c>
      <c r="E1267" t="s">
        <v>70</v>
      </c>
      <c r="F1267">
        <v>78914</v>
      </c>
    </row>
    <row r="1268" spans="1:6">
      <c r="A1268" t="s">
        <v>828</v>
      </c>
      <c r="B1268" t="s">
        <v>572</v>
      </c>
      <c r="C1268" t="s">
        <v>215</v>
      </c>
      <c r="D1268" t="s">
        <v>831</v>
      </c>
      <c r="E1268" t="s">
        <v>72</v>
      </c>
      <c r="F1268">
        <v>26412</v>
      </c>
    </row>
    <row r="1269" spans="1:6">
      <c r="A1269" t="s">
        <v>828</v>
      </c>
      <c r="B1269" t="s">
        <v>572</v>
      </c>
      <c r="C1269" t="s">
        <v>215</v>
      </c>
      <c r="D1269" t="s">
        <v>831</v>
      </c>
      <c r="E1269" t="s">
        <v>804</v>
      </c>
      <c r="F1269">
        <v>17721</v>
      </c>
    </row>
    <row r="1270" spans="1:6">
      <c r="A1270" t="s">
        <v>828</v>
      </c>
      <c r="B1270" t="s">
        <v>572</v>
      </c>
      <c r="C1270" t="s">
        <v>215</v>
      </c>
      <c r="D1270" t="s">
        <v>831</v>
      </c>
      <c r="E1270" t="s">
        <v>803</v>
      </c>
      <c r="F1270">
        <v>18248</v>
      </c>
    </row>
    <row r="1271" spans="1:6">
      <c r="A1271" t="s">
        <v>828</v>
      </c>
      <c r="B1271" t="s">
        <v>572</v>
      </c>
      <c r="C1271" t="s">
        <v>215</v>
      </c>
      <c r="D1271" t="s">
        <v>831</v>
      </c>
      <c r="E1271" t="s">
        <v>78</v>
      </c>
      <c r="F1271">
        <v>4403</v>
      </c>
    </row>
    <row r="1272" spans="1:6">
      <c r="A1272" t="s">
        <v>828</v>
      </c>
      <c r="B1272" t="s">
        <v>572</v>
      </c>
      <c r="C1272" t="s">
        <v>215</v>
      </c>
      <c r="D1272" t="s">
        <v>831</v>
      </c>
      <c r="E1272" t="s">
        <v>75</v>
      </c>
      <c r="F1272">
        <v>8693</v>
      </c>
    </row>
    <row r="1273" spans="1:6">
      <c r="A1273" t="s">
        <v>828</v>
      </c>
      <c r="B1273" t="s">
        <v>572</v>
      </c>
      <c r="C1273" t="s">
        <v>215</v>
      </c>
      <c r="D1273" t="s">
        <v>831</v>
      </c>
      <c r="E1273" t="s">
        <v>802</v>
      </c>
      <c r="F1273">
        <v>1410</v>
      </c>
    </row>
    <row r="1274" spans="1:6">
      <c r="A1274" t="s">
        <v>828</v>
      </c>
      <c r="B1274" t="s">
        <v>572</v>
      </c>
      <c r="C1274" t="s">
        <v>215</v>
      </c>
      <c r="D1274" t="s">
        <v>831</v>
      </c>
      <c r="E1274" t="s">
        <v>71</v>
      </c>
      <c r="F1274">
        <v>1262</v>
      </c>
    </row>
    <row r="1275" spans="1:6">
      <c r="A1275" t="s">
        <v>828</v>
      </c>
      <c r="B1275" t="s">
        <v>572</v>
      </c>
      <c r="C1275" t="s">
        <v>215</v>
      </c>
      <c r="D1275" t="s">
        <v>831</v>
      </c>
      <c r="E1275" t="s">
        <v>73</v>
      </c>
      <c r="F1275">
        <v>722</v>
      </c>
    </row>
    <row r="1276" spans="1:6">
      <c r="A1276" t="s">
        <v>828</v>
      </c>
      <c r="B1276" t="s">
        <v>572</v>
      </c>
      <c r="C1276" t="s">
        <v>215</v>
      </c>
      <c r="D1276" t="s">
        <v>831</v>
      </c>
      <c r="E1276" t="s">
        <v>800</v>
      </c>
      <c r="F1276">
        <v>43</v>
      </c>
    </row>
    <row r="1277" spans="1:6">
      <c r="A1277" t="s">
        <v>828</v>
      </c>
      <c r="B1277" t="s">
        <v>572</v>
      </c>
      <c r="C1277" t="s">
        <v>215</v>
      </c>
      <c r="D1277" t="s">
        <v>830</v>
      </c>
      <c r="E1277" t="s">
        <v>70</v>
      </c>
      <c r="F1277">
        <v>83903</v>
      </c>
    </row>
    <row r="1278" spans="1:6">
      <c r="A1278" t="s">
        <v>828</v>
      </c>
      <c r="B1278" t="s">
        <v>572</v>
      </c>
      <c r="C1278" t="s">
        <v>215</v>
      </c>
      <c r="D1278" t="s">
        <v>830</v>
      </c>
      <c r="E1278" t="s">
        <v>72</v>
      </c>
      <c r="F1278">
        <v>26207</v>
      </c>
    </row>
    <row r="1279" spans="1:6">
      <c r="A1279" t="s">
        <v>828</v>
      </c>
      <c r="B1279" t="s">
        <v>572</v>
      </c>
      <c r="C1279" t="s">
        <v>215</v>
      </c>
      <c r="D1279" t="s">
        <v>830</v>
      </c>
      <c r="E1279" t="s">
        <v>804</v>
      </c>
      <c r="F1279">
        <v>18947</v>
      </c>
    </row>
    <row r="1280" spans="1:6">
      <c r="A1280" t="s">
        <v>828</v>
      </c>
      <c r="B1280" t="s">
        <v>572</v>
      </c>
      <c r="C1280" t="s">
        <v>215</v>
      </c>
      <c r="D1280" t="s">
        <v>830</v>
      </c>
      <c r="E1280" t="s">
        <v>803</v>
      </c>
      <c r="F1280">
        <v>20120</v>
      </c>
    </row>
    <row r="1281" spans="1:6">
      <c r="A1281" t="s">
        <v>828</v>
      </c>
      <c r="B1281" t="s">
        <v>572</v>
      </c>
      <c r="C1281" t="s">
        <v>215</v>
      </c>
      <c r="D1281" t="s">
        <v>830</v>
      </c>
      <c r="E1281" t="s">
        <v>78</v>
      </c>
      <c r="F1281">
        <v>4783</v>
      </c>
    </row>
    <row r="1282" spans="1:6">
      <c r="A1282" t="s">
        <v>828</v>
      </c>
      <c r="B1282" t="s">
        <v>572</v>
      </c>
      <c r="C1282" t="s">
        <v>215</v>
      </c>
      <c r="D1282" t="s">
        <v>830</v>
      </c>
      <c r="E1282" t="s">
        <v>75</v>
      </c>
      <c r="F1282">
        <v>10096</v>
      </c>
    </row>
    <row r="1283" spans="1:6">
      <c r="A1283" t="s">
        <v>828</v>
      </c>
      <c r="B1283" t="s">
        <v>572</v>
      </c>
      <c r="C1283" t="s">
        <v>215</v>
      </c>
      <c r="D1283" t="s">
        <v>830</v>
      </c>
      <c r="E1283" t="s">
        <v>802</v>
      </c>
      <c r="F1283">
        <v>1745</v>
      </c>
    </row>
    <row r="1284" spans="1:6">
      <c r="A1284" t="s">
        <v>828</v>
      </c>
      <c r="B1284" t="s">
        <v>572</v>
      </c>
      <c r="C1284" t="s">
        <v>215</v>
      </c>
      <c r="D1284" t="s">
        <v>830</v>
      </c>
      <c r="E1284" t="s">
        <v>71</v>
      </c>
      <c r="F1284">
        <v>1349</v>
      </c>
    </row>
    <row r="1285" spans="1:6">
      <c r="A1285" t="s">
        <v>828</v>
      </c>
      <c r="B1285" t="s">
        <v>572</v>
      </c>
      <c r="C1285" t="s">
        <v>215</v>
      </c>
      <c r="D1285" t="s">
        <v>830</v>
      </c>
      <c r="E1285" t="s">
        <v>73</v>
      </c>
      <c r="F1285">
        <v>626</v>
      </c>
    </row>
    <row r="1286" spans="1:6">
      <c r="A1286" t="s">
        <v>828</v>
      </c>
      <c r="B1286" t="s">
        <v>572</v>
      </c>
      <c r="C1286" t="s">
        <v>215</v>
      </c>
      <c r="D1286" t="s">
        <v>830</v>
      </c>
      <c r="E1286" t="s">
        <v>800</v>
      </c>
      <c r="F1286">
        <v>30</v>
      </c>
    </row>
    <row r="1287" spans="1:6">
      <c r="A1287" t="s">
        <v>828</v>
      </c>
      <c r="B1287" t="s">
        <v>572</v>
      </c>
      <c r="C1287" t="s">
        <v>215</v>
      </c>
      <c r="D1287" t="s">
        <v>845</v>
      </c>
      <c r="E1287" t="s">
        <v>70</v>
      </c>
      <c r="F1287">
        <v>84656</v>
      </c>
    </row>
    <row r="1288" spans="1:6">
      <c r="A1288" t="s">
        <v>828</v>
      </c>
      <c r="B1288" t="s">
        <v>572</v>
      </c>
      <c r="C1288" t="s">
        <v>215</v>
      </c>
      <c r="D1288" t="s">
        <v>845</v>
      </c>
      <c r="E1288" t="s">
        <v>72</v>
      </c>
      <c r="F1288">
        <v>25334</v>
      </c>
    </row>
    <row r="1289" spans="1:6">
      <c r="A1289" t="s">
        <v>828</v>
      </c>
      <c r="B1289" t="s">
        <v>572</v>
      </c>
      <c r="C1289" t="s">
        <v>215</v>
      </c>
      <c r="D1289" t="s">
        <v>845</v>
      </c>
      <c r="E1289" t="s">
        <v>804</v>
      </c>
      <c r="F1289">
        <v>18191</v>
      </c>
    </row>
    <row r="1290" spans="1:6">
      <c r="A1290" t="s">
        <v>828</v>
      </c>
      <c r="B1290" t="s">
        <v>572</v>
      </c>
      <c r="C1290" t="s">
        <v>215</v>
      </c>
      <c r="D1290" t="s">
        <v>845</v>
      </c>
      <c r="E1290" t="s">
        <v>803</v>
      </c>
      <c r="F1290">
        <v>20545</v>
      </c>
    </row>
    <row r="1291" spans="1:6">
      <c r="A1291" t="s">
        <v>828</v>
      </c>
      <c r="B1291" t="s">
        <v>572</v>
      </c>
      <c r="C1291" t="s">
        <v>215</v>
      </c>
      <c r="D1291" t="s">
        <v>845</v>
      </c>
      <c r="E1291" t="s">
        <v>78</v>
      </c>
      <c r="F1291">
        <v>4846</v>
      </c>
    </row>
    <row r="1292" spans="1:6">
      <c r="A1292" t="s">
        <v>828</v>
      </c>
      <c r="B1292" t="s">
        <v>572</v>
      </c>
      <c r="C1292" t="s">
        <v>215</v>
      </c>
      <c r="D1292" t="s">
        <v>845</v>
      </c>
      <c r="E1292" t="s">
        <v>75</v>
      </c>
      <c r="F1292">
        <v>11935</v>
      </c>
    </row>
    <row r="1293" spans="1:6">
      <c r="A1293" t="s">
        <v>828</v>
      </c>
      <c r="B1293" t="s">
        <v>572</v>
      </c>
      <c r="C1293" t="s">
        <v>215</v>
      </c>
      <c r="D1293" t="s">
        <v>845</v>
      </c>
      <c r="E1293" t="s">
        <v>802</v>
      </c>
      <c r="F1293">
        <v>1861</v>
      </c>
    </row>
    <row r="1294" spans="1:6">
      <c r="A1294" t="s">
        <v>828</v>
      </c>
      <c r="B1294" t="s">
        <v>572</v>
      </c>
      <c r="C1294" t="s">
        <v>215</v>
      </c>
      <c r="D1294" t="s">
        <v>845</v>
      </c>
      <c r="E1294" t="s">
        <v>71</v>
      </c>
      <c r="F1294">
        <v>1181</v>
      </c>
    </row>
    <row r="1295" spans="1:6">
      <c r="A1295" t="s">
        <v>828</v>
      </c>
      <c r="B1295" t="s">
        <v>572</v>
      </c>
      <c r="C1295" t="s">
        <v>215</v>
      </c>
      <c r="D1295" t="s">
        <v>845</v>
      </c>
      <c r="E1295" t="s">
        <v>73</v>
      </c>
      <c r="F1295">
        <v>703</v>
      </c>
    </row>
    <row r="1296" spans="1:6">
      <c r="A1296" t="s">
        <v>828</v>
      </c>
      <c r="B1296" t="s">
        <v>572</v>
      </c>
      <c r="C1296" t="s">
        <v>215</v>
      </c>
      <c r="D1296" t="s">
        <v>845</v>
      </c>
      <c r="E1296" t="s">
        <v>800</v>
      </c>
      <c r="F1296">
        <v>60</v>
      </c>
    </row>
    <row r="1297" spans="1:6">
      <c r="A1297" t="s">
        <v>828</v>
      </c>
      <c r="B1297" t="s">
        <v>572</v>
      </c>
      <c r="C1297" t="s">
        <v>215</v>
      </c>
      <c r="D1297" t="s">
        <v>844</v>
      </c>
      <c r="E1297" t="s">
        <v>70</v>
      </c>
      <c r="F1297">
        <v>80744</v>
      </c>
    </row>
    <row r="1298" spans="1:6">
      <c r="A1298" t="s">
        <v>828</v>
      </c>
      <c r="B1298" t="s">
        <v>572</v>
      </c>
      <c r="C1298" t="s">
        <v>215</v>
      </c>
      <c r="D1298" t="s">
        <v>844</v>
      </c>
      <c r="E1298" t="s">
        <v>72</v>
      </c>
      <c r="F1298">
        <v>23344</v>
      </c>
    </row>
    <row r="1299" spans="1:6">
      <c r="A1299" t="s">
        <v>828</v>
      </c>
      <c r="B1299" t="s">
        <v>572</v>
      </c>
      <c r="C1299" t="s">
        <v>215</v>
      </c>
      <c r="D1299" t="s">
        <v>844</v>
      </c>
      <c r="E1299" t="s">
        <v>804</v>
      </c>
      <c r="F1299">
        <v>13084</v>
      </c>
    </row>
    <row r="1300" spans="1:6">
      <c r="A1300" t="s">
        <v>828</v>
      </c>
      <c r="B1300" t="s">
        <v>572</v>
      </c>
      <c r="C1300" t="s">
        <v>215</v>
      </c>
      <c r="D1300" t="s">
        <v>844</v>
      </c>
      <c r="E1300" t="s">
        <v>803</v>
      </c>
      <c r="F1300">
        <v>21752</v>
      </c>
    </row>
    <row r="1301" spans="1:6">
      <c r="A1301" t="s">
        <v>828</v>
      </c>
      <c r="B1301" t="s">
        <v>572</v>
      </c>
      <c r="C1301" t="s">
        <v>215</v>
      </c>
      <c r="D1301" t="s">
        <v>844</v>
      </c>
      <c r="E1301" t="s">
        <v>78</v>
      </c>
      <c r="F1301">
        <v>2437</v>
      </c>
    </row>
    <row r="1302" spans="1:6">
      <c r="A1302" t="s">
        <v>828</v>
      </c>
      <c r="B1302" t="s">
        <v>572</v>
      </c>
      <c r="C1302" t="s">
        <v>215</v>
      </c>
      <c r="D1302" t="s">
        <v>844</v>
      </c>
      <c r="E1302" t="s">
        <v>75</v>
      </c>
      <c r="F1302">
        <v>15905</v>
      </c>
    </row>
    <row r="1303" spans="1:6">
      <c r="A1303" t="s">
        <v>828</v>
      </c>
      <c r="B1303" t="s">
        <v>572</v>
      </c>
      <c r="C1303" t="s">
        <v>215</v>
      </c>
      <c r="D1303" t="s">
        <v>844</v>
      </c>
      <c r="E1303" t="s">
        <v>802</v>
      </c>
      <c r="F1303">
        <v>2477</v>
      </c>
    </row>
    <row r="1304" spans="1:6">
      <c r="A1304" t="s">
        <v>828</v>
      </c>
      <c r="B1304" t="s">
        <v>572</v>
      </c>
      <c r="C1304" t="s">
        <v>215</v>
      </c>
      <c r="D1304" t="s">
        <v>844</v>
      </c>
      <c r="E1304" t="s">
        <v>71</v>
      </c>
      <c r="F1304">
        <v>1092</v>
      </c>
    </row>
    <row r="1305" spans="1:6">
      <c r="A1305" t="s">
        <v>828</v>
      </c>
      <c r="B1305" t="s">
        <v>572</v>
      </c>
      <c r="C1305" t="s">
        <v>215</v>
      </c>
      <c r="D1305" t="s">
        <v>844</v>
      </c>
      <c r="E1305" t="s">
        <v>73</v>
      </c>
      <c r="F1305">
        <v>646</v>
      </c>
    </row>
    <row r="1306" spans="1:6">
      <c r="A1306" t="s">
        <v>828</v>
      </c>
      <c r="B1306" t="s">
        <v>572</v>
      </c>
      <c r="C1306" t="s">
        <v>215</v>
      </c>
      <c r="D1306" t="s">
        <v>844</v>
      </c>
      <c r="E1306" t="s">
        <v>800</v>
      </c>
      <c r="F1306">
        <v>7</v>
      </c>
    </row>
    <row r="1307" spans="1:6">
      <c r="A1307" t="s">
        <v>828</v>
      </c>
      <c r="B1307" t="s">
        <v>572</v>
      </c>
      <c r="C1307" t="s">
        <v>215</v>
      </c>
      <c r="D1307" t="s">
        <v>843</v>
      </c>
      <c r="E1307" t="s">
        <v>70</v>
      </c>
      <c r="F1307">
        <v>69575</v>
      </c>
    </row>
    <row r="1308" spans="1:6">
      <c r="A1308" t="s">
        <v>828</v>
      </c>
      <c r="B1308" t="s">
        <v>572</v>
      </c>
      <c r="C1308" t="s">
        <v>215</v>
      </c>
      <c r="D1308" t="s">
        <v>843</v>
      </c>
      <c r="E1308" t="s">
        <v>72</v>
      </c>
      <c r="F1308">
        <v>20251</v>
      </c>
    </row>
    <row r="1309" spans="1:6">
      <c r="A1309" t="s">
        <v>828</v>
      </c>
      <c r="B1309" t="s">
        <v>572</v>
      </c>
      <c r="C1309" t="s">
        <v>215</v>
      </c>
      <c r="D1309" t="s">
        <v>843</v>
      </c>
      <c r="E1309" t="s">
        <v>804</v>
      </c>
      <c r="F1309">
        <v>11472</v>
      </c>
    </row>
    <row r="1310" spans="1:6">
      <c r="A1310" t="s">
        <v>828</v>
      </c>
      <c r="B1310" t="s">
        <v>572</v>
      </c>
      <c r="C1310" t="s">
        <v>215</v>
      </c>
      <c r="D1310" t="s">
        <v>843</v>
      </c>
      <c r="E1310" t="s">
        <v>803</v>
      </c>
      <c r="F1310">
        <v>18755</v>
      </c>
    </row>
    <row r="1311" spans="1:6">
      <c r="A1311" t="s">
        <v>828</v>
      </c>
      <c r="B1311" t="s">
        <v>572</v>
      </c>
      <c r="C1311" t="s">
        <v>215</v>
      </c>
      <c r="D1311" t="s">
        <v>843</v>
      </c>
      <c r="E1311" t="s">
        <v>78</v>
      </c>
      <c r="F1311">
        <v>1427</v>
      </c>
    </row>
    <row r="1312" spans="1:6">
      <c r="A1312" t="s">
        <v>828</v>
      </c>
      <c r="B1312" t="s">
        <v>572</v>
      </c>
      <c r="C1312" t="s">
        <v>215</v>
      </c>
      <c r="D1312" t="s">
        <v>843</v>
      </c>
      <c r="E1312" t="s">
        <v>75</v>
      </c>
      <c r="F1312">
        <v>14469</v>
      </c>
    </row>
    <row r="1313" spans="1:6">
      <c r="A1313" t="s">
        <v>828</v>
      </c>
      <c r="B1313" t="s">
        <v>572</v>
      </c>
      <c r="C1313" t="s">
        <v>215</v>
      </c>
      <c r="D1313" t="s">
        <v>843</v>
      </c>
      <c r="E1313" t="s">
        <v>802</v>
      </c>
      <c r="F1313">
        <v>1902</v>
      </c>
    </row>
    <row r="1314" spans="1:6">
      <c r="A1314" t="s">
        <v>828</v>
      </c>
      <c r="B1314" t="s">
        <v>572</v>
      </c>
      <c r="C1314" t="s">
        <v>215</v>
      </c>
      <c r="D1314" t="s">
        <v>843</v>
      </c>
      <c r="E1314" t="s">
        <v>71</v>
      </c>
      <c r="F1314">
        <v>844</v>
      </c>
    </row>
    <row r="1315" spans="1:6">
      <c r="A1315" t="s">
        <v>828</v>
      </c>
      <c r="B1315" t="s">
        <v>572</v>
      </c>
      <c r="C1315" t="s">
        <v>215</v>
      </c>
      <c r="D1315" t="s">
        <v>843</v>
      </c>
      <c r="E1315" t="s">
        <v>73</v>
      </c>
      <c r="F1315">
        <v>447</v>
      </c>
    </row>
    <row r="1316" spans="1:6">
      <c r="A1316" t="s">
        <v>828</v>
      </c>
      <c r="B1316" t="s">
        <v>572</v>
      </c>
      <c r="C1316" t="s">
        <v>215</v>
      </c>
      <c r="D1316" t="s">
        <v>843</v>
      </c>
      <c r="E1316" t="s">
        <v>800</v>
      </c>
      <c r="F1316">
        <v>8</v>
      </c>
    </row>
    <row r="1317" spans="1:6">
      <c r="A1317" t="s">
        <v>828</v>
      </c>
      <c r="B1317" t="s">
        <v>572</v>
      </c>
      <c r="C1317" t="s">
        <v>215</v>
      </c>
      <c r="D1317" t="s">
        <v>842</v>
      </c>
      <c r="E1317" t="s">
        <v>70</v>
      </c>
      <c r="F1317">
        <v>46159</v>
      </c>
    </row>
    <row r="1318" spans="1:6">
      <c r="A1318" t="s">
        <v>828</v>
      </c>
      <c r="B1318" t="s">
        <v>572</v>
      </c>
      <c r="C1318" t="s">
        <v>215</v>
      </c>
      <c r="D1318" t="s">
        <v>842</v>
      </c>
      <c r="E1318" t="s">
        <v>72</v>
      </c>
      <c r="F1318">
        <v>14071</v>
      </c>
    </row>
    <row r="1319" spans="1:6">
      <c r="A1319" t="s">
        <v>828</v>
      </c>
      <c r="B1319" t="s">
        <v>572</v>
      </c>
      <c r="C1319" t="s">
        <v>215</v>
      </c>
      <c r="D1319" t="s">
        <v>842</v>
      </c>
      <c r="E1319" t="s">
        <v>804</v>
      </c>
      <c r="F1319">
        <v>7152</v>
      </c>
    </row>
    <row r="1320" spans="1:6">
      <c r="A1320" t="s">
        <v>828</v>
      </c>
      <c r="B1320" t="s">
        <v>572</v>
      </c>
      <c r="C1320" t="s">
        <v>215</v>
      </c>
      <c r="D1320" t="s">
        <v>842</v>
      </c>
      <c r="E1320" t="s">
        <v>803</v>
      </c>
      <c r="F1320">
        <v>12826</v>
      </c>
    </row>
    <row r="1321" spans="1:6">
      <c r="A1321" t="s">
        <v>828</v>
      </c>
      <c r="B1321" t="s">
        <v>572</v>
      </c>
      <c r="C1321" t="s">
        <v>215</v>
      </c>
      <c r="D1321" t="s">
        <v>842</v>
      </c>
      <c r="E1321" t="s">
        <v>78</v>
      </c>
      <c r="F1321">
        <v>620</v>
      </c>
    </row>
    <row r="1322" spans="1:6">
      <c r="A1322" t="s">
        <v>828</v>
      </c>
      <c r="B1322" t="s">
        <v>572</v>
      </c>
      <c r="C1322" t="s">
        <v>215</v>
      </c>
      <c r="D1322" t="s">
        <v>842</v>
      </c>
      <c r="E1322" t="s">
        <v>75</v>
      </c>
      <c r="F1322">
        <v>9617</v>
      </c>
    </row>
    <row r="1323" spans="1:6">
      <c r="A1323" t="s">
        <v>828</v>
      </c>
      <c r="B1323" t="s">
        <v>572</v>
      </c>
      <c r="C1323" t="s">
        <v>215</v>
      </c>
      <c r="D1323" t="s">
        <v>842</v>
      </c>
      <c r="E1323" t="s">
        <v>802</v>
      </c>
      <c r="F1323">
        <v>1181</v>
      </c>
    </row>
    <row r="1324" spans="1:6">
      <c r="A1324" t="s">
        <v>828</v>
      </c>
      <c r="B1324" t="s">
        <v>572</v>
      </c>
      <c r="C1324" t="s">
        <v>215</v>
      </c>
      <c r="D1324" t="s">
        <v>842</v>
      </c>
      <c r="E1324" t="s">
        <v>71</v>
      </c>
      <c r="F1324">
        <v>507</v>
      </c>
    </row>
    <row r="1325" spans="1:6">
      <c r="A1325" t="s">
        <v>828</v>
      </c>
      <c r="B1325" t="s">
        <v>572</v>
      </c>
      <c r="C1325" t="s">
        <v>215</v>
      </c>
      <c r="D1325" t="s">
        <v>842</v>
      </c>
      <c r="E1325" t="s">
        <v>73</v>
      </c>
      <c r="F1325">
        <v>173</v>
      </c>
    </row>
    <row r="1326" spans="1:6">
      <c r="A1326" t="s">
        <v>828</v>
      </c>
      <c r="B1326" t="s">
        <v>572</v>
      </c>
      <c r="C1326" t="s">
        <v>215</v>
      </c>
      <c r="D1326" t="s">
        <v>842</v>
      </c>
      <c r="E1326" t="s">
        <v>800</v>
      </c>
      <c r="F1326">
        <v>12</v>
      </c>
    </row>
    <row r="1327" spans="1:6">
      <c r="A1327" t="s">
        <v>828</v>
      </c>
      <c r="B1327" t="s">
        <v>572</v>
      </c>
      <c r="C1327" t="s">
        <v>215</v>
      </c>
      <c r="D1327" t="s">
        <v>841</v>
      </c>
      <c r="E1327" t="s">
        <v>70</v>
      </c>
      <c r="F1327">
        <v>29625</v>
      </c>
    </row>
    <row r="1328" spans="1:6">
      <c r="A1328" t="s">
        <v>828</v>
      </c>
      <c r="B1328" t="s">
        <v>572</v>
      </c>
      <c r="C1328" t="s">
        <v>215</v>
      </c>
      <c r="D1328" t="s">
        <v>841</v>
      </c>
      <c r="E1328" t="s">
        <v>72</v>
      </c>
      <c r="F1328">
        <v>9277</v>
      </c>
    </row>
    <row r="1329" spans="1:6">
      <c r="A1329" t="s">
        <v>828</v>
      </c>
      <c r="B1329" t="s">
        <v>572</v>
      </c>
      <c r="C1329" t="s">
        <v>215</v>
      </c>
      <c r="D1329" t="s">
        <v>841</v>
      </c>
      <c r="E1329" t="s">
        <v>804</v>
      </c>
      <c r="F1329">
        <v>4897</v>
      </c>
    </row>
    <row r="1330" spans="1:6">
      <c r="A1330" t="s">
        <v>828</v>
      </c>
      <c r="B1330" t="s">
        <v>572</v>
      </c>
      <c r="C1330" t="s">
        <v>215</v>
      </c>
      <c r="D1330" t="s">
        <v>841</v>
      </c>
      <c r="E1330" t="s">
        <v>803</v>
      </c>
      <c r="F1330">
        <v>7866</v>
      </c>
    </row>
    <row r="1331" spans="1:6">
      <c r="A1331" t="s">
        <v>828</v>
      </c>
      <c r="B1331" t="s">
        <v>572</v>
      </c>
      <c r="C1331" t="s">
        <v>215</v>
      </c>
      <c r="D1331" t="s">
        <v>841</v>
      </c>
      <c r="E1331" t="s">
        <v>78</v>
      </c>
      <c r="F1331">
        <v>366</v>
      </c>
    </row>
    <row r="1332" spans="1:6">
      <c r="A1332" t="s">
        <v>828</v>
      </c>
      <c r="B1332" t="s">
        <v>572</v>
      </c>
      <c r="C1332" t="s">
        <v>215</v>
      </c>
      <c r="D1332" t="s">
        <v>841</v>
      </c>
      <c r="E1332" t="s">
        <v>75</v>
      </c>
      <c r="F1332">
        <v>6049</v>
      </c>
    </row>
    <row r="1333" spans="1:6">
      <c r="A1333" t="s">
        <v>828</v>
      </c>
      <c r="B1333" t="s">
        <v>572</v>
      </c>
      <c r="C1333" t="s">
        <v>215</v>
      </c>
      <c r="D1333" t="s">
        <v>841</v>
      </c>
      <c r="E1333" t="s">
        <v>802</v>
      </c>
      <c r="F1333">
        <v>775</v>
      </c>
    </row>
    <row r="1334" spans="1:6">
      <c r="A1334" t="s">
        <v>828</v>
      </c>
      <c r="B1334" t="s">
        <v>572</v>
      </c>
      <c r="C1334" t="s">
        <v>215</v>
      </c>
      <c r="D1334" t="s">
        <v>841</v>
      </c>
      <c r="E1334" t="s">
        <v>71</v>
      </c>
      <c r="F1334">
        <v>304</v>
      </c>
    </row>
    <row r="1335" spans="1:6">
      <c r="A1335" t="s">
        <v>828</v>
      </c>
      <c r="B1335" t="s">
        <v>572</v>
      </c>
      <c r="C1335" t="s">
        <v>215</v>
      </c>
      <c r="D1335" t="s">
        <v>841</v>
      </c>
      <c r="E1335" t="s">
        <v>73</v>
      </c>
      <c r="F1335">
        <v>81</v>
      </c>
    </row>
    <row r="1336" spans="1:6">
      <c r="A1336" t="s">
        <v>828</v>
      </c>
      <c r="B1336" t="s">
        <v>572</v>
      </c>
      <c r="C1336" t="s">
        <v>215</v>
      </c>
      <c r="D1336" t="s">
        <v>841</v>
      </c>
      <c r="E1336" t="s">
        <v>800</v>
      </c>
      <c r="F1336">
        <v>10</v>
      </c>
    </row>
    <row r="1337" spans="1:6">
      <c r="A1337" t="s">
        <v>828</v>
      </c>
      <c r="B1337" t="s">
        <v>572</v>
      </c>
      <c r="C1337" t="s">
        <v>215</v>
      </c>
      <c r="D1337" t="s">
        <v>840</v>
      </c>
      <c r="E1337" t="s">
        <v>70</v>
      </c>
      <c r="F1337">
        <v>18943</v>
      </c>
    </row>
    <row r="1338" spans="1:6">
      <c r="A1338" t="s">
        <v>828</v>
      </c>
      <c r="B1338" t="s">
        <v>572</v>
      </c>
      <c r="C1338" t="s">
        <v>215</v>
      </c>
      <c r="D1338" t="s">
        <v>840</v>
      </c>
      <c r="E1338" t="s">
        <v>72</v>
      </c>
      <c r="F1338">
        <v>6039</v>
      </c>
    </row>
    <row r="1339" spans="1:6">
      <c r="A1339" t="s">
        <v>828</v>
      </c>
      <c r="B1339" t="s">
        <v>572</v>
      </c>
      <c r="C1339" t="s">
        <v>215</v>
      </c>
      <c r="D1339" t="s">
        <v>840</v>
      </c>
      <c r="E1339" t="s">
        <v>804</v>
      </c>
      <c r="F1339">
        <v>3088</v>
      </c>
    </row>
    <row r="1340" spans="1:6">
      <c r="A1340" t="s">
        <v>828</v>
      </c>
      <c r="B1340" t="s">
        <v>572</v>
      </c>
      <c r="C1340" t="s">
        <v>215</v>
      </c>
      <c r="D1340" t="s">
        <v>840</v>
      </c>
      <c r="E1340" t="s">
        <v>803</v>
      </c>
      <c r="F1340">
        <v>5137</v>
      </c>
    </row>
    <row r="1341" spans="1:6">
      <c r="A1341" t="s">
        <v>828</v>
      </c>
      <c r="B1341" t="s">
        <v>572</v>
      </c>
      <c r="C1341" t="s">
        <v>215</v>
      </c>
      <c r="D1341" t="s">
        <v>840</v>
      </c>
      <c r="E1341" t="s">
        <v>78</v>
      </c>
      <c r="F1341">
        <v>124</v>
      </c>
    </row>
    <row r="1342" spans="1:6">
      <c r="A1342" t="s">
        <v>828</v>
      </c>
      <c r="B1342" t="s">
        <v>572</v>
      </c>
      <c r="C1342" t="s">
        <v>215</v>
      </c>
      <c r="D1342" t="s">
        <v>840</v>
      </c>
      <c r="E1342" t="s">
        <v>75</v>
      </c>
      <c r="F1342">
        <v>3746</v>
      </c>
    </row>
    <row r="1343" spans="1:6">
      <c r="A1343" t="s">
        <v>828</v>
      </c>
      <c r="B1343" t="s">
        <v>572</v>
      </c>
      <c r="C1343" t="s">
        <v>215</v>
      </c>
      <c r="D1343" t="s">
        <v>840</v>
      </c>
      <c r="E1343" t="s">
        <v>802</v>
      </c>
      <c r="F1343">
        <v>515</v>
      </c>
    </row>
    <row r="1344" spans="1:6">
      <c r="A1344" t="s">
        <v>828</v>
      </c>
      <c r="B1344" t="s">
        <v>572</v>
      </c>
      <c r="C1344" t="s">
        <v>215</v>
      </c>
      <c r="D1344" t="s">
        <v>840</v>
      </c>
      <c r="E1344" t="s">
        <v>71</v>
      </c>
      <c r="F1344">
        <v>257</v>
      </c>
    </row>
    <row r="1345" spans="1:6">
      <c r="A1345" t="s">
        <v>828</v>
      </c>
      <c r="B1345" t="s">
        <v>572</v>
      </c>
      <c r="C1345" t="s">
        <v>215</v>
      </c>
      <c r="D1345" t="s">
        <v>840</v>
      </c>
      <c r="E1345" t="s">
        <v>73</v>
      </c>
      <c r="F1345">
        <v>34</v>
      </c>
    </row>
    <row r="1346" spans="1:6">
      <c r="A1346" t="s">
        <v>828</v>
      </c>
      <c r="B1346" t="s">
        <v>572</v>
      </c>
      <c r="C1346" t="s">
        <v>215</v>
      </c>
      <c r="D1346" t="s">
        <v>840</v>
      </c>
      <c r="E1346" t="s">
        <v>800</v>
      </c>
      <c r="F1346">
        <v>3</v>
      </c>
    </row>
    <row r="1347" spans="1:6">
      <c r="A1347" t="s">
        <v>828</v>
      </c>
      <c r="B1347" t="s">
        <v>572</v>
      </c>
      <c r="C1347" t="s">
        <v>215</v>
      </c>
      <c r="D1347" t="s">
        <v>839</v>
      </c>
      <c r="E1347" t="s">
        <v>70</v>
      </c>
      <c r="F1347">
        <v>7358</v>
      </c>
    </row>
    <row r="1348" spans="1:6">
      <c r="A1348" t="s">
        <v>828</v>
      </c>
      <c r="B1348" t="s">
        <v>572</v>
      </c>
      <c r="C1348" t="s">
        <v>215</v>
      </c>
      <c r="D1348" t="s">
        <v>839</v>
      </c>
      <c r="E1348" t="s">
        <v>72</v>
      </c>
      <c r="F1348">
        <v>2469</v>
      </c>
    </row>
    <row r="1349" spans="1:6">
      <c r="A1349" t="s">
        <v>828</v>
      </c>
      <c r="B1349" t="s">
        <v>572</v>
      </c>
      <c r="C1349" t="s">
        <v>215</v>
      </c>
      <c r="D1349" t="s">
        <v>839</v>
      </c>
      <c r="E1349" t="s">
        <v>804</v>
      </c>
      <c r="F1349">
        <v>1151</v>
      </c>
    </row>
    <row r="1350" spans="1:6">
      <c r="A1350" t="s">
        <v>828</v>
      </c>
      <c r="B1350" t="s">
        <v>572</v>
      </c>
      <c r="C1350" t="s">
        <v>215</v>
      </c>
      <c r="D1350" t="s">
        <v>839</v>
      </c>
      <c r="E1350" t="s">
        <v>803</v>
      </c>
      <c r="F1350">
        <v>1780</v>
      </c>
    </row>
    <row r="1351" spans="1:6">
      <c r="A1351" t="s">
        <v>828</v>
      </c>
      <c r="B1351" t="s">
        <v>572</v>
      </c>
      <c r="C1351" t="s">
        <v>215</v>
      </c>
      <c r="D1351" t="s">
        <v>839</v>
      </c>
      <c r="E1351" t="s">
        <v>78</v>
      </c>
      <c r="F1351">
        <v>50</v>
      </c>
    </row>
    <row r="1352" spans="1:6">
      <c r="A1352" t="s">
        <v>828</v>
      </c>
      <c r="B1352" t="s">
        <v>572</v>
      </c>
      <c r="C1352" t="s">
        <v>215</v>
      </c>
      <c r="D1352" t="s">
        <v>839</v>
      </c>
      <c r="E1352" t="s">
        <v>75</v>
      </c>
      <c r="F1352">
        <v>1582</v>
      </c>
    </row>
    <row r="1353" spans="1:6">
      <c r="A1353" t="s">
        <v>828</v>
      </c>
      <c r="B1353" t="s">
        <v>572</v>
      </c>
      <c r="C1353" t="s">
        <v>215</v>
      </c>
      <c r="D1353" t="s">
        <v>839</v>
      </c>
      <c r="E1353" t="s">
        <v>802</v>
      </c>
      <c r="F1353">
        <v>230</v>
      </c>
    </row>
    <row r="1354" spans="1:6">
      <c r="A1354" t="s">
        <v>828</v>
      </c>
      <c r="B1354" t="s">
        <v>572</v>
      </c>
      <c r="C1354" t="s">
        <v>215</v>
      </c>
      <c r="D1354" t="s">
        <v>839</v>
      </c>
      <c r="E1354" t="s">
        <v>71</v>
      </c>
      <c r="F1354">
        <v>83</v>
      </c>
    </row>
    <row r="1355" spans="1:6">
      <c r="A1355" t="s">
        <v>828</v>
      </c>
      <c r="B1355" t="s">
        <v>572</v>
      </c>
      <c r="C1355" t="s">
        <v>215</v>
      </c>
      <c r="D1355" t="s">
        <v>839</v>
      </c>
      <c r="E1355" t="s">
        <v>73</v>
      </c>
      <c r="F1355">
        <v>10</v>
      </c>
    </row>
    <row r="1356" spans="1:6">
      <c r="A1356" t="s">
        <v>828</v>
      </c>
      <c r="B1356" t="s">
        <v>572</v>
      </c>
      <c r="C1356" t="s">
        <v>215</v>
      </c>
      <c r="D1356" t="s">
        <v>839</v>
      </c>
      <c r="E1356" t="s">
        <v>800</v>
      </c>
      <c r="F1356">
        <v>3</v>
      </c>
    </row>
    <row r="1357" spans="1:6">
      <c r="A1357" t="s">
        <v>828</v>
      </c>
      <c r="B1357" t="s">
        <v>572</v>
      </c>
      <c r="C1357" t="s">
        <v>215</v>
      </c>
      <c r="D1357" t="s">
        <v>838</v>
      </c>
      <c r="E1357" t="s">
        <v>70</v>
      </c>
      <c r="F1357">
        <v>1450</v>
      </c>
    </row>
    <row r="1358" spans="1:6">
      <c r="A1358" t="s">
        <v>828</v>
      </c>
      <c r="B1358" t="s">
        <v>572</v>
      </c>
      <c r="C1358" t="s">
        <v>215</v>
      </c>
      <c r="D1358" t="s">
        <v>838</v>
      </c>
      <c r="E1358" t="s">
        <v>72</v>
      </c>
      <c r="F1358">
        <v>519</v>
      </c>
    </row>
    <row r="1359" spans="1:6">
      <c r="A1359" t="s">
        <v>828</v>
      </c>
      <c r="B1359" t="s">
        <v>572</v>
      </c>
      <c r="C1359" t="s">
        <v>215</v>
      </c>
      <c r="D1359" t="s">
        <v>838</v>
      </c>
      <c r="E1359" t="s">
        <v>804</v>
      </c>
      <c r="F1359">
        <v>273</v>
      </c>
    </row>
    <row r="1360" spans="1:6">
      <c r="A1360" t="s">
        <v>828</v>
      </c>
      <c r="B1360" t="s">
        <v>572</v>
      </c>
      <c r="C1360" t="s">
        <v>215</v>
      </c>
      <c r="D1360" t="s">
        <v>838</v>
      </c>
      <c r="E1360" t="s">
        <v>803</v>
      </c>
      <c r="F1360">
        <v>272</v>
      </c>
    </row>
    <row r="1361" spans="1:6">
      <c r="A1361" t="s">
        <v>828</v>
      </c>
      <c r="B1361" t="s">
        <v>572</v>
      </c>
      <c r="C1361" t="s">
        <v>215</v>
      </c>
      <c r="D1361" t="s">
        <v>838</v>
      </c>
      <c r="E1361" t="s">
        <v>75</v>
      </c>
      <c r="F1361">
        <v>330</v>
      </c>
    </row>
    <row r="1362" spans="1:6">
      <c r="A1362" t="s">
        <v>828</v>
      </c>
      <c r="B1362" t="s">
        <v>572</v>
      </c>
      <c r="C1362" t="s">
        <v>215</v>
      </c>
      <c r="D1362" t="s">
        <v>838</v>
      </c>
      <c r="E1362" t="s">
        <v>802</v>
      </c>
      <c r="F1362">
        <v>43</v>
      </c>
    </row>
    <row r="1363" spans="1:6">
      <c r="A1363" t="s">
        <v>828</v>
      </c>
      <c r="B1363" t="s">
        <v>572</v>
      </c>
      <c r="C1363" t="s">
        <v>215</v>
      </c>
      <c r="D1363" t="s">
        <v>838</v>
      </c>
      <c r="E1363" t="s">
        <v>71</v>
      </c>
      <c r="F1363">
        <v>13</v>
      </c>
    </row>
    <row r="1364" spans="1:6">
      <c r="A1364" t="s">
        <v>828</v>
      </c>
      <c r="B1364" t="s">
        <v>572</v>
      </c>
      <c r="C1364" t="s">
        <v>215</v>
      </c>
      <c r="D1364" t="s">
        <v>837</v>
      </c>
      <c r="E1364" t="s">
        <v>70</v>
      </c>
      <c r="F1364">
        <v>170</v>
      </c>
    </row>
    <row r="1365" spans="1:6">
      <c r="A1365" t="s">
        <v>828</v>
      </c>
      <c r="B1365" t="s">
        <v>572</v>
      </c>
      <c r="C1365" t="s">
        <v>215</v>
      </c>
      <c r="D1365" t="s">
        <v>837</v>
      </c>
      <c r="E1365" t="s">
        <v>72</v>
      </c>
      <c r="F1365">
        <v>78</v>
      </c>
    </row>
    <row r="1366" spans="1:6">
      <c r="A1366" t="s">
        <v>828</v>
      </c>
      <c r="B1366" t="s">
        <v>572</v>
      </c>
      <c r="C1366" t="s">
        <v>215</v>
      </c>
      <c r="D1366" t="s">
        <v>837</v>
      </c>
      <c r="E1366" t="s">
        <v>804</v>
      </c>
      <c r="F1366">
        <v>19</v>
      </c>
    </row>
    <row r="1367" spans="1:6">
      <c r="A1367" t="s">
        <v>828</v>
      </c>
      <c r="B1367" t="s">
        <v>572</v>
      </c>
      <c r="C1367" t="s">
        <v>215</v>
      </c>
      <c r="D1367" t="s">
        <v>837</v>
      </c>
      <c r="E1367" t="s">
        <v>803</v>
      </c>
      <c r="F1367">
        <v>31</v>
      </c>
    </row>
    <row r="1368" spans="1:6">
      <c r="A1368" t="s">
        <v>828</v>
      </c>
      <c r="B1368" t="s">
        <v>572</v>
      </c>
      <c r="C1368" t="s">
        <v>215</v>
      </c>
      <c r="D1368" t="s">
        <v>837</v>
      </c>
      <c r="E1368" t="s">
        <v>78</v>
      </c>
      <c r="F1368">
        <v>7</v>
      </c>
    </row>
    <row r="1369" spans="1:6">
      <c r="A1369" t="s">
        <v>828</v>
      </c>
      <c r="B1369" t="s">
        <v>572</v>
      </c>
      <c r="C1369" t="s">
        <v>215</v>
      </c>
      <c r="D1369" t="s">
        <v>837</v>
      </c>
      <c r="E1369" t="s">
        <v>75</v>
      </c>
      <c r="F1369">
        <v>24</v>
      </c>
    </row>
    <row r="1370" spans="1:6">
      <c r="A1370" t="s">
        <v>828</v>
      </c>
      <c r="B1370" t="s">
        <v>572</v>
      </c>
      <c r="C1370" t="s">
        <v>215</v>
      </c>
      <c r="D1370" t="s">
        <v>837</v>
      </c>
      <c r="E1370" t="s">
        <v>802</v>
      </c>
      <c r="F1370">
        <v>3</v>
      </c>
    </row>
    <row r="1371" spans="1:6">
      <c r="A1371" t="s">
        <v>828</v>
      </c>
      <c r="B1371" t="s">
        <v>572</v>
      </c>
      <c r="C1371" t="s">
        <v>215</v>
      </c>
      <c r="D1371" t="s">
        <v>837</v>
      </c>
      <c r="E1371" t="s">
        <v>71</v>
      </c>
      <c r="F1371">
        <v>8</v>
      </c>
    </row>
    <row r="1372" spans="1:6">
      <c r="A1372" t="s">
        <v>828</v>
      </c>
      <c r="B1372" t="s">
        <v>572</v>
      </c>
      <c r="C1372" t="s">
        <v>215</v>
      </c>
      <c r="D1372" t="s">
        <v>829</v>
      </c>
      <c r="E1372" t="s">
        <v>70</v>
      </c>
      <c r="F1372">
        <v>90569</v>
      </c>
    </row>
    <row r="1373" spans="1:6">
      <c r="A1373" t="s">
        <v>828</v>
      </c>
      <c r="B1373" t="s">
        <v>572</v>
      </c>
      <c r="C1373" t="s">
        <v>215</v>
      </c>
      <c r="D1373" t="s">
        <v>829</v>
      </c>
      <c r="E1373" t="s">
        <v>72</v>
      </c>
      <c r="F1373">
        <v>26354</v>
      </c>
    </row>
    <row r="1374" spans="1:6">
      <c r="A1374" t="s">
        <v>828</v>
      </c>
      <c r="B1374" t="s">
        <v>572</v>
      </c>
      <c r="C1374" t="s">
        <v>215</v>
      </c>
      <c r="D1374" t="s">
        <v>829</v>
      </c>
      <c r="E1374" t="s">
        <v>804</v>
      </c>
      <c r="F1374">
        <v>18378</v>
      </c>
    </row>
    <row r="1375" spans="1:6">
      <c r="A1375" t="s">
        <v>828</v>
      </c>
      <c r="B1375" t="s">
        <v>572</v>
      </c>
      <c r="C1375" t="s">
        <v>215</v>
      </c>
      <c r="D1375" t="s">
        <v>829</v>
      </c>
      <c r="E1375" t="s">
        <v>803</v>
      </c>
      <c r="F1375">
        <v>22992</v>
      </c>
    </row>
    <row r="1376" spans="1:6">
      <c r="A1376" t="s">
        <v>828</v>
      </c>
      <c r="B1376" t="s">
        <v>572</v>
      </c>
      <c r="C1376" t="s">
        <v>215</v>
      </c>
      <c r="D1376" t="s">
        <v>829</v>
      </c>
      <c r="E1376" t="s">
        <v>78</v>
      </c>
      <c r="F1376">
        <v>4226</v>
      </c>
    </row>
    <row r="1377" spans="1:6">
      <c r="A1377" t="s">
        <v>828</v>
      </c>
      <c r="B1377" t="s">
        <v>572</v>
      </c>
      <c r="C1377" t="s">
        <v>215</v>
      </c>
      <c r="D1377" t="s">
        <v>829</v>
      </c>
      <c r="E1377" t="s">
        <v>75</v>
      </c>
      <c r="F1377">
        <v>14240</v>
      </c>
    </row>
    <row r="1378" spans="1:6">
      <c r="A1378" t="s">
        <v>828</v>
      </c>
      <c r="B1378" t="s">
        <v>572</v>
      </c>
      <c r="C1378" t="s">
        <v>215</v>
      </c>
      <c r="D1378" t="s">
        <v>829</v>
      </c>
      <c r="E1378" t="s">
        <v>802</v>
      </c>
      <c r="F1378">
        <v>2356</v>
      </c>
    </row>
    <row r="1379" spans="1:6">
      <c r="A1379" t="s">
        <v>828</v>
      </c>
      <c r="B1379" t="s">
        <v>572</v>
      </c>
      <c r="C1379" t="s">
        <v>215</v>
      </c>
      <c r="D1379" t="s">
        <v>829</v>
      </c>
      <c r="E1379" t="s">
        <v>71</v>
      </c>
      <c r="F1379">
        <v>1173</v>
      </c>
    </row>
    <row r="1380" spans="1:6">
      <c r="A1380" t="s">
        <v>828</v>
      </c>
      <c r="B1380" t="s">
        <v>572</v>
      </c>
      <c r="C1380" t="s">
        <v>215</v>
      </c>
      <c r="D1380" t="s">
        <v>829</v>
      </c>
      <c r="E1380" t="s">
        <v>73</v>
      </c>
      <c r="F1380">
        <v>776</v>
      </c>
    </row>
    <row r="1381" spans="1:6">
      <c r="A1381" t="s">
        <v>828</v>
      </c>
      <c r="B1381" t="s">
        <v>572</v>
      </c>
      <c r="C1381" t="s">
        <v>215</v>
      </c>
      <c r="D1381" t="s">
        <v>829</v>
      </c>
      <c r="E1381" t="s">
        <v>800</v>
      </c>
      <c r="F1381">
        <v>74</v>
      </c>
    </row>
    <row r="1382" spans="1:6">
      <c r="A1382" t="s">
        <v>828</v>
      </c>
      <c r="B1382" t="s">
        <v>572</v>
      </c>
      <c r="C1382" t="s">
        <v>215</v>
      </c>
      <c r="D1382" t="s">
        <v>836</v>
      </c>
      <c r="E1382" t="s">
        <v>70</v>
      </c>
      <c r="F1382">
        <v>86313</v>
      </c>
    </row>
    <row r="1383" spans="1:6">
      <c r="A1383" t="s">
        <v>828</v>
      </c>
      <c r="B1383" t="s">
        <v>572</v>
      </c>
      <c r="C1383" t="s">
        <v>215</v>
      </c>
      <c r="D1383" t="s">
        <v>836</v>
      </c>
      <c r="E1383" t="s">
        <v>72</v>
      </c>
      <c r="F1383">
        <v>23992</v>
      </c>
    </row>
    <row r="1384" spans="1:6">
      <c r="A1384" t="s">
        <v>828</v>
      </c>
      <c r="B1384" t="s">
        <v>572</v>
      </c>
      <c r="C1384" t="s">
        <v>215</v>
      </c>
      <c r="D1384" t="s">
        <v>836</v>
      </c>
      <c r="E1384" t="s">
        <v>804</v>
      </c>
      <c r="F1384">
        <v>15677</v>
      </c>
    </row>
    <row r="1385" spans="1:6">
      <c r="A1385" t="s">
        <v>828</v>
      </c>
      <c r="B1385" t="s">
        <v>572</v>
      </c>
      <c r="C1385" t="s">
        <v>215</v>
      </c>
      <c r="D1385" t="s">
        <v>836</v>
      </c>
      <c r="E1385" t="s">
        <v>803</v>
      </c>
      <c r="F1385">
        <v>22766</v>
      </c>
    </row>
    <row r="1386" spans="1:6">
      <c r="A1386" t="s">
        <v>828</v>
      </c>
      <c r="B1386" t="s">
        <v>572</v>
      </c>
      <c r="C1386" t="s">
        <v>215</v>
      </c>
      <c r="D1386" t="s">
        <v>836</v>
      </c>
      <c r="E1386" t="s">
        <v>78</v>
      </c>
      <c r="F1386">
        <v>3385</v>
      </c>
    </row>
    <row r="1387" spans="1:6">
      <c r="A1387" t="s">
        <v>828</v>
      </c>
      <c r="B1387" t="s">
        <v>572</v>
      </c>
      <c r="C1387" t="s">
        <v>215</v>
      </c>
      <c r="D1387" t="s">
        <v>836</v>
      </c>
      <c r="E1387" t="s">
        <v>75</v>
      </c>
      <c r="F1387">
        <v>15867</v>
      </c>
    </row>
    <row r="1388" spans="1:6">
      <c r="A1388" t="s">
        <v>828</v>
      </c>
      <c r="B1388" t="s">
        <v>572</v>
      </c>
      <c r="C1388" t="s">
        <v>215</v>
      </c>
      <c r="D1388" t="s">
        <v>836</v>
      </c>
      <c r="E1388" t="s">
        <v>802</v>
      </c>
      <c r="F1388">
        <v>2584</v>
      </c>
    </row>
    <row r="1389" spans="1:6">
      <c r="A1389" t="s">
        <v>828</v>
      </c>
      <c r="B1389" t="s">
        <v>572</v>
      </c>
      <c r="C1389" t="s">
        <v>215</v>
      </c>
      <c r="D1389" t="s">
        <v>836</v>
      </c>
      <c r="E1389" t="s">
        <v>71</v>
      </c>
      <c r="F1389">
        <v>1189</v>
      </c>
    </row>
    <row r="1390" spans="1:6">
      <c r="A1390" t="s">
        <v>828</v>
      </c>
      <c r="B1390" t="s">
        <v>572</v>
      </c>
      <c r="C1390" t="s">
        <v>215</v>
      </c>
      <c r="D1390" t="s">
        <v>836</v>
      </c>
      <c r="E1390" t="s">
        <v>73</v>
      </c>
      <c r="F1390">
        <v>825</v>
      </c>
    </row>
    <row r="1391" spans="1:6">
      <c r="A1391" t="s">
        <v>828</v>
      </c>
      <c r="B1391" t="s">
        <v>572</v>
      </c>
      <c r="C1391" t="s">
        <v>215</v>
      </c>
      <c r="D1391" t="s">
        <v>836</v>
      </c>
      <c r="E1391" t="s">
        <v>800</v>
      </c>
      <c r="F1391">
        <v>28</v>
      </c>
    </row>
    <row r="1392" spans="1:6">
      <c r="A1392" t="s">
        <v>828</v>
      </c>
      <c r="B1392" t="s">
        <v>572</v>
      </c>
      <c r="C1392" t="s">
        <v>214</v>
      </c>
      <c r="D1392" t="s">
        <v>580</v>
      </c>
      <c r="E1392" t="s">
        <v>70</v>
      </c>
      <c r="F1392">
        <v>13553</v>
      </c>
    </row>
    <row r="1393" spans="1:6">
      <c r="A1393" t="s">
        <v>828</v>
      </c>
      <c r="B1393" t="s">
        <v>572</v>
      </c>
      <c r="C1393" t="s">
        <v>214</v>
      </c>
      <c r="D1393" t="s">
        <v>580</v>
      </c>
      <c r="E1393" t="s">
        <v>72</v>
      </c>
      <c r="F1393">
        <v>4225</v>
      </c>
    </row>
    <row r="1394" spans="1:6">
      <c r="A1394" t="s">
        <v>828</v>
      </c>
      <c r="B1394" t="s">
        <v>572</v>
      </c>
      <c r="C1394" t="s">
        <v>214</v>
      </c>
      <c r="D1394" t="s">
        <v>580</v>
      </c>
      <c r="E1394" t="s">
        <v>804</v>
      </c>
      <c r="F1394">
        <v>2962</v>
      </c>
    </row>
    <row r="1395" spans="1:6">
      <c r="A1395" t="s">
        <v>828</v>
      </c>
      <c r="B1395" t="s">
        <v>572</v>
      </c>
      <c r="C1395" t="s">
        <v>214</v>
      </c>
      <c r="D1395" t="s">
        <v>580</v>
      </c>
      <c r="E1395" t="s">
        <v>803</v>
      </c>
      <c r="F1395">
        <v>3973</v>
      </c>
    </row>
    <row r="1396" spans="1:6">
      <c r="A1396" t="s">
        <v>828</v>
      </c>
      <c r="B1396" t="s">
        <v>572</v>
      </c>
      <c r="C1396" t="s">
        <v>214</v>
      </c>
      <c r="D1396" t="s">
        <v>580</v>
      </c>
      <c r="E1396" t="s">
        <v>78</v>
      </c>
      <c r="F1396">
        <v>580</v>
      </c>
    </row>
    <row r="1397" spans="1:6">
      <c r="A1397" t="s">
        <v>828</v>
      </c>
      <c r="B1397" t="s">
        <v>572</v>
      </c>
      <c r="C1397" t="s">
        <v>214</v>
      </c>
      <c r="D1397" t="s">
        <v>580</v>
      </c>
      <c r="E1397" t="s">
        <v>75</v>
      </c>
      <c r="F1397">
        <v>1418</v>
      </c>
    </row>
    <row r="1398" spans="1:6">
      <c r="A1398" t="s">
        <v>828</v>
      </c>
      <c r="B1398" t="s">
        <v>572</v>
      </c>
      <c r="C1398" t="s">
        <v>214</v>
      </c>
      <c r="D1398" t="s">
        <v>580</v>
      </c>
      <c r="E1398" t="s">
        <v>802</v>
      </c>
      <c r="F1398">
        <v>202</v>
      </c>
    </row>
    <row r="1399" spans="1:6">
      <c r="A1399" t="s">
        <v>828</v>
      </c>
      <c r="B1399" t="s">
        <v>572</v>
      </c>
      <c r="C1399" t="s">
        <v>214</v>
      </c>
      <c r="D1399" t="s">
        <v>580</v>
      </c>
      <c r="E1399" t="s">
        <v>71</v>
      </c>
      <c r="F1399">
        <v>137</v>
      </c>
    </row>
    <row r="1400" spans="1:6">
      <c r="A1400" t="s">
        <v>828</v>
      </c>
      <c r="B1400" t="s">
        <v>572</v>
      </c>
      <c r="C1400" t="s">
        <v>214</v>
      </c>
      <c r="D1400" t="s">
        <v>580</v>
      </c>
      <c r="E1400" t="s">
        <v>73</v>
      </c>
      <c r="F1400">
        <v>48</v>
      </c>
    </row>
    <row r="1401" spans="1:6">
      <c r="A1401" t="s">
        <v>828</v>
      </c>
      <c r="B1401" t="s">
        <v>572</v>
      </c>
      <c r="C1401" t="s">
        <v>214</v>
      </c>
      <c r="D1401" t="s">
        <v>580</v>
      </c>
      <c r="E1401" t="s">
        <v>800</v>
      </c>
      <c r="F1401">
        <v>8</v>
      </c>
    </row>
    <row r="1402" spans="1:6">
      <c r="A1402" t="s">
        <v>828</v>
      </c>
      <c r="B1402" t="s">
        <v>572</v>
      </c>
      <c r="C1402" t="s">
        <v>214</v>
      </c>
      <c r="D1402" t="s">
        <v>579</v>
      </c>
      <c r="E1402" t="s">
        <v>70</v>
      </c>
      <c r="F1402">
        <v>72319</v>
      </c>
    </row>
    <row r="1403" spans="1:6">
      <c r="A1403" t="s">
        <v>828</v>
      </c>
      <c r="B1403" t="s">
        <v>572</v>
      </c>
      <c r="C1403" t="s">
        <v>214</v>
      </c>
      <c r="D1403" t="s">
        <v>579</v>
      </c>
      <c r="E1403" t="s">
        <v>72</v>
      </c>
      <c r="F1403">
        <v>23099</v>
      </c>
    </row>
    <row r="1404" spans="1:6">
      <c r="A1404" t="s">
        <v>828</v>
      </c>
      <c r="B1404" t="s">
        <v>572</v>
      </c>
      <c r="C1404" t="s">
        <v>214</v>
      </c>
      <c r="D1404" t="s">
        <v>579</v>
      </c>
      <c r="E1404" t="s">
        <v>804</v>
      </c>
      <c r="F1404">
        <v>16549</v>
      </c>
    </row>
    <row r="1405" spans="1:6">
      <c r="A1405" t="s">
        <v>828</v>
      </c>
      <c r="B1405" t="s">
        <v>572</v>
      </c>
      <c r="C1405" t="s">
        <v>214</v>
      </c>
      <c r="D1405" t="s">
        <v>579</v>
      </c>
      <c r="E1405" t="s">
        <v>803</v>
      </c>
      <c r="F1405">
        <v>19065</v>
      </c>
    </row>
    <row r="1406" spans="1:6">
      <c r="A1406" t="s">
        <v>828</v>
      </c>
      <c r="B1406" t="s">
        <v>572</v>
      </c>
      <c r="C1406" t="s">
        <v>214</v>
      </c>
      <c r="D1406" t="s">
        <v>579</v>
      </c>
      <c r="E1406" t="s">
        <v>78</v>
      </c>
      <c r="F1406">
        <v>2971</v>
      </c>
    </row>
    <row r="1407" spans="1:6">
      <c r="A1407" t="s">
        <v>828</v>
      </c>
      <c r="B1407" t="s">
        <v>572</v>
      </c>
      <c r="C1407" t="s">
        <v>214</v>
      </c>
      <c r="D1407" t="s">
        <v>579</v>
      </c>
      <c r="E1407" t="s">
        <v>75</v>
      </c>
      <c r="F1407">
        <v>8346</v>
      </c>
    </row>
    <row r="1408" spans="1:6">
      <c r="A1408" t="s">
        <v>828</v>
      </c>
      <c r="B1408" t="s">
        <v>572</v>
      </c>
      <c r="C1408" t="s">
        <v>214</v>
      </c>
      <c r="D1408" t="s">
        <v>579</v>
      </c>
      <c r="E1408" t="s">
        <v>802</v>
      </c>
      <c r="F1408">
        <v>1058</v>
      </c>
    </row>
    <row r="1409" spans="1:6">
      <c r="A1409" t="s">
        <v>828</v>
      </c>
      <c r="B1409" t="s">
        <v>572</v>
      </c>
      <c r="C1409" t="s">
        <v>214</v>
      </c>
      <c r="D1409" t="s">
        <v>579</v>
      </c>
      <c r="E1409" t="s">
        <v>71</v>
      </c>
      <c r="F1409">
        <v>937</v>
      </c>
    </row>
    <row r="1410" spans="1:6">
      <c r="A1410" t="s">
        <v>828</v>
      </c>
      <c r="B1410" t="s">
        <v>572</v>
      </c>
      <c r="C1410" t="s">
        <v>214</v>
      </c>
      <c r="D1410" t="s">
        <v>579</v>
      </c>
      <c r="E1410" t="s">
        <v>73</v>
      </c>
      <c r="F1410">
        <v>255</v>
      </c>
    </row>
    <row r="1411" spans="1:6">
      <c r="A1411" t="s">
        <v>828</v>
      </c>
      <c r="B1411" t="s">
        <v>572</v>
      </c>
      <c r="C1411" t="s">
        <v>214</v>
      </c>
      <c r="D1411" t="s">
        <v>579</v>
      </c>
      <c r="E1411" t="s">
        <v>800</v>
      </c>
      <c r="F1411">
        <v>39</v>
      </c>
    </row>
    <row r="1412" spans="1:6">
      <c r="A1412" t="s">
        <v>828</v>
      </c>
      <c r="B1412" t="s">
        <v>572</v>
      </c>
      <c r="C1412" t="s">
        <v>214</v>
      </c>
      <c r="D1412" t="s">
        <v>578</v>
      </c>
      <c r="E1412" t="s">
        <v>70</v>
      </c>
      <c r="F1412">
        <v>77342</v>
      </c>
    </row>
    <row r="1413" spans="1:6">
      <c r="A1413" t="s">
        <v>828</v>
      </c>
      <c r="B1413" t="s">
        <v>572</v>
      </c>
      <c r="C1413" t="s">
        <v>214</v>
      </c>
      <c r="D1413" t="s">
        <v>578</v>
      </c>
      <c r="E1413" t="s">
        <v>72</v>
      </c>
      <c r="F1413">
        <v>23915</v>
      </c>
    </row>
    <row r="1414" spans="1:6">
      <c r="A1414" t="s">
        <v>828</v>
      </c>
      <c r="B1414" t="s">
        <v>572</v>
      </c>
      <c r="C1414" t="s">
        <v>214</v>
      </c>
      <c r="D1414" t="s">
        <v>578</v>
      </c>
      <c r="E1414" t="s">
        <v>804</v>
      </c>
      <c r="F1414">
        <v>17025</v>
      </c>
    </row>
    <row r="1415" spans="1:6">
      <c r="A1415" t="s">
        <v>828</v>
      </c>
      <c r="B1415" t="s">
        <v>572</v>
      </c>
      <c r="C1415" t="s">
        <v>214</v>
      </c>
      <c r="D1415" t="s">
        <v>578</v>
      </c>
      <c r="E1415" t="s">
        <v>803</v>
      </c>
      <c r="F1415">
        <v>19915</v>
      </c>
    </row>
    <row r="1416" spans="1:6">
      <c r="A1416" t="s">
        <v>828</v>
      </c>
      <c r="B1416" t="s">
        <v>572</v>
      </c>
      <c r="C1416" t="s">
        <v>214</v>
      </c>
      <c r="D1416" t="s">
        <v>578</v>
      </c>
      <c r="E1416" t="s">
        <v>78</v>
      </c>
      <c r="F1416">
        <v>3376</v>
      </c>
    </row>
    <row r="1417" spans="1:6">
      <c r="A1417" t="s">
        <v>828</v>
      </c>
      <c r="B1417" t="s">
        <v>572</v>
      </c>
      <c r="C1417" t="s">
        <v>214</v>
      </c>
      <c r="D1417" t="s">
        <v>578</v>
      </c>
      <c r="E1417" t="s">
        <v>75</v>
      </c>
      <c r="F1417">
        <v>10439</v>
      </c>
    </row>
    <row r="1418" spans="1:6">
      <c r="A1418" t="s">
        <v>828</v>
      </c>
      <c r="B1418" t="s">
        <v>572</v>
      </c>
      <c r="C1418" t="s">
        <v>214</v>
      </c>
      <c r="D1418" t="s">
        <v>578</v>
      </c>
      <c r="E1418" t="s">
        <v>802</v>
      </c>
      <c r="F1418">
        <v>1499</v>
      </c>
    </row>
    <row r="1419" spans="1:6">
      <c r="A1419" t="s">
        <v>828</v>
      </c>
      <c r="B1419" t="s">
        <v>572</v>
      </c>
      <c r="C1419" t="s">
        <v>214</v>
      </c>
      <c r="D1419" t="s">
        <v>578</v>
      </c>
      <c r="E1419" t="s">
        <v>71</v>
      </c>
      <c r="F1419">
        <v>873</v>
      </c>
    </row>
    <row r="1420" spans="1:6">
      <c r="A1420" t="s">
        <v>828</v>
      </c>
      <c r="B1420" t="s">
        <v>572</v>
      </c>
      <c r="C1420" t="s">
        <v>214</v>
      </c>
      <c r="D1420" t="s">
        <v>578</v>
      </c>
      <c r="E1420" t="s">
        <v>73</v>
      </c>
      <c r="F1420">
        <v>281</v>
      </c>
    </row>
    <row r="1421" spans="1:6">
      <c r="A1421" t="s">
        <v>828</v>
      </c>
      <c r="B1421" t="s">
        <v>572</v>
      </c>
      <c r="C1421" t="s">
        <v>214</v>
      </c>
      <c r="D1421" t="s">
        <v>578</v>
      </c>
      <c r="E1421" t="s">
        <v>800</v>
      </c>
      <c r="F1421">
        <v>19</v>
      </c>
    </row>
    <row r="1422" spans="1:6">
      <c r="A1422" t="s">
        <v>828</v>
      </c>
      <c r="B1422" t="s">
        <v>572</v>
      </c>
      <c r="C1422" t="s">
        <v>214</v>
      </c>
      <c r="D1422" t="s">
        <v>835</v>
      </c>
      <c r="E1422" t="s">
        <v>70</v>
      </c>
      <c r="F1422">
        <v>63554</v>
      </c>
    </row>
    <row r="1423" spans="1:6">
      <c r="A1423" t="s">
        <v>828</v>
      </c>
      <c r="B1423" t="s">
        <v>572</v>
      </c>
      <c r="C1423" t="s">
        <v>214</v>
      </c>
      <c r="D1423" t="s">
        <v>835</v>
      </c>
      <c r="E1423" t="s">
        <v>72</v>
      </c>
      <c r="F1423">
        <v>19491</v>
      </c>
    </row>
    <row r="1424" spans="1:6">
      <c r="A1424" t="s">
        <v>828</v>
      </c>
      <c r="B1424" t="s">
        <v>572</v>
      </c>
      <c r="C1424" t="s">
        <v>214</v>
      </c>
      <c r="D1424" t="s">
        <v>835</v>
      </c>
      <c r="E1424" t="s">
        <v>804</v>
      </c>
      <c r="F1424">
        <v>12859</v>
      </c>
    </row>
    <row r="1425" spans="1:6">
      <c r="A1425" t="s">
        <v>828</v>
      </c>
      <c r="B1425" t="s">
        <v>572</v>
      </c>
      <c r="C1425" t="s">
        <v>214</v>
      </c>
      <c r="D1425" t="s">
        <v>835</v>
      </c>
      <c r="E1425" t="s">
        <v>803</v>
      </c>
      <c r="F1425">
        <v>17111</v>
      </c>
    </row>
    <row r="1426" spans="1:6">
      <c r="A1426" t="s">
        <v>828</v>
      </c>
      <c r="B1426" t="s">
        <v>572</v>
      </c>
      <c r="C1426" t="s">
        <v>214</v>
      </c>
      <c r="D1426" t="s">
        <v>835</v>
      </c>
      <c r="E1426" t="s">
        <v>78</v>
      </c>
      <c r="F1426">
        <v>2629</v>
      </c>
    </row>
    <row r="1427" spans="1:6">
      <c r="A1427" t="s">
        <v>828</v>
      </c>
      <c r="B1427" t="s">
        <v>572</v>
      </c>
      <c r="C1427" t="s">
        <v>214</v>
      </c>
      <c r="D1427" t="s">
        <v>835</v>
      </c>
      <c r="E1427" t="s">
        <v>75</v>
      </c>
      <c r="F1427">
        <v>8855</v>
      </c>
    </row>
    <row r="1428" spans="1:6">
      <c r="A1428" t="s">
        <v>828</v>
      </c>
      <c r="B1428" t="s">
        <v>572</v>
      </c>
      <c r="C1428" t="s">
        <v>214</v>
      </c>
      <c r="D1428" t="s">
        <v>835</v>
      </c>
      <c r="E1428" t="s">
        <v>802</v>
      </c>
      <c r="F1428">
        <v>1506</v>
      </c>
    </row>
    <row r="1429" spans="1:6">
      <c r="A1429" t="s">
        <v>828</v>
      </c>
      <c r="B1429" t="s">
        <v>572</v>
      </c>
      <c r="C1429" t="s">
        <v>214</v>
      </c>
      <c r="D1429" t="s">
        <v>835</v>
      </c>
      <c r="E1429" t="s">
        <v>71</v>
      </c>
      <c r="F1429">
        <v>671</v>
      </c>
    </row>
    <row r="1430" spans="1:6">
      <c r="A1430" t="s">
        <v>828</v>
      </c>
      <c r="B1430" t="s">
        <v>572</v>
      </c>
      <c r="C1430" t="s">
        <v>214</v>
      </c>
      <c r="D1430" t="s">
        <v>835</v>
      </c>
      <c r="E1430" t="s">
        <v>73</v>
      </c>
      <c r="F1430">
        <v>427</v>
      </c>
    </row>
    <row r="1431" spans="1:6">
      <c r="A1431" t="s">
        <v>828</v>
      </c>
      <c r="B1431" t="s">
        <v>572</v>
      </c>
      <c r="C1431" t="s">
        <v>214</v>
      </c>
      <c r="D1431" t="s">
        <v>835</v>
      </c>
      <c r="E1431" t="s">
        <v>800</v>
      </c>
      <c r="F1431">
        <v>5</v>
      </c>
    </row>
    <row r="1432" spans="1:6">
      <c r="A1432" t="s">
        <v>828</v>
      </c>
      <c r="B1432" t="s">
        <v>572</v>
      </c>
      <c r="C1432" t="s">
        <v>214</v>
      </c>
      <c r="D1432" t="s">
        <v>834</v>
      </c>
      <c r="E1432" t="s">
        <v>70</v>
      </c>
      <c r="F1432">
        <v>67886</v>
      </c>
    </row>
    <row r="1433" spans="1:6">
      <c r="A1433" t="s">
        <v>828</v>
      </c>
      <c r="B1433" t="s">
        <v>572</v>
      </c>
      <c r="C1433" t="s">
        <v>214</v>
      </c>
      <c r="D1433" t="s">
        <v>834</v>
      </c>
      <c r="E1433" t="s">
        <v>72</v>
      </c>
      <c r="F1433">
        <v>18923</v>
      </c>
    </row>
    <row r="1434" spans="1:6">
      <c r="A1434" t="s">
        <v>828</v>
      </c>
      <c r="B1434" t="s">
        <v>572</v>
      </c>
      <c r="C1434" t="s">
        <v>214</v>
      </c>
      <c r="D1434" t="s">
        <v>834</v>
      </c>
      <c r="E1434" t="s">
        <v>804</v>
      </c>
      <c r="F1434">
        <v>12827</v>
      </c>
    </row>
    <row r="1435" spans="1:6">
      <c r="A1435" t="s">
        <v>828</v>
      </c>
      <c r="B1435" t="s">
        <v>572</v>
      </c>
      <c r="C1435" t="s">
        <v>214</v>
      </c>
      <c r="D1435" t="s">
        <v>834</v>
      </c>
      <c r="E1435" t="s">
        <v>803</v>
      </c>
      <c r="F1435">
        <v>18968</v>
      </c>
    </row>
    <row r="1436" spans="1:6">
      <c r="A1436" t="s">
        <v>828</v>
      </c>
      <c r="B1436" t="s">
        <v>572</v>
      </c>
      <c r="C1436" t="s">
        <v>214</v>
      </c>
      <c r="D1436" t="s">
        <v>834</v>
      </c>
      <c r="E1436" t="s">
        <v>78</v>
      </c>
      <c r="F1436">
        <v>3192</v>
      </c>
    </row>
    <row r="1437" spans="1:6">
      <c r="A1437" t="s">
        <v>828</v>
      </c>
      <c r="B1437" t="s">
        <v>572</v>
      </c>
      <c r="C1437" t="s">
        <v>214</v>
      </c>
      <c r="D1437" t="s">
        <v>834</v>
      </c>
      <c r="E1437" t="s">
        <v>75</v>
      </c>
      <c r="F1437">
        <v>10695</v>
      </c>
    </row>
    <row r="1438" spans="1:6">
      <c r="A1438" t="s">
        <v>828</v>
      </c>
      <c r="B1438" t="s">
        <v>572</v>
      </c>
      <c r="C1438" t="s">
        <v>214</v>
      </c>
      <c r="D1438" t="s">
        <v>834</v>
      </c>
      <c r="E1438" t="s">
        <v>802</v>
      </c>
      <c r="F1438">
        <v>1878</v>
      </c>
    </row>
    <row r="1439" spans="1:6">
      <c r="A1439" t="s">
        <v>828</v>
      </c>
      <c r="B1439" t="s">
        <v>572</v>
      </c>
      <c r="C1439" t="s">
        <v>214</v>
      </c>
      <c r="D1439" t="s">
        <v>834</v>
      </c>
      <c r="E1439" t="s">
        <v>71</v>
      </c>
      <c r="F1439">
        <v>766</v>
      </c>
    </row>
    <row r="1440" spans="1:6">
      <c r="A1440" t="s">
        <v>828</v>
      </c>
      <c r="B1440" t="s">
        <v>572</v>
      </c>
      <c r="C1440" t="s">
        <v>214</v>
      </c>
      <c r="D1440" t="s">
        <v>834</v>
      </c>
      <c r="E1440" t="s">
        <v>73</v>
      </c>
      <c r="F1440">
        <v>613</v>
      </c>
    </row>
    <row r="1441" spans="1:6">
      <c r="A1441" t="s">
        <v>828</v>
      </c>
      <c r="B1441" t="s">
        <v>572</v>
      </c>
      <c r="C1441" t="s">
        <v>214</v>
      </c>
      <c r="D1441" t="s">
        <v>834</v>
      </c>
      <c r="E1441" t="s">
        <v>800</v>
      </c>
      <c r="F1441">
        <v>24</v>
      </c>
    </row>
    <row r="1442" spans="1:6">
      <c r="A1442" t="s">
        <v>828</v>
      </c>
      <c r="B1442" t="s">
        <v>572</v>
      </c>
      <c r="C1442" t="s">
        <v>214</v>
      </c>
      <c r="D1442" t="s">
        <v>833</v>
      </c>
      <c r="E1442" t="s">
        <v>70</v>
      </c>
      <c r="F1442">
        <v>79967</v>
      </c>
    </row>
    <row r="1443" spans="1:6">
      <c r="A1443" t="s">
        <v>828</v>
      </c>
      <c r="B1443" t="s">
        <v>572</v>
      </c>
      <c r="C1443" t="s">
        <v>214</v>
      </c>
      <c r="D1443" t="s">
        <v>833</v>
      </c>
      <c r="E1443" t="s">
        <v>72</v>
      </c>
      <c r="F1443">
        <v>23930</v>
      </c>
    </row>
    <row r="1444" spans="1:6">
      <c r="A1444" t="s">
        <v>828</v>
      </c>
      <c r="B1444" t="s">
        <v>572</v>
      </c>
      <c r="C1444" t="s">
        <v>214</v>
      </c>
      <c r="D1444" t="s">
        <v>833</v>
      </c>
      <c r="E1444" t="s">
        <v>804</v>
      </c>
      <c r="F1444">
        <v>15913</v>
      </c>
    </row>
    <row r="1445" spans="1:6">
      <c r="A1445" t="s">
        <v>828</v>
      </c>
      <c r="B1445" t="s">
        <v>572</v>
      </c>
      <c r="C1445" t="s">
        <v>214</v>
      </c>
      <c r="D1445" t="s">
        <v>833</v>
      </c>
      <c r="E1445" t="s">
        <v>803</v>
      </c>
      <c r="F1445">
        <v>20699</v>
      </c>
    </row>
    <row r="1446" spans="1:6">
      <c r="A1446" t="s">
        <v>828</v>
      </c>
      <c r="B1446" t="s">
        <v>572</v>
      </c>
      <c r="C1446" t="s">
        <v>214</v>
      </c>
      <c r="D1446" t="s">
        <v>833</v>
      </c>
      <c r="E1446" t="s">
        <v>78</v>
      </c>
      <c r="F1446">
        <v>4621</v>
      </c>
    </row>
    <row r="1447" spans="1:6">
      <c r="A1447" t="s">
        <v>828</v>
      </c>
      <c r="B1447" t="s">
        <v>572</v>
      </c>
      <c r="C1447" t="s">
        <v>214</v>
      </c>
      <c r="D1447" t="s">
        <v>833</v>
      </c>
      <c r="E1447" t="s">
        <v>75</v>
      </c>
      <c r="F1447">
        <v>10931</v>
      </c>
    </row>
    <row r="1448" spans="1:6">
      <c r="A1448" t="s">
        <v>828</v>
      </c>
      <c r="B1448" t="s">
        <v>572</v>
      </c>
      <c r="C1448" t="s">
        <v>214</v>
      </c>
      <c r="D1448" t="s">
        <v>833</v>
      </c>
      <c r="E1448" t="s">
        <v>802</v>
      </c>
      <c r="F1448">
        <v>1800</v>
      </c>
    </row>
    <row r="1449" spans="1:6">
      <c r="A1449" t="s">
        <v>828</v>
      </c>
      <c r="B1449" t="s">
        <v>572</v>
      </c>
      <c r="C1449" t="s">
        <v>214</v>
      </c>
      <c r="D1449" t="s">
        <v>833</v>
      </c>
      <c r="E1449" t="s">
        <v>71</v>
      </c>
      <c r="F1449">
        <v>1205</v>
      </c>
    </row>
    <row r="1450" spans="1:6">
      <c r="A1450" t="s">
        <v>828</v>
      </c>
      <c r="B1450" t="s">
        <v>572</v>
      </c>
      <c r="C1450" t="s">
        <v>214</v>
      </c>
      <c r="D1450" t="s">
        <v>833</v>
      </c>
      <c r="E1450" t="s">
        <v>73</v>
      </c>
      <c r="F1450">
        <v>838</v>
      </c>
    </row>
    <row r="1451" spans="1:6">
      <c r="A1451" t="s">
        <v>828</v>
      </c>
      <c r="B1451" t="s">
        <v>572</v>
      </c>
      <c r="C1451" t="s">
        <v>214</v>
      </c>
      <c r="D1451" t="s">
        <v>833</v>
      </c>
      <c r="E1451" t="s">
        <v>800</v>
      </c>
      <c r="F1451">
        <v>30</v>
      </c>
    </row>
    <row r="1452" spans="1:6">
      <c r="A1452" t="s">
        <v>828</v>
      </c>
      <c r="B1452" t="s">
        <v>572</v>
      </c>
      <c r="C1452" t="s">
        <v>214</v>
      </c>
      <c r="D1452" t="s">
        <v>832</v>
      </c>
      <c r="E1452" t="s">
        <v>70</v>
      </c>
      <c r="F1452">
        <v>99726</v>
      </c>
    </row>
    <row r="1453" spans="1:6">
      <c r="A1453" t="s">
        <v>828</v>
      </c>
      <c r="B1453" t="s">
        <v>572</v>
      </c>
      <c r="C1453" t="s">
        <v>214</v>
      </c>
      <c r="D1453" t="s">
        <v>832</v>
      </c>
      <c r="E1453" t="s">
        <v>72</v>
      </c>
      <c r="F1453">
        <v>32691</v>
      </c>
    </row>
    <row r="1454" spans="1:6">
      <c r="A1454" t="s">
        <v>828</v>
      </c>
      <c r="B1454" t="s">
        <v>572</v>
      </c>
      <c r="C1454" t="s">
        <v>214</v>
      </c>
      <c r="D1454" t="s">
        <v>832</v>
      </c>
      <c r="E1454" t="s">
        <v>804</v>
      </c>
      <c r="F1454">
        <v>21347</v>
      </c>
    </row>
    <row r="1455" spans="1:6">
      <c r="A1455" t="s">
        <v>828</v>
      </c>
      <c r="B1455" t="s">
        <v>572</v>
      </c>
      <c r="C1455" t="s">
        <v>214</v>
      </c>
      <c r="D1455" t="s">
        <v>832</v>
      </c>
      <c r="E1455" t="s">
        <v>803</v>
      </c>
      <c r="F1455">
        <v>23920</v>
      </c>
    </row>
    <row r="1456" spans="1:6">
      <c r="A1456" t="s">
        <v>828</v>
      </c>
      <c r="B1456" t="s">
        <v>572</v>
      </c>
      <c r="C1456" t="s">
        <v>214</v>
      </c>
      <c r="D1456" t="s">
        <v>832</v>
      </c>
      <c r="E1456" t="s">
        <v>78</v>
      </c>
      <c r="F1456">
        <v>5517</v>
      </c>
    </row>
    <row r="1457" spans="1:6">
      <c r="A1457" t="s">
        <v>828</v>
      </c>
      <c r="B1457" t="s">
        <v>572</v>
      </c>
      <c r="C1457" t="s">
        <v>214</v>
      </c>
      <c r="D1457" t="s">
        <v>832</v>
      </c>
      <c r="E1457" t="s">
        <v>75</v>
      </c>
      <c r="F1457">
        <v>11491</v>
      </c>
    </row>
    <row r="1458" spans="1:6">
      <c r="A1458" t="s">
        <v>828</v>
      </c>
      <c r="B1458" t="s">
        <v>572</v>
      </c>
      <c r="C1458" t="s">
        <v>214</v>
      </c>
      <c r="D1458" t="s">
        <v>832</v>
      </c>
      <c r="E1458" t="s">
        <v>802</v>
      </c>
      <c r="F1458">
        <v>2103</v>
      </c>
    </row>
    <row r="1459" spans="1:6">
      <c r="A1459" t="s">
        <v>828</v>
      </c>
      <c r="B1459" t="s">
        <v>572</v>
      </c>
      <c r="C1459" t="s">
        <v>214</v>
      </c>
      <c r="D1459" t="s">
        <v>832</v>
      </c>
      <c r="E1459" t="s">
        <v>71</v>
      </c>
      <c r="F1459">
        <v>1663</v>
      </c>
    </row>
    <row r="1460" spans="1:6">
      <c r="A1460" t="s">
        <v>828</v>
      </c>
      <c r="B1460" t="s">
        <v>572</v>
      </c>
      <c r="C1460" t="s">
        <v>214</v>
      </c>
      <c r="D1460" t="s">
        <v>832</v>
      </c>
      <c r="E1460" t="s">
        <v>73</v>
      </c>
      <c r="F1460">
        <v>943</v>
      </c>
    </row>
    <row r="1461" spans="1:6">
      <c r="A1461" t="s">
        <v>828</v>
      </c>
      <c r="B1461" t="s">
        <v>572</v>
      </c>
      <c r="C1461" t="s">
        <v>214</v>
      </c>
      <c r="D1461" t="s">
        <v>832</v>
      </c>
      <c r="E1461" t="s">
        <v>800</v>
      </c>
      <c r="F1461">
        <v>51</v>
      </c>
    </row>
    <row r="1462" spans="1:6">
      <c r="A1462" t="s">
        <v>828</v>
      </c>
      <c r="B1462" t="s">
        <v>572</v>
      </c>
      <c r="C1462" t="s">
        <v>214</v>
      </c>
      <c r="D1462" t="s">
        <v>831</v>
      </c>
      <c r="E1462" t="s">
        <v>70</v>
      </c>
      <c r="F1462">
        <v>105502</v>
      </c>
    </row>
    <row r="1463" spans="1:6">
      <c r="A1463" t="s">
        <v>828</v>
      </c>
      <c r="B1463" t="s">
        <v>572</v>
      </c>
      <c r="C1463" t="s">
        <v>214</v>
      </c>
      <c r="D1463" t="s">
        <v>831</v>
      </c>
      <c r="E1463" t="s">
        <v>72</v>
      </c>
      <c r="F1463">
        <v>34562</v>
      </c>
    </row>
    <row r="1464" spans="1:6">
      <c r="A1464" t="s">
        <v>828</v>
      </c>
      <c r="B1464" t="s">
        <v>572</v>
      </c>
      <c r="C1464" t="s">
        <v>214</v>
      </c>
      <c r="D1464" t="s">
        <v>831</v>
      </c>
      <c r="E1464" t="s">
        <v>804</v>
      </c>
      <c r="F1464">
        <v>23690</v>
      </c>
    </row>
    <row r="1465" spans="1:6">
      <c r="A1465" t="s">
        <v>828</v>
      </c>
      <c r="B1465" t="s">
        <v>572</v>
      </c>
      <c r="C1465" t="s">
        <v>214</v>
      </c>
      <c r="D1465" t="s">
        <v>831</v>
      </c>
      <c r="E1465" t="s">
        <v>803</v>
      </c>
      <c r="F1465">
        <v>25144</v>
      </c>
    </row>
    <row r="1466" spans="1:6">
      <c r="A1466" t="s">
        <v>828</v>
      </c>
      <c r="B1466" t="s">
        <v>572</v>
      </c>
      <c r="C1466" t="s">
        <v>214</v>
      </c>
      <c r="D1466" t="s">
        <v>831</v>
      </c>
      <c r="E1466" t="s">
        <v>78</v>
      </c>
      <c r="F1466">
        <v>5509</v>
      </c>
    </row>
    <row r="1467" spans="1:6">
      <c r="A1467" t="s">
        <v>828</v>
      </c>
      <c r="B1467" t="s">
        <v>572</v>
      </c>
      <c r="C1467" t="s">
        <v>214</v>
      </c>
      <c r="D1467" t="s">
        <v>831</v>
      </c>
      <c r="E1467" t="s">
        <v>75</v>
      </c>
      <c r="F1467">
        <v>12225</v>
      </c>
    </row>
    <row r="1468" spans="1:6">
      <c r="A1468" t="s">
        <v>828</v>
      </c>
      <c r="B1468" t="s">
        <v>572</v>
      </c>
      <c r="C1468" t="s">
        <v>214</v>
      </c>
      <c r="D1468" t="s">
        <v>831</v>
      </c>
      <c r="E1468" t="s">
        <v>802</v>
      </c>
      <c r="F1468">
        <v>1978</v>
      </c>
    </row>
    <row r="1469" spans="1:6">
      <c r="A1469" t="s">
        <v>828</v>
      </c>
      <c r="B1469" t="s">
        <v>572</v>
      </c>
      <c r="C1469" t="s">
        <v>214</v>
      </c>
      <c r="D1469" t="s">
        <v>831</v>
      </c>
      <c r="E1469" t="s">
        <v>71</v>
      </c>
      <c r="F1469">
        <v>1513</v>
      </c>
    </row>
    <row r="1470" spans="1:6">
      <c r="A1470" t="s">
        <v>828</v>
      </c>
      <c r="B1470" t="s">
        <v>572</v>
      </c>
      <c r="C1470" t="s">
        <v>214</v>
      </c>
      <c r="D1470" t="s">
        <v>831</v>
      </c>
      <c r="E1470" t="s">
        <v>73</v>
      </c>
      <c r="F1470">
        <v>828</v>
      </c>
    </row>
    <row r="1471" spans="1:6">
      <c r="A1471" t="s">
        <v>828</v>
      </c>
      <c r="B1471" t="s">
        <v>572</v>
      </c>
      <c r="C1471" t="s">
        <v>214</v>
      </c>
      <c r="D1471" t="s">
        <v>831</v>
      </c>
      <c r="E1471" t="s">
        <v>800</v>
      </c>
      <c r="F1471">
        <v>53</v>
      </c>
    </row>
    <row r="1472" spans="1:6">
      <c r="A1472" t="s">
        <v>828</v>
      </c>
      <c r="B1472" t="s">
        <v>572</v>
      </c>
      <c r="C1472" t="s">
        <v>214</v>
      </c>
      <c r="D1472" t="s">
        <v>830</v>
      </c>
      <c r="E1472" t="s">
        <v>70</v>
      </c>
      <c r="F1472">
        <v>113096</v>
      </c>
    </row>
    <row r="1473" spans="1:6">
      <c r="A1473" t="s">
        <v>828</v>
      </c>
      <c r="B1473" t="s">
        <v>572</v>
      </c>
      <c r="C1473" t="s">
        <v>214</v>
      </c>
      <c r="D1473" t="s">
        <v>830</v>
      </c>
      <c r="E1473" t="s">
        <v>72</v>
      </c>
      <c r="F1473">
        <v>34508</v>
      </c>
    </row>
    <row r="1474" spans="1:6">
      <c r="A1474" t="s">
        <v>828</v>
      </c>
      <c r="B1474" t="s">
        <v>572</v>
      </c>
      <c r="C1474" t="s">
        <v>214</v>
      </c>
      <c r="D1474" t="s">
        <v>830</v>
      </c>
      <c r="E1474" t="s">
        <v>804</v>
      </c>
      <c r="F1474">
        <v>25536</v>
      </c>
    </row>
    <row r="1475" spans="1:6">
      <c r="A1475" t="s">
        <v>828</v>
      </c>
      <c r="B1475" t="s">
        <v>572</v>
      </c>
      <c r="C1475" t="s">
        <v>214</v>
      </c>
      <c r="D1475" t="s">
        <v>830</v>
      </c>
      <c r="E1475" t="s">
        <v>803</v>
      </c>
      <c r="F1475">
        <v>27480</v>
      </c>
    </row>
    <row r="1476" spans="1:6">
      <c r="A1476" t="s">
        <v>828</v>
      </c>
      <c r="B1476" t="s">
        <v>572</v>
      </c>
      <c r="C1476" t="s">
        <v>214</v>
      </c>
      <c r="D1476" t="s">
        <v>830</v>
      </c>
      <c r="E1476" t="s">
        <v>78</v>
      </c>
      <c r="F1476">
        <v>5949</v>
      </c>
    </row>
    <row r="1477" spans="1:6">
      <c r="A1477" t="s">
        <v>828</v>
      </c>
      <c r="B1477" t="s">
        <v>572</v>
      </c>
      <c r="C1477" t="s">
        <v>214</v>
      </c>
      <c r="D1477" t="s">
        <v>830</v>
      </c>
      <c r="E1477" t="s">
        <v>75</v>
      </c>
      <c r="F1477">
        <v>14506</v>
      </c>
    </row>
    <row r="1478" spans="1:6">
      <c r="A1478" t="s">
        <v>828</v>
      </c>
      <c r="B1478" t="s">
        <v>572</v>
      </c>
      <c r="C1478" t="s">
        <v>214</v>
      </c>
      <c r="D1478" t="s">
        <v>830</v>
      </c>
      <c r="E1478" t="s">
        <v>802</v>
      </c>
      <c r="F1478">
        <v>2457</v>
      </c>
    </row>
    <row r="1479" spans="1:6">
      <c r="A1479" t="s">
        <v>828</v>
      </c>
      <c r="B1479" t="s">
        <v>572</v>
      </c>
      <c r="C1479" t="s">
        <v>214</v>
      </c>
      <c r="D1479" t="s">
        <v>830</v>
      </c>
      <c r="E1479" t="s">
        <v>71</v>
      </c>
      <c r="F1479">
        <v>1638</v>
      </c>
    </row>
    <row r="1480" spans="1:6">
      <c r="A1480" t="s">
        <v>828</v>
      </c>
      <c r="B1480" t="s">
        <v>572</v>
      </c>
      <c r="C1480" t="s">
        <v>214</v>
      </c>
      <c r="D1480" t="s">
        <v>830</v>
      </c>
      <c r="E1480" t="s">
        <v>73</v>
      </c>
      <c r="F1480">
        <v>995</v>
      </c>
    </row>
    <row r="1481" spans="1:6">
      <c r="A1481" t="s">
        <v>828</v>
      </c>
      <c r="B1481" t="s">
        <v>572</v>
      </c>
      <c r="C1481" t="s">
        <v>214</v>
      </c>
      <c r="D1481" t="s">
        <v>830</v>
      </c>
      <c r="E1481" t="s">
        <v>800</v>
      </c>
      <c r="F1481">
        <v>27</v>
      </c>
    </row>
    <row r="1482" spans="1:6">
      <c r="A1482" t="s">
        <v>828</v>
      </c>
      <c r="B1482" t="s">
        <v>572</v>
      </c>
      <c r="C1482" t="s">
        <v>214</v>
      </c>
      <c r="D1482" t="s">
        <v>845</v>
      </c>
      <c r="E1482" t="s">
        <v>70</v>
      </c>
      <c r="F1482">
        <v>110924</v>
      </c>
    </row>
    <row r="1483" spans="1:6">
      <c r="A1483" t="s">
        <v>828</v>
      </c>
      <c r="B1483" t="s">
        <v>572</v>
      </c>
      <c r="C1483" t="s">
        <v>214</v>
      </c>
      <c r="D1483" t="s">
        <v>845</v>
      </c>
      <c r="E1483" t="s">
        <v>72</v>
      </c>
      <c r="F1483">
        <v>32672</v>
      </c>
    </row>
    <row r="1484" spans="1:6">
      <c r="A1484" t="s">
        <v>828</v>
      </c>
      <c r="B1484" t="s">
        <v>572</v>
      </c>
      <c r="C1484" t="s">
        <v>214</v>
      </c>
      <c r="D1484" t="s">
        <v>845</v>
      </c>
      <c r="E1484" t="s">
        <v>804</v>
      </c>
      <c r="F1484">
        <v>23808</v>
      </c>
    </row>
    <row r="1485" spans="1:6">
      <c r="A1485" t="s">
        <v>828</v>
      </c>
      <c r="B1485" t="s">
        <v>572</v>
      </c>
      <c r="C1485" t="s">
        <v>214</v>
      </c>
      <c r="D1485" t="s">
        <v>845</v>
      </c>
      <c r="E1485" t="s">
        <v>803</v>
      </c>
      <c r="F1485">
        <v>28218</v>
      </c>
    </row>
    <row r="1486" spans="1:6">
      <c r="A1486" t="s">
        <v>828</v>
      </c>
      <c r="B1486" t="s">
        <v>572</v>
      </c>
      <c r="C1486" t="s">
        <v>214</v>
      </c>
      <c r="D1486" t="s">
        <v>845</v>
      </c>
      <c r="E1486" t="s">
        <v>78</v>
      </c>
      <c r="F1486">
        <v>5424</v>
      </c>
    </row>
    <row r="1487" spans="1:6">
      <c r="A1487" t="s">
        <v>828</v>
      </c>
      <c r="B1487" t="s">
        <v>572</v>
      </c>
      <c r="C1487" t="s">
        <v>214</v>
      </c>
      <c r="D1487" t="s">
        <v>845</v>
      </c>
      <c r="E1487" t="s">
        <v>75</v>
      </c>
      <c r="F1487">
        <v>15877</v>
      </c>
    </row>
    <row r="1488" spans="1:6">
      <c r="A1488" t="s">
        <v>828</v>
      </c>
      <c r="B1488" t="s">
        <v>572</v>
      </c>
      <c r="C1488" t="s">
        <v>214</v>
      </c>
      <c r="D1488" t="s">
        <v>845</v>
      </c>
      <c r="E1488" t="s">
        <v>802</v>
      </c>
      <c r="F1488">
        <v>2641</v>
      </c>
    </row>
    <row r="1489" spans="1:6">
      <c r="A1489" t="s">
        <v>828</v>
      </c>
      <c r="B1489" t="s">
        <v>572</v>
      </c>
      <c r="C1489" t="s">
        <v>214</v>
      </c>
      <c r="D1489" t="s">
        <v>845</v>
      </c>
      <c r="E1489" t="s">
        <v>71</v>
      </c>
      <c r="F1489">
        <v>1336</v>
      </c>
    </row>
    <row r="1490" spans="1:6">
      <c r="A1490" t="s">
        <v>828</v>
      </c>
      <c r="B1490" t="s">
        <v>572</v>
      </c>
      <c r="C1490" t="s">
        <v>214</v>
      </c>
      <c r="D1490" t="s">
        <v>845</v>
      </c>
      <c r="E1490" t="s">
        <v>73</v>
      </c>
      <c r="F1490">
        <v>927</v>
      </c>
    </row>
    <row r="1491" spans="1:6">
      <c r="A1491" t="s">
        <v>828</v>
      </c>
      <c r="B1491" t="s">
        <v>572</v>
      </c>
      <c r="C1491" t="s">
        <v>214</v>
      </c>
      <c r="D1491" t="s">
        <v>845</v>
      </c>
      <c r="E1491" t="s">
        <v>800</v>
      </c>
      <c r="F1491">
        <v>21</v>
      </c>
    </row>
    <row r="1492" spans="1:6">
      <c r="A1492" t="s">
        <v>828</v>
      </c>
      <c r="B1492" t="s">
        <v>572</v>
      </c>
      <c r="C1492" t="s">
        <v>214</v>
      </c>
      <c r="D1492" t="s">
        <v>844</v>
      </c>
      <c r="E1492" t="s">
        <v>70</v>
      </c>
      <c r="F1492">
        <v>101721</v>
      </c>
    </row>
    <row r="1493" spans="1:6">
      <c r="A1493" t="s">
        <v>828</v>
      </c>
      <c r="B1493" t="s">
        <v>572</v>
      </c>
      <c r="C1493" t="s">
        <v>214</v>
      </c>
      <c r="D1493" t="s">
        <v>844</v>
      </c>
      <c r="E1493" t="s">
        <v>72</v>
      </c>
      <c r="F1493">
        <v>29253</v>
      </c>
    </row>
    <row r="1494" spans="1:6">
      <c r="A1494" t="s">
        <v>828</v>
      </c>
      <c r="B1494" t="s">
        <v>572</v>
      </c>
      <c r="C1494" t="s">
        <v>214</v>
      </c>
      <c r="D1494" t="s">
        <v>844</v>
      </c>
      <c r="E1494" t="s">
        <v>804</v>
      </c>
      <c r="F1494">
        <v>17280</v>
      </c>
    </row>
    <row r="1495" spans="1:6">
      <c r="A1495" t="s">
        <v>828</v>
      </c>
      <c r="B1495" t="s">
        <v>572</v>
      </c>
      <c r="C1495" t="s">
        <v>214</v>
      </c>
      <c r="D1495" t="s">
        <v>844</v>
      </c>
      <c r="E1495" t="s">
        <v>803</v>
      </c>
      <c r="F1495">
        <v>26650</v>
      </c>
    </row>
    <row r="1496" spans="1:6">
      <c r="A1496" t="s">
        <v>828</v>
      </c>
      <c r="B1496" t="s">
        <v>572</v>
      </c>
      <c r="C1496" t="s">
        <v>214</v>
      </c>
      <c r="D1496" t="s">
        <v>844</v>
      </c>
      <c r="E1496" t="s">
        <v>78</v>
      </c>
      <c r="F1496">
        <v>2669</v>
      </c>
    </row>
    <row r="1497" spans="1:6">
      <c r="A1497" t="s">
        <v>828</v>
      </c>
      <c r="B1497" t="s">
        <v>572</v>
      </c>
      <c r="C1497" t="s">
        <v>214</v>
      </c>
      <c r="D1497" t="s">
        <v>844</v>
      </c>
      <c r="E1497" t="s">
        <v>75</v>
      </c>
      <c r="F1497">
        <v>20709</v>
      </c>
    </row>
    <row r="1498" spans="1:6">
      <c r="A1498" t="s">
        <v>828</v>
      </c>
      <c r="B1498" t="s">
        <v>572</v>
      </c>
      <c r="C1498" t="s">
        <v>214</v>
      </c>
      <c r="D1498" t="s">
        <v>844</v>
      </c>
      <c r="E1498" t="s">
        <v>802</v>
      </c>
      <c r="F1498">
        <v>2925</v>
      </c>
    </row>
    <row r="1499" spans="1:6">
      <c r="A1499" t="s">
        <v>828</v>
      </c>
      <c r="B1499" t="s">
        <v>572</v>
      </c>
      <c r="C1499" t="s">
        <v>214</v>
      </c>
      <c r="D1499" t="s">
        <v>844</v>
      </c>
      <c r="E1499" t="s">
        <v>71</v>
      </c>
      <c r="F1499">
        <v>1464</v>
      </c>
    </row>
    <row r="1500" spans="1:6">
      <c r="A1500" t="s">
        <v>828</v>
      </c>
      <c r="B1500" t="s">
        <v>572</v>
      </c>
      <c r="C1500" t="s">
        <v>214</v>
      </c>
      <c r="D1500" t="s">
        <v>844</v>
      </c>
      <c r="E1500" t="s">
        <v>73</v>
      </c>
      <c r="F1500">
        <v>748</v>
      </c>
    </row>
    <row r="1501" spans="1:6">
      <c r="A1501" t="s">
        <v>828</v>
      </c>
      <c r="B1501" t="s">
        <v>572</v>
      </c>
      <c r="C1501" t="s">
        <v>214</v>
      </c>
      <c r="D1501" t="s">
        <v>844</v>
      </c>
      <c r="E1501" t="s">
        <v>800</v>
      </c>
      <c r="F1501">
        <v>23</v>
      </c>
    </row>
    <row r="1502" spans="1:6">
      <c r="A1502" t="s">
        <v>828</v>
      </c>
      <c r="B1502" t="s">
        <v>572</v>
      </c>
      <c r="C1502" t="s">
        <v>214</v>
      </c>
      <c r="D1502" t="s">
        <v>843</v>
      </c>
      <c r="E1502" t="s">
        <v>70</v>
      </c>
      <c r="F1502">
        <v>82662</v>
      </c>
    </row>
    <row r="1503" spans="1:6">
      <c r="A1503" t="s">
        <v>828</v>
      </c>
      <c r="B1503" t="s">
        <v>572</v>
      </c>
      <c r="C1503" t="s">
        <v>214</v>
      </c>
      <c r="D1503" t="s">
        <v>843</v>
      </c>
      <c r="E1503" t="s">
        <v>72</v>
      </c>
      <c r="F1503">
        <v>24051</v>
      </c>
    </row>
    <row r="1504" spans="1:6">
      <c r="A1504" t="s">
        <v>828</v>
      </c>
      <c r="B1504" t="s">
        <v>572</v>
      </c>
      <c r="C1504" t="s">
        <v>214</v>
      </c>
      <c r="D1504" t="s">
        <v>843</v>
      </c>
      <c r="E1504" t="s">
        <v>804</v>
      </c>
      <c r="F1504">
        <v>13437</v>
      </c>
    </row>
    <row r="1505" spans="1:6">
      <c r="A1505" t="s">
        <v>828</v>
      </c>
      <c r="B1505" t="s">
        <v>572</v>
      </c>
      <c r="C1505" t="s">
        <v>214</v>
      </c>
      <c r="D1505" t="s">
        <v>843</v>
      </c>
      <c r="E1505" t="s">
        <v>803</v>
      </c>
      <c r="F1505">
        <v>22680</v>
      </c>
    </row>
    <row r="1506" spans="1:6">
      <c r="A1506" t="s">
        <v>828</v>
      </c>
      <c r="B1506" t="s">
        <v>572</v>
      </c>
      <c r="C1506" t="s">
        <v>214</v>
      </c>
      <c r="D1506" t="s">
        <v>843</v>
      </c>
      <c r="E1506" t="s">
        <v>78</v>
      </c>
      <c r="F1506">
        <v>1380</v>
      </c>
    </row>
    <row r="1507" spans="1:6">
      <c r="A1507" t="s">
        <v>828</v>
      </c>
      <c r="B1507" t="s">
        <v>572</v>
      </c>
      <c r="C1507" t="s">
        <v>214</v>
      </c>
      <c r="D1507" t="s">
        <v>843</v>
      </c>
      <c r="E1507" t="s">
        <v>75</v>
      </c>
      <c r="F1507">
        <v>17393</v>
      </c>
    </row>
    <row r="1508" spans="1:6">
      <c r="A1508" t="s">
        <v>828</v>
      </c>
      <c r="B1508" t="s">
        <v>572</v>
      </c>
      <c r="C1508" t="s">
        <v>214</v>
      </c>
      <c r="D1508" t="s">
        <v>843</v>
      </c>
      <c r="E1508" t="s">
        <v>802</v>
      </c>
      <c r="F1508">
        <v>2281</v>
      </c>
    </row>
    <row r="1509" spans="1:6">
      <c r="A1509" t="s">
        <v>828</v>
      </c>
      <c r="B1509" t="s">
        <v>572</v>
      </c>
      <c r="C1509" t="s">
        <v>214</v>
      </c>
      <c r="D1509" t="s">
        <v>843</v>
      </c>
      <c r="E1509" t="s">
        <v>71</v>
      </c>
      <c r="F1509">
        <v>983</v>
      </c>
    </row>
    <row r="1510" spans="1:6">
      <c r="A1510" t="s">
        <v>828</v>
      </c>
      <c r="B1510" t="s">
        <v>572</v>
      </c>
      <c r="C1510" t="s">
        <v>214</v>
      </c>
      <c r="D1510" t="s">
        <v>843</v>
      </c>
      <c r="E1510" t="s">
        <v>73</v>
      </c>
      <c r="F1510">
        <v>435</v>
      </c>
    </row>
    <row r="1511" spans="1:6">
      <c r="A1511" t="s">
        <v>828</v>
      </c>
      <c r="B1511" t="s">
        <v>572</v>
      </c>
      <c r="C1511" t="s">
        <v>214</v>
      </c>
      <c r="D1511" t="s">
        <v>843</v>
      </c>
      <c r="E1511" t="s">
        <v>800</v>
      </c>
      <c r="F1511">
        <v>22</v>
      </c>
    </row>
    <row r="1512" spans="1:6">
      <c r="A1512" t="s">
        <v>828</v>
      </c>
      <c r="B1512" t="s">
        <v>572</v>
      </c>
      <c r="C1512" t="s">
        <v>214</v>
      </c>
      <c r="D1512" t="s">
        <v>842</v>
      </c>
      <c r="E1512" t="s">
        <v>70</v>
      </c>
      <c r="F1512">
        <v>52998</v>
      </c>
    </row>
    <row r="1513" spans="1:6">
      <c r="A1513" t="s">
        <v>828</v>
      </c>
      <c r="B1513" t="s">
        <v>572</v>
      </c>
      <c r="C1513" t="s">
        <v>214</v>
      </c>
      <c r="D1513" t="s">
        <v>842</v>
      </c>
      <c r="E1513" t="s">
        <v>72</v>
      </c>
      <c r="F1513">
        <v>16024</v>
      </c>
    </row>
    <row r="1514" spans="1:6">
      <c r="A1514" t="s">
        <v>828</v>
      </c>
      <c r="B1514" t="s">
        <v>572</v>
      </c>
      <c r="C1514" t="s">
        <v>214</v>
      </c>
      <c r="D1514" t="s">
        <v>842</v>
      </c>
      <c r="E1514" t="s">
        <v>804</v>
      </c>
      <c r="F1514">
        <v>8628</v>
      </c>
    </row>
    <row r="1515" spans="1:6">
      <c r="A1515" t="s">
        <v>828</v>
      </c>
      <c r="B1515" t="s">
        <v>572</v>
      </c>
      <c r="C1515" t="s">
        <v>214</v>
      </c>
      <c r="D1515" t="s">
        <v>842</v>
      </c>
      <c r="E1515" t="s">
        <v>803</v>
      </c>
      <c r="F1515">
        <v>14726</v>
      </c>
    </row>
    <row r="1516" spans="1:6">
      <c r="A1516" t="s">
        <v>828</v>
      </c>
      <c r="B1516" t="s">
        <v>572</v>
      </c>
      <c r="C1516" t="s">
        <v>214</v>
      </c>
      <c r="D1516" t="s">
        <v>842</v>
      </c>
      <c r="E1516" t="s">
        <v>78</v>
      </c>
      <c r="F1516">
        <v>573</v>
      </c>
    </row>
    <row r="1517" spans="1:6">
      <c r="A1517" t="s">
        <v>828</v>
      </c>
      <c r="B1517" t="s">
        <v>572</v>
      </c>
      <c r="C1517" t="s">
        <v>214</v>
      </c>
      <c r="D1517" t="s">
        <v>842</v>
      </c>
      <c r="E1517" t="s">
        <v>75</v>
      </c>
      <c r="F1517">
        <v>10616</v>
      </c>
    </row>
    <row r="1518" spans="1:6">
      <c r="A1518" t="s">
        <v>828</v>
      </c>
      <c r="B1518" t="s">
        <v>572</v>
      </c>
      <c r="C1518" t="s">
        <v>214</v>
      </c>
      <c r="D1518" t="s">
        <v>842</v>
      </c>
      <c r="E1518" t="s">
        <v>802</v>
      </c>
      <c r="F1518">
        <v>1557</v>
      </c>
    </row>
    <row r="1519" spans="1:6">
      <c r="A1519" t="s">
        <v>828</v>
      </c>
      <c r="B1519" t="s">
        <v>572</v>
      </c>
      <c r="C1519" t="s">
        <v>214</v>
      </c>
      <c r="D1519" t="s">
        <v>842</v>
      </c>
      <c r="E1519" t="s">
        <v>71</v>
      </c>
      <c r="F1519">
        <v>657</v>
      </c>
    </row>
    <row r="1520" spans="1:6">
      <c r="A1520" t="s">
        <v>828</v>
      </c>
      <c r="B1520" t="s">
        <v>572</v>
      </c>
      <c r="C1520" t="s">
        <v>214</v>
      </c>
      <c r="D1520" t="s">
        <v>842</v>
      </c>
      <c r="E1520" t="s">
        <v>73</v>
      </c>
      <c r="F1520">
        <v>202</v>
      </c>
    </row>
    <row r="1521" spans="1:6">
      <c r="A1521" t="s">
        <v>828</v>
      </c>
      <c r="B1521" t="s">
        <v>572</v>
      </c>
      <c r="C1521" t="s">
        <v>214</v>
      </c>
      <c r="D1521" t="s">
        <v>842</v>
      </c>
      <c r="E1521" t="s">
        <v>800</v>
      </c>
      <c r="F1521">
        <v>15</v>
      </c>
    </row>
    <row r="1522" spans="1:6">
      <c r="A1522" t="s">
        <v>828</v>
      </c>
      <c r="B1522" t="s">
        <v>572</v>
      </c>
      <c r="C1522" t="s">
        <v>214</v>
      </c>
      <c r="D1522" t="s">
        <v>841</v>
      </c>
      <c r="E1522" t="s">
        <v>70</v>
      </c>
      <c r="F1522">
        <v>34527</v>
      </c>
    </row>
    <row r="1523" spans="1:6">
      <c r="A1523" t="s">
        <v>828</v>
      </c>
      <c r="B1523" t="s">
        <v>572</v>
      </c>
      <c r="C1523" t="s">
        <v>214</v>
      </c>
      <c r="D1523" t="s">
        <v>841</v>
      </c>
      <c r="E1523" t="s">
        <v>72</v>
      </c>
      <c r="F1523">
        <v>10750</v>
      </c>
    </row>
    <row r="1524" spans="1:6">
      <c r="A1524" t="s">
        <v>828</v>
      </c>
      <c r="B1524" t="s">
        <v>572</v>
      </c>
      <c r="C1524" t="s">
        <v>214</v>
      </c>
      <c r="D1524" t="s">
        <v>841</v>
      </c>
      <c r="E1524" t="s">
        <v>804</v>
      </c>
      <c r="F1524">
        <v>5674</v>
      </c>
    </row>
    <row r="1525" spans="1:6">
      <c r="A1525" t="s">
        <v>828</v>
      </c>
      <c r="B1525" t="s">
        <v>572</v>
      </c>
      <c r="C1525" t="s">
        <v>214</v>
      </c>
      <c r="D1525" t="s">
        <v>841</v>
      </c>
      <c r="E1525" t="s">
        <v>803</v>
      </c>
      <c r="F1525">
        <v>9515</v>
      </c>
    </row>
    <row r="1526" spans="1:6">
      <c r="A1526" t="s">
        <v>828</v>
      </c>
      <c r="B1526" t="s">
        <v>572</v>
      </c>
      <c r="C1526" t="s">
        <v>214</v>
      </c>
      <c r="D1526" t="s">
        <v>841</v>
      </c>
      <c r="E1526" t="s">
        <v>78</v>
      </c>
      <c r="F1526">
        <v>338</v>
      </c>
    </row>
    <row r="1527" spans="1:6">
      <c r="A1527" t="s">
        <v>828</v>
      </c>
      <c r="B1527" t="s">
        <v>572</v>
      </c>
      <c r="C1527" t="s">
        <v>214</v>
      </c>
      <c r="D1527" t="s">
        <v>841</v>
      </c>
      <c r="E1527" t="s">
        <v>75</v>
      </c>
      <c r="F1527">
        <v>6712</v>
      </c>
    </row>
    <row r="1528" spans="1:6">
      <c r="A1528" t="s">
        <v>828</v>
      </c>
      <c r="B1528" t="s">
        <v>572</v>
      </c>
      <c r="C1528" t="s">
        <v>214</v>
      </c>
      <c r="D1528" t="s">
        <v>841</v>
      </c>
      <c r="E1528" t="s">
        <v>802</v>
      </c>
      <c r="F1528">
        <v>1001</v>
      </c>
    </row>
    <row r="1529" spans="1:6">
      <c r="A1529" t="s">
        <v>828</v>
      </c>
      <c r="B1529" t="s">
        <v>572</v>
      </c>
      <c r="C1529" t="s">
        <v>214</v>
      </c>
      <c r="D1529" t="s">
        <v>841</v>
      </c>
      <c r="E1529" t="s">
        <v>71</v>
      </c>
      <c r="F1529">
        <v>439</v>
      </c>
    </row>
    <row r="1530" spans="1:6">
      <c r="A1530" t="s">
        <v>828</v>
      </c>
      <c r="B1530" t="s">
        <v>572</v>
      </c>
      <c r="C1530" t="s">
        <v>214</v>
      </c>
      <c r="D1530" t="s">
        <v>841</v>
      </c>
      <c r="E1530" t="s">
        <v>73</v>
      </c>
      <c r="F1530">
        <v>87</v>
      </c>
    </row>
    <row r="1531" spans="1:6">
      <c r="A1531" t="s">
        <v>828</v>
      </c>
      <c r="B1531" t="s">
        <v>572</v>
      </c>
      <c r="C1531" t="s">
        <v>214</v>
      </c>
      <c r="D1531" t="s">
        <v>841</v>
      </c>
      <c r="E1531" t="s">
        <v>800</v>
      </c>
      <c r="F1531">
        <v>11</v>
      </c>
    </row>
    <row r="1532" spans="1:6">
      <c r="A1532" t="s">
        <v>828</v>
      </c>
      <c r="B1532" t="s">
        <v>572</v>
      </c>
      <c r="C1532" t="s">
        <v>214</v>
      </c>
      <c r="D1532" t="s">
        <v>840</v>
      </c>
      <c r="E1532" t="s">
        <v>70</v>
      </c>
      <c r="F1532">
        <v>22319</v>
      </c>
    </row>
    <row r="1533" spans="1:6">
      <c r="A1533" t="s">
        <v>828</v>
      </c>
      <c r="B1533" t="s">
        <v>572</v>
      </c>
      <c r="C1533" t="s">
        <v>214</v>
      </c>
      <c r="D1533" t="s">
        <v>840</v>
      </c>
      <c r="E1533" t="s">
        <v>72</v>
      </c>
      <c r="F1533">
        <v>7235</v>
      </c>
    </row>
    <row r="1534" spans="1:6">
      <c r="A1534" t="s">
        <v>828</v>
      </c>
      <c r="B1534" t="s">
        <v>572</v>
      </c>
      <c r="C1534" t="s">
        <v>214</v>
      </c>
      <c r="D1534" t="s">
        <v>840</v>
      </c>
      <c r="E1534" t="s">
        <v>804</v>
      </c>
      <c r="F1534">
        <v>3554</v>
      </c>
    </row>
    <row r="1535" spans="1:6">
      <c r="A1535" t="s">
        <v>828</v>
      </c>
      <c r="B1535" t="s">
        <v>572</v>
      </c>
      <c r="C1535" t="s">
        <v>214</v>
      </c>
      <c r="D1535" t="s">
        <v>840</v>
      </c>
      <c r="E1535" t="s">
        <v>803</v>
      </c>
      <c r="F1535">
        <v>5936</v>
      </c>
    </row>
    <row r="1536" spans="1:6">
      <c r="A1536" t="s">
        <v>828</v>
      </c>
      <c r="B1536" t="s">
        <v>572</v>
      </c>
      <c r="C1536" t="s">
        <v>214</v>
      </c>
      <c r="D1536" t="s">
        <v>840</v>
      </c>
      <c r="E1536" t="s">
        <v>78</v>
      </c>
      <c r="F1536">
        <v>199</v>
      </c>
    </row>
    <row r="1537" spans="1:6">
      <c r="A1537" t="s">
        <v>828</v>
      </c>
      <c r="B1537" t="s">
        <v>572</v>
      </c>
      <c r="C1537" t="s">
        <v>214</v>
      </c>
      <c r="D1537" t="s">
        <v>840</v>
      </c>
      <c r="E1537" t="s">
        <v>75</v>
      </c>
      <c r="F1537">
        <v>4569</v>
      </c>
    </row>
    <row r="1538" spans="1:6">
      <c r="A1538" t="s">
        <v>828</v>
      </c>
      <c r="B1538" t="s">
        <v>572</v>
      </c>
      <c r="C1538" t="s">
        <v>214</v>
      </c>
      <c r="D1538" t="s">
        <v>840</v>
      </c>
      <c r="E1538" t="s">
        <v>802</v>
      </c>
      <c r="F1538">
        <v>539</v>
      </c>
    </row>
    <row r="1539" spans="1:6">
      <c r="A1539" t="s">
        <v>828</v>
      </c>
      <c r="B1539" t="s">
        <v>572</v>
      </c>
      <c r="C1539" t="s">
        <v>214</v>
      </c>
      <c r="D1539" t="s">
        <v>840</v>
      </c>
      <c r="E1539" t="s">
        <v>71</v>
      </c>
      <c r="F1539">
        <v>253</v>
      </c>
    </row>
    <row r="1540" spans="1:6">
      <c r="A1540" t="s">
        <v>828</v>
      </c>
      <c r="B1540" t="s">
        <v>572</v>
      </c>
      <c r="C1540" t="s">
        <v>214</v>
      </c>
      <c r="D1540" t="s">
        <v>840</v>
      </c>
      <c r="E1540" t="s">
        <v>73</v>
      </c>
      <c r="F1540">
        <v>31</v>
      </c>
    </row>
    <row r="1541" spans="1:6">
      <c r="A1541" t="s">
        <v>828</v>
      </c>
      <c r="B1541" t="s">
        <v>572</v>
      </c>
      <c r="C1541" t="s">
        <v>214</v>
      </c>
      <c r="D1541" t="s">
        <v>840</v>
      </c>
      <c r="E1541" t="s">
        <v>800</v>
      </c>
      <c r="F1541">
        <v>3</v>
      </c>
    </row>
    <row r="1542" spans="1:6">
      <c r="A1542" t="s">
        <v>828</v>
      </c>
      <c r="B1542" t="s">
        <v>572</v>
      </c>
      <c r="C1542" t="s">
        <v>214</v>
      </c>
      <c r="D1542" t="s">
        <v>839</v>
      </c>
      <c r="E1542" t="s">
        <v>70</v>
      </c>
      <c r="F1542">
        <v>10589</v>
      </c>
    </row>
    <row r="1543" spans="1:6">
      <c r="A1543" t="s">
        <v>828</v>
      </c>
      <c r="B1543" t="s">
        <v>572</v>
      </c>
      <c r="C1543" t="s">
        <v>214</v>
      </c>
      <c r="D1543" t="s">
        <v>839</v>
      </c>
      <c r="E1543" t="s">
        <v>72</v>
      </c>
      <c r="F1543">
        <v>3578</v>
      </c>
    </row>
    <row r="1544" spans="1:6">
      <c r="A1544" t="s">
        <v>828</v>
      </c>
      <c r="B1544" t="s">
        <v>572</v>
      </c>
      <c r="C1544" t="s">
        <v>214</v>
      </c>
      <c r="D1544" t="s">
        <v>839</v>
      </c>
      <c r="E1544" t="s">
        <v>804</v>
      </c>
      <c r="F1544">
        <v>1817</v>
      </c>
    </row>
    <row r="1545" spans="1:6">
      <c r="A1545" t="s">
        <v>828</v>
      </c>
      <c r="B1545" t="s">
        <v>572</v>
      </c>
      <c r="C1545" t="s">
        <v>214</v>
      </c>
      <c r="D1545" t="s">
        <v>839</v>
      </c>
      <c r="E1545" t="s">
        <v>803</v>
      </c>
      <c r="F1545">
        <v>2502</v>
      </c>
    </row>
    <row r="1546" spans="1:6">
      <c r="A1546" t="s">
        <v>828</v>
      </c>
      <c r="B1546" t="s">
        <v>572</v>
      </c>
      <c r="C1546" t="s">
        <v>214</v>
      </c>
      <c r="D1546" t="s">
        <v>839</v>
      </c>
      <c r="E1546" t="s">
        <v>78</v>
      </c>
      <c r="F1546">
        <v>81</v>
      </c>
    </row>
    <row r="1547" spans="1:6">
      <c r="A1547" t="s">
        <v>828</v>
      </c>
      <c r="B1547" t="s">
        <v>572</v>
      </c>
      <c r="C1547" t="s">
        <v>214</v>
      </c>
      <c r="D1547" t="s">
        <v>839</v>
      </c>
      <c r="E1547" t="s">
        <v>75</v>
      </c>
      <c r="F1547">
        <v>2203</v>
      </c>
    </row>
    <row r="1548" spans="1:6">
      <c r="A1548" t="s">
        <v>828</v>
      </c>
      <c r="B1548" t="s">
        <v>572</v>
      </c>
      <c r="C1548" t="s">
        <v>214</v>
      </c>
      <c r="D1548" t="s">
        <v>839</v>
      </c>
      <c r="E1548" t="s">
        <v>802</v>
      </c>
      <c r="F1548">
        <v>287</v>
      </c>
    </row>
    <row r="1549" spans="1:6">
      <c r="A1549" t="s">
        <v>828</v>
      </c>
      <c r="B1549" t="s">
        <v>572</v>
      </c>
      <c r="C1549" t="s">
        <v>214</v>
      </c>
      <c r="D1549" t="s">
        <v>839</v>
      </c>
      <c r="E1549" t="s">
        <v>71</v>
      </c>
      <c r="F1549">
        <v>98</v>
      </c>
    </row>
    <row r="1550" spans="1:6">
      <c r="A1550" t="s">
        <v>828</v>
      </c>
      <c r="B1550" t="s">
        <v>572</v>
      </c>
      <c r="C1550" t="s">
        <v>214</v>
      </c>
      <c r="D1550" t="s">
        <v>839</v>
      </c>
      <c r="E1550" t="s">
        <v>73</v>
      </c>
      <c r="F1550">
        <v>23</v>
      </c>
    </row>
    <row r="1551" spans="1:6">
      <c r="A1551" t="s">
        <v>828</v>
      </c>
      <c r="B1551" t="s">
        <v>572</v>
      </c>
      <c r="C1551" t="s">
        <v>214</v>
      </c>
      <c r="D1551" t="s">
        <v>838</v>
      </c>
      <c r="E1551" t="s">
        <v>70</v>
      </c>
      <c r="F1551">
        <v>3292</v>
      </c>
    </row>
    <row r="1552" spans="1:6">
      <c r="A1552" t="s">
        <v>828</v>
      </c>
      <c r="B1552" t="s">
        <v>572</v>
      </c>
      <c r="C1552" t="s">
        <v>214</v>
      </c>
      <c r="D1552" t="s">
        <v>838</v>
      </c>
      <c r="E1552" t="s">
        <v>72</v>
      </c>
      <c r="F1552">
        <v>1064</v>
      </c>
    </row>
    <row r="1553" spans="1:6">
      <c r="A1553" t="s">
        <v>828</v>
      </c>
      <c r="B1553" t="s">
        <v>572</v>
      </c>
      <c r="C1553" t="s">
        <v>214</v>
      </c>
      <c r="D1553" t="s">
        <v>838</v>
      </c>
      <c r="E1553" t="s">
        <v>804</v>
      </c>
      <c r="F1553">
        <v>539</v>
      </c>
    </row>
    <row r="1554" spans="1:6">
      <c r="A1554" t="s">
        <v>828</v>
      </c>
      <c r="B1554" t="s">
        <v>572</v>
      </c>
      <c r="C1554" t="s">
        <v>214</v>
      </c>
      <c r="D1554" t="s">
        <v>838</v>
      </c>
      <c r="E1554" t="s">
        <v>803</v>
      </c>
      <c r="F1554">
        <v>874</v>
      </c>
    </row>
    <row r="1555" spans="1:6">
      <c r="A1555" t="s">
        <v>828</v>
      </c>
      <c r="B1555" t="s">
        <v>572</v>
      </c>
      <c r="C1555" t="s">
        <v>214</v>
      </c>
      <c r="D1555" t="s">
        <v>838</v>
      </c>
      <c r="E1555" t="s">
        <v>78</v>
      </c>
      <c r="F1555">
        <v>19</v>
      </c>
    </row>
    <row r="1556" spans="1:6">
      <c r="A1556" t="s">
        <v>828</v>
      </c>
      <c r="B1556" t="s">
        <v>572</v>
      </c>
      <c r="C1556" t="s">
        <v>214</v>
      </c>
      <c r="D1556" t="s">
        <v>838</v>
      </c>
      <c r="E1556" t="s">
        <v>75</v>
      </c>
      <c r="F1556">
        <v>690</v>
      </c>
    </row>
    <row r="1557" spans="1:6">
      <c r="A1557" t="s">
        <v>828</v>
      </c>
      <c r="B1557" t="s">
        <v>572</v>
      </c>
      <c r="C1557" t="s">
        <v>214</v>
      </c>
      <c r="D1557" t="s">
        <v>838</v>
      </c>
      <c r="E1557" t="s">
        <v>802</v>
      </c>
      <c r="F1557">
        <v>71</v>
      </c>
    </row>
    <row r="1558" spans="1:6">
      <c r="A1558" t="s">
        <v>828</v>
      </c>
      <c r="B1558" t="s">
        <v>572</v>
      </c>
      <c r="C1558" t="s">
        <v>214</v>
      </c>
      <c r="D1558" t="s">
        <v>838</v>
      </c>
      <c r="E1558" t="s">
        <v>71</v>
      </c>
      <c r="F1558">
        <v>33</v>
      </c>
    </row>
    <row r="1559" spans="1:6">
      <c r="A1559" t="s">
        <v>828</v>
      </c>
      <c r="B1559" t="s">
        <v>572</v>
      </c>
      <c r="C1559" t="s">
        <v>214</v>
      </c>
      <c r="D1559" t="s">
        <v>838</v>
      </c>
      <c r="E1559" t="s">
        <v>73</v>
      </c>
      <c r="F1559">
        <v>2</v>
      </c>
    </row>
    <row r="1560" spans="1:6">
      <c r="A1560" t="s">
        <v>828</v>
      </c>
      <c r="B1560" t="s">
        <v>572</v>
      </c>
      <c r="C1560" t="s">
        <v>214</v>
      </c>
      <c r="D1560" t="s">
        <v>837</v>
      </c>
      <c r="E1560" t="s">
        <v>70</v>
      </c>
      <c r="F1560">
        <v>534</v>
      </c>
    </row>
    <row r="1561" spans="1:6">
      <c r="A1561" t="s">
        <v>828</v>
      </c>
      <c r="B1561" t="s">
        <v>572</v>
      </c>
      <c r="C1561" t="s">
        <v>214</v>
      </c>
      <c r="D1561" t="s">
        <v>837</v>
      </c>
      <c r="E1561" t="s">
        <v>72</v>
      </c>
      <c r="F1561">
        <v>209</v>
      </c>
    </row>
    <row r="1562" spans="1:6">
      <c r="A1562" t="s">
        <v>828</v>
      </c>
      <c r="B1562" t="s">
        <v>572</v>
      </c>
      <c r="C1562" t="s">
        <v>214</v>
      </c>
      <c r="D1562" t="s">
        <v>837</v>
      </c>
      <c r="E1562" t="s">
        <v>804</v>
      </c>
      <c r="F1562">
        <v>111</v>
      </c>
    </row>
    <row r="1563" spans="1:6">
      <c r="A1563" t="s">
        <v>828</v>
      </c>
      <c r="B1563" t="s">
        <v>572</v>
      </c>
      <c r="C1563" t="s">
        <v>214</v>
      </c>
      <c r="D1563" t="s">
        <v>837</v>
      </c>
      <c r="E1563" t="s">
        <v>803</v>
      </c>
      <c r="F1563">
        <v>124</v>
      </c>
    </row>
    <row r="1564" spans="1:6">
      <c r="A1564" t="s">
        <v>828</v>
      </c>
      <c r="B1564" t="s">
        <v>572</v>
      </c>
      <c r="C1564" t="s">
        <v>214</v>
      </c>
      <c r="D1564" t="s">
        <v>837</v>
      </c>
      <c r="E1564" t="s">
        <v>78</v>
      </c>
      <c r="F1564">
        <v>4</v>
      </c>
    </row>
    <row r="1565" spans="1:6">
      <c r="A1565" t="s">
        <v>828</v>
      </c>
      <c r="B1565" t="s">
        <v>572</v>
      </c>
      <c r="C1565" t="s">
        <v>214</v>
      </c>
      <c r="D1565" t="s">
        <v>837</v>
      </c>
      <c r="E1565" t="s">
        <v>75</v>
      </c>
      <c r="F1565">
        <v>78</v>
      </c>
    </row>
    <row r="1566" spans="1:6">
      <c r="A1566" t="s">
        <v>828</v>
      </c>
      <c r="B1566" t="s">
        <v>572</v>
      </c>
      <c r="C1566" t="s">
        <v>214</v>
      </c>
      <c r="D1566" t="s">
        <v>837</v>
      </c>
      <c r="E1566" t="s">
        <v>802</v>
      </c>
      <c r="F1566">
        <v>3</v>
      </c>
    </row>
    <row r="1567" spans="1:6">
      <c r="A1567" t="s">
        <v>828</v>
      </c>
      <c r="B1567" t="s">
        <v>572</v>
      </c>
      <c r="C1567" t="s">
        <v>214</v>
      </c>
      <c r="D1567" t="s">
        <v>837</v>
      </c>
      <c r="E1567" t="s">
        <v>71</v>
      </c>
      <c r="F1567">
        <v>3</v>
      </c>
    </row>
    <row r="1568" spans="1:6">
      <c r="A1568" t="s">
        <v>828</v>
      </c>
      <c r="B1568" t="s">
        <v>572</v>
      </c>
      <c r="C1568" t="s">
        <v>214</v>
      </c>
      <c r="D1568" t="s">
        <v>837</v>
      </c>
      <c r="E1568" t="s">
        <v>73</v>
      </c>
      <c r="F1568">
        <v>2</v>
      </c>
    </row>
    <row r="1569" spans="1:6">
      <c r="A1569" t="s">
        <v>828</v>
      </c>
      <c r="B1569" t="s">
        <v>572</v>
      </c>
      <c r="C1569" t="s">
        <v>214</v>
      </c>
      <c r="D1569" t="s">
        <v>829</v>
      </c>
      <c r="E1569" t="s">
        <v>70</v>
      </c>
      <c r="F1569">
        <v>117976</v>
      </c>
    </row>
    <row r="1570" spans="1:6">
      <c r="A1570" t="s">
        <v>828</v>
      </c>
      <c r="B1570" t="s">
        <v>572</v>
      </c>
      <c r="C1570" t="s">
        <v>214</v>
      </c>
      <c r="D1570" t="s">
        <v>829</v>
      </c>
      <c r="E1570" t="s">
        <v>72</v>
      </c>
      <c r="F1570">
        <v>32772</v>
      </c>
    </row>
    <row r="1571" spans="1:6">
      <c r="A1571" t="s">
        <v>828</v>
      </c>
      <c r="B1571" t="s">
        <v>572</v>
      </c>
      <c r="C1571" t="s">
        <v>214</v>
      </c>
      <c r="D1571" t="s">
        <v>829</v>
      </c>
      <c r="E1571" t="s">
        <v>804</v>
      </c>
      <c r="F1571">
        <v>23551</v>
      </c>
    </row>
    <row r="1572" spans="1:6">
      <c r="A1572" t="s">
        <v>828</v>
      </c>
      <c r="B1572" t="s">
        <v>572</v>
      </c>
      <c r="C1572" t="s">
        <v>214</v>
      </c>
      <c r="D1572" t="s">
        <v>829</v>
      </c>
      <c r="E1572" t="s">
        <v>803</v>
      </c>
      <c r="F1572">
        <v>30701</v>
      </c>
    </row>
    <row r="1573" spans="1:6">
      <c r="A1573" t="s">
        <v>828</v>
      </c>
      <c r="B1573" t="s">
        <v>572</v>
      </c>
      <c r="C1573" t="s">
        <v>214</v>
      </c>
      <c r="D1573" t="s">
        <v>829</v>
      </c>
      <c r="E1573" t="s">
        <v>78</v>
      </c>
      <c r="F1573">
        <v>4910</v>
      </c>
    </row>
    <row r="1574" spans="1:6">
      <c r="A1574" t="s">
        <v>828</v>
      </c>
      <c r="B1574" t="s">
        <v>572</v>
      </c>
      <c r="C1574" t="s">
        <v>214</v>
      </c>
      <c r="D1574" t="s">
        <v>829</v>
      </c>
      <c r="E1574" t="s">
        <v>75</v>
      </c>
      <c r="F1574">
        <v>19851</v>
      </c>
    </row>
    <row r="1575" spans="1:6">
      <c r="A1575" t="s">
        <v>828</v>
      </c>
      <c r="B1575" t="s">
        <v>572</v>
      </c>
      <c r="C1575" t="s">
        <v>214</v>
      </c>
      <c r="D1575" t="s">
        <v>829</v>
      </c>
      <c r="E1575" t="s">
        <v>802</v>
      </c>
      <c r="F1575">
        <v>3563</v>
      </c>
    </row>
    <row r="1576" spans="1:6">
      <c r="A1576" t="s">
        <v>828</v>
      </c>
      <c r="B1576" t="s">
        <v>572</v>
      </c>
      <c r="C1576" t="s">
        <v>214</v>
      </c>
      <c r="D1576" t="s">
        <v>829</v>
      </c>
      <c r="E1576" t="s">
        <v>71</v>
      </c>
      <c r="F1576">
        <v>1491</v>
      </c>
    </row>
    <row r="1577" spans="1:6">
      <c r="A1577" t="s">
        <v>828</v>
      </c>
      <c r="B1577" t="s">
        <v>572</v>
      </c>
      <c r="C1577" t="s">
        <v>214</v>
      </c>
      <c r="D1577" t="s">
        <v>829</v>
      </c>
      <c r="E1577" t="s">
        <v>73</v>
      </c>
      <c r="F1577">
        <v>1094</v>
      </c>
    </row>
    <row r="1578" spans="1:6">
      <c r="A1578" t="s">
        <v>828</v>
      </c>
      <c r="B1578" t="s">
        <v>572</v>
      </c>
      <c r="C1578" t="s">
        <v>214</v>
      </c>
      <c r="D1578" t="s">
        <v>829</v>
      </c>
      <c r="E1578" t="s">
        <v>800</v>
      </c>
      <c r="F1578">
        <v>43</v>
      </c>
    </row>
    <row r="1579" spans="1:6">
      <c r="A1579" t="s">
        <v>828</v>
      </c>
      <c r="B1579" t="s">
        <v>572</v>
      </c>
      <c r="C1579" t="s">
        <v>214</v>
      </c>
      <c r="D1579" t="s">
        <v>836</v>
      </c>
      <c r="E1579" t="s">
        <v>70</v>
      </c>
      <c r="F1579">
        <v>111407</v>
      </c>
    </row>
    <row r="1580" spans="1:6">
      <c r="A1580" t="s">
        <v>828</v>
      </c>
      <c r="B1580" t="s">
        <v>572</v>
      </c>
      <c r="C1580" t="s">
        <v>214</v>
      </c>
      <c r="D1580" t="s">
        <v>836</v>
      </c>
      <c r="E1580" t="s">
        <v>72</v>
      </c>
      <c r="F1580">
        <v>31791</v>
      </c>
    </row>
    <row r="1581" spans="1:6">
      <c r="A1581" t="s">
        <v>828</v>
      </c>
      <c r="B1581" t="s">
        <v>572</v>
      </c>
      <c r="C1581" t="s">
        <v>214</v>
      </c>
      <c r="D1581" t="s">
        <v>836</v>
      </c>
      <c r="E1581" t="s">
        <v>804</v>
      </c>
      <c r="F1581">
        <v>19843</v>
      </c>
    </row>
    <row r="1582" spans="1:6">
      <c r="A1582" t="s">
        <v>828</v>
      </c>
      <c r="B1582" t="s">
        <v>572</v>
      </c>
      <c r="C1582" t="s">
        <v>214</v>
      </c>
      <c r="D1582" t="s">
        <v>836</v>
      </c>
      <c r="E1582" t="s">
        <v>803</v>
      </c>
      <c r="F1582">
        <v>29194</v>
      </c>
    </row>
    <row r="1583" spans="1:6">
      <c r="A1583" t="s">
        <v>828</v>
      </c>
      <c r="B1583" t="s">
        <v>572</v>
      </c>
      <c r="C1583" t="s">
        <v>214</v>
      </c>
      <c r="D1583" t="s">
        <v>836</v>
      </c>
      <c r="E1583" t="s">
        <v>78</v>
      </c>
      <c r="F1583">
        <v>3734</v>
      </c>
    </row>
    <row r="1584" spans="1:6">
      <c r="A1584" t="s">
        <v>828</v>
      </c>
      <c r="B1584" t="s">
        <v>572</v>
      </c>
      <c r="C1584" t="s">
        <v>214</v>
      </c>
      <c r="D1584" t="s">
        <v>836</v>
      </c>
      <c r="E1584" t="s">
        <v>75</v>
      </c>
      <c r="F1584">
        <v>21093</v>
      </c>
    </row>
    <row r="1585" spans="1:6">
      <c r="A1585" t="s">
        <v>828</v>
      </c>
      <c r="B1585" t="s">
        <v>572</v>
      </c>
      <c r="C1585" t="s">
        <v>214</v>
      </c>
      <c r="D1585" t="s">
        <v>836</v>
      </c>
      <c r="E1585" t="s">
        <v>802</v>
      </c>
      <c r="F1585">
        <v>3160</v>
      </c>
    </row>
    <row r="1586" spans="1:6">
      <c r="A1586" t="s">
        <v>828</v>
      </c>
      <c r="B1586" t="s">
        <v>572</v>
      </c>
      <c r="C1586" t="s">
        <v>214</v>
      </c>
      <c r="D1586" t="s">
        <v>836</v>
      </c>
      <c r="E1586" t="s">
        <v>71</v>
      </c>
      <c r="F1586">
        <v>1461</v>
      </c>
    </row>
    <row r="1587" spans="1:6">
      <c r="A1587" t="s">
        <v>828</v>
      </c>
      <c r="B1587" t="s">
        <v>572</v>
      </c>
      <c r="C1587" t="s">
        <v>214</v>
      </c>
      <c r="D1587" t="s">
        <v>836</v>
      </c>
      <c r="E1587" t="s">
        <v>73</v>
      </c>
      <c r="F1587">
        <v>1106</v>
      </c>
    </row>
    <row r="1588" spans="1:6">
      <c r="A1588" t="s">
        <v>828</v>
      </c>
      <c r="B1588" t="s">
        <v>572</v>
      </c>
      <c r="C1588" t="s">
        <v>214</v>
      </c>
      <c r="D1588" t="s">
        <v>836</v>
      </c>
      <c r="E1588" t="s">
        <v>800</v>
      </c>
      <c r="F1588">
        <v>25</v>
      </c>
    </row>
    <row r="1589" spans="1:6">
      <c r="A1589" t="s">
        <v>828</v>
      </c>
      <c r="B1589" t="s">
        <v>572</v>
      </c>
      <c r="C1589" t="s">
        <v>827</v>
      </c>
      <c r="D1589" t="s">
        <v>580</v>
      </c>
      <c r="E1589" t="s">
        <v>70</v>
      </c>
      <c r="F1589">
        <v>246969</v>
      </c>
    </row>
    <row r="1590" spans="1:6">
      <c r="A1590" t="s">
        <v>828</v>
      </c>
      <c r="B1590" t="s">
        <v>572</v>
      </c>
      <c r="C1590" t="s">
        <v>827</v>
      </c>
      <c r="D1590" t="s">
        <v>580</v>
      </c>
      <c r="E1590" t="s">
        <v>72</v>
      </c>
      <c r="F1590">
        <v>91935</v>
      </c>
    </row>
    <row r="1591" spans="1:6">
      <c r="A1591" t="s">
        <v>828</v>
      </c>
      <c r="B1591" t="s">
        <v>572</v>
      </c>
      <c r="C1591" t="s">
        <v>827</v>
      </c>
      <c r="D1591" t="s">
        <v>580</v>
      </c>
      <c r="E1591" t="s">
        <v>804</v>
      </c>
      <c r="F1591">
        <v>51829</v>
      </c>
    </row>
    <row r="1592" spans="1:6">
      <c r="A1592" t="s">
        <v>828</v>
      </c>
      <c r="B1592" t="s">
        <v>572</v>
      </c>
      <c r="C1592" t="s">
        <v>827</v>
      </c>
      <c r="D1592" t="s">
        <v>580</v>
      </c>
      <c r="E1592" t="s">
        <v>803</v>
      </c>
      <c r="F1592">
        <v>59908</v>
      </c>
    </row>
    <row r="1593" spans="1:6">
      <c r="A1593" t="s">
        <v>828</v>
      </c>
      <c r="B1593" t="s">
        <v>572</v>
      </c>
      <c r="C1593" t="s">
        <v>827</v>
      </c>
      <c r="D1593" t="s">
        <v>580</v>
      </c>
      <c r="E1593" t="s">
        <v>78</v>
      </c>
      <c r="F1593">
        <v>23242</v>
      </c>
    </row>
    <row r="1594" spans="1:6">
      <c r="A1594" t="s">
        <v>828</v>
      </c>
      <c r="B1594" t="s">
        <v>572</v>
      </c>
      <c r="C1594" t="s">
        <v>827</v>
      </c>
      <c r="D1594" t="s">
        <v>580</v>
      </c>
      <c r="E1594" t="s">
        <v>75</v>
      </c>
      <c r="F1594">
        <v>14216</v>
      </c>
    </row>
    <row r="1595" spans="1:6">
      <c r="A1595" t="s">
        <v>828</v>
      </c>
      <c r="B1595" t="s">
        <v>572</v>
      </c>
      <c r="C1595" t="s">
        <v>827</v>
      </c>
      <c r="D1595" t="s">
        <v>580</v>
      </c>
      <c r="E1595" t="s">
        <v>802</v>
      </c>
      <c r="F1595">
        <v>1986</v>
      </c>
    </row>
    <row r="1596" spans="1:6">
      <c r="A1596" t="s">
        <v>828</v>
      </c>
      <c r="B1596" t="s">
        <v>572</v>
      </c>
      <c r="C1596" t="s">
        <v>827</v>
      </c>
      <c r="D1596" t="s">
        <v>580</v>
      </c>
      <c r="E1596" t="s">
        <v>71</v>
      </c>
      <c r="F1596">
        <v>2866</v>
      </c>
    </row>
    <row r="1597" spans="1:6">
      <c r="A1597" t="s">
        <v>828</v>
      </c>
      <c r="B1597" t="s">
        <v>572</v>
      </c>
      <c r="C1597" t="s">
        <v>827</v>
      </c>
      <c r="D1597" t="s">
        <v>580</v>
      </c>
      <c r="E1597" t="s">
        <v>73</v>
      </c>
      <c r="F1597">
        <v>746</v>
      </c>
    </row>
    <row r="1598" spans="1:6">
      <c r="A1598" t="s">
        <v>828</v>
      </c>
      <c r="B1598" t="s">
        <v>572</v>
      </c>
      <c r="C1598" t="s">
        <v>827</v>
      </c>
      <c r="D1598" t="s">
        <v>580</v>
      </c>
      <c r="E1598" t="s">
        <v>800</v>
      </c>
      <c r="F1598">
        <v>241</v>
      </c>
    </row>
    <row r="1599" spans="1:6">
      <c r="A1599" t="s">
        <v>828</v>
      </c>
      <c r="B1599" t="s">
        <v>572</v>
      </c>
      <c r="C1599" t="s">
        <v>827</v>
      </c>
      <c r="D1599" t="s">
        <v>579</v>
      </c>
      <c r="E1599" t="s">
        <v>70</v>
      </c>
      <c r="F1599">
        <v>1341338</v>
      </c>
    </row>
    <row r="1600" spans="1:6">
      <c r="A1600" t="s">
        <v>828</v>
      </c>
      <c r="B1600" t="s">
        <v>572</v>
      </c>
      <c r="C1600" t="s">
        <v>827</v>
      </c>
      <c r="D1600" t="s">
        <v>579</v>
      </c>
      <c r="E1600" t="s">
        <v>72</v>
      </c>
      <c r="F1600">
        <v>515562</v>
      </c>
    </row>
    <row r="1601" spans="1:6">
      <c r="A1601" t="s">
        <v>828</v>
      </c>
      <c r="B1601" t="s">
        <v>572</v>
      </c>
      <c r="C1601" t="s">
        <v>827</v>
      </c>
      <c r="D1601" t="s">
        <v>579</v>
      </c>
      <c r="E1601" t="s">
        <v>804</v>
      </c>
      <c r="F1601">
        <v>298692</v>
      </c>
    </row>
    <row r="1602" spans="1:6">
      <c r="A1602" t="s">
        <v>828</v>
      </c>
      <c r="B1602" t="s">
        <v>572</v>
      </c>
      <c r="C1602" t="s">
        <v>827</v>
      </c>
      <c r="D1602" t="s">
        <v>579</v>
      </c>
      <c r="E1602" t="s">
        <v>803</v>
      </c>
      <c r="F1602">
        <v>307117</v>
      </c>
    </row>
    <row r="1603" spans="1:6">
      <c r="A1603" t="s">
        <v>828</v>
      </c>
      <c r="B1603" t="s">
        <v>572</v>
      </c>
      <c r="C1603" t="s">
        <v>827</v>
      </c>
      <c r="D1603" t="s">
        <v>579</v>
      </c>
      <c r="E1603" t="s">
        <v>78</v>
      </c>
      <c r="F1603">
        <v>102497</v>
      </c>
    </row>
    <row r="1604" spans="1:6">
      <c r="A1604" t="s">
        <v>828</v>
      </c>
      <c r="B1604" t="s">
        <v>572</v>
      </c>
      <c r="C1604" t="s">
        <v>827</v>
      </c>
      <c r="D1604" t="s">
        <v>579</v>
      </c>
      <c r="E1604" t="s">
        <v>75</v>
      </c>
      <c r="F1604">
        <v>81062</v>
      </c>
    </row>
    <row r="1605" spans="1:6">
      <c r="A1605" t="s">
        <v>828</v>
      </c>
      <c r="B1605" t="s">
        <v>572</v>
      </c>
      <c r="C1605" t="s">
        <v>827</v>
      </c>
      <c r="D1605" t="s">
        <v>579</v>
      </c>
      <c r="E1605" t="s">
        <v>802</v>
      </c>
      <c r="F1605">
        <v>13017</v>
      </c>
    </row>
    <row r="1606" spans="1:6">
      <c r="A1606" t="s">
        <v>828</v>
      </c>
      <c r="B1606" t="s">
        <v>572</v>
      </c>
      <c r="C1606" t="s">
        <v>827</v>
      </c>
      <c r="D1606" t="s">
        <v>579</v>
      </c>
      <c r="E1606" t="s">
        <v>71</v>
      </c>
      <c r="F1606">
        <v>18707</v>
      </c>
    </row>
    <row r="1607" spans="1:6">
      <c r="A1607" t="s">
        <v>828</v>
      </c>
      <c r="B1607" t="s">
        <v>572</v>
      </c>
      <c r="C1607" t="s">
        <v>827</v>
      </c>
      <c r="D1607" t="s">
        <v>579</v>
      </c>
      <c r="E1607" t="s">
        <v>73</v>
      </c>
      <c r="F1607">
        <v>3353</v>
      </c>
    </row>
    <row r="1608" spans="1:6">
      <c r="A1608" t="s">
        <v>828</v>
      </c>
      <c r="B1608" t="s">
        <v>572</v>
      </c>
      <c r="C1608" t="s">
        <v>827</v>
      </c>
      <c r="D1608" t="s">
        <v>579</v>
      </c>
      <c r="E1608" t="s">
        <v>800</v>
      </c>
      <c r="F1608">
        <v>1331</v>
      </c>
    </row>
    <row r="1609" spans="1:6">
      <c r="A1609" t="s">
        <v>828</v>
      </c>
      <c r="B1609" t="s">
        <v>572</v>
      </c>
      <c r="C1609" t="s">
        <v>827</v>
      </c>
      <c r="D1609" t="s">
        <v>578</v>
      </c>
      <c r="E1609" t="s">
        <v>70</v>
      </c>
      <c r="F1609">
        <v>1407961</v>
      </c>
    </row>
    <row r="1610" spans="1:6">
      <c r="A1610" t="s">
        <v>828</v>
      </c>
      <c r="B1610" t="s">
        <v>572</v>
      </c>
      <c r="C1610" t="s">
        <v>827</v>
      </c>
      <c r="D1610" t="s">
        <v>578</v>
      </c>
      <c r="E1610" t="s">
        <v>72</v>
      </c>
      <c r="F1610">
        <v>528947</v>
      </c>
    </row>
    <row r="1611" spans="1:6">
      <c r="A1611" t="s">
        <v>828</v>
      </c>
      <c r="B1611" t="s">
        <v>572</v>
      </c>
      <c r="C1611" t="s">
        <v>827</v>
      </c>
      <c r="D1611" t="s">
        <v>578</v>
      </c>
      <c r="E1611" t="s">
        <v>804</v>
      </c>
      <c r="F1611">
        <v>312990</v>
      </c>
    </row>
    <row r="1612" spans="1:6">
      <c r="A1612" t="s">
        <v>828</v>
      </c>
      <c r="B1612" t="s">
        <v>572</v>
      </c>
      <c r="C1612" t="s">
        <v>827</v>
      </c>
      <c r="D1612" t="s">
        <v>578</v>
      </c>
      <c r="E1612" t="s">
        <v>803</v>
      </c>
      <c r="F1612">
        <v>299258</v>
      </c>
    </row>
    <row r="1613" spans="1:6">
      <c r="A1613" t="s">
        <v>828</v>
      </c>
      <c r="B1613" t="s">
        <v>572</v>
      </c>
      <c r="C1613" t="s">
        <v>827</v>
      </c>
      <c r="D1613" t="s">
        <v>578</v>
      </c>
      <c r="E1613" t="s">
        <v>78</v>
      </c>
      <c r="F1613">
        <v>124336</v>
      </c>
    </row>
    <row r="1614" spans="1:6">
      <c r="A1614" t="s">
        <v>828</v>
      </c>
      <c r="B1614" t="s">
        <v>572</v>
      </c>
      <c r="C1614" t="s">
        <v>827</v>
      </c>
      <c r="D1614" t="s">
        <v>578</v>
      </c>
      <c r="E1614" t="s">
        <v>75</v>
      </c>
      <c r="F1614">
        <v>97185</v>
      </c>
    </row>
    <row r="1615" spans="1:6">
      <c r="A1615" t="s">
        <v>828</v>
      </c>
      <c r="B1615" t="s">
        <v>572</v>
      </c>
      <c r="C1615" t="s">
        <v>827</v>
      </c>
      <c r="D1615" t="s">
        <v>578</v>
      </c>
      <c r="E1615" t="s">
        <v>802</v>
      </c>
      <c r="F1615">
        <v>17478</v>
      </c>
    </row>
    <row r="1616" spans="1:6">
      <c r="A1616" t="s">
        <v>828</v>
      </c>
      <c r="B1616" t="s">
        <v>572</v>
      </c>
      <c r="C1616" t="s">
        <v>827</v>
      </c>
      <c r="D1616" t="s">
        <v>578</v>
      </c>
      <c r="E1616" t="s">
        <v>71</v>
      </c>
      <c r="F1616">
        <v>21905</v>
      </c>
    </row>
    <row r="1617" spans="1:6">
      <c r="A1617" t="s">
        <v>828</v>
      </c>
      <c r="B1617" t="s">
        <v>572</v>
      </c>
      <c r="C1617" t="s">
        <v>827</v>
      </c>
      <c r="D1617" t="s">
        <v>578</v>
      </c>
      <c r="E1617" t="s">
        <v>73</v>
      </c>
      <c r="F1617">
        <v>4576</v>
      </c>
    </row>
    <row r="1618" spans="1:6">
      <c r="A1618" t="s">
        <v>828</v>
      </c>
      <c r="B1618" t="s">
        <v>572</v>
      </c>
      <c r="C1618" t="s">
        <v>827</v>
      </c>
      <c r="D1618" t="s">
        <v>578</v>
      </c>
      <c r="E1618" t="s">
        <v>800</v>
      </c>
      <c r="F1618">
        <v>1286</v>
      </c>
    </row>
    <row r="1619" spans="1:6">
      <c r="A1619" t="s">
        <v>828</v>
      </c>
      <c r="B1619" t="s">
        <v>572</v>
      </c>
      <c r="C1619" t="s">
        <v>827</v>
      </c>
      <c r="D1619" t="s">
        <v>835</v>
      </c>
      <c r="E1619" t="s">
        <v>70</v>
      </c>
      <c r="F1619">
        <v>1201128</v>
      </c>
    </row>
    <row r="1620" spans="1:6">
      <c r="A1620" t="s">
        <v>828</v>
      </c>
      <c r="B1620" t="s">
        <v>572</v>
      </c>
      <c r="C1620" t="s">
        <v>827</v>
      </c>
      <c r="D1620" t="s">
        <v>835</v>
      </c>
      <c r="E1620" t="s">
        <v>72</v>
      </c>
      <c r="F1620">
        <v>430267</v>
      </c>
    </row>
    <row r="1621" spans="1:6">
      <c r="A1621" t="s">
        <v>828</v>
      </c>
      <c r="B1621" t="s">
        <v>572</v>
      </c>
      <c r="C1621" t="s">
        <v>827</v>
      </c>
      <c r="D1621" t="s">
        <v>835</v>
      </c>
      <c r="E1621" t="s">
        <v>804</v>
      </c>
      <c r="F1621">
        <v>262049</v>
      </c>
    </row>
    <row r="1622" spans="1:6">
      <c r="A1622" t="s">
        <v>828</v>
      </c>
      <c r="B1622" t="s">
        <v>572</v>
      </c>
      <c r="C1622" t="s">
        <v>827</v>
      </c>
      <c r="D1622" t="s">
        <v>835</v>
      </c>
      <c r="E1622" t="s">
        <v>803</v>
      </c>
      <c r="F1622">
        <v>252208</v>
      </c>
    </row>
    <row r="1623" spans="1:6">
      <c r="A1623" t="s">
        <v>828</v>
      </c>
      <c r="B1623" t="s">
        <v>572</v>
      </c>
      <c r="C1623" t="s">
        <v>827</v>
      </c>
      <c r="D1623" t="s">
        <v>835</v>
      </c>
      <c r="E1623" t="s">
        <v>78</v>
      </c>
      <c r="F1623">
        <v>128814</v>
      </c>
    </row>
    <row r="1624" spans="1:6">
      <c r="A1624" t="s">
        <v>828</v>
      </c>
      <c r="B1624" t="s">
        <v>572</v>
      </c>
      <c r="C1624" t="s">
        <v>827</v>
      </c>
      <c r="D1624" t="s">
        <v>835</v>
      </c>
      <c r="E1624" t="s">
        <v>75</v>
      </c>
      <c r="F1624">
        <v>86741</v>
      </c>
    </row>
    <row r="1625" spans="1:6">
      <c r="A1625" t="s">
        <v>828</v>
      </c>
      <c r="B1625" t="s">
        <v>572</v>
      </c>
      <c r="C1625" t="s">
        <v>827</v>
      </c>
      <c r="D1625" t="s">
        <v>835</v>
      </c>
      <c r="E1625" t="s">
        <v>802</v>
      </c>
      <c r="F1625">
        <v>16261</v>
      </c>
    </row>
    <row r="1626" spans="1:6">
      <c r="A1626" t="s">
        <v>828</v>
      </c>
      <c r="B1626" t="s">
        <v>572</v>
      </c>
      <c r="C1626" t="s">
        <v>827</v>
      </c>
      <c r="D1626" t="s">
        <v>835</v>
      </c>
      <c r="E1626" t="s">
        <v>71</v>
      </c>
      <c r="F1626">
        <v>19444</v>
      </c>
    </row>
    <row r="1627" spans="1:6">
      <c r="A1627" t="s">
        <v>828</v>
      </c>
      <c r="B1627" t="s">
        <v>572</v>
      </c>
      <c r="C1627" t="s">
        <v>827</v>
      </c>
      <c r="D1627" t="s">
        <v>835</v>
      </c>
      <c r="E1627" t="s">
        <v>73</v>
      </c>
      <c r="F1627">
        <v>4482</v>
      </c>
    </row>
    <row r="1628" spans="1:6">
      <c r="A1628" t="s">
        <v>828</v>
      </c>
      <c r="B1628" t="s">
        <v>572</v>
      </c>
      <c r="C1628" t="s">
        <v>827</v>
      </c>
      <c r="D1628" t="s">
        <v>835</v>
      </c>
      <c r="E1628" t="s">
        <v>800</v>
      </c>
      <c r="F1628">
        <v>862</v>
      </c>
    </row>
    <row r="1629" spans="1:6">
      <c r="A1629" t="s">
        <v>828</v>
      </c>
      <c r="B1629" t="s">
        <v>572</v>
      </c>
      <c r="C1629" t="s">
        <v>827</v>
      </c>
      <c r="D1629" t="s">
        <v>834</v>
      </c>
      <c r="E1629" t="s">
        <v>70</v>
      </c>
      <c r="F1629">
        <v>1159495</v>
      </c>
    </row>
    <row r="1630" spans="1:6">
      <c r="A1630" t="s">
        <v>828</v>
      </c>
      <c r="B1630" t="s">
        <v>572</v>
      </c>
      <c r="C1630" t="s">
        <v>827</v>
      </c>
      <c r="D1630" t="s">
        <v>834</v>
      </c>
      <c r="E1630" t="s">
        <v>72</v>
      </c>
      <c r="F1630">
        <v>378529</v>
      </c>
    </row>
    <row r="1631" spans="1:6">
      <c r="A1631" t="s">
        <v>828</v>
      </c>
      <c r="B1631" t="s">
        <v>572</v>
      </c>
      <c r="C1631" t="s">
        <v>827</v>
      </c>
      <c r="D1631" t="s">
        <v>834</v>
      </c>
      <c r="E1631" t="s">
        <v>804</v>
      </c>
      <c r="F1631">
        <v>241242</v>
      </c>
    </row>
    <row r="1632" spans="1:6">
      <c r="A1632" t="s">
        <v>828</v>
      </c>
      <c r="B1632" t="s">
        <v>572</v>
      </c>
      <c r="C1632" t="s">
        <v>827</v>
      </c>
      <c r="D1632" t="s">
        <v>834</v>
      </c>
      <c r="E1632" t="s">
        <v>803</v>
      </c>
      <c r="F1632">
        <v>235539</v>
      </c>
    </row>
    <row r="1633" spans="1:6">
      <c r="A1633" t="s">
        <v>828</v>
      </c>
      <c r="B1633" t="s">
        <v>572</v>
      </c>
      <c r="C1633" t="s">
        <v>827</v>
      </c>
      <c r="D1633" t="s">
        <v>834</v>
      </c>
      <c r="E1633" t="s">
        <v>78</v>
      </c>
      <c r="F1633">
        <v>165179</v>
      </c>
    </row>
    <row r="1634" spans="1:6">
      <c r="A1634" t="s">
        <v>828</v>
      </c>
      <c r="B1634" t="s">
        <v>572</v>
      </c>
      <c r="C1634" t="s">
        <v>827</v>
      </c>
      <c r="D1634" t="s">
        <v>834</v>
      </c>
      <c r="E1634" t="s">
        <v>75</v>
      </c>
      <c r="F1634">
        <v>92043</v>
      </c>
    </row>
    <row r="1635" spans="1:6">
      <c r="A1635" t="s">
        <v>828</v>
      </c>
      <c r="B1635" t="s">
        <v>572</v>
      </c>
      <c r="C1635" t="s">
        <v>827</v>
      </c>
      <c r="D1635" t="s">
        <v>834</v>
      </c>
      <c r="E1635" t="s">
        <v>802</v>
      </c>
      <c r="F1635">
        <v>19956</v>
      </c>
    </row>
    <row r="1636" spans="1:6">
      <c r="A1636" t="s">
        <v>828</v>
      </c>
      <c r="B1636" t="s">
        <v>572</v>
      </c>
      <c r="C1636" t="s">
        <v>827</v>
      </c>
      <c r="D1636" t="s">
        <v>834</v>
      </c>
      <c r="E1636" t="s">
        <v>71</v>
      </c>
      <c r="F1636">
        <v>19431</v>
      </c>
    </row>
    <row r="1637" spans="1:6">
      <c r="A1637" t="s">
        <v>828</v>
      </c>
      <c r="B1637" t="s">
        <v>572</v>
      </c>
      <c r="C1637" t="s">
        <v>827</v>
      </c>
      <c r="D1637" t="s">
        <v>834</v>
      </c>
      <c r="E1637" t="s">
        <v>73</v>
      </c>
      <c r="F1637">
        <v>6574</v>
      </c>
    </row>
    <row r="1638" spans="1:6">
      <c r="A1638" t="s">
        <v>828</v>
      </c>
      <c r="B1638" t="s">
        <v>572</v>
      </c>
      <c r="C1638" t="s">
        <v>827</v>
      </c>
      <c r="D1638" t="s">
        <v>834</v>
      </c>
      <c r="E1638" t="s">
        <v>800</v>
      </c>
      <c r="F1638">
        <v>1002</v>
      </c>
    </row>
    <row r="1639" spans="1:6">
      <c r="A1639" t="s">
        <v>828</v>
      </c>
      <c r="B1639" t="s">
        <v>572</v>
      </c>
      <c r="C1639" t="s">
        <v>827</v>
      </c>
      <c r="D1639" t="s">
        <v>833</v>
      </c>
      <c r="E1639" t="s">
        <v>70</v>
      </c>
      <c r="F1639">
        <v>1324621</v>
      </c>
    </row>
    <row r="1640" spans="1:6">
      <c r="A1640" t="s">
        <v>828</v>
      </c>
      <c r="B1640" t="s">
        <v>572</v>
      </c>
      <c r="C1640" t="s">
        <v>827</v>
      </c>
      <c r="D1640" t="s">
        <v>833</v>
      </c>
      <c r="E1640" t="s">
        <v>72</v>
      </c>
      <c r="F1640">
        <v>426729</v>
      </c>
    </row>
    <row r="1641" spans="1:6">
      <c r="A1641" t="s">
        <v>828</v>
      </c>
      <c r="B1641" t="s">
        <v>572</v>
      </c>
      <c r="C1641" t="s">
        <v>827</v>
      </c>
      <c r="D1641" t="s">
        <v>833</v>
      </c>
      <c r="E1641" t="s">
        <v>804</v>
      </c>
      <c r="F1641">
        <v>280391</v>
      </c>
    </row>
    <row r="1642" spans="1:6">
      <c r="A1642" t="s">
        <v>828</v>
      </c>
      <c r="B1642" t="s">
        <v>572</v>
      </c>
      <c r="C1642" t="s">
        <v>827</v>
      </c>
      <c r="D1642" t="s">
        <v>833</v>
      </c>
      <c r="E1642" t="s">
        <v>803</v>
      </c>
      <c r="F1642">
        <v>264999</v>
      </c>
    </row>
    <row r="1643" spans="1:6">
      <c r="A1643" t="s">
        <v>828</v>
      </c>
      <c r="B1643" t="s">
        <v>572</v>
      </c>
      <c r="C1643" t="s">
        <v>827</v>
      </c>
      <c r="D1643" t="s">
        <v>833</v>
      </c>
      <c r="E1643" t="s">
        <v>78</v>
      </c>
      <c r="F1643">
        <v>207764</v>
      </c>
    </row>
    <row r="1644" spans="1:6">
      <c r="A1644" t="s">
        <v>828</v>
      </c>
      <c r="B1644" t="s">
        <v>572</v>
      </c>
      <c r="C1644" t="s">
        <v>827</v>
      </c>
      <c r="D1644" t="s">
        <v>833</v>
      </c>
      <c r="E1644" t="s">
        <v>75</v>
      </c>
      <c r="F1644">
        <v>91253</v>
      </c>
    </row>
    <row r="1645" spans="1:6">
      <c r="A1645" t="s">
        <v>828</v>
      </c>
      <c r="B1645" t="s">
        <v>572</v>
      </c>
      <c r="C1645" t="s">
        <v>827</v>
      </c>
      <c r="D1645" t="s">
        <v>833</v>
      </c>
      <c r="E1645" t="s">
        <v>802</v>
      </c>
      <c r="F1645">
        <v>17368</v>
      </c>
    </row>
    <row r="1646" spans="1:6">
      <c r="A1646" t="s">
        <v>828</v>
      </c>
      <c r="B1646" t="s">
        <v>572</v>
      </c>
      <c r="C1646" t="s">
        <v>827</v>
      </c>
      <c r="D1646" t="s">
        <v>833</v>
      </c>
      <c r="E1646" t="s">
        <v>71</v>
      </c>
      <c r="F1646">
        <v>26413</v>
      </c>
    </row>
    <row r="1647" spans="1:6">
      <c r="A1647" t="s">
        <v>828</v>
      </c>
      <c r="B1647" t="s">
        <v>572</v>
      </c>
      <c r="C1647" t="s">
        <v>827</v>
      </c>
      <c r="D1647" t="s">
        <v>833</v>
      </c>
      <c r="E1647" t="s">
        <v>73</v>
      </c>
      <c r="F1647">
        <v>8842</v>
      </c>
    </row>
    <row r="1648" spans="1:6">
      <c r="A1648" t="s">
        <v>828</v>
      </c>
      <c r="B1648" t="s">
        <v>572</v>
      </c>
      <c r="C1648" t="s">
        <v>827</v>
      </c>
      <c r="D1648" t="s">
        <v>833</v>
      </c>
      <c r="E1648" t="s">
        <v>800</v>
      </c>
      <c r="F1648">
        <v>862</v>
      </c>
    </row>
    <row r="1649" spans="1:6">
      <c r="A1649" t="s">
        <v>828</v>
      </c>
      <c r="B1649" t="s">
        <v>572</v>
      </c>
      <c r="C1649" t="s">
        <v>827</v>
      </c>
      <c r="D1649" t="s">
        <v>832</v>
      </c>
      <c r="E1649" t="s">
        <v>70</v>
      </c>
      <c r="F1649">
        <v>1639834</v>
      </c>
    </row>
    <row r="1650" spans="1:6">
      <c r="A1650" t="s">
        <v>828</v>
      </c>
      <c r="B1650" t="s">
        <v>572</v>
      </c>
      <c r="C1650" t="s">
        <v>827</v>
      </c>
      <c r="D1650" t="s">
        <v>832</v>
      </c>
      <c r="E1650" t="s">
        <v>72</v>
      </c>
      <c r="F1650">
        <v>570541</v>
      </c>
    </row>
    <row r="1651" spans="1:6">
      <c r="A1651" t="s">
        <v>828</v>
      </c>
      <c r="B1651" t="s">
        <v>572</v>
      </c>
      <c r="C1651" t="s">
        <v>827</v>
      </c>
      <c r="D1651" t="s">
        <v>832</v>
      </c>
      <c r="E1651" t="s">
        <v>804</v>
      </c>
      <c r="F1651">
        <v>367496</v>
      </c>
    </row>
    <row r="1652" spans="1:6">
      <c r="A1652" t="s">
        <v>828</v>
      </c>
      <c r="B1652" t="s">
        <v>572</v>
      </c>
      <c r="C1652" t="s">
        <v>827</v>
      </c>
      <c r="D1652" t="s">
        <v>832</v>
      </c>
      <c r="E1652" t="s">
        <v>803</v>
      </c>
      <c r="F1652">
        <v>318231</v>
      </c>
    </row>
    <row r="1653" spans="1:6">
      <c r="A1653" t="s">
        <v>828</v>
      </c>
      <c r="B1653" t="s">
        <v>572</v>
      </c>
      <c r="C1653" t="s">
        <v>827</v>
      </c>
      <c r="D1653" t="s">
        <v>832</v>
      </c>
      <c r="E1653" t="s">
        <v>78</v>
      </c>
      <c r="F1653">
        <v>215434</v>
      </c>
    </row>
    <row r="1654" spans="1:6">
      <c r="A1654" t="s">
        <v>828</v>
      </c>
      <c r="B1654" t="s">
        <v>572</v>
      </c>
      <c r="C1654" t="s">
        <v>827</v>
      </c>
      <c r="D1654" t="s">
        <v>832</v>
      </c>
      <c r="E1654" t="s">
        <v>75</v>
      </c>
      <c r="F1654">
        <v>101060</v>
      </c>
    </row>
    <row r="1655" spans="1:6">
      <c r="A1655" t="s">
        <v>828</v>
      </c>
      <c r="B1655" t="s">
        <v>572</v>
      </c>
      <c r="C1655" t="s">
        <v>827</v>
      </c>
      <c r="D1655" t="s">
        <v>832</v>
      </c>
      <c r="E1655" t="s">
        <v>802</v>
      </c>
      <c r="F1655">
        <v>21298</v>
      </c>
    </row>
    <row r="1656" spans="1:6">
      <c r="A1656" t="s">
        <v>828</v>
      </c>
      <c r="B1656" t="s">
        <v>572</v>
      </c>
      <c r="C1656" t="s">
        <v>827</v>
      </c>
      <c r="D1656" t="s">
        <v>832</v>
      </c>
      <c r="E1656" t="s">
        <v>71</v>
      </c>
      <c r="F1656">
        <v>33775</v>
      </c>
    </row>
    <row r="1657" spans="1:6">
      <c r="A1657" t="s">
        <v>828</v>
      </c>
      <c r="B1657" t="s">
        <v>572</v>
      </c>
      <c r="C1657" t="s">
        <v>827</v>
      </c>
      <c r="D1657" t="s">
        <v>832</v>
      </c>
      <c r="E1657" t="s">
        <v>73</v>
      </c>
      <c r="F1657">
        <v>10780</v>
      </c>
    </row>
    <row r="1658" spans="1:6">
      <c r="A1658" t="s">
        <v>828</v>
      </c>
      <c r="B1658" t="s">
        <v>572</v>
      </c>
      <c r="C1658" t="s">
        <v>827</v>
      </c>
      <c r="D1658" t="s">
        <v>832</v>
      </c>
      <c r="E1658" t="s">
        <v>800</v>
      </c>
      <c r="F1658">
        <v>1219</v>
      </c>
    </row>
    <row r="1659" spans="1:6">
      <c r="A1659" t="s">
        <v>828</v>
      </c>
      <c r="B1659" t="s">
        <v>572</v>
      </c>
      <c r="C1659" t="s">
        <v>827</v>
      </c>
      <c r="D1659" t="s">
        <v>831</v>
      </c>
      <c r="E1659" t="s">
        <v>70</v>
      </c>
      <c r="F1659">
        <v>1703882</v>
      </c>
    </row>
    <row r="1660" spans="1:6">
      <c r="A1660" t="s">
        <v>828</v>
      </c>
      <c r="B1660" t="s">
        <v>572</v>
      </c>
      <c r="C1660" t="s">
        <v>827</v>
      </c>
      <c r="D1660" t="s">
        <v>831</v>
      </c>
      <c r="E1660" t="s">
        <v>72</v>
      </c>
      <c r="F1660">
        <v>605669</v>
      </c>
    </row>
    <row r="1661" spans="1:6">
      <c r="A1661" t="s">
        <v>828</v>
      </c>
      <c r="B1661" t="s">
        <v>572</v>
      </c>
      <c r="C1661" t="s">
        <v>827</v>
      </c>
      <c r="D1661" t="s">
        <v>831</v>
      </c>
      <c r="E1661" t="s">
        <v>804</v>
      </c>
      <c r="F1661">
        <v>375254</v>
      </c>
    </row>
    <row r="1662" spans="1:6">
      <c r="A1662" t="s">
        <v>828</v>
      </c>
      <c r="B1662" t="s">
        <v>572</v>
      </c>
      <c r="C1662" t="s">
        <v>827</v>
      </c>
      <c r="D1662" t="s">
        <v>831</v>
      </c>
      <c r="E1662" t="s">
        <v>803</v>
      </c>
      <c r="F1662">
        <v>341475</v>
      </c>
    </row>
    <row r="1663" spans="1:6">
      <c r="A1663" t="s">
        <v>828</v>
      </c>
      <c r="B1663" t="s">
        <v>572</v>
      </c>
      <c r="C1663" t="s">
        <v>827</v>
      </c>
      <c r="D1663" t="s">
        <v>831</v>
      </c>
      <c r="E1663" t="s">
        <v>78</v>
      </c>
      <c r="F1663">
        <v>211592</v>
      </c>
    </row>
    <row r="1664" spans="1:6">
      <c r="A1664" t="s">
        <v>828</v>
      </c>
      <c r="B1664" t="s">
        <v>572</v>
      </c>
      <c r="C1664" t="s">
        <v>827</v>
      </c>
      <c r="D1664" t="s">
        <v>831</v>
      </c>
      <c r="E1664" t="s">
        <v>75</v>
      </c>
      <c r="F1664">
        <v>105190</v>
      </c>
    </row>
    <row r="1665" spans="1:6">
      <c r="A1665" t="s">
        <v>828</v>
      </c>
      <c r="B1665" t="s">
        <v>572</v>
      </c>
      <c r="C1665" t="s">
        <v>827</v>
      </c>
      <c r="D1665" t="s">
        <v>831</v>
      </c>
      <c r="E1665" t="s">
        <v>802</v>
      </c>
      <c r="F1665">
        <v>22570</v>
      </c>
    </row>
    <row r="1666" spans="1:6">
      <c r="A1666" t="s">
        <v>828</v>
      </c>
      <c r="B1666" t="s">
        <v>572</v>
      </c>
      <c r="C1666" t="s">
        <v>827</v>
      </c>
      <c r="D1666" t="s">
        <v>831</v>
      </c>
      <c r="E1666" t="s">
        <v>71</v>
      </c>
      <c r="F1666">
        <v>30543</v>
      </c>
    </row>
    <row r="1667" spans="1:6">
      <c r="A1667" t="s">
        <v>828</v>
      </c>
      <c r="B1667" t="s">
        <v>572</v>
      </c>
      <c r="C1667" t="s">
        <v>827</v>
      </c>
      <c r="D1667" t="s">
        <v>831</v>
      </c>
      <c r="E1667" t="s">
        <v>73</v>
      </c>
      <c r="F1667">
        <v>10190</v>
      </c>
    </row>
    <row r="1668" spans="1:6">
      <c r="A1668" t="s">
        <v>828</v>
      </c>
      <c r="B1668" t="s">
        <v>572</v>
      </c>
      <c r="C1668" t="s">
        <v>827</v>
      </c>
      <c r="D1668" t="s">
        <v>831</v>
      </c>
      <c r="E1668" t="s">
        <v>800</v>
      </c>
      <c r="F1668">
        <v>1399</v>
      </c>
    </row>
    <row r="1669" spans="1:6">
      <c r="A1669" t="s">
        <v>828</v>
      </c>
      <c r="B1669" t="s">
        <v>572</v>
      </c>
      <c r="C1669" t="s">
        <v>827</v>
      </c>
      <c r="D1669" t="s">
        <v>830</v>
      </c>
      <c r="E1669" t="s">
        <v>70</v>
      </c>
      <c r="F1669">
        <v>1864678</v>
      </c>
    </row>
    <row r="1670" spans="1:6">
      <c r="A1670" t="s">
        <v>828</v>
      </c>
      <c r="B1670" t="s">
        <v>572</v>
      </c>
      <c r="C1670" t="s">
        <v>827</v>
      </c>
      <c r="D1670" t="s">
        <v>830</v>
      </c>
      <c r="E1670" t="s">
        <v>72</v>
      </c>
      <c r="F1670">
        <v>643328</v>
      </c>
    </row>
    <row r="1671" spans="1:6">
      <c r="A1671" t="s">
        <v>828</v>
      </c>
      <c r="B1671" t="s">
        <v>572</v>
      </c>
      <c r="C1671" t="s">
        <v>827</v>
      </c>
      <c r="D1671" t="s">
        <v>830</v>
      </c>
      <c r="E1671" t="s">
        <v>804</v>
      </c>
      <c r="F1671">
        <v>414093</v>
      </c>
    </row>
    <row r="1672" spans="1:6">
      <c r="A1672" t="s">
        <v>828</v>
      </c>
      <c r="B1672" t="s">
        <v>572</v>
      </c>
      <c r="C1672" t="s">
        <v>827</v>
      </c>
      <c r="D1672" t="s">
        <v>830</v>
      </c>
      <c r="E1672" t="s">
        <v>803</v>
      </c>
      <c r="F1672">
        <v>371195</v>
      </c>
    </row>
    <row r="1673" spans="1:6">
      <c r="A1673" t="s">
        <v>828</v>
      </c>
      <c r="B1673" t="s">
        <v>572</v>
      </c>
      <c r="C1673" t="s">
        <v>827</v>
      </c>
      <c r="D1673" t="s">
        <v>830</v>
      </c>
      <c r="E1673" t="s">
        <v>78</v>
      </c>
      <c r="F1673">
        <v>239034</v>
      </c>
    </row>
    <row r="1674" spans="1:6">
      <c r="A1674" t="s">
        <v>828</v>
      </c>
      <c r="B1674" t="s">
        <v>572</v>
      </c>
      <c r="C1674" t="s">
        <v>827</v>
      </c>
      <c r="D1674" t="s">
        <v>830</v>
      </c>
      <c r="E1674" t="s">
        <v>75</v>
      </c>
      <c r="F1674">
        <v>125500</v>
      </c>
    </row>
    <row r="1675" spans="1:6">
      <c r="A1675" t="s">
        <v>828</v>
      </c>
      <c r="B1675" t="s">
        <v>572</v>
      </c>
      <c r="C1675" t="s">
        <v>827</v>
      </c>
      <c r="D1675" t="s">
        <v>830</v>
      </c>
      <c r="E1675" t="s">
        <v>802</v>
      </c>
      <c r="F1675">
        <v>27993</v>
      </c>
    </row>
    <row r="1676" spans="1:6">
      <c r="A1676" t="s">
        <v>828</v>
      </c>
      <c r="B1676" t="s">
        <v>572</v>
      </c>
      <c r="C1676" t="s">
        <v>827</v>
      </c>
      <c r="D1676" t="s">
        <v>830</v>
      </c>
      <c r="E1676" t="s">
        <v>71</v>
      </c>
      <c r="F1676">
        <v>31302</v>
      </c>
    </row>
    <row r="1677" spans="1:6">
      <c r="A1677" t="s">
        <v>828</v>
      </c>
      <c r="B1677" t="s">
        <v>572</v>
      </c>
      <c r="C1677" t="s">
        <v>827</v>
      </c>
      <c r="D1677" t="s">
        <v>830</v>
      </c>
      <c r="E1677" t="s">
        <v>73</v>
      </c>
      <c r="F1677">
        <v>10848</v>
      </c>
    </row>
    <row r="1678" spans="1:6">
      <c r="A1678" t="s">
        <v>828</v>
      </c>
      <c r="B1678" t="s">
        <v>572</v>
      </c>
      <c r="C1678" t="s">
        <v>827</v>
      </c>
      <c r="D1678" t="s">
        <v>830</v>
      </c>
      <c r="E1678" t="s">
        <v>800</v>
      </c>
      <c r="F1678">
        <v>1385</v>
      </c>
    </row>
    <row r="1679" spans="1:6">
      <c r="A1679" t="s">
        <v>828</v>
      </c>
      <c r="B1679" t="s">
        <v>572</v>
      </c>
      <c r="C1679" t="s">
        <v>827</v>
      </c>
      <c r="D1679" t="s">
        <v>845</v>
      </c>
      <c r="E1679" t="s">
        <v>70</v>
      </c>
      <c r="F1679">
        <v>1879720</v>
      </c>
    </row>
    <row r="1680" spans="1:6">
      <c r="A1680" t="s">
        <v>828</v>
      </c>
      <c r="B1680" t="s">
        <v>572</v>
      </c>
      <c r="C1680" t="s">
        <v>827</v>
      </c>
      <c r="D1680" t="s">
        <v>845</v>
      </c>
      <c r="E1680" t="s">
        <v>72</v>
      </c>
      <c r="F1680">
        <v>638072</v>
      </c>
    </row>
    <row r="1681" spans="1:6">
      <c r="A1681" t="s">
        <v>828</v>
      </c>
      <c r="B1681" t="s">
        <v>572</v>
      </c>
      <c r="C1681" t="s">
        <v>827</v>
      </c>
      <c r="D1681" t="s">
        <v>845</v>
      </c>
      <c r="E1681" t="s">
        <v>804</v>
      </c>
      <c r="F1681">
        <v>404483</v>
      </c>
    </row>
    <row r="1682" spans="1:6">
      <c r="A1682" t="s">
        <v>828</v>
      </c>
      <c r="B1682" t="s">
        <v>572</v>
      </c>
      <c r="C1682" t="s">
        <v>827</v>
      </c>
      <c r="D1682" t="s">
        <v>845</v>
      </c>
      <c r="E1682" t="s">
        <v>803</v>
      </c>
      <c r="F1682">
        <v>371617</v>
      </c>
    </row>
    <row r="1683" spans="1:6">
      <c r="A1683" t="s">
        <v>828</v>
      </c>
      <c r="B1683" t="s">
        <v>572</v>
      </c>
      <c r="C1683" t="s">
        <v>827</v>
      </c>
      <c r="D1683" t="s">
        <v>845</v>
      </c>
      <c r="E1683" t="s">
        <v>78</v>
      </c>
      <c r="F1683">
        <v>248809</v>
      </c>
    </row>
    <row r="1684" spans="1:6">
      <c r="A1684" t="s">
        <v>828</v>
      </c>
      <c r="B1684" t="s">
        <v>572</v>
      </c>
      <c r="C1684" t="s">
        <v>827</v>
      </c>
      <c r="D1684" t="s">
        <v>845</v>
      </c>
      <c r="E1684" t="s">
        <v>75</v>
      </c>
      <c r="F1684">
        <v>142079</v>
      </c>
    </row>
    <row r="1685" spans="1:6">
      <c r="A1685" t="s">
        <v>828</v>
      </c>
      <c r="B1685" t="s">
        <v>572</v>
      </c>
      <c r="C1685" t="s">
        <v>827</v>
      </c>
      <c r="D1685" t="s">
        <v>845</v>
      </c>
      <c r="E1685" t="s">
        <v>802</v>
      </c>
      <c r="F1685">
        <v>31331</v>
      </c>
    </row>
    <row r="1686" spans="1:6">
      <c r="A1686" t="s">
        <v>828</v>
      </c>
      <c r="B1686" t="s">
        <v>572</v>
      </c>
      <c r="C1686" t="s">
        <v>827</v>
      </c>
      <c r="D1686" t="s">
        <v>845</v>
      </c>
      <c r="E1686" t="s">
        <v>71</v>
      </c>
      <c r="F1686">
        <v>31150</v>
      </c>
    </row>
    <row r="1687" spans="1:6">
      <c r="A1687" t="s">
        <v>828</v>
      </c>
      <c r="B1687" t="s">
        <v>572</v>
      </c>
      <c r="C1687" t="s">
        <v>827</v>
      </c>
      <c r="D1687" t="s">
        <v>845</v>
      </c>
      <c r="E1687" t="s">
        <v>73</v>
      </c>
      <c r="F1687">
        <v>10733</v>
      </c>
    </row>
    <row r="1688" spans="1:6">
      <c r="A1688" t="s">
        <v>828</v>
      </c>
      <c r="B1688" t="s">
        <v>572</v>
      </c>
      <c r="C1688" t="s">
        <v>827</v>
      </c>
      <c r="D1688" t="s">
        <v>845</v>
      </c>
      <c r="E1688" t="s">
        <v>800</v>
      </c>
      <c r="F1688">
        <v>1446</v>
      </c>
    </row>
    <row r="1689" spans="1:6">
      <c r="A1689" t="s">
        <v>828</v>
      </c>
      <c r="B1689" t="s">
        <v>572</v>
      </c>
      <c r="C1689" t="s">
        <v>827</v>
      </c>
      <c r="D1689" t="s">
        <v>844</v>
      </c>
      <c r="E1689" t="s">
        <v>70</v>
      </c>
      <c r="F1689">
        <v>1823337</v>
      </c>
    </row>
    <row r="1690" spans="1:6">
      <c r="A1690" t="s">
        <v>828</v>
      </c>
      <c r="B1690" t="s">
        <v>572</v>
      </c>
      <c r="C1690" t="s">
        <v>827</v>
      </c>
      <c r="D1690" t="s">
        <v>844</v>
      </c>
      <c r="E1690" t="s">
        <v>72</v>
      </c>
      <c r="F1690">
        <v>598683</v>
      </c>
    </row>
    <row r="1691" spans="1:6">
      <c r="A1691" t="s">
        <v>828</v>
      </c>
      <c r="B1691" t="s">
        <v>572</v>
      </c>
      <c r="C1691" t="s">
        <v>827</v>
      </c>
      <c r="D1691" t="s">
        <v>844</v>
      </c>
      <c r="E1691" t="s">
        <v>804</v>
      </c>
      <c r="F1691">
        <v>355756</v>
      </c>
    </row>
    <row r="1692" spans="1:6">
      <c r="A1692" t="s">
        <v>828</v>
      </c>
      <c r="B1692" t="s">
        <v>572</v>
      </c>
      <c r="C1692" t="s">
        <v>827</v>
      </c>
      <c r="D1692" t="s">
        <v>844</v>
      </c>
      <c r="E1692" t="s">
        <v>803</v>
      </c>
      <c r="F1692">
        <v>374053</v>
      </c>
    </row>
    <row r="1693" spans="1:6">
      <c r="A1693" t="s">
        <v>828</v>
      </c>
      <c r="B1693" t="s">
        <v>572</v>
      </c>
      <c r="C1693" t="s">
        <v>827</v>
      </c>
      <c r="D1693" t="s">
        <v>844</v>
      </c>
      <c r="E1693" t="s">
        <v>78</v>
      </c>
      <c r="F1693">
        <v>239855</v>
      </c>
    </row>
    <row r="1694" spans="1:6">
      <c r="A1694" t="s">
        <v>828</v>
      </c>
      <c r="B1694" t="s">
        <v>572</v>
      </c>
      <c r="C1694" t="s">
        <v>827</v>
      </c>
      <c r="D1694" t="s">
        <v>844</v>
      </c>
      <c r="E1694" t="s">
        <v>75</v>
      </c>
      <c r="F1694">
        <v>171428</v>
      </c>
    </row>
    <row r="1695" spans="1:6">
      <c r="A1695" t="s">
        <v>828</v>
      </c>
      <c r="B1695" t="s">
        <v>572</v>
      </c>
      <c r="C1695" t="s">
        <v>827</v>
      </c>
      <c r="D1695" t="s">
        <v>844</v>
      </c>
      <c r="E1695" t="s">
        <v>802</v>
      </c>
      <c r="F1695">
        <v>38621</v>
      </c>
    </row>
    <row r="1696" spans="1:6">
      <c r="A1696" t="s">
        <v>828</v>
      </c>
      <c r="B1696" t="s">
        <v>572</v>
      </c>
      <c r="C1696" t="s">
        <v>827</v>
      </c>
      <c r="D1696" t="s">
        <v>844</v>
      </c>
      <c r="E1696" t="s">
        <v>71</v>
      </c>
      <c r="F1696">
        <v>34913</v>
      </c>
    </row>
    <row r="1697" spans="1:6">
      <c r="A1697" t="s">
        <v>828</v>
      </c>
      <c r="B1697" t="s">
        <v>572</v>
      </c>
      <c r="C1697" t="s">
        <v>827</v>
      </c>
      <c r="D1697" t="s">
        <v>844</v>
      </c>
      <c r="E1697" t="s">
        <v>73</v>
      </c>
      <c r="F1697">
        <v>8720</v>
      </c>
    </row>
    <row r="1698" spans="1:6">
      <c r="A1698" t="s">
        <v>828</v>
      </c>
      <c r="B1698" t="s">
        <v>572</v>
      </c>
      <c r="C1698" t="s">
        <v>827</v>
      </c>
      <c r="D1698" t="s">
        <v>844</v>
      </c>
      <c r="E1698" t="s">
        <v>800</v>
      </c>
      <c r="F1698">
        <v>1308</v>
      </c>
    </row>
    <row r="1699" spans="1:6">
      <c r="A1699" t="s">
        <v>828</v>
      </c>
      <c r="B1699" t="s">
        <v>572</v>
      </c>
      <c r="C1699" t="s">
        <v>827</v>
      </c>
      <c r="D1699" t="s">
        <v>843</v>
      </c>
      <c r="E1699" t="s">
        <v>70</v>
      </c>
      <c r="F1699">
        <v>1422073</v>
      </c>
    </row>
    <row r="1700" spans="1:6">
      <c r="A1700" t="s">
        <v>828</v>
      </c>
      <c r="B1700" t="s">
        <v>572</v>
      </c>
      <c r="C1700" t="s">
        <v>827</v>
      </c>
      <c r="D1700" t="s">
        <v>843</v>
      </c>
      <c r="E1700" t="s">
        <v>72</v>
      </c>
      <c r="F1700">
        <v>472543</v>
      </c>
    </row>
    <row r="1701" spans="1:6">
      <c r="A1701" t="s">
        <v>828</v>
      </c>
      <c r="B1701" t="s">
        <v>572</v>
      </c>
      <c r="C1701" t="s">
        <v>827</v>
      </c>
      <c r="D1701" t="s">
        <v>843</v>
      </c>
      <c r="E1701" t="s">
        <v>804</v>
      </c>
      <c r="F1701">
        <v>269274</v>
      </c>
    </row>
    <row r="1702" spans="1:6">
      <c r="A1702" t="s">
        <v>828</v>
      </c>
      <c r="B1702" t="s">
        <v>572</v>
      </c>
      <c r="C1702" t="s">
        <v>827</v>
      </c>
      <c r="D1702" t="s">
        <v>843</v>
      </c>
      <c r="E1702" t="s">
        <v>803</v>
      </c>
      <c r="F1702">
        <v>290922</v>
      </c>
    </row>
    <row r="1703" spans="1:6">
      <c r="A1703" t="s">
        <v>828</v>
      </c>
      <c r="B1703" t="s">
        <v>572</v>
      </c>
      <c r="C1703" t="s">
        <v>827</v>
      </c>
      <c r="D1703" t="s">
        <v>843</v>
      </c>
      <c r="E1703" t="s">
        <v>78</v>
      </c>
      <c r="F1703">
        <v>186334</v>
      </c>
    </row>
    <row r="1704" spans="1:6">
      <c r="A1704" t="s">
        <v>828</v>
      </c>
      <c r="B1704" t="s">
        <v>572</v>
      </c>
      <c r="C1704" t="s">
        <v>827</v>
      </c>
      <c r="D1704" t="s">
        <v>843</v>
      </c>
      <c r="E1704" t="s">
        <v>75</v>
      </c>
      <c r="F1704">
        <v>139893</v>
      </c>
    </row>
    <row r="1705" spans="1:6">
      <c r="A1705" t="s">
        <v>828</v>
      </c>
      <c r="B1705" t="s">
        <v>572</v>
      </c>
      <c r="C1705" t="s">
        <v>827</v>
      </c>
      <c r="D1705" t="s">
        <v>843</v>
      </c>
      <c r="E1705" t="s">
        <v>802</v>
      </c>
      <c r="F1705">
        <v>30368</v>
      </c>
    </row>
    <row r="1706" spans="1:6">
      <c r="A1706" t="s">
        <v>828</v>
      </c>
      <c r="B1706" t="s">
        <v>572</v>
      </c>
      <c r="C1706" t="s">
        <v>827</v>
      </c>
      <c r="D1706" t="s">
        <v>843</v>
      </c>
      <c r="E1706" t="s">
        <v>71</v>
      </c>
      <c r="F1706">
        <v>26700</v>
      </c>
    </row>
    <row r="1707" spans="1:6">
      <c r="A1707" t="s">
        <v>828</v>
      </c>
      <c r="B1707" t="s">
        <v>572</v>
      </c>
      <c r="C1707" t="s">
        <v>827</v>
      </c>
      <c r="D1707" t="s">
        <v>843</v>
      </c>
      <c r="E1707" t="s">
        <v>73</v>
      </c>
      <c r="F1707">
        <v>5106</v>
      </c>
    </row>
    <row r="1708" spans="1:6">
      <c r="A1708" t="s">
        <v>828</v>
      </c>
      <c r="B1708" t="s">
        <v>572</v>
      </c>
      <c r="C1708" t="s">
        <v>827</v>
      </c>
      <c r="D1708" t="s">
        <v>843</v>
      </c>
      <c r="E1708" t="s">
        <v>800</v>
      </c>
      <c r="F1708">
        <v>933</v>
      </c>
    </row>
    <row r="1709" spans="1:6">
      <c r="A1709" t="s">
        <v>828</v>
      </c>
      <c r="B1709" t="s">
        <v>572</v>
      </c>
      <c r="C1709" t="s">
        <v>827</v>
      </c>
      <c r="D1709" t="s">
        <v>842</v>
      </c>
      <c r="E1709" t="s">
        <v>70</v>
      </c>
      <c r="F1709">
        <v>871929</v>
      </c>
    </row>
    <row r="1710" spans="1:6">
      <c r="A1710" t="s">
        <v>828</v>
      </c>
      <c r="B1710" t="s">
        <v>572</v>
      </c>
      <c r="C1710" t="s">
        <v>827</v>
      </c>
      <c r="D1710" t="s">
        <v>842</v>
      </c>
      <c r="E1710" t="s">
        <v>72</v>
      </c>
      <c r="F1710">
        <v>292041</v>
      </c>
    </row>
    <row r="1711" spans="1:6">
      <c r="A1711" t="s">
        <v>828</v>
      </c>
      <c r="B1711" t="s">
        <v>572</v>
      </c>
      <c r="C1711" t="s">
        <v>827</v>
      </c>
      <c r="D1711" t="s">
        <v>842</v>
      </c>
      <c r="E1711" t="s">
        <v>804</v>
      </c>
      <c r="F1711">
        <v>160319</v>
      </c>
    </row>
    <row r="1712" spans="1:6">
      <c r="A1712" t="s">
        <v>828</v>
      </c>
      <c r="B1712" t="s">
        <v>572</v>
      </c>
      <c r="C1712" t="s">
        <v>827</v>
      </c>
      <c r="D1712" t="s">
        <v>842</v>
      </c>
      <c r="E1712" t="s">
        <v>803</v>
      </c>
      <c r="F1712">
        <v>178972</v>
      </c>
    </row>
    <row r="1713" spans="1:6">
      <c r="A1713" t="s">
        <v>828</v>
      </c>
      <c r="B1713" t="s">
        <v>572</v>
      </c>
      <c r="C1713" t="s">
        <v>827</v>
      </c>
      <c r="D1713" t="s">
        <v>842</v>
      </c>
      <c r="E1713" t="s">
        <v>78</v>
      </c>
      <c r="F1713">
        <v>116640</v>
      </c>
    </row>
    <row r="1714" spans="1:6">
      <c r="A1714" t="s">
        <v>828</v>
      </c>
      <c r="B1714" t="s">
        <v>572</v>
      </c>
      <c r="C1714" t="s">
        <v>827</v>
      </c>
      <c r="D1714" t="s">
        <v>842</v>
      </c>
      <c r="E1714" t="s">
        <v>75</v>
      </c>
      <c r="F1714">
        <v>85714</v>
      </c>
    </row>
    <row r="1715" spans="1:6">
      <c r="A1715" t="s">
        <v>828</v>
      </c>
      <c r="B1715" t="s">
        <v>572</v>
      </c>
      <c r="C1715" t="s">
        <v>827</v>
      </c>
      <c r="D1715" t="s">
        <v>842</v>
      </c>
      <c r="E1715" t="s">
        <v>802</v>
      </c>
      <c r="F1715">
        <v>19183</v>
      </c>
    </row>
    <row r="1716" spans="1:6">
      <c r="A1716" t="s">
        <v>828</v>
      </c>
      <c r="B1716" t="s">
        <v>572</v>
      </c>
      <c r="C1716" t="s">
        <v>827</v>
      </c>
      <c r="D1716" t="s">
        <v>842</v>
      </c>
      <c r="E1716" t="s">
        <v>71</v>
      </c>
      <c r="F1716">
        <v>15706</v>
      </c>
    </row>
    <row r="1717" spans="1:6">
      <c r="A1717" t="s">
        <v>828</v>
      </c>
      <c r="B1717" t="s">
        <v>572</v>
      </c>
      <c r="C1717" t="s">
        <v>827</v>
      </c>
      <c r="D1717" t="s">
        <v>842</v>
      </c>
      <c r="E1717" t="s">
        <v>73</v>
      </c>
      <c r="F1717">
        <v>2615</v>
      </c>
    </row>
    <row r="1718" spans="1:6">
      <c r="A1718" t="s">
        <v>828</v>
      </c>
      <c r="B1718" t="s">
        <v>572</v>
      </c>
      <c r="C1718" t="s">
        <v>827</v>
      </c>
      <c r="D1718" t="s">
        <v>842</v>
      </c>
      <c r="E1718" t="s">
        <v>800</v>
      </c>
      <c r="F1718">
        <v>739</v>
      </c>
    </row>
    <row r="1719" spans="1:6">
      <c r="A1719" t="s">
        <v>828</v>
      </c>
      <c r="B1719" t="s">
        <v>572</v>
      </c>
      <c r="C1719" t="s">
        <v>827</v>
      </c>
      <c r="D1719" t="s">
        <v>841</v>
      </c>
      <c r="E1719" t="s">
        <v>70</v>
      </c>
      <c r="F1719">
        <v>541642</v>
      </c>
    </row>
    <row r="1720" spans="1:6">
      <c r="A1720" t="s">
        <v>828</v>
      </c>
      <c r="B1720" t="s">
        <v>572</v>
      </c>
      <c r="C1720" t="s">
        <v>827</v>
      </c>
      <c r="D1720" t="s">
        <v>841</v>
      </c>
      <c r="E1720" t="s">
        <v>72</v>
      </c>
      <c r="F1720">
        <v>184642</v>
      </c>
    </row>
    <row r="1721" spans="1:6">
      <c r="A1721" t="s">
        <v>828</v>
      </c>
      <c r="B1721" t="s">
        <v>572</v>
      </c>
      <c r="C1721" t="s">
        <v>827</v>
      </c>
      <c r="D1721" t="s">
        <v>841</v>
      </c>
      <c r="E1721" t="s">
        <v>804</v>
      </c>
      <c r="F1721">
        <v>96652</v>
      </c>
    </row>
    <row r="1722" spans="1:6">
      <c r="A1722" t="s">
        <v>828</v>
      </c>
      <c r="B1722" t="s">
        <v>572</v>
      </c>
      <c r="C1722" t="s">
        <v>827</v>
      </c>
      <c r="D1722" t="s">
        <v>841</v>
      </c>
      <c r="E1722" t="s">
        <v>803</v>
      </c>
      <c r="F1722">
        <v>107238</v>
      </c>
    </row>
    <row r="1723" spans="1:6">
      <c r="A1723" t="s">
        <v>828</v>
      </c>
      <c r="B1723" t="s">
        <v>572</v>
      </c>
      <c r="C1723" t="s">
        <v>827</v>
      </c>
      <c r="D1723" t="s">
        <v>841</v>
      </c>
      <c r="E1723" t="s">
        <v>78</v>
      </c>
      <c r="F1723">
        <v>75298</v>
      </c>
    </row>
    <row r="1724" spans="1:6">
      <c r="A1724" t="s">
        <v>828</v>
      </c>
      <c r="B1724" t="s">
        <v>572</v>
      </c>
      <c r="C1724" t="s">
        <v>827</v>
      </c>
      <c r="D1724" t="s">
        <v>841</v>
      </c>
      <c r="E1724" t="s">
        <v>75</v>
      </c>
      <c r="F1724">
        <v>55648</v>
      </c>
    </row>
    <row r="1725" spans="1:6">
      <c r="A1725" t="s">
        <v>828</v>
      </c>
      <c r="B1725" t="s">
        <v>572</v>
      </c>
      <c r="C1725" t="s">
        <v>827</v>
      </c>
      <c r="D1725" t="s">
        <v>841</v>
      </c>
      <c r="E1725" t="s">
        <v>802</v>
      </c>
      <c r="F1725">
        <v>11643</v>
      </c>
    </row>
    <row r="1726" spans="1:6">
      <c r="A1726" t="s">
        <v>828</v>
      </c>
      <c r="B1726" t="s">
        <v>572</v>
      </c>
      <c r="C1726" t="s">
        <v>827</v>
      </c>
      <c r="D1726" t="s">
        <v>841</v>
      </c>
      <c r="E1726" t="s">
        <v>71</v>
      </c>
      <c r="F1726">
        <v>8923</v>
      </c>
    </row>
    <row r="1727" spans="1:6">
      <c r="A1727" t="s">
        <v>828</v>
      </c>
      <c r="B1727" t="s">
        <v>572</v>
      </c>
      <c r="C1727" t="s">
        <v>827</v>
      </c>
      <c r="D1727" t="s">
        <v>841</v>
      </c>
      <c r="E1727" t="s">
        <v>73</v>
      </c>
      <c r="F1727">
        <v>1075</v>
      </c>
    </row>
    <row r="1728" spans="1:6">
      <c r="A1728" t="s">
        <v>828</v>
      </c>
      <c r="B1728" t="s">
        <v>572</v>
      </c>
      <c r="C1728" t="s">
        <v>827</v>
      </c>
      <c r="D1728" t="s">
        <v>841</v>
      </c>
      <c r="E1728" t="s">
        <v>800</v>
      </c>
      <c r="F1728">
        <v>523</v>
      </c>
    </row>
    <row r="1729" spans="1:6">
      <c r="A1729" t="s">
        <v>828</v>
      </c>
      <c r="B1729" t="s">
        <v>572</v>
      </c>
      <c r="C1729" t="s">
        <v>827</v>
      </c>
      <c r="D1729" t="s">
        <v>840</v>
      </c>
      <c r="E1729" t="s">
        <v>70</v>
      </c>
      <c r="F1729">
        <v>328272</v>
      </c>
    </row>
    <row r="1730" spans="1:6">
      <c r="A1730" t="s">
        <v>828</v>
      </c>
      <c r="B1730" t="s">
        <v>572</v>
      </c>
      <c r="C1730" t="s">
        <v>827</v>
      </c>
      <c r="D1730" t="s">
        <v>840</v>
      </c>
      <c r="E1730" t="s">
        <v>72</v>
      </c>
      <c r="F1730">
        <v>114054</v>
      </c>
    </row>
    <row r="1731" spans="1:6">
      <c r="A1731" t="s">
        <v>828</v>
      </c>
      <c r="B1731" t="s">
        <v>572</v>
      </c>
      <c r="C1731" t="s">
        <v>827</v>
      </c>
      <c r="D1731" t="s">
        <v>840</v>
      </c>
      <c r="E1731" t="s">
        <v>804</v>
      </c>
      <c r="F1731">
        <v>58939</v>
      </c>
    </row>
    <row r="1732" spans="1:6">
      <c r="A1732" t="s">
        <v>828</v>
      </c>
      <c r="B1732" t="s">
        <v>572</v>
      </c>
      <c r="C1732" t="s">
        <v>827</v>
      </c>
      <c r="D1732" t="s">
        <v>840</v>
      </c>
      <c r="E1732" t="s">
        <v>803</v>
      </c>
      <c r="F1732">
        <v>61576</v>
      </c>
    </row>
    <row r="1733" spans="1:6">
      <c r="A1733" t="s">
        <v>828</v>
      </c>
      <c r="B1733" t="s">
        <v>572</v>
      </c>
      <c r="C1733" t="s">
        <v>827</v>
      </c>
      <c r="D1733" t="s">
        <v>840</v>
      </c>
      <c r="E1733" t="s">
        <v>78</v>
      </c>
      <c r="F1733">
        <v>45350</v>
      </c>
    </row>
    <row r="1734" spans="1:6">
      <c r="A1734" t="s">
        <v>828</v>
      </c>
      <c r="B1734" t="s">
        <v>572</v>
      </c>
      <c r="C1734" t="s">
        <v>827</v>
      </c>
      <c r="D1734" t="s">
        <v>840</v>
      </c>
      <c r="E1734" t="s">
        <v>75</v>
      </c>
      <c r="F1734">
        <v>34967</v>
      </c>
    </row>
    <row r="1735" spans="1:6">
      <c r="A1735" t="s">
        <v>828</v>
      </c>
      <c r="B1735" t="s">
        <v>572</v>
      </c>
      <c r="C1735" t="s">
        <v>827</v>
      </c>
      <c r="D1735" t="s">
        <v>840</v>
      </c>
      <c r="E1735" t="s">
        <v>802</v>
      </c>
      <c r="F1735">
        <v>7184</v>
      </c>
    </row>
    <row r="1736" spans="1:6">
      <c r="A1736" t="s">
        <v>828</v>
      </c>
      <c r="B1736" t="s">
        <v>572</v>
      </c>
      <c r="C1736" t="s">
        <v>827</v>
      </c>
      <c r="D1736" t="s">
        <v>840</v>
      </c>
      <c r="E1736" t="s">
        <v>71</v>
      </c>
      <c r="F1736">
        <v>5407</v>
      </c>
    </row>
    <row r="1737" spans="1:6">
      <c r="A1737" t="s">
        <v>828</v>
      </c>
      <c r="B1737" t="s">
        <v>572</v>
      </c>
      <c r="C1737" t="s">
        <v>827</v>
      </c>
      <c r="D1737" t="s">
        <v>840</v>
      </c>
      <c r="E1737" t="s">
        <v>73</v>
      </c>
      <c r="F1737">
        <v>423</v>
      </c>
    </row>
    <row r="1738" spans="1:6">
      <c r="A1738" t="s">
        <v>828</v>
      </c>
      <c r="B1738" t="s">
        <v>572</v>
      </c>
      <c r="C1738" t="s">
        <v>827</v>
      </c>
      <c r="D1738" t="s">
        <v>840</v>
      </c>
      <c r="E1738" t="s">
        <v>800</v>
      </c>
      <c r="F1738">
        <v>372</v>
      </c>
    </row>
    <row r="1739" spans="1:6">
      <c r="A1739" t="s">
        <v>828</v>
      </c>
      <c r="B1739" t="s">
        <v>572</v>
      </c>
      <c r="C1739" t="s">
        <v>827</v>
      </c>
      <c r="D1739" t="s">
        <v>839</v>
      </c>
      <c r="E1739" t="s">
        <v>70</v>
      </c>
      <c r="F1739">
        <v>139954</v>
      </c>
    </row>
    <row r="1740" spans="1:6">
      <c r="A1740" t="s">
        <v>828</v>
      </c>
      <c r="B1740" t="s">
        <v>572</v>
      </c>
      <c r="C1740" t="s">
        <v>827</v>
      </c>
      <c r="D1740" t="s">
        <v>839</v>
      </c>
      <c r="E1740" t="s">
        <v>72</v>
      </c>
      <c r="F1740">
        <v>49581</v>
      </c>
    </row>
    <row r="1741" spans="1:6">
      <c r="A1741" t="s">
        <v>828</v>
      </c>
      <c r="B1741" t="s">
        <v>572</v>
      </c>
      <c r="C1741" t="s">
        <v>827</v>
      </c>
      <c r="D1741" t="s">
        <v>839</v>
      </c>
      <c r="E1741" t="s">
        <v>804</v>
      </c>
      <c r="F1741">
        <v>25845</v>
      </c>
    </row>
    <row r="1742" spans="1:6">
      <c r="A1742" t="s">
        <v>828</v>
      </c>
      <c r="B1742" t="s">
        <v>572</v>
      </c>
      <c r="C1742" t="s">
        <v>827</v>
      </c>
      <c r="D1742" t="s">
        <v>839</v>
      </c>
      <c r="E1742" t="s">
        <v>803</v>
      </c>
      <c r="F1742">
        <v>24790</v>
      </c>
    </row>
    <row r="1743" spans="1:6">
      <c r="A1743" t="s">
        <v>828</v>
      </c>
      <c r="B1743" t="s">
        <v>572</v>
      </c>
      <c r="C1743" t="s">
        <v>827</v>
      </c>
      <c r="D1743" t="s">
        <v>839</v>
      </c>
      <c r="E1743" t="s">
        <v>78</v>
      </c>
      <c r="F1743">
        <v>18137</v>
      </c>
    </row>
    <row r="1744" spans="1:6">
      <c r="A1744" t="s">
        <v>828</v>
      </c>
      <c r="B1744" t="s">
        <v>572</v>
      </c>
      <c r="C1744" t="s">
        <v>827</v>
      </c>
      <c r="D1744" t="s">
        <v>839</v>
      </c>
      <c r="E1744" t="s">
        <v>75</v>
      </c>
      <c r="F1744">
        <v>15880</v>
      </c>
    </row>
    <row r="1745" spans="1:6">
      <c r="A1745" t="s">
        <v>828</v>
      </c>
      <c r="B1745" t="s">
        <v>572</v>
      </c>
      <c r="C1745" t="s">
        <v>827</v>
      </c>
      <c r="D1745" t="s">
        <v>839</v>
      </c>
      <c r="E1745" t="s">
        <v>802</v>
      </c>
      <c r="F1745">
        <v>2989</v>
      </c>
    </row>
    <row r="1746" spans="1:6">
      <c r="A1746" t="s">
        <v>828</v>
      </c>
      <c r="B1746" t="s">
        <v>572</v>
      </c>
      <c r="C1746" t="s">
        <v>827</v>
      </c>
      <c r="D1746" t="s">
        <v>839</v>
      </c>
      <c r="E1746" t="s">
        <v>71</v>
      </c>
      <c r="F1746">
        <v>2367</v>
      </c>
    </row>
    <row r="1747" spans="1:6">
      <c r="A1747" t="s">
        <v>828</v>
      </c>
      <c r="B1747" t="s">
        <v>572</v>
      </c>
      <c r="C1747" t="s">
        <v>827</v>
      </c>
      <c r="D1747" t="s">
        <v>839</v>
      </c>
      <c r="E1747" t="s">
        <v>73</v>
      </c>
      <c r="F1747">
        <v>153</v>
      </c>
    </row>
    <row r="1748" spans="1:6">
      <c r="A1748" t="s">
        <v>828</v>
      </c>
      <c r="B1748" t="s">
        <v>572</v>
      </c>
      <c r="C1748" t="s">
        <v>827</v>
      </c>
      <c r="D1748" t="s">
        <v>839</v>
      </c>
      <c r="E1748" t="s">
        <v>800</v>
      </c>
      <c r="F1748">
        <v>212</v>
      </c>
    </row>
    <row r="1749" spans="1:6">
      <c r="A1749" t="s">
        <v>828</v>
      </c>
      <c r="B1749" t="s">
        <v>572</v>
      </c>
      <c r="C1749" t="s">
        <v>827</v>
      </c>
      <c r="D1749" t="s">
        <v>838</v>
      </c>
      <c r="E1749" t="s">
        <v>70</v>
      </c>
      <c r="F1749">
        <v>33102</v>
      </c>
    </row>
    <row r="1750" spans="1:6">
      <c r="A1750" t="s">
        <v>828</v>
      </c>
      <c r="B1750" t="s">
        <v>572</v>
      </c>
      <c r="C1750" t="s">
        <v>827</v>
      </c>
      <c r="D1750" t="s">
        <v>838</v>
      </c>
      <c r="E1750" t="s">
        <v>72</v>
      </c>
      <c r="F1750">
        <v>12121</v>
      </c>
    </row>
    <row r="1751" spans="1:6">
      <c r="A1751" t="s">
        <v>828</v>
      </c>
      <c r="B1751" t="s">
        <v>572</v>
      </c>
      <c r="C1751" t="s">
        <v>827</v>
      </c>
      <c r="D1751" t="s">
        <v>838</v>
      </c>
      <c r="E1751" t="s">
        <v>804</v>
      </c>
      <c r="F1751">
        <v>6393</v>
      </c>
    </row>
    <row r="1752" spans="1:6">
      <c r="A1752" t="s">
        <v>828</v>
      </c>
      <c r="B1752" t="s">
        <v>572</v>
      </c>
      <c r="C1752" t="s">
        <v>827</v>
      </c>
      <c r="D1752" t="s">
        <v>838</v>
      </c>
      <c r="E1752" t="s">
        <v>803</v>
      </c>
      <c r="F1752">
        <v>5600</v>
      </c>
    </row>
    <row r="1753" spans="1:6">
      <c r="A1753" t="s">
        <v>828</v>
      </c>
      <c r="B1753" t="s">
        <v>572</v>
      </c>
      <c r="C1753" t="s">
        <v>827</v>
      </c>
      <c r="D1753" t="s">
        <v>838</v>
      </c>
      <c r="E1753" t="s">
        <v>78</v>
      </c>
      <c r="F1753">
        <v>3971</v>
      </c>
    </row>
    <row r="1754" spans="1:6">
      <c r="A1754" t="s">
        <v>828</v>
      </c>
      <c r="B1754" t="s">
        <v>572</v>
      </c>
      <c r="C1754" t="s">
        <v>827</v>
      </c>
      <c r="D1754" t="s">
        <v>838</v>
      </c>
      <c r="E1754" t="s">
        <v>75</v>
      </c>
      <c r="F1754">
        <v>3665</v>
      </c>
    </row>
    <row r="1755" spans="1:6">
      <c r="A1755" t="s">
        <v>828</v>
      </c>
      <c r="B1755" t="s">
        <v>572</v>
      </c>
      <c r="C1755" t="s">
        <v>827</v>
      </c>
      <c r="D1755" t="s">
        <v>838</v>
      </c>
      <c r="E1755" t="s">
        <v>802</v>
      </c>
      <c r="F1755">
        <v>610</v>
      </c>
    </row>
    <row r="1756" spans="1:6">
      <c r="A1756" t="s">
        <v>828</v>
      </c>
      <c r="B1756" t="s">
        <v>572</v>
      </c>
      <c r="C1756" t="s">
        <v>827</v>
      </c>
      <c r="D1756" t="s">
        <v>838</v>
      </c>
      <c r="E1756" t="s">
        <v>71</v>
      </c>
      <c r="F1756">
        <v>637</v>
      </c>
    </row>
    <row r="1757" spans="1:6">
      <c r="A1757" t="s">
        <v>828</v>
      </c>
      <c r="B1757" t="s">
        <v>572</v>
      </c>
      <c r="C1757" t="s">
        <v>827</v>
      </c>
      <c r="D1757" t="s">
        <v>838</v>
      </c>
      <c r="E1757" t="s">
        <v>73</v>
      </c>
      <c r="F1757">
        <v>22</v>
      </c>
    </row>
    <row r="1758" spans="1:6">
      <c r="A1758" t="s">
        <v>828</v>
      </c>
      <c r="B1758" t="s">
        <v>572</v>
      </c>
      <c r="C1758" t="s">
        <v>827</v>
      </c>
      <c r="D1758" t="s">
        <v>838</v>
      </c>
      <c r="E1758" t="s">
        <v>800</v>
      </c>
      <c r="F1758">
        <v>83</v>
      </c>
    </row>
    <row r="1759" spans="1:6">
      <c r="A1759" t="s">
        <v>828</v>
      </c>
      <c r="B1759" t="s">
        <v>572</v>
      </c>
      <c r="C1759" t="s">
        <v>827</v>
      </c>
      <c r="D1759" t="s">
        <v>837</v>
      </c>
      <c r="E1759" t="s">
        <v>70</v>
      </c>
      <c r="F1759">
        <v>5400</v>
      </c>
    </row>
    <row r="1760" spans="1:6">
      <c r="A1760" t="s">
        <v>828</v>
      </c>
      <c r="B1760" t="s">
        <v>572</v>
      </c>
      <c r="C1760" t="s">
        <v>827</v>
      </c>
      <c r="D1760" t="s">
        <v>837</v>
      </c>
      <c r="E1760" t="s">
        <v>72</v>
      </c>
      <c r="F1760">
        <v>2064</v>
      </c>
    </row>
    <row r="1761" spans="1:6">
      <c r="A1761" t="s">
        <v>828</v>
      </c>
      <c r="B1761" t="s">
        <v>572</v>
      </c>
      <c r="C1761" t="s">
        <v>827</v>
      </c>
      <c r="D1761" t="s">
        <v>837</v>
      </c>
      <c r="E1761" t="s">
        <v>804</v>
      </c>
      <c r="F1761">
        <v>956</v>
      </c>
    </row>
    <row r="1762" spans="1:6">
      <c r="A1762" t="s">
        <v>828</v>
      </c>
      <c r="B1762" t="s">
        <v>572</v>
      </c>
      <c r="C1762" t="s">
        <v>827</v>
      </c>
      <c r="D1762" t="s">
        <v>837</v>
      </c>
      <c r="E1762" t="s">
        <v>803</v>
      </c>
      <c r="F1762">
        <v>829</v>
      </c>
    </row>
    <row r="1763" spans="1:6">
      <c r="A1763" t="s">
        <v>828</v>
      </c>
      <c r="B1763" t="s">
        <v>572</v>
      </c>
      <c r="C1763" t="s">
        <v>827</v>
      </c>
      <c r="D1763" t="s">
        <v>837</v>
      </c>
      <c r="E1763" t="s">
        <v>78</v>
      </c>
      <c r="F1763">
        <v>691</v>
      </c>
    </row>
    <row r="1764" spans="1:6">
      <c r="A1764" t="s">
        <v>828</v>
      </c>
      <c r="B1764" t="s">
        <v>572</v>
      </c>
      <c r="C1764" t="s">
        <v>827</v>
      </c>
      <c r="D1764" t="s">
        <v>837</v>
      </c>
      <c r="E1764" t="s">
        <v>75</v>
      </c>
      <c r="F1764">
        <v>656</v>
      </c>
    </row>
    <row r="1765" spans="1:6">
      <c r="A1765" t="s">
        <v>828</v>
      </c>
      <c r="B1765" t="s">
        <v>572</v>
      </c>
      <c r="C1765" t="s">
        <v>827</v>
      </c>
      <c r="D1765" t="s">
        <v>837</v>
      </c>
      <c r="E1765" t="s">
        <v>802</v>
      </c>
      <c r="F1765">
        <v>118</v>
      </c>
    </row>
    <row r="1766" spans="1:6">
      <c r="A1766" t="s">
        <v>828</v>
      </c>
      <c r="B1766" t="s">
        <v>572</v>
      </c>
      <c r="C1766" t="s">
        <v>827</v>
      </c>
      <c r="D1766" t="s">
        <v>837</v>
      </c>
      <c r="E1766" t="s">
        <v>71</v>
      </c>
      <c r="F1766">
        <v>76</v>
      </c>
    </row>
    <row r="1767" spans="1:6">
      <c r="A1767" t="s">
        <v>828</v>
      </c>
      <c r="B1767" t="s">
        <v>572</v>
      </c>
      <c r="C1767" t="s">
        <v>827</v>
      </c>
      <c r="D1767" t="s">
        <v>837</v>
      </c>
      <c r="E1767" t="s">
        <v>73</v>
      </c>
      <c r="F1767">
        <v>5</v>
      </c>
    </row>
    <row r="1768" spans="1:6">
      <c r="A1768" t="s">
        <v>828</v>
      </c>
      <c r="B1768" t="s">
        <v>572</v>
      </c>
      <c r="C1768" t="s">
        <v>827</v>
      </c>
      <c r="D1768" t="s">
        <v>837</v>
      </c>
      <c r="E1768" t="s">
        <v>800</v>
      </c>
      <c r="F1768">
        <v>5</v>
      </c>
    </row>
    <row r="1769" spans="1:6">
      <c r="A1769" t="s">
        <v>828</v>
      </c>
      <c r="B1769" t="s">
        <v>572</v>
      </c>
      <c r="C1769" t="s">
        <v>827</v>
      </c>
      <c r="D1769" t="s">
        <v>829</v>
      </c>
      <c r="E1769" t="s">
        <v>70</v>
      </c>
      <c r="F1769">
        <v>2100543</v>
      </c>
    </row>
    <row r="1770" spans="1:6">
      <c r="A1770" t="s">
        <v>828</v>
      </c>
      <c r="B1770" t="s">
        <v>572</v>
      </c>
      <c r="C1770" t="s">
        <v>827</v>
      </c>
      <c r="D1770" t="s">
        <v>829</v>
      </c>
      <c r="E1770" t="s">
        <v>72</v>
      </c>
      <c r="F1770">
        <v>704445</v>
      </c>
    </row>
    <row r="1771" spans="1:6">
      <c r="A1771" t="s">
        <v>828</v>
      </c>
      <c r="B1771" t="s">
        <v>572</v>
      </c>
      <c r="C1771" t="s">
        <v>827</v>
      </c>
      <c r="D1771" t="s">
        <v>829</v>
      </c>
      <c r="E1771" t="s">
        <v>804</v>
      </c>
      <c r="F1771">
        <v>440576</v>
      </c>
    </row>
    <row r="1772" spans="1:6">
      <c r="A1772" t="s">
        <v>828</v>
      </c>
      <c r="B1772" t="s">
        <v>572</v>
      </c>
      <c r="C1772" t="s">
        <v>827</v>
      </c>
      <c r="D1772" t="s">
        <v>829</v>
      </c>
      <c r="E1772" t="s">
        <v>803</v>
      </c>
      <c r="F1772">
        <v>415195</v>
      </c>
    </row>
    <row r="1773" spans="1:6">
      <c r="A1773" t="s">
        <v>828</v>
      </c>
      <c r="B1773" t="s">
        <v>572</v>
      </c>
      <c r="C1773" t="s">
        <v>827</v>
      </c>
      <c r="D1773" t="s">
        <v>829</v>
      </c>
      <c r="E1773" t="s">
        <v>78</v>
      </c>
      <c r="F1773">
        <v>276705</v>
      </c>
    </row>
    <row r="1774" spans="1:6">
      <c r="A1774" t="s">
        <v>828</v>
      </c>
      <c r="B1774" t="s">
        <v>572</v>
      </c>
      <c r="C1774" t="s">
        <v>827</v>
      </c>
      <c r="D1774" t="s">
        <v>829</v>
      </c>
      <c r="E1774" t="s">
        <v>75</v>
      </c>
      <c r="F1774">
        <v>173498</v>
      </c>
    </row>
    <row r="1775" spans="1:6">
      <c r="A1775" t="s">
        <v>828</v>
      </c>
      <c r="B1775" t="s">
        <v>572</v>
      </c>
      <c r="C1775" t="s">
        <v>827</v>
      </c>
      <c r="D1775" t="s">
        <v>829</v>
      </c>
      <c r="E1775" t="s">
        <v>802</v>
      </c>
      <c r="F1775">
        <v>40732</v>
      </c>
    </row>
    <row r="1776" spans="1:6">
      <c r="A1776" t="s">
        <v>828</v>
      </c>
      <c r="B1776" t="s">
        <v>572</v>
      </c>
      <c r="C1776" t="s">
        <v>827</v>
      </c>
      <c r="D1776" t="s">
        <v>829</v>
      </c>
      <c r="E1776" t="s">
        <v>71</v>
      </c>
      <c r="F1776">
        <v>35387</v>
      </c>
    </row>
    <row r="1777" spans="1:6">
      <c r="A1777" t="s">
        <v>828</v>
      </c>
      <c r="B1777" t="s">
        <v>572</v>
      </c>
      <c r="C1777" t="s">
        <v>827</v>
      </c>
      <c r="D1777" t="s">
        <v>829</v>
      </c>
      <c r="E1777" t="s">
        <v>73</v>
      </c>
      <c r="F1777">
        <v>12464</v>
      </c>
    </row>
    <row r="1778" spans="1:6">
      <c r="A1778" t="s">
        <v>828</v>
      </c>
      <c r="B1778" t="s">
        <v>572</v>
      </c>
      <c r="C1778" t="s">
        <v>827</v>
      </c>
      <c r="D1778" t="s">
        <v>829</v>
      </c>
      <c r="E1778" t="s">
        <v>800</v>
      </c>
      <c r="F1778">
        <v>1541</v>
      </c>
    </row>
    <row r="1779" spans="1:6">
      <c r="A1779" t="s">
        <v>828</v>
      </c>
      <c r="B1779" t="s">
        <v>572</v>
      </c>
      <c r="C1779" t="s">
        <v>827</v>
      </c>
      <c r="D1779" t="s">
        <v>836</v>
      </c>
      <c r="E1779" t="s">
        <v>70</v>
      </c>
      <c r="F1779">
        <v>2040851</v>
      </c>
    </row>
    <row r="1780" spans="1:6">
      <c r="A1780" t="s">
        <v>828</v>
      </c>
      <c r="B1780" t="s">
        <v>572</v>
      </c>
      <c r="C1780" t="s">
        <v>827</v>
      </c>
      <c r="D1780" t="s">
        <v>836</v>
      </c>
      <c r="E1780" t="s">
        <v>72</v>
      </c>
      <c r="F1780">
        <v>676575</v>
      </c>
    </row>
    <row r="1781" spans="1:6">
      <c r="A1781" t="s">
        <v>828</v>
      </c>
      <c r="B1781" t="s">
        <v>572</v>
      </c>
      <c r="C1781" t="s">
        <v>827</v>
      </c>
      <c r="D1781" t="s">
        <v>836</v>
      </c>
      <c r="E1781" t="s">
        <v>804</v>
      </c>
      <c r="F1781">
        <v>416864</v>
      </c>
    </row>
    <row r="1782" spans="1:6">
      <c r="A1782" t="s">
        <v>828</v>
      </c>
      <c r="B1782" t="s">
        <v>572</v>
      </c>
      <c r="C1782" t="s">
        <v>827</v>
      </c>
      <c r="D1782" t="s">
        <v>836</v>
      </c>
      <c r="E1782" t="s">
        <v>803</v>
      </c>
      <c r="F1782">
        <v>405716</v>
      </c>
    </row>
    <row r="1783" spans="1:6">
      <c r="A1783" t="s">
        <v>828</v>
      </c>
      <c r="B1783" t="s">
        <v>572</v>
      </c>
      <c r="C1783" t="s">
        <v>827</v>
      </c>
      <c r="D1783" t="s">
        <v>836</v>
      </c>
      <c r="E1783" t="s">
        <v>78</v>
      </c>
      <c r="F1783">
        <v>270346</v>
      </c>
    </row>
    <row r="1784" spans="1:6">
      <c r="A1784" t="s">
        <v>828</v>
      </c>
      <c r="B1784" t="s">
        <v>572</v>
      </c>
      <c r="C1784" t="s">
        <v>827</v>
      </c>
      <c r="D1784" t="s">
        <v>836</v>
      </c>
      <c r="E1784" t="s">
        <v>75</v>
      </c>
      <c r="F1784">
        <v>180812</v>
      </c>
    </row>
    <row r="1785" spans="1:6">
      <c r="A1785" t="s">
        <v>828</v>
      </c>
      <c r="B1785" t="s">
        <v>572</v>
      </c>
      <c r="C1785" t="s">
        <v>827</v>
      </c>
      <c r="D1785" t="s">
        <v>836</v>
      </c>
      <c r="E1785" t="s">
        <v>802</v>
      </c>
      <c r="F1785">
        <v>42031</v>
      </c>
    </row>
    <row r="1786" spans="1:6">
      <c r="A1786" t="s">
        <v>828</v>
      </c>
      <c r="B1786" t="s">
        <v>572</v>
      </c>
      <c r="C1786" t="s">
        <v>827</v>
      </c>
      <c r="D1786" t="s">
        <v>836</v>
      </c>
      <c r="E1786" t="s">
        <v>71</v>
      </c>
      <c r="F1786">
        <v>35588</v>
      </c>
    </row>
    <row r="1787" spans="1:6">
      <c r="A1787" t="s">
        <v>828</v>
      </c>
      <c r="B1787" t="s">
        <v>572</v>
      </c>
      <c r="C1787" t="s">
        <v>827</v>
      </c>
      <c r="D1787" t="s">
        <v>836</v>
      </c>
      <c r="E1787" t="s">
        <v>73</v>
      </c>
      <c r="F1787">
        <v>11172</v>
      </c>
    </row>
    <row r="1788" spans="1:6">
      <c r="A1788" t="s">
        <v>828</v>
      </c>
      <c r="B1788" t="s">
        <v>572</v>
      </c>
      <c r="C1788" t="s">
        <v>827</v>
      </c>
      <c r="D1788" t="s">
        <v>836</v>
      </c>
      <c r="E1788" t="s">
        <v>800</v>
      </c>
      <c r="F1788">
        <v>1747</v>
      </c>
    </row>
    <row r="1789" spans="1:6">
      <c r="A1789" t="s">
        <v>828</v>
      </c>
      <c r="B1789" t="s">
        <v>572</v>
      </c>
      <c r="C1789" t="s">
        <v>827</v>
      </c>
      <c r="D1789" t="s">
        <v>628</v>
      </c>
      <c r="E1789" t="s">
        <v>70</v>
      </c>
      <c r="F1789">
        <v>22</v>
      </c>
    </row>
    <row r="1790" spans="1:6">
      <c r="A1790" t="s">
        <v>828</v>
      </c>
      <c r="B1790" t="s">
        <v>572</v>
      </c>
      <c r="C1790" t="s">
        <v>827</v>
      </c>
      <c r="D1790" t="s">
        <v>628</v>
      </c>
      <c r="E1790" t="s">
        <v>72</v>
      </c>
      <c r="F1790">
        <v>22</v>
      </c>
    </row>
    <row r="1791" spans="1:6">
      <c r="A1791" t="s">
        <v>828</v>
      </c>
      <c r="B1791" t="s">
        <v>485</v>
      </c>
      <c r="C1791" t="s">
        <v>215</v>
      </c>
      <c r="D1791" t="s">
        <v>580</v>
      </c>
      <c r="E1791" t="s">
        <v>70</v>
      </c>
      <c r="F1791">
        <v>95191</v>
      </c>
    </row>
    <row r="1792" spans="1:6">
      <c r="A1792" t="s">
        <v>828</v>
      </c>
      <c r="B1792" t="s">
        <v>485</v>
      </c>
      <c r="C1792" t="s">
        <v>215</v>
      </c>
      <c r="D1792" t="s">
        <v>580</v>
      </c>
      <c r="E1792" t="s">
        <v>72</v>
      </c>
      <c r="F1792">
        <v>35348</v>
      </c>
    </row>
    <row r="1793" spans="1:6">
      <c r="A1793" t="s">
        <v>828</v>
      </c>
      <c r="B1793" t="s">
        <v>485</v>
      </c>
      <c r="C1793" t="s">
        <v>215</v>
      </c>
      <c r="D1793" t="s">
        <v>580</v>
      </c>
      <c r="E1793" t="s">
        <v>804</v>
      </c>
      <c r="F1793">
        <v>19109</v>
      </c>
    </row>
    <row r="1794" spans="1:6">
      <c r="A1794" t="s">
        <v>828</v>
      </c>
      <c r="B1794" t="s">
        <v>485</v>
      </c>
      <c r="C1794" t="s">
        <v>215</v>
      </c>
      <c r="D1794" t="s">
        <v>580</v>
      </c>
      <c r="E1794" t="s">
        <v>803</v>
      </c>
      <c r="F1794">
        <v>22971</v>
      </c>
    </row>
    <row r="1795" spans="1:6">
      <c r="A1795" t="s">
        <v>828</v>
      </c>
      <c r="B1795" t="s">
        <v>485</v>
      </c>
      <c r="C1795" t="s">
        <v>215</v>
      </c>
      <c r="D1795" t="s">
        <v>580</v>
      </c>
      <c r="E1795" t="s">
        <v>78</v>
      </c>
      <c r="F1795">
        <v>9533</v>
      </c>
    </row>
    <row r="1796" spans="1:6">
      <c r="A1796" t="s">
        <v>828</v>
      </c>
      <c r="B1796" t="s">
        <v>485</v>
      </c>
      <c r="C1796" t="s">
        <v>215</v>
      </c>
      <c r="D1796" t="s">
        <v>580</v>
      </c>
      <c r="E1796" t="s">
        <v>75</v>
      </c>
      <c r="F1796">
        <v>5872</v>
      </c>
    </row>
    <row r="1797" spans="1:6">
      <c r="A1797" t="s">
        <v>828</v>
      </c>
      <c r="B1797" t="s">
        <v>485</v>
      </c>
      <c r="C1797" t="s">
        <v>215</v>
      </c>
      <c r="D1797" t="s">
        <v>580</v>
      </c>
      <c r="E1797" t="s">
        <v>802</v>
      </c>
      <c r="F1797">
        <v>796</v>
      </c>
    </row>
    <row r="1798" spans="1:6">
      <c r="A1798" t="s">
        <v>828</v>
      </c>
      <c r="B1798" t="s">
        <v>485</v>
      </c>
      <c r="C1798" t="s">
        <v>215</v>
      </c>
      <c r="D1798" t="s">
        <v>580</v>
      </c>
      <c r="E1798" t="s">
        <v>71</v>
      </c>
      <c r="F1798">
        <v>1150</v>
      </c>
    </row>
    <row r="1799" spans="1:6">
      <c r="A1799" t="s">
        <v>828</v>
      </c>
      <c r="B1799" t="s">
        <v>485</v>
      </c>
      <c r="C1799" t="s">
        <v>215</v>
      </c>
      <c r="D1799" t="s">
        <v>580</v>
      </c>
      <c r="E1799" t="s">
        <v>73</v>
      </c>
      <c r="F1799">
        <v>379</v>
      </c>
    </row>
    <row r="1800" spans="1:6">
      <c r="A1800" t="s">
        <v>828</v>
      </c>
      <c r="B1800" t="s">
        <v>485</v>
      </c>
      <c r="C1800" t="s">
        <v>215</v>
      </c>
      <c r="D1800" t="s">
        <v>580</v>
      </c>
      <c r="E1800" t="s">
        <v>800</v>
      </c>
      <c r="F1800">
        <v>33</v>
      </c>
    </row>
    <row r="1801" spans="1:6">
      <c r="A1801" t="s">
        <v>828</v>
      </c>
      <c r="B1801" t="s">
        <v>485</v>
      </c>
      <c r="C1801" t="s">
        <v>215</v>
      </c>
      <c r="D1801" t="s">
        <v>579</v>
      </c>
      <c r="E1801" t="s">
        <v>70</v>
      </c>
      <c r="F1801">
        <v>504584</v>
      </c>
    </row>
    <row r="1802" spans="1:6">
      <c r="A1802" t="s">
        <v>828</v>
      </c>
      <c r="B1802" t="s">
        <v>485</v>
      </c>
      <c r="C1802" t="s">
        <v>215</v>
      </c>
      <c r="D1802" t="s">
        <v>579</v>
      </c>
      <c r="E1802" t="s">
        <v>72</v>
      </c>
      <c r="F1802">
        <v>186620</v>
      </c>
    </row>
    <row r="1803" spans="1:6">
      <c r="A1803" t="s">
        <v>828</v>
      </c>
      <c r="B1803" t="s">
        <v>485</v>
      </c>
      <c r="C1803" t="s">
        <v>215</v>
      </c>
      <c r="D1803" t="s">
        <v>579</v>
      </c>
      <c r="E1803" t="s">
        <v>804</v>
      </c>
      <c r="F1803">
        <v>111221</v>
      </c>
    </row>
    <row r="1804" spans="1:6">
      <c r="A1804" t="s">
        <v>828</v>
      </c>
      <c r="B1804" t="s">
        <v>485</v>
      </c>
      <c r="C1804" t="s">
        <v>215</v>
      </c>
      <c r="D1804" t="s">
        <v>579</v>
      </c>
      <c r="E1804" t="s">
        <v>803</v>
      </c>
      <c r="F1804">
        <v>117166</v>
      </c>
    </row>
    <row r="1805" spans="1:6">
      <c r="A1805" t="s">
        <v>828</v>
      </c>
      <c r="B1805" t="s">
        <v>485</v>
      </c>
      <c r="C1805" t="s">
        <v>215</v>
      </c>
      <c r="D1805" t="s">
        <v>579</v>
      </c>
      <c r="E1805" t="s">
        <v>78</v>
      </c>
      <c r="F1805">
        <v>42334</v>
      </c>
    </row>
    <row r="1806" spans="1:6">
      <c r="A1806" t="s">
        <v>828</v>
      </c>
      <c r="B1806" t="s">
        <v>485</v>
      </c>
      <c r="C1806" t="s">
        <v>215</v>
      </c>
      <c r="D1806" t="s">
        <v>579</v>
      </c>
      <c r="E1806" t="s">
        <v>75</v>
      </c>
      <c r="F1806">
        <v>32589</v>
      </c>
    </row>
    <row r="1807" spans="1:6">
      <c r="A1807" t="s">
        <v>828</v>
      </c>
      <c r="B1807" t="s">
        <v>485</v>
      </c>
      <c r="C1807" t="s">
        <v>215</v>
      </c>
      <c r="D1807" t="s">
        <v>579</v>
      </c>
      <c r="E1807" t="s">
        <v>802</v>
      </c>
      <c r="F1807">
        <v>5532</v>
      </c>
    </row>
    <row r="1808" spans="1:6">
      <c r="A1808" t="s">
        <v>828</v>
      </c>
      <c r="B1808" t="s">
        <v>485</v>
      </c>
      <c r="C1808" t="s">
        <v>215</v>
      </c>
      <c r="D1808" t="s">
        <v>579</v>
      </c>
      <c r="E1808" t="s">
        <v>71</v>
      </c>
      <c r="F1808">
        <v>7285</v>
      </c>
    </row>
    <row r="1809" spans="1:6">
      <c r="A1809" t="s">
        <v>828</v>
      </c>
      <c r="B1809" t="s">
        <v>485</v>
      </c>
      <c r="C1809" t="s">
        <v>215</v>
      </c>
      <c r="D1809" t="s">
        <v>579</v>
      </c>
      <c r="E1809" t="s">
        <v>73</v>
      </c>
      <c r="F1809">
        <v>1691</v>
      </c>
    </row>
    <row r="1810" spans="1:6">
      <c r="A1810" t="s">
        <v>828</v>
      </c>
      <c r="B1810" t="s">
        <v>485</v>
      </c>
      <c r="C1810" t="s">
        <v>215</v>
      </c>
      <c r="D1810" t="s">
        <v>579</v>
      </c>
      <c r="E1810" t="s">
        <v>800</v>
      </c>
      <c r="F1810">
        <v>146</v>
      </c>
    </row>
    <row r="1811" spans="1:6">
      <c r="A1811" t="s">
        <v>828</v>
      </c>
      <c r="B1811" t="s">
        <v>485</v>
      </c>
      <c r="C1811" t="s">
        <v>215</v>
      </c>
      <c r="D1811" t="s">
        <v>578</v>
      </c>
      <c r="E1811" t="s">
        <v>70</v>
      </c>
      <c r="F1811">
        <v>538998</v>
      </c>
    </row>
    <row r="1812" spans="1:6">
      <c r="A1812" t="s">
        <v>828</v>
      </c>
      <c r="B1812" t="s">
        <v>485</v>
      </c>
      <c r="C1812" t="s">
        <v>215</v>
      </c>
      <c r="D1812" t="s">
        <v>578</v>
      </c>
      <c r="E1812" t="s">
        <v>72</v>
      </c>
      <c r="F1812">
        <v>193704</v>
      </c>
    </row>
    <row r="1813" spans="1:6">
      <c r="A1813" t="s">
        <v>828</v>
      </c>
      <c r="B1813" t="s">
        <v>485</v>
      </c>
      <c r="C1813" t="s">
        <v>215</v>
      </c>
      <c r="D1813" t="s">
        <v>578</v>
      </c>
      <c r="E1813" t="s">
        <v>804</v>
      </c>
      <c r="F1813">
        <v>117934</v>
      </c>
    </row>
    <row r="1814" spans="1:6">
      <c r="A1814" t="s">
        <v>828</v>
      </c>
      <c r="B1814" t="s">
        <v>485</v>
      </c>
      <c r="C1814" t="s">
        <v>215</v>
      </c>
      <c r="D1814" t="s">
        <v>578</v>
      </c>
      <c r="E1814" t="s">
        <v>803</v>
      </c>
      <c r="F1814">
        <v>119537</v>
      </c>
    </row>
    <row r="1815" spans="1:6">
      <c r="A1815" t="s">
        <v>828</v>
      </c>
      <c r="B1815" t="s">
        <v>485</v>
      </c>
      <c r="C1815" t="s">
        <v>215</v>
      </c>
      <c r="D1815" t="s">
        <v>578</v>
      </c>
      <c r="E1815" t="s">
        <v>78</v>
      </c>
      <c r="F1815">
        <v>49286</v>
      </c>
    </row>
    <row r="1816" spans="1:6">
      <c r="A1816" t="s">
        <v>828</v>
      </c>
      <c r="B1816" t="s">
        <v>485</v>
      </c>
      <c r="C1816" t="s">
        <v>215</v>
      </c>
      <c r="D1816" t="s">
        <v>578</v>
      </c>
      <c r="E1816" t="s">
        <v>75</v>
      </c>
      <c r="F1816">
        <v>40631</v>
      </c>
    </row>
    <row r="1817" spans="1:6">
      <c r="A1817" t="s">
        <v>828</v>
      </c>
      <c r="B1817" t="s">
        <v>485</v>
      </c>
      <c r="C1817" t="s">
        <v>215</v>
      </c>
      <c r="D1817" t="s">
        <v>578</v>
      </c>
      <c r="E1817" t="s">
        <v>802</v>
      </c>
      <c r="F1817">
        <v>7525</v>
      </c>
    </row>
    <row r="1818" spans="1:6">
      <c r="A1818" t="s">
        <v>828</v>
      </c>
      <c r="B1818" t="s">
        <v>485</v>
      </c>
      <c r="C1818" t="s">
        <v>215</v>
      </c>
      <c r="D1818" t="s">
        <v>578</v>
      </c>
      <c r="E1818" t="s">
        <v>71</v>
      </c>
      <c r="F1818">
        <v>8505</v>
      </c>
    </row>
    <row r="1819" spans="1:6">
      <c r="A1819" t="s">
        <v>828</v>
      </c>
      <c r="B1819" t="s">
        <v>485</v>
      </c>
      <c r="C1819" t="s">
        <v>215</v>
      </c>
      <c r="D1819" t="s">
        <v>578</v>
      </c>
      <c r="E1819" t="s">
        <v>73</v>
      </c>
      <c r="F1819">
        <v>1743</v>
      </c>
    </row>
    <row r="1820" spans="1:6">
      <c r="A1820" t="s">
        <v>828</v>
      </c>
      <c r="B1820" t="s">
        <v>485</v>
      </c>
      <c r="C1820" t="s">
        <v>215</v>
      </c>
      <c r="D1820" t="s">
        <v>578</v>
      </c>
      <c r="E1820" t="s">
        <v>800</v>
      </c>
      <c r="F1820">
        <v>133</v>
      </c>
    </row>
    <row r="1821" spans="1:6">
      <c r="A1821" t="s">
        <v>828</v>
      </c>
      <c r="B1821" t="s">
        <v>485</v>
      </c>
      <c r="C1821" t="s">
        <v>215</v>
      </c>
      <c r="D1821" t="s">
        <v>835</v>
      </c>
      <c r="E1821" t="s">
        <v>70</v>
      </c>
      <c r="F1821">
        <v>454435</v>
      </c>
    </row>
    <row r="1822" spans="1:6">
      <c r="A1822" t="s">
        <v>828</v>
      </c>
      <c r="B1822" t="s">
        <v>485</v>
      </c>
      <c r="C1822" t="s">
        <v>215</v>
      </c>
      <c r="D1822" t="s">
        <v>835</v>
      </c>
      <c r="E1822" t="s">
        <v>72</v>
      </c>
      <c r="F1822">
        <v>156243</v>
      </c>
    </row>
    <row r="1823" spans="1:6">
      <c r="A1823" t="s">
        <v>828</v>
      </c>
      <c r="B1823" t="s">
        <v>485</v>
      </c>
      <c r="C1823" t="s">
        <v>215</v>
      </c>
      <c r="D1823" t="s">
        <v>835</v>
      </c>
      <c r="E1823" t="s">
        <v>804</v>
      </c>
      <c r="F1823">
        <v>98789</v>
      </c>
    </row>
    <row r="1824" spans="1:6">
      <c r="A1824" t="s">
        <v>828</v>
      </c>
      <c r="B1824" t="s">
        <v>485</v>
      </c>
      <c r="C1824" t="s">
        <v>215</v>
      </c>
      <c r="D1824" t="s">
        <v>835</v>
      </c>
      <c r="E1824" t="s">
        <v>803</v>
      </c>
      <c r="F1824">
        <v>97713</v>
      </c>
    </row>
    <row r="1825" spans="1:6">
      <c r="A1825" t="s">
        <v>828</v>
      </c>
      <c r="B1825" t="s">
        <v>485</v>
      </c>
      <c r="C1825" t="s">
        <v>215</v>
      </c>
      <c r="D1825" t="s">
        <v>835</v>
      </c>
      <c r="E1825" t="s">
        <v>78</v>
      </c>
      <c r="F1825">
        <v>48628</v>
      </c>
    </row>
    <row r="1826" spans="1:6">
      <c r="A1826" t="s">
        <v>828</v>
      </c>
      <c r="B1826" t="s">
        <v>485</v>
      </c>
      <c r="C1826" t="s">
        <v>215</v>
      </c>
      <c r="D1826" t="s">
        <v>835</v>
      </c>
      <c r="E1826" t="s">
        <v>75</v>
      </c>
      <c r="F1826">
        <v>36731</v>
      </c>
    </row>
    <row r="1827" spans="1:6">
      <c r="A1827" t="s">
        <v>828</v>
      </c>
      <c r="B1827" t="s">
        <v>485</v>
      </c>
      <c r="C1827" t="s">
        <v>215</v>
      </c>
      <c r="D1827" t="s">
        <v>835</v>
      </c>
      <c r="E1827" t="s">
        <v>802</v>
      </c>
      <c r="F1827">
        <v>6951</v>
      </c>
    </row>
    <row r="1828" spans="1:6">
      <c r="A1828" t="s">
        <v>828</v>
      </c>
      <c r="B1828" t="s">
        <v>485</v>
      </c>
      <c r="C1828" t="s">
        <v>215</v>
      </c>
      <c r="D1828" t="s">
        <v>835</v>
      </c>
      <c r="E1828" t="s">
        <v>71</v>
      </c>
      <c r="F1828">
        <v>7394</v>
      </c>
    </row>
    <row r="1829" spans="1:6">
      <c r="A1829" t="s">
        <v>828</v>
      </c>
      <c r="B1829" t="s">
        <v>485</v>
      </c>
      <c r="C1829" t="s">
        <v>215</v>
      </c>
      <c r="D1829" t="s">
        <v>835</v>
      </c>
      <c r="E1829" t="s">
        <v>73</v>
      </c>
      <c r="F1829">
        <v>1930</v>
      </c>
    </row>
    <row r="1830" spans="1:6">
      <c r="A1830" t="s">
        <v>828</v>
      </c>
      <c r="B1830" t="s">
        <v>485</v>
      </c>
      <c r="C1830" t="s">
        <v>215</v>
      </c>
      <c r="D1830" t="s">
        <v>835</v>
      </c>
      <c r="E1830" t="s">
        <v>800</v>
      </c>
      <c r="F1830">
        <v>56</v>
      </c>
    </row>
    <row r="1831" spans="1:6">
      <c r="A1831" t="s">
        <v>828</v>
      </c>
      <c r="B1831" t="s">
        <v>485</v>
      </c>
      <c r="C1831" t="s">
        <v>215</v>
      </c>
      <c r="D1831" t="s">
        <v>834</v>
      </c>
      <c r="E1831" t="s">
        <v>70</v>
      </c>
      <c r="F1831">
        <v>391253</v>
      </c>
    </row>
    <row r="1832" spans="1:6">
      <c r="A1832" t="s">
        <v>828</v>
      </c>
      <c r="B1832" t="s">
        <v>485</v>
      </c>
      <c r="C1832" t="s">
        <v>215</v>
      </c>
      <c r="D1832" t="s">
        <v>834</v>
      </c>
      <c r="E1832" t="s">
        <v>72</v>
      </c>
      <c r="F1832">
        <v>128298</v>
      </c>
    </row>
    <row r="1833" spans="1:6">
      <c r="A1833" t="s">
        <v>828</v>
      </c>
      <c r="B1833" t="s">
        <v>485</v>
      </c>
      <c r="C1833" t="s">
        <v>215</v>
      </c>
      <c r="D1833" t="s">
        <v>834</v>
      </c>
      <c r="E1833" t="s">
        <v>804</v>
      </c>
      <c r="F1833">
        <v>83945</v>
      </c>
    </row>
    <row r="1834" spans="1:6">
      <c r="A1834" t="s">
        <v>828</v>
      </c>
      <c r="B1834" t="s">
        <v>485</v>
      </c>
      <c r="C1834" t="s">
        <v>215</v>
      </c>
      <c r="D1834" t="s">
        <v>834</v>
      </c>
      <c r="E1834" t="s">
        <v>803</v>
      </c>
      <c r="F1834">
        <v>82266</v>
      </c>
    </row>
    <row r="1835" spans="1:6">
      <c r="A1835" t="s">
        <v>828</v>
      </c>
      <c r="B1835" t="s">
        <v>485</v>
      </c>
      <c r="C1835" t="s">
        <v>215</v>
      </c>
      <c r="D1835" t="s">
        <v>834</v>
      </c>
      <c r="E1835" t="s">
        <v>78</v>
      </c>
      <c r="F1835">
        <v>47227</v>
      </c>
    </row>
    <row r="1836" spans="1:6">
      <c r="A1836" t="s">
        <v>828</v>
      </c>
      <c r="B1836" t="s">
        <v>485</v>
      </c>
      <c r="C1836" t="s">
        <v>215</v>
      </c>
      <c r="D1836" t="s">
        <v>834</v>
      </c>
      <c r="E1836" t="s">
        <v>75</v>
      </c>
      <c r="F1836">
        <v>33980</v>
      </c>
    </row>
    <row r="1837" spans="1:6">
      <c r="A1837" t="s">
        <v>828</v>
      </c>
      <c r="B1837" t="s">
        <v>485</v>
      </c>
      <c r="C1837" t="s">
        <v>215</v>
      </c>
      <c r="D1837" t="s">
        <v>834</v>
      </c>
      <c r="E1837" t="s">
        <v>802</v>
      </c>
      <c r="F1837">
        <v>7224</v>
      </c>
    </row>
    <row r="1838" spans="1:6">
      <c r="A1838" t="s">
        <v>828</v>
      </c>
      <c r="B1838" t="s">
        <v>485</v>
      </c>
      <c r="C1838" t="s">
        <v>215</v>
      </c>
      <c r="D1838" t="s">
        <v>834</v>
      </c>
      <c r="E1838" t="s">
        <v>71</v>
      </c>
      <c r="F1838">
        <v>6331</v>
      </c>
    </row>
    <row r="1839" spans="1:6">
      <c r="A1839" t="s">
        <v>828</v>
      </c>
      <c r="B1839" t="s">
        <v>485</v>
      </c>
      <c r="C1839" t="s">
        <v>215</v>
      </c>
      <c r="D1839" t="s">
        <v>834</v>
      </c>
      <c r="E1839" t="s">
        <v>73</v>
      </c>
      <c r="F1839">
        <v>1893</v>
      </c>
    </row>
    <row r="1840" spans="1:6">
      <c r="A1840" t="s">
        <v>828</v>
      </c>
      <c r="B1840" t="s">
        <v>485</v>
      </c>
      <c r="C1840" t="s">
        <v>215</v>
      </c>
      <c r="D1840" t="s">
        <v>834</v>
      </c>
      <c r="E1840" t="s">
        <v>800</v>
      </c>
      <c r="F1840">
        <v>89</v>
      </c>
    </row>
    <row r="1841" spans="1:6">
      <c r="A1841" t="s">
        <v>828</v>
      </c>
      <c r="B1841" t="s">
        <v>485</v>
      </c>
      <c r="C1841" t="s">
        <v>215</v>
      </c>
      <c r="D1841" t="s">
        <v>833</v>
      </c>
      <c r="E1841" t="s">
        <v>70</v>
      </c>
      <c r="F1841">
        <v>402310</v>
      </c>
    </row>
    <row r="1842" spans="1:6">
      <c r="A1842" t="s">
        <v>828</v>
      </c>
      <c r="B1842" t="s">
        <v>485</v>
      </c>
      <c r="C1842" t="s">
        <v>215</v>
      </c>
      <c r="D1842" t="s">
        <v>833</v>
      </c>
      <c r="E1842" t="s">
        <v>72</v>
      </c>
      <c r="F1842">
        <v>129508</v>
      </c>
    </row>
    <row r="1843" spans="1:6">
      <c r="A1843" t="s">
        <v>828</v>
      </c>
      <c r="B1843" t="s">
        <v>485</v>
      </c>
      <c r="C1843" t="s">
        <v>215</v>
      </c>
      <c r="D1843" t="s">
        <v>833</v>
      </c>
      <c r="E1843" t="s">
        <v>804</v>
      </c>
      <c r="F1843">
        <v>83904</v>
      </c>
    </row>
    <row r="1844" spans="1:6">
      <c r="A1844" t="s">
        <v>828</v>
      </c>
      <c r="B1844" t="s">
        <v>485</v>
      </c>
      <c r="C1844" t="s">
        <v>215</v>
      </c>
      <c r="D1844" t="s">
        <v>833</v>
      </c>
      <c r="E1844" t="s">
        <v>803</v>
      </c>
      <c r="F1844">
        <v>82126</v>
      </c>
    </row>
    <row r="1845" spans="1:6">
      <c r="A1845" t="s">
        <v>828</v>
      </c>
      <c r="B1845" t="s">
        <v>485</v>
      </c>
      <c r="C1845" t="s">
        <v>215</v>
      </c>
      <c r="D1845" t="s">
        <v>833</v>
      </c>
      <c r="E1845" t="s">
        <v>78</v>
      </c>
      <c r="F1845">
        <v>59273</v>
      </c>
    </row>
    <row r="1846" spans="1:6">
      <c r="A1846" t="s">
        <v>828</v>
      </c>
      <c r="B1846" t="s">
        <v>485</v>
      </c>
      <c r="C1846" t="s">
        <v>215</v>
      </c>
      <c r="D1846" t="s">
        <v>833</v>
      </c>
      <c r="E1846" t="s">
        <v>75</v>
      </c>
      <c r="F1846">
        <v>30975</v>
      </c>
    </row>
    <row r="1847" spans="1:6">
      <c r="A1847" t="s">
        <v>828</v>
      </c>
      <c r="B1847" t="s">
        <v>485</v>
      </c>
      <c r="C1847" t="s">
        <v>215</v>
      </c>
      <c r="D1847" t="s">
        <v>833</v>
      </c>
      <c r="E1847" t="s">
        <v>802</v>
      </c>
      <c r="F1847">
        <v>5439</v>
      </c>
    </row>
    <row r="1848" spans="1:6">
      <c r="A1848" t="s">
        <v>828</v>
      </c>
      <c r="B1848" t="s">
        <v>485</v>
      </c>
      <c r="C1848" t="s">
        <v>215</v>
      </c>
      <c r="D1848" t="s">
        <v>833</v>
      </c>
      <c r="E1848" t="s">
        <v>71</v>
      </c>
      <c r="F1848">
        <v>8163</v>
      </c>
    </row>
    <row r="1849" spans="1:6">
      <c r="A1849" t="s">
        <v>828</v>
      </c>
      <c r="B1849" t="s">
        <v>485</v>
      </c>
      <c r="C1849" t="s">
        <v>215</v>
      </c>
      <c r="D1849" t="s">
        <v>833</v>
      </c>
      <c r="E1849" t="s">
        <v>73</v>
      </c>
      <c r="F1849">
        <v>2817</v>
      </c>
    </row>
    <row r="1850" spans="1:6">
      <c r="A1850" t="s">
        <v>828</v>
      </c>
      <c r="B1850" t="s">
        <v>485</v>
      </c>
      <c r="C1850" t="s">
        <v>215</v>
      </c>
      <c r="D1850" t="s">
        <v>833</v>
      </c>
      <c r="E1850" t="s">
        <v>800</v>
      </c>
      <c r="F1850">
        <v>105</v>
      </c>
    </row>
    <row r="1851" spans="1:6">
      <c r="A1851" t="s">
        <v>828</v>
      </c>
      <c r="B1851" t="s">
        <v>485</v>
      </c>
      <c r="C1851" t="s">
        <v>215</v>
      </c>
      <c r="D1851" t="s">
        <v>832</v>
      </c>
      <c r="E1851" t="s">
        <v>70</v>
      </c>
      <c r="F1851">
        <v>544132</v>
      </c>
    </row>
    <row r="1852" spans="1:6">
      <c r="A1852" t="s">
        <v>828</v>
      </c>
      <c r="B1852" t="s">
        <v>485</v>
      </c>
      <c r="C1852" t="s">
        <v>215</v>
      </c>
      <c r="D1852" t="s">
        <v>832</v>
      </c>
      <c r="E1852" t="s">
        <v>72</v>
      </c>
      <c r="F1852">
        <v>186049</v>
      </c>
    </row>
    <row r="1853" spans="1:6">
      <c r="A1853" t="s">
        <v>828</v>
      </c>
      <c r="B1853" t="s">
        <v>485</v>
      </c>
      <c r="C1853" t="s">
        <v>215</v>
      </c>
      <c r="D1853" t="s">
        <v>832</v>
      </c>
      <c r="E1853" t="s">
        <v>804</v>
      </c>
      <c r="F1853">
        <v>121621</v>
      </c>
    </row>
    <row r="1854" spans="1:6">
      <c r="A1854" t="s">
        <v>828</v>
      </c>
      <c r="B1854" t="s">
        <v>485</v>
      </c>
      <c r="C1854" t="s">
        <v>215</v>
      </c>
      <c r="D1854" t="s">
        <v>832</v>
      </c>
      <c r="E1854" t="s">
        <v>803</v>
      </c>
      <c r="F1854">
        <v>110833</v>
      </c>
    </row>
    <row r="1855" spans="1:6">
      <c r="A1855" t="s">
        <v>828</v>
      </c>
      <c r="B1855" t="s">
        <v>485</v>
      </c>
      <c r="C1855" t="s">
        <v>215</v>
      </c>
      <c r="D1855" t="s">
        <v>832</v>
      </c>
      <c r="E1855" t="s">
        <v>78</v>
      </c>
      <c r="F1855">
        <v>66592</v>
      </c>
    </row>
    <row r="1856" spans="1:6">
      <c r="A1856" t="s">
        <v>828</v>
      </c>
      <c r="B1856" t="s">
        <v>485</v>
      </c>
      <c r="C1856" t="s">
        <v>215</v>
      </c>
      <c r="D1856" t="s">
        <v>832</v>
      </c>
      <c r="E1856" t="s">
        <v>75</v>
      </c>
      <c r="F1856">
        <v>36600</v>
      </c>
    </row>
    <row r="1857" spans="1:6">
      <c r="A1857" t="s">
        <v>828</v>
      </c>
      <c r="B1857" t="s">
        <v>485</v>
      </c>
      <c r="C1857" t="s">
        <v>215</v>
      </c>
      <c r="D1857" t="s">
        <v>832</v>
      </c>
      <c r="E1857" t="s">
        <v>802</v>
      </c>
      <c r="F1857">
        <v>7289</v>
      </c>
    </row>
    <row r="1858" spans="1:6">
      <c r="A1858" t="s">
        <v>828</v>
      </c>
      <c r="B1858" t="s">
        <v>485</v>
      </c>
      <c r="C1858" t="s">
        <v>215</v>
      </c>
      <c r="D1858" t="s">
        <v>832</v>
      </c>
      <c r="E1858" t="s">
        <v>71</v>
      </c>
      <c r="F1858">
        <v>11126</v>
      </c>
    </row>
    <row r="1859" spans="1:6">
      <c r="A1859" t="s">
        <v>828</v>
      </c>
      <c r="B1859" t="s">
        <v>485</v>
      </c>
      <c r="C1859" t="s">
        <v>215</v>
      </c>
      <c r="D1859" t="s">
        <v>832</v>
      </c>
      <c r="E1859" t="s">
        <v>73</v>
      </c>
      <c r="F1859">
        <v>3863</v>
      </c>
    </row>
    <row r="1860" spans="1:6">
      <c r="A1860" t="s">
        <v>828</v>
      </c>
      <c r="B1860" t="s">
        <v>485</v>
      </c>
      <c r="C1860" t="s">
        <v>215</v>
      </c>
      <c r="D1860" t="s">
        <v>832</v>
      </c>
      <c r="E1860" t="s">
        <v>800</v>
      </c>
      <c r="F1860">
        <v>159</v>
      </c>
    </row>
    <row r="1861" spans="1:6">
      <c r="A1861" t="s">
        <v>828</v>
      </c>
      <c r="B1861" t="s">
        <v>485</v>
      </c>
      <c r="C1861" t="s">
        <v>215</v>
      </c>
      <c r="D1861" t="s">
        <v>831</v>
      </c>
      <c r="E1861" t="s">
        <v>70</v>
      </c>
      <c r="F1861">
        <v>561494</v>
      </c>
    </row>
    <row r="1862" spans="1:6">
      <c r="A1862" t="s">
        <v>828</v>
      </c>
      <c r="B1862" t="s">
        <v>485</v>
      </c>
      <c r="C1862" t="s">
        <v>215</v>
      </c>
      <c r="D1862" t="s">
        <v>831</v>
      </c>
      <c r="E1862" t="s">
        <v>72</v>
      </c>
      <c r="F1862">
        <v>198468</v>
      </c>
    </row>
    <row r="1863" spans="1:6">
      <c r="A1863" t="s">
        <v>828</v>
      </c>
      <c r="B1863" t="s">
        <v>485</v>
      </c>
      <c r="C1863" t="s">
        <v>215</v>
      </c>
      <c r="D1863" t="s">
        <v>831</v>
      </c>
      <c r="E1863" t="s">
        <v>804</v>
      </c>
      <c r="F1863">
        <v>126067</v>
      </c>
    </row>
    <row r="1864" spans="1:6">
      <c r="A1864" t="s">
        <v>828</v>
      </c>
      <c r="B1864" t="s">
        <v>485</v>
      </c>
      <c r="C1864" t="s">
        <v>215</v>
      </c>
      <c r="D1864" t="s">
        <v>831</v>
      </c>
      <c r="E1864" t="s">
        <v>803</v>
      </c>
      <c r="F1864">
        <v>113880</v>
      </c>
    </row>
    <row r="1865" spans="1:6">
      <c r="A1865" t="s">
        <v>828</v>
      </c>
      <c r="B1865" t="s">
        <v>485</v>
      </c>
      <c r="C1865" t="s">
        <v>215</v>
      </c>
      <c r="D1865" t="s">
        <v>831</v>
      </c>
      <c r="E1865" t="s">
        <v>78</v>
      </c>
      <c r="F1865">
        <v>64319</v>
      </c>
    </row>
    <row r="1866" spans="1:6">
      <c r="A1866" t="s">
        <v>828</v>
      </c>
      <c r="B1866" t="s">
        <v>485</v>
      </c>
      <c r="C1866" t="s">
        <v>215</v>
      </c>
      <c r="D1866" t="s">
        <v>831</v>
      </c>
      <c r="E1866" t="s">
        <v>75</v>
      </c>
      <c r="F1866">
        <v>37079</v>
      </c>
    </row>
    <row r="1867" spans="1:6">
      <c r="A1867" t="s">
        <v>828</v>
      </c>
      <c r="B1867" t="s">
        <v>485</v>
      </c>
      <c r="C1867" t="s">
        <v>215</v>
      </c>
      <c r="D1867" t="s">
        <v>831</v>
      </c>
      <c r="E1867" t="s">
        <v>802</v>
      </c>
      <c r="F1867">
        <v>7421</v>
      </c>
    </row>
    <row r="1868" spans="1:6">
      <c r="A1868" t="s">
        <v>828</v>
      </c>
      <c r="B1868" t="s">
        <v>485</v>
      </c>
      <c r="C1868" t="s">
        <v>215</v>
      </c>
      <c r="D1868" t="s">
        <v>831</v>
      </c>
      <c r="E1868" t="s">
        <v>71</v>
      </c>
      <c r="F1868">
        <v>10584</v>
      </c>
    </row>
    <row r="1869" spans="1:6">
      <c r="A1869" t="s">
        <v>828</v>
      </c>
      <c r="B1869" t="s">
        <v>485</v>
      </c>
      <c r="C1869" t="s">
        <v>215</v>
      </c>
      <c r="D1869" t="s">
        <v>831</v>
      </c>
      <c r="E1869" t="s">
        <v>73</v>
      </c>
      <c r="F1869">
        <v>3511</v>
      </c>
    </row>
    <row r="1870" spans="1:6">
      <c r="A1870" t="s">
        <v>828</v>
      </c>
      <c r="B1870" t="s">
        <v>485</v>
      </c>
      <c r="C1870" t="s">
        <v>215</v>
      </c>
      <c r="D1870" t="s">
        <v>831</v>
      </c>
      <c r="E1870" t="s">
        <v>800</v>
      </c>
      <c r="F1870">
        <v>165</v>
      </c>
    </row>
    <row r="1871" spans="1:6">
      <c r="A1871" t="s">
        <v>828</v>
      </c>
      <c r="B1871" t="s">
        <v>485</v>
      </c>
      <c r="C1871" t="s">
        <v>215</v>
      </c>
      <c r="D1871" t="s">
        <v>830</v>
      </c>
      <c r="E1871" t="s">
        <v>70</v>
      </c>
      <c r="F1871">
        <v>607112</v>
      </c>
    </row>
    <row r="1872" spans="1:6">
      <c r="A1872" t="s">
        <v>828</v>
      </c>
      <c r="B1872" t="s">
        <v>485</v>
      </c>
      <c r="C1872" t="s">
        <v>215</v>
      </c>
      <c r="D1872" t="s">
        <v>830</v>
      </c>
      <c r="E1872" t="s">
        <v>72</v>
      </c>
      <c r="F1872">
        <v>208795</v>
      </c>
    </row>
    <row r="1873" spans="1:6">
      <c r="A1873" t="s">
        <v>828</v>
      </c>
      <c r="B1873" t="s">
        <v>485</v>
      </c>
      <c r="C1873" t="s">
        <v>215</v>
      </c>
      <c r="D1873" t="s">
        <v>830</v>
      </c>
      <c r="E1873" t="s">
        <v>804</v>
      </c>
      <c r="F1873">
        <v>134328</v>
      </c>
    </row>
    <row r="1874" spans="1:6">
      <c r="A1874" t="s">
        <v>828</v>
      </c>
      <c r="B1874" t="s">
        <v>485</v>
      </c>
      <c r="C1874" t="s">
        <v>215</v>
      </c>
      <c r="D1874" t="s">
        <v>830</v>
      </c>
      <c r="E1874" t="s">
        <v>803</v>
      </c>
      <c r="F1874">
        <v>126330</v>
      </c>
    </row>
    <row r="1875" spans="1:6">
      <c r="A1875" t="s">
        <v>828</v>
      </c>
      <c r="B1875" t="s">
        <v>485</v>
      </c>
      <c r="C1875" t="s">
        <v>215</v>
      </c>
      <c r="D1875" t="s">
        <v>830</v>
      </c>
      <c r="E1875" t="s">
        <v>78</v>
      </c>
      <c r="F1875">
        <v>71194</v>
      </c>
    </row>
    <row r="1876" spans="1:6">
      <c r="A1876" t="s">
        <v>828</v>
      </c>
      <c r="B1876" t="s">
        <v>485</v>
      </c>
      <c r="C1876" t="s">
        <v>215</v>
      </c>
      <c r="D1876" t="s">
        <v>830</v>
      </c>
      <c r="E1876" t="s">
        <v>75</v>
      </c>
      <c r="F1876">
        <v>43287</v>
      </c>
    </row>
    <row r="1877" spans="1:6">
      <c r="A1877" t="s">
        <v>828</v>
      </c>
      <c r="B1877" t="s">
        <v>485</v>
      </c>
      <c r="C1877" t="s">
        <v>215</v>
      </c>
      <c r="D1877" t="s">
        <v>830</v>
      </c>
      <c r="E1877" t="s">
        <v>802</v>
      </c>
      <c r="F1877">
        <v>8785</v>
      </c>
    </row>
    <row r="1878" spans="1:6">
      <c r="A1878" t="s">
        <v>828</v>
      </c>
      <c r="B1878" t="s">
        <v>485</v>
      </c>
      <c r="C1878" t="s">
        <v>215</v>
      </c>
      <c r="D1878" t="s">
        <v>830</v>
      </c>
      <c r="E1878" t="s">
        <v>71</v>
      </c>
      <c r="F1878">
        <v>10354</v>
      </c>
    </row>
    <row r="1879" spans="1:6">
      <c r="A1879" t="s">
        <v>828</v>
      </c>
      <c r="B1879" t="s">
        <v>485</v>
      </c>
      <c r="C1879" t="s">
        <v>215</v>
      </c>
      <c r="D1879" t="s">
        <v>830</v>
      </c>
      <c r="E1879" t="s">
        <v>73</v>
      </c>
      <c r="F1879">
        <v>3858</v>
      </c>
    </row>
    <row r="1880" spans="1:6">
      <c r="A1880" t="s">
        <v>828</v>
      </c>
      <c r="B1880" t="s">
        <v>485</v>
      </c>
      <c r="C1880" t="s">
        <v>215</v>
      </c>
      <c r="D1880" t="s">
        <v>830</v>
      </c>
      <c r="E1880" t="s">
        <v>800</v>
      </c>
      <c r="F1880">
        <v>181</v>
      </c>
    </row>
    <row r="1881" spans="1:6">
      <c r="A1881" t="s">
        <v>828</v>
      </c>
      <c r="B1881" t="s">
        <v>485</v>
      </c>
      <c r="C1881" t="s">
        <v>215</v>
      </c>
      <c r="D1881" t="s">
        <v>845</v>
      </c>
      <c r="E1881" t="s">
        <v>70</v>
      </c>
      <c r="F1881">
        <v>610423</v>
      </c>
    </row>
    <row r="1882" spans="1:6">
      <c r="A1882" t="s">
        <v>828</v>
      </c>
      <c r="B1882" t="s">
        <v>485</v>
      </c>
      <c r="C1882" t="s">
        <v>215</v>
      </c>
      <c r="D1882" t="s">
        <v>845</v>
      </c>
      <c r="E1882" t="s">
        <v>72</v>
      </c>
      <c r="F1882">
        <v>204295</v>
      </c>
    </row>
    <row r="1883" spans="1:6">
      <c r="A1883" t="s">
        <v>828</v>
      </c>
      <c r="B1883" t="s">
        <v>485</v>
      </c>
      <c r="C1883" t="s">
        <v>215</v>
      </c>
      <c r="D1883" t="s">
        <v>845</v>
      </c>
      <c r="E1883" t="s">
        <v>804</v>
      </c>
      <c r="F1883">
        <v>133868</v>
      </c>
    </row>
    <row r="1884" spans="1:6">
      <c r="A1884" t="s">
        <v>828</v>
      </c>
      <c r="B1884" t="s">
        <v>485</v>
      </c>
      <c r="C1884" t="s">
        <v>215</v>
      </c>
      <c r="D1884" t="s">
        <v>845</v>
      </c>
      <c r="E1884" t="s">
        <v>803</v>
      </c>
      <c r="F1884">
        <v>125586</v>
      </c>
    </row>
    <row r="1885" spans="1:6">
      <c r="A1885" t="s">
        <v>828</v>
      </c>
      <c r="B1885" t="s">
        <v>485</v>
      </c>
      <c r="C1885" t="s">
        <v>215</v>
      </c>
      <c r="D1885" t="s">
        <v>845</v>
      </c>
      <c r="E1885" t="s">
        <v>78</v>
      </c>
      <c r="F1885">
        <v>73557</v>
      </c>
    </row>
    <row r="1886" spans="1:6">
      <c r="A1886" t="s">
        <v>828</v>
      </c>
      <c r="B1886" t="s">
        <v>485</v>
      </c>
      <c r="C1886" t="s">
        <v>215</v>
      </c>
      <c r="D1886" t="s">
        <v>845</v>
      </c>
      <c r="E1886" t="s">
        <v>75</v>
      </c>
      <c r="F1886">
        <v>49155</v>
      </c>
    </row>
    <row r="1887" spans="1:6">
      <c r="A1887" t="s">
        <v>828</v>
      </c>
      <c r="B1887" t="s">
        <v>485</v>
      </c>
      <c r="C1887" t="s">
        <v>215</v>
      </c>
      <c r="D1887" t="s">
        <v>845</v>
      </c>
      <c r="E1887" t="s">
        <v>802</v>
      </c>
      <c r="F1887">
        <v>10054</v>
      </c>
    </row>
    <row r="1888" spans="1:6">
      <c r="A1888" t="s">
        <v>828</v>
      </c>
      <c r="B1888" t="s">
        <v>485</v>
      </c>
      <c r="C1888" t="s">
        <v>215</v>
      </c>
      <c r="D1888" t="s">
        <v>845</v>
      </c>
      <c r="E1888" t="s">
        <v>71</v>
      </c>
      <c r="F1888">
        <v>9790</v>
      </c>
    </row>
    <row r="1889" spans="1:6">
      <c r="A1889" t="s">
        <v>828</v>
      </c>
      <c r="B1889" t="s">
        <v>485</v>
      </c>
      <c r="C1889" t="s">
        <v>215</v>
      </c>
      <c r="D1889" t="s">
        <v>845</v>
      </c>
      <c r="E1889" t="s">
        <v>73</v>
      </c>
      <c r="F1889">
        <v>3919</v>
      </c>
    </row>
    <row r="1890" spans="1:6">
      <c r="A1890" t="s">
        <v>828</v>
      </c>
      <c r="B1890" t="s">
        <v>485</v>
      </c>
      <c r="C1890" t="s">
        <v>215</v>
      </c>
      <c r="D1890" t="s">
        <v>845</v>
      </c>
      <c r="E1890" t="s">
        <v>800</v>
      </c>
      <c r="F1890">
        <v>199</v>
      </c>
    </row>
    <row r="1891" spans="1:6">
      <c r="A1891" t="s">
        <v>828</v>
      </c>
      <c r="B1891" t="s">
        <v>485</v>
      </c>
      <c r="C1891" t="s">
        <v>215</v>
      </c>
      <c r="D1891" t="s">
        <v>844</v>
      </c>
      <c r="E1891" t="s">
        <v>70</v>
      </c>
      <c r="F1891">
        <v>657713</v>
      </c>
    </row>
    <row r="1892" spans="1:6">
      <c r="A1892" t="s">
        <v>828</v>
      </c>
      <c r="B1892" t="s">
        <v>485</v>
      </c>
      <c r="C1892" t="s">
        <v>215</v>
      </c>
      <c r="D1892" t="s">
        <v>844</v>
      </c>
      <c r="E1892" t="s">
        <v>72</v>
      </c>
      <c r="F1892">
        <v>215057</v>
      </c>
    </row>
    <row r="1893" spans="1:6">
      <c r="A1893" t="s">
        <v>828</v>
      </c>
      <c r="B1893" t="s">
        <v>485</v>
      </c>
      <c r="C1893" t="s">
        <v>215</v>
      </c>
      <c r="D1893" t="s">
        <v>844</v>
      </c>
      <c r="E1893" t="s">
        <v>804</v>
      </c>
      <c r="F1893">
        <v>129700</v>
      </c>
    </row>
    <row r="1894" spans="1:6">
      <c r="A1894" t="s">
        <v>828</v>
      </c>
      <c r="B1894" t="s">
        <v>485</v>
      </c>
      <c r="C1894" t="s">
        <v>215</v>
      </c>
      <c r="D1894" t="s">
        <v>844</v>
      </c>
      <c r="E1894" t="s">
        <v>803</v>
      </c>
      <c r="F1894">
        <v>139325</v>
      </c>
    </row>
    <row r="1895" spans="1:6">
      <c r="A1895" t="s">
        <v>828</v>
      </c>
      <c r="B1895" t="s">
        <v>485</v>
      </c>
      <c r="C1895" t="s">
        <v>215</v>
      </c>
      <c r="D1895" t="s">
        <v>844</v>
      </c>
      <c r="E1895" t="s">
        <v>78</v>
      </c>
      <c r="F1895">
        <v>74876</v>
      </c>
    </row>
    <row r="1896" spans="1:6">
      <c r="A1896" t="s">
        <v>828</v>
      </c>
      <c r="B1896" t="s">
        <v>485</v>
      </c>
      <c r="C1896" t="s">
        <v>215</v>
      </c>
      <c r="D1896" t="s">
        <v>844</v>
      </c>
      <c r="E1896" t="s">
        <v>75</v>
      </c>
      <c r="F1896">
        <v>67486</v>
      </c>
    </row>
    <row r="1897" spans="1:6">
      <c r="A1897" t="s">
        <v>828</v>
      </c>
      <c r="B1897" t="s">
        <v>485</v>
      </c>
      <c r="C1897" t="s">
        <v>215</v>
      </c>
      <c r="D1897" t="s">
        <v>844</v>
      </c>
      <c r="E1897" t="s">
        <v>802</v>
      </c>
      <c r="F1897">
        <v>15298</v>
      </c>
    </row>
    <row r="1898" spans="1:6">
      <c r="A1898" t="s">
        <v>828</v>
      </c>
      <c r="B1898" t="s">
        <v>485</v>
      </c>
      <c r="C1898" t="s">
        <v>215</v>
      </c>
      <c r="D1898" t="s">
        <v>844</v>
      </c>
      <c r="E1898" t="s">
        <v>71</v>
      </c>
      <c r="F1898">
        <v>12072</v>
      </c>
    </row>
    <row r="1899" spans="1:6">
      <c r="A1899" t="s">
        <v>828</v>
      </c>
      <c r="B1899" t="s">
        <v>485</v>
      </c>
      <c r="C1899" t="s">
        <v>215</v>
      </c>
      <c r="D1899" t="s">
        <v>844</v>
      </c>
      <c r="E1899" t="s">
        <v>73</v>
      </c>
      <c r="F1899">
        <v>3724</v>
      </c>
    </row>
    <row r="1900" spans="1:6">
      <c r="A1900" t="s">
        <v>828</v>
      </c>
      <c r="B1900" t="s">
        <v>485</v>
      </c>
      <c r="C1900" t="s">
        <v>215</v>
      </c>
      <c r="D1900" t="s">
        <v>844</v>
      </c>
      <c r="E1900" t="s">
        <v>800</v>
      </c>
      <c r="F1900">
        <v>175</v>
      </c>
    </row>
    <row r="1901" spans="1:6">
      <c r="A1901" t="s">
        <v>828</v>
      </c>
      <c r="B1901" t="s">
        <v>485</v>
      </c>
      <c r="C1901" t="s">
        <v>215</v>
      </c>
      <c r="D1901" t="s">
        <v>843</v>
      </c>
      <c r="E1901" t="s">
        <v>70</v>
      </c>
      <c r="F1901">
        <v>561812</v>
      </c>
    </row>
    <row r="1902" spans="1:6">
      <c r="A1902" t="s">
        <v>828</v>
      </c>
      <c r="B1902" t="s">
        <v>485</v>
      </c>
      <c r="C1902" t="s">
        <v>215</v>
      </c>
      <c r="D1902" t="s">
        <v>843</v>
      </c>
      <c r="E1902" t="s">
        <v>72</v>
      </c>
      <c r="F1902">
        <v>185168</v>
      </c>
    </row>
    <row r="1903" spans="1:6">
      <c r="A1903" t="s">
        <v>828</v>
      </c>
      <c r="B1903" t="s">
        <v>485</v>
      </c>
      <c r="C1903" t="s">
        <v>215</v>
      </c>
      <c r="D1903" t="s">
        <v>843</v>
      </c>
      <c r="E1903" t="s">
        <v>804</v>
      </c>
      <c r="F1903">
        <v>106197</v>
      </c>
    </row>
    <row r="1904" spans="1:6">
      <c r="A1904" t="s">
        <v>828</v>
      </c>
      <c r="B1904" t="s">
        <v>485</v>
      </c>
      <c r="C1904" t="s">
        <v>215</v>
      </c>
      <c r="D1904" t="s">
        <v>843</v>
      </c>
      <c r="E1904" t="s">
        <v>803</v>
      </c>
      <c r="F1904">
        <v>121357</v>
      </c>
    </row>
    <row r="1905" spans="1:6">
      <c r="A1905" t="s">
        <v>828</v>
      </c>
      <c r="B1905" t="s">
        <v>485</v>
      </c>
      <c r="C1905" t="s">
        <v>215</v>
      </c>
      <c r="D1905" t="s">
        <v>843</v>
      </c>
      <c r="E1905" t="s">
        <v>78</v>
      </c>
      <c r="F1905">
        <v>61804</v>
      </c>
    </row>
    <row r="1906" spans="1:6">
      <c r="A1906" t="s">
        <v>828</v>
      </c>
      <c r="B1906" t="s">
        <v>485</v>
      </c>
      <c r="C1906" t="s">
        <v>215</v>
      </c>
      <c r="D1906" t="s">
        <v>843</v>
      </c>
      <c r="E1906" t="s">
        <v>75</v>
      </c>
      <c r="F1906">
        <v>61148</v>
      </c>
    </row>
    <row r="1907" spans="1:6">
      <c r="A1907" t="s">
        <v>828</v>
      </c>
      <c r="B1907" t="s">
        <v>485</v>
      </c>
      <c r="C1907" t="s">
        <v>215</v>
      </c>
      <c r="D1907" t="s">
        <v>843</v>
      </c>
      <c r="E1907" t="s">
        <v>802</v>
      </c>
      <c r="F1907">
        <v>13125</v>
      </c>
    </row>
    <row r="1908" spans="1:6">
      <c r="A1908" t="s">
        <v>828</v>
      </c>
      <c r="B1908" t="s">
        <v>485</v>
      </c>
      <c r="C1908" t="s">
        <v>215</v>
      </c>
      <c r="D1908" t="s">
        <v>843</v>
      </c>
      <c r="E1908" t="s">
        <v>71</v>
      </c>
      <c r="F1908">
        <v>10561</v>
      </c>
    </row>
    <row r="1909" spans="1:6">
      <c r="A1909" t="s">
        <v>828</v>
      </c>
      <c r="B1909" t="s">
        <v>485</v>
      </c>
      <c r="C1909" t="s">
        <v>215</v>
      </c>
      <c r="D1909" t="s">
        <v>843</v>
      </c>
      <c r="E1909" t="s">
        <v>73</v>
      </c>
      <c r="F1909">
        <v>2346</v>
      </c>
    </row>
    <row r="1910" spans="1:6">
      <c r="A1910" t="s">
        <v>828</v>
      </c>
      <c r="B1910" t="s">
        <v>485</v>
      </c>
      <c r="C1910" t="s">
        <v>215</v>
      </c>
      <c r="D1910" t="s">
        <v>843</v>
      </c>
      <c r="E1910" t="s">
        <v>800</v>
      </c>
      <c r="F1910">
        <v>106</v>
      </c>
    </row>
    <row r="1911" spans="1:6">
      <c r="A1911" t="s">
        <v>828</v>
      </c>
      <c r="B1911" t="s">
        <v>485</v>
      </c>
      <c r="C1911" t="s">
        <v>215</v>
      </c>
      <c r="D1911" t="s">
        <v>842</v>
      </c>
      <c r="E1911" t="s">
        <v>70</v>
      </c>
      <c r="F1911">
        <v>364580</v>
      </c>
    </row>
    <row r="1912" spans="1:6">
      <c r="A1912" t="s">
        <v>828</v>
      </c>
      <c r="B1912" t="s">
        <v>485</v>
      </c>
      <c r="C1912" t="s">
        <v>215</v>
      </c>
      <c r="D1912" t="s">
        <v>842</v>
      </c>
      <c r="E1912" t="s">
        <v>72</v>
      </c>
      <c r="F1912">
        <v>122232</v>
      </c>
    </row>
    <row r="1913" spans="1:6">
      <c r="A1913" t="s">
        <v>828</v>
      </c>
      <c r="B1913" t="s">
        <v>485</v>
      </c>
      <c r="C1913" t="s">
        <v>215</v>
      </c>
      <c r="D1913" t="s">
        <v>842</v>
      </c>
      <c r="E1913" t="s">
        <v>804</v>
      </c>
      <c r="F1913">
        <v>68096</v>
      </c>
    </row>
    <row r="1914" spans="1:6">
      <c r="A1914" t="s">
        <v>828</v>
      </c>
      <c r="B1914" t="s">
        <v>485</v>
      </c>
      <c r="C1914" t="s">
        <v>215</v>
      </c>
      <c r="D1914" t="s">
        <v>842</v>
      </c>
      <c r="E1914" t="s">
        <v>803</v>
      </c>
      <c r="F1914">
        <v>78070</v>
      </c>
    </row>
    <row r="1915" spans="1:6">
      <c r="A1915" t="s">
        <v>828</v>
      </c>
      <c r="B1915" t="s">
        <v>485</v>
      </c>
      <c r="C1915" t="s">
        <v>215</v>
      </c>
      <c r="D1915" t="s">
        <v>842</v>
      </c>
      <c r="E1915" t="s">
        <v>78</v>
      </c>
      <c r="F1915">
        <v>39776</v>
      </c>
    </row>
    <row r="1916" spans="1:6">
      <c r="A1916" t="s">
        <v>828</v>
      </c>
      <c r="B1916" t="s">
        <v>485</v>
      </c>
      <c r="C1916" t="s">
        <v>215</v>
      </c>
      <c r="D1916" t="s">
        <v>842</v>
      </c>
      <c r="E1916" t="s">
        <v>75</v>
      </c>
      <c r="F1916">
        <v>40440</v>
      </c>
    </row>
    <row r="1917" spans="1:6">
      <c r="A1917" t="s">
        <v>828</v>
      </c>
      <c r="B1917" t="s">
        <v>485</v>
      </c>
      <c r="C1917" t="s">
        <v>215</v>
      </c>
      <c r="D1917" t="s">
        <v>842</v>
      </c>
      <c r="E1917" t="s">
        <v>802</v>
      </c>
      <c r="F1917">
        <v>8642</v>
      </c>
    </row>
    <row r="1918" spans="1:6">
      <c r="A1918" t="s">
        <v>828</v>
      </c>
      <c r="B1918" t="s">
        <v>485</v>
      </c>
      <c r="C1918" t="s">
        <v>215</v>
      </c>
      <c r="D1918" t="s">
        <v>842</v>
      </c>
      <c r="E1918" t="s">
        <v>71</v>
      </c>
      <c r="F1918">
        <v>5935</v>
      </c>
    </row>
    <row r="1919" spans="1:6">
      <c r="A1919" t="s">
        <v>828</v>
      </c>
      <c r="B1919" t="s">
        <v>485</v>
      </c>
      <c r="C1919" t="s">
        <v>215</v>
      </c>
      <c r="D1919" t="s">
        <v>842</v>
      </c>
      <c r="E1919" t="s">
        <v>73</v>
      </c>
      <c r="F1919">
        <v>1352</v>
      </c>
    </row>
    <row r="1920" spans="1:6">
      <c r="A1920" t="s">
        <v>828</v>
      </c>
      <c r="B1920" t="s">
        <v>485</v>
      </c>
      <c r="C1920" t="s">
        <v>215</v>
      </c>
      <c r="D1920" t="s">
        <v>842</v>
      </c>
      <c r="E1920" t="s">
        <v>800</v>
      </c>
      <c r="F1920">
        <v>37</v>
      </c>
    </row>
    <row r="1921" spans="1:6">
      <c r="A1921" t="s">
        <v>828</v>
      </c>
      <c r="B1921" t="s">
        <v>485</v>
      </c>
      <c r="C1921" t="s">
        <v>215</v>
      </c>
      <c r="D1921" t="s">
        <v>841</v>
      </c>
      <c r="E1921" t="s">
        <v>70</v>
      </c>
      <c r="F1921">
        <v>226502</v>
      </c>
    </row>
    <row r="1922" spans="1:6">
      <c r="A1922" t="s">
        <v>828</v>
      </c>
      <c r="B1922" t="s">
        <v>485</v>
      </c>
      <c r="C1922" t="s">
        <v>215</v>
      </c>
      <c r="D1922" t="s">
        <v>841</v>
      </c>
      <c r="E1922" t="s">
        <v>72</v>
      </c>
      <c r="F1922">
        <v>76409</v>
      </c>
    </row>
    <row r="1923" spans="1:6">
      <c r="A1923" t="s">
        <v>828</v>
      </c>
      <c r="B1923" t="s">
        <v>485</v>
      </c>
      <c r="C1923" t="s">
        <v>215</v>
      </c>
      <c r="D1923" t="s">
        <v>841</v>
      </c>
      <c r="E1923" t="s">
        <v>804</v>
      </c>
      <c r="F1923">
        <v>40987</v>
      </c>
    </row>
    <row r="1924" spans="1:6">
      <c r="A1924" t="s">
        <v>828</v>
      </c>
      <c r="B1924" t="s">
        <v>485</v>
      </c>
      <c r="C1924" t="s">
        <v>215</v>
      </c>
      <c r="D1924" t="s">
        <v>841</v>
      </c>
      <c r="E1924" t="s">
        <v>803</v>
      </c>
      <c r="F1924">
        <v>49066</v>
      </c>
    </row>
    <row r="1925" spans="1:6">
      <c r="A1925" t="s">
        <v>828</v>
      </c>
      <c r="B1925" t="s">
        <v>485</v>
      </c>
      <c r="C1925" t="s">
        <v>215</v>
      </c>
      <c r="D1925" t="s">
        <v>841</v>
      </c>
      <c r="E1925" t="s">
        <v>78</v>
      </c>
      <c r="F1925">
        <v>24426</v>
      </c>
    </row>
    <row r="1926" spans="1:6">
      <c r="A1926" t="s">
        <v>828</v>
      </c>
      <c r="B1926" t="s">
        <v>485</v>
      </c>
      <c r="C1926" t="s">
        <v>215</v>
      </c>
      <c r="D1926" t="s">
        <v>841</v>
      </c>
      <c r="E1926" t="s">
        <v>75</v>
      </c>
      <c r="F1926">
        <v>26301</v>
      </c>
    </row>
    <row r="1927" spans="1:6">
      <c r="A1927" t="s">
        <v>828</v>
      </c>
      <c r="B1927" t="s">
        <v>485</v>
      </c>
      <c r="C1927" t="s">
        <v>215</v>
      </c>
      <c r="D1927" t="s">
        <v>841</v>
      </c>
      <c r="E1927" t="s">
        <v>802</v>
      </c>
      <c r="F1927">
        <v>5128</v>
      </c>
    </row>
    <row r="1928" spans="1:6">
      <c r="A1928" t="s">
        <v>828</v>
      </c>
      <c r="B1928" t="s">
        <v>485</v>
      </c>
      <c r="C1928" t="s">
        <v>215</v>
      </c>
      <c r="D1928" t="s">
        <v>841</v>
      </c>
      <c r="E1928" t="s">
        <v>71</v>
      </c>
      <c r="F1928">
        <v>3535</v>
      </c>
    </row>
    <row r="1929" spans="1:6">
      <c r="A1929" t="s">
        <v>828</v>
      </c>
      <c r="B1929" t="s">
        <v>485</v>
      </c>
      <c r="C1929" t="s">
        <v>215</v>
      </c>
      <c r="D1929" t="s">
        <v>841</v>
      </c>
      <c r="E1929" t="s">
        <v>73</v>
      </c>
      <c r="F1929">
        <v>594</v>
      </c>
    </row>
    <row r="1930" spans="1:6">
      <c r="A1930" t="s">
        <v>828</v>
      </c>
      <c r="B1930" t="s">
        <v>485</v>
      </c>
      <c r="C1930" t="s">
        <v>215</v>
      </c>
      <c r="D1930" t="s">
        <v>841</v>
      </c>
      <c r="E1930" t="s">
        <v>800</v>
      </c>
      <c r="F1930">
        <v>56</v>
      </c>
    </row>
    <row r="1931" spans="1:6">
      <c r="A1931" t="s">
        <v>828</v>
      </c>
      <c r="B1931" t="s">
        <v>485</v>
      </c>
      <c r="C1931" t="s">
        <v>215</v>
      </c>
      <c r="D1931" t="s">
        <v>840</v>
      </c>
      <c r="E1931" t="s">
        <v>70</v>
      </c>
      <c r="F1931">
        <v>130171</v>
      </c>
    </row>
    <row r="1932" spans="1:6">
      <c r="A1932" t="s">
        <v>828</v>
      </c>
      <c r="B1932" t="s">
        <v>485</v>
      </c>
      <c r="C1932" t="s">
        <v>215</v>
      </c>
      <c r="D1932" t="s">
        <v>840</v>
      </c>
      <c r="E1932" t="s">
        <v>72</v>
      </c>
      <c r="F1932">
        <v>44557</v>
      </c>
    </row>
    <row r="1933" spans="1:6">
      <c r="A1933" t="s">
        <v>828</v>
      </c>
      <c r="B1933" t="s">
        <v>485</v>
      </c>
      <c r="C1933" t="s">
        <v>215</v>
      </c>
      <c r="D1933" t="s">
        <v>840</v>
      </c>
      <c r="E1933" t="s">
        <v>804</v>
      </c>
      <c r="F1933">
        <v>23746</v>
      </c>
    </row>
    <row r="1934" spans="1:6">
      <c r="A1934" t="s">
        <v>828</v>
      </c>
      <c r="B1934" t="s">
        <v>485</v>
      </c>
      <c r="C1934" t="s">
        <v>215</v>
      </c>
      <c r="D1934" t="s">
        <v>840</v>
      </c>
      <c r="E1934" t="s">
        <v>803</v>
      </c>
      <c r="F1934">
        <v>27072</v>
      </c>
    </row>
    <row r="1935" spans="1:6">
      <c r="A1935" t="s">
        <v>828</v>
      </c>
      <c r="B1935" t="s">
        <v>485</v>
      </c>
      <c r="C1935" t="s">
        <v>215</v>
      </c>
      <c r="D1935" t="s">
        <v>840</v>
      </c>
      <c r="E1935" t="s">
        <v>78</v>
      </c>
      <c r="F1935">
        <v>13942</v>
      </c>
    </row>
    <row r="1936" spans="1:6">
      <c r="A1936" t="s">
        <v>828</v>
      </c>
      <c r="B1936" t="s">
        <v>485</v>
      </c>
      <c r="C1936" t="s">
        <v>215</v>
      </c>
      <c r="D1936" t="s">
        <v>840</v>
      </c>
      <c r="E1936" t="s">
        <v>75</v>
      </c>
      <c r="F1936">
        <v>15296</v>
      </c>
    </row>
    <row r="1937" spans="1:6">
      <c r="A1937" t="s">
        <v>828</v>
      </c>
      <c r="B1937" t="s">
        <v>485</v>
      </c>
      <c r="C1937" t="s">
        <v>215</v>
      </c>
      <c r="D1937" t="s">
        <v>840</v>
      </c>
      <c r="E1937" t="s">
        <v>802</v>
      </c>
      <c r="F1937">
        <v>3193</v>
      </c>
    </row>
    <row r="1938" spans="1:6">
      <c r="A1938" t="s">
        <v>828</v>
      </c>
      <c r="B1938" t="s">
        <v>485</v>
      </c>
      <c r="C1938" t="s">
        <v>215</v>
      </c>
      <c r="D1938" t="s">
        <v>840</v>
      </c>
      <c r="E1938" t="s">
        <v>71</v>
      </c>
      <c r="F1938">
        <v>2147</v>
      </c>
    </row>
    <row r="1939" spans="1:6">
      <c r="A1939" t="s">
        <v>828</v>
      </c>
      <c r="B1939" t="s">
        <v>485</v>
      </c>
      <c r="C1939" t="s">
        <v>215</v>
      </c>
      <c r="D1939" t="s">
        <v>840</v>
      </c>
      <c r="E1939" t="s">
        <v>73</v>
      </c>
      <c r="F1939">
        <v>209</v>
      </c>
    </row>
    <row r="1940" spans="1:6">
      <c r="A1940" t="s">
        <v>828</v>
      </c>
      <c r="B1940" t="s">
        <v>485</v>
      </c>
      <c r="C1940" t="s">
        <v>215</v>
      </c>
      <c r="D1940" t="s">
        <v>840</v>
      </c>
      <c r="E1940" t="s">
        <v>800</v>
      </c>
      <c r="F1940">
        <v>9</v>
      </c>
    </row>
    <row r="1941" spans="1:6">
      <c r="A1941" t="s">
        <v>828</v>
      </c>
      <c r="B1941" t="s">
        <v>485</v>
      </c>
      <c r="C1941" t="s">
        <v>215</v>
      </c>
      <c r="D1941" t="s">
        <v>839</v>
      </c>
      <c r="E1941" t="s">
        <v>70</v>
      </c>
      <c r="F1941">
        <v>56976</v>
      </c>
    </row>
    <row r="1942" spans="1:6">
      <c r="A1942" t="s">
        <v>828</v>
      </c>
      <c r="B1942" t="s">
        <v>485</v>
      </c>
      <c r="C1942" t="s">
        <v>215</v>
      </c>
      <c r="D1942" t="s">
        <v>839</v>
      </c>
      <c r="E1942" t="s">
        <v>72</v>
      </c>
      <c r="F1942">
        <v>19851</v>
      </c>
    </row>
    <row r="1943" spans="1:6">
      <c r="A1943" t="s">
        <v>828</v>
      </c>
      <c r="B1943" t="s">
        <v>485</v>
      </c>
      <c r="C1943" t="s">
        <v>215</v>
      </c>
      <c r="D1943" t="s">
        <v>839</v>
      </c>
      <c r="E1943" t="s">
        <v>804</v>
      </c>
      <c r="F1943">
        <v>10502</v>
      </c>
    </row>
    <row r="1944" spans="1:6">
      <c r="A1944" t="s">
        <v>828</v>
      </c>
      <c r="B1944" t="s">
        <v>485</v>
      </c>
      <c r="C1944" t="s">
        <v>215</v>
      </c>
      <c r="D1944" t="s">
        <v>839</v>
      </c>
      <c r="E1944" t="s">
        <v>803</v>
      </c>
      <c r="F1944">
        <v>11059</v>
      </c>
    </row>
    <row r="1945" spans="1:6">
      <c r="A1945" t="s">
        <v>828</v>
      </c>
      <c r="B1945" t="s">
        <v>485</v>
      </c>
      <c r="C1945" t="s">
        <v>215</v>
      </c>
      <c r="D1945" t="s">
        <v>839</v>
      </c>
      <c r="E1945" t="s">
        <v>78</v>
      </c>
      <c r="F1945">
        <v>5902</v>
      </c>
    </row>
    <row r="1946" spans="1:6">
      <c r="A1946" t="s">
        <v>828</v>
      </c>
      <c r="B1946" t="s">
        <v>485</v>
      </c>
      <c r="C1946" t="s">
        <v>215</v>
      </c>
      <c r="D1946" t="s">
        <v>839</v>
      </c>
      <c r="E1946" t="s">
        <v>75</v>
      </c>
      <c r="F1946">
        <v>7364</v>
      </c>
    </row>
    <row r="1947" spans="1:6">
      <c r="A1947" t="s">
        <v>828</v>
      </c>
      <c r="B1947" t="s">
        <v>485</v>
      </c>
      <c r="C1947" t="s">
        <v>215</v>
      </c>
      <c r="D1947" t="s">
        <v>839</v>
      </c>
      <c r="E1947" t="s">
        <v>802</v>
      </c>
      <c r="F1947">
        <v>1164</v>
      </c>
    </row>
    <row r="1948" spans="1:6">
      <c r="A1948" t="s">
        <v>828</v>
      </c>
      <c r="B1948" t="s">
        <v>485</v>
      </c>
      <c r="C1948" t="s">
        <v>215</v>
      </c>
      <c r="D1948" t="s">
        <v>839</v>
      </c>
      <c r="E1948" t="s">
        <v>71</v>
      </c>
      <c r="F1948">
        <v>1019</v>
      </c>
    </row>
    <row r="1949" spans="1:6">
      <c r="A1949" t="s">
        <v>828</v>
      </c>
      <c r="B1949" t="s">
        <v>485</v>
      </c>
      <c r="C1949" t="s">
        <v>215</v>
      </c>
      <c r="D1949" t="s">
        <v>839</v>
      </c>
      <c r="E1949" t="s">
        <v>73</v>
      </c>
      <c r="F1949">
        <v>111</v>
      </c>
    </row>
    <row r="1950" spans="1:6">
      <c r="A1950" t="s">
        <v>828</v>
      </c>
      <c r="B1950" t="s">
        <v>485</v>
      </c>
      <c r="C1950" t="s">
        <v>215</v>
      </c>
      <c r="D1950" t="s">
        <v>839</v>
      </c>
      <c r="E1950" t="s">
        <v>800</v>
      </c>
      <c r="F1950">
        <v>4</v>
      </c>
    </row>
    <row r="1951" spans="1:6">
      <c r="A1951" t="s">
        <v>828</v>
      </c>
      <c r="B1951" t="s">
        <v>485</v>
      </c>
      <c r="C1951" t="s">
        <v>215</v>
      </c>
      <c r="D1951" t="s">
        <v>838</v>
      </c>
      <c r="E1951" t="s">
        <v>70</v>
      </c>
      <c r="F1951">
        <v>9551</v>
      </c>
    </row>
    <row r="1952" spans="1:6">
      <c r="A1952" t="s">
        <v>828</v>
      </c>
      <c r="B1952" t="s">
        <v>485</v>
      </c>
      <c r="C1952" t="s">
        <v>215</v>
      </c>
      <c r="D1952" t="s">
        <v>838</v>
      </c>
      <c r="E1952" t="s">
        <v>72</v>
      </c>
      <c r="F1952">
        <v>3510</v>
      </c>
    </row>
    <row r="1953" spans="1:6">
      <c r="A1953" t="s">
        <v>828</v>
      </c>
      <c r="B1953" t="s">
        <v>485</v>
      </c>
      <c r="C1953" t="s">
        <v>215</v>
      </c>
      <c r="D1953" t="s">
        <v>838</v>
      </c>
      <c r="E1953" t="s">
        <v>804</v>
      </c>
      <c r="F1953">
        <v>1943</v>
      </c>
    </row>
    <row r="1954" spans="1:6">
      <c r="A1954" t="s">
        <v>828</v>
      </c>
      <c r="B1954" t="s">
        <v>485</v>
      </c>
      <c r="C1954" t="s">
        <v>215</v>
      </c>
      <c r="D1954" t="s">
        <v>838</v>
      </c>
      <c r="E1954" t="s">
        <v>803</v>
      </c>
      <c r="F1954">
        <v>1540</v>
      </c>
    </row>
    <row r="1955" spans="1:6">
      <c r="A1955" t="s">
        <v>828</v>
      </c>
      <c r="B1955" t="s">
        <v>485</v>
      </c>
      <c r="C1955" t="s">
        <v>215</v>
      </c>
      <c r="D1955" t="s">
        <v>838</v>
      </c>
      <c r="E1955" t="s">
        <v>78</v>
      </c>
      <c r="F1955">
        <v>951</v>
      </c>
    </row>
    <row r="1956" spans="1:6">
      <c r="A1956" t="s">
        <v>828</v>
      </c>
      <c r="B1956" t="s">
        <v>485</v>
      </c>
      <c r="C1956" t="s">
        <v>215</v>
      </c>
      <c r="D1956" t="s">
        <v>838</v>
      </c>
      <c r="E1956" t="s">
        <v>75</v>
      </c>
      <c r="F1956">
        <v>1218</v>
      </c>
    </row>
    <row r="1957" spans="1:6">
      <c r="A1957" t="s">
        <v>828</v>
      </c>
      <c r="B1957" t="s">
        <v>485</v>
      </c>
      <c r="C1957" t="s">
        <v>215</v>
      </c>
      <c r="D1957" t="s">
        <v>838</v>
      </c>
      <c r="E1957" t="s">
        <v>802</v>
      </c>
      <c r="F1957">
        <v>236</v>
      </c>
    </row>
    <row r="1958" spans="1:6">
      <c r="A1958" t="s">
        <v>828</v>
      </c>
      <c r="B1958" t="s">
        <v>485</v>
      </c>
      <c r="C1958" t="s">
        <v>215</v>
      </c>
      <c r="D1958" t="s">
        <v>838</v>
      </c>
      <c r="E1958" t="s">
        <v>71</v>
      </c>
      <c r="F1958">
        <v>153</v>
      </c>
    </row>
    <row r="1959" spans="1:6">
      <c r="A1959" t="s">
        <v>828</v>
      </c>
      <c r="B1959" t="s">
        <v>485</v>
      </c>
      <c r="C1959" t="s">
        <v>215</v>
      </c>
      <c r="D1959" t="s">
        <v>837</v>
      </c>
      <c r="E1959" t="s">
        <v>70</v>
      </c>
      <c r="F1959">
        <v>1266</v>
      </c>
    </row>
    <row r="1960" spans="1:6">
      <c r="A1960" t="s">
        <v>828</v>
      </c>
      <c r="B1960" t="s">
        <v>485</v>
      </c>
      <c r="C1960" t="s">
        <v>215</v>
      </c>
      <c r="D1960" t="s">
        <v>837</v>
      </c>
      <c r="E1960" t="s">
        <v>72</v>
      </c>
      <c r="F1960">
        <v>506</v>
      </c>
    </row>
    <row r="1961" spans="1:6">
      <c r="A1961" t="s">
        <v>828</v>
      </c>
      <c r="B1961" t="s">
        <v>485</v>
      </c>
      <c r="C1961" t="s">
        <v>215</v>
      </c>
      <c r="D1961" t="s">
        <v>837</v>
      </c>
      <c r="E1961" t="s">
        <v>804</v>
      </c>
      <c r="F1961">
        <v>259</v>
      </c>
    </row>
    <row r="1962" spans="1:6">
      <c r="A1962" t="s">
        <v>828</v>
      </c>
      <c r="B1962" t="s">
        <v>485</v>
      </c>
      <c r="C1962" t="s">
        <v>215</v>
      </c>
      <c r="D1962" t="s">
        <v>837</v>
      </c>
      <c r="E1962" t="s">
        <v>803</v>
      </c>
      <c r="F1962">
        <v>211</v>
      </c>
    </row>
    <row r="1963" spans="1:6">
      <c r="A1963" t="s">
        <v>828</v>
      </c>
      <c r="B1963" t="s">
        <v>485</v>
      </c>
      <c r="C1963" t="s">
        <v>215</v>
      </c>
      <c r="D1963" t="s">
        <v>837</v>
      </c>
      <c r="E1963" t="s">
        <v>78</v>
      </c>
      <c r="F1963">
        <v>106</v>
      </c>
    </row>
    <row r="1964" spans="1:6">
      <c r="A1964" t="s">
        <v>828</v>
      </c>
      <c r="B1964" t="s">
        <v>485</v>
      </c>
      <c r="C1964" t="s">
        <v>215</v>
      </c>
      <c r="D1964" t="s">
        <v>837</v>
      </c>
      <c r="E1964" t="s">
        <v>75</v>
      </c>
      <c r="F1964">
        <v>154</v>
      </c>
    </row>
    <row r="1965" spans="1:6">
      <c r="A1965" t="s">
        <v>828</v>
      </c>
      <c r="B1965" t="s">
        <v>485</v>
      </c>
      <c r="C1965" t="s">
        <v>215</v>
      </c>
      <c r="D1965" t="s">
        <v>837</v>
      </c>
      <c r="E1965" t="s">
        <v>802</v>
      </c>
      <c r="F1965">
        <v>19</v>
      </c>
    </row>
    <row r="1966" spans="1:6">
      <c r="A1966" t="s">
        <v>828</v>
      </c>
      <c r="B1966" t="s">
        <v>485</v>
      </c>
      <c r="C1966" t="s">
        <v>215</v>
      </c>
      <c r="D1966" t="s">
        <v>837</v>
      </c>
      <c r="E1966" t="s">
        <v>71</v>
      </c>
      <c r="F1966">
        <v>11</v>
      </c>
    </row>
    <row r="1967" spans="1:6">
      <c r="A1967" t="s">
        <v>828</v>
      </c>
      <c r="B1967" t="s">
        <v>485</v>
      </c>
      <c r="C1967" t="s">
        <v>215</v>
      </c>
      <c r="D1967" t="s">
        <v>829</v>
      </c>
      <c r="E1967" t="s">
        <v>70</v>
      </c>
      <c r="F1967">
        <v>705709</v>
      </c>
    </row>
    <row r="1968" spans="1:6">
      <c r="A1968" t="s">
        <v>828</v>
      </c>
      <c r="B1968" t="s">
        <v>485</v>
      </c>
      <c r="C1968" t="s">
        <v>215</v>
      </c>
      <c r="D1968" t="s">
        <v>829</v>
      </c>
      <c r="E1968" t="s">
        <v>72</v>
      </c>
      <c r="F1968">
        <v>237373</v>
      </c>
    </row>
    <row r="1969" spans="1:6">
      <c r="A1969" t="s">
        <v>828</v>
      </c>
      <c r="B1969" t="s">
        <v>485</v>
      </c>
      <c r="C1969" t="s">
        <v>215</v>
      </c>
      <c r="D1969" t="s">
        <v>829</v>
      </c>
      <c r="E1969" t="s">
        <v>804</v>
      </c>
      <c r="F1969">
        <v>149446</v>
      </c>
    </row>
    <row r="1970" spans="1:6">
      <c r="A1970" t="s">
        <v>828</v>
      </c>
      <c r="B1970" t="s">
        <v>485</v>
      </c>
      <c r="C1970" t="s">
        <v>215</v>
      </c>
      <c r="D1970" t="s">
        <v>829</v>
      </c>
      <c r="E1970" t="s">
        <v>803</v>
      </c>
      <c r="F1970">
        <v>145564</v>
      </c>
    </row>
    <row r="1971" spans="1:6">
      <c r="A1971" t="s">
        <v>828</v>
      </c>
      <c r="B1971" t="s">
        <v>485</v>
      </c>
      <c r="C1971" t="s">
        <v>215</v>
      </c>
      <c r="D1971" t="s">
        <v>829</v>
      </c>
      <c r="E1971" t="s">
        <v>78</v>
      </c>
      <c r="F1971">
        <v>83017</v>
      </c>
    </row>
    <row r="1972" spans="1:6">
      <c r="A1972" t="s">
        <v>828</v>
      </c>
      <c r="B1972" t="s">
        <v>485</v>
      </c>
      <c r="C1972" t="s">
        <v>215</v>
      </c>
      <c r="D1972" t="s">
        <v>829</v>
      </c>
      <c r="E1972" t="s">
        <v>75</v>
      </c>
      <c r="F1972">
        <v>60687</v>
      </c>
    </row>
    <row r="1973" spans="1:6">
      <c r="A1973" t="s">
        <v>828</v>
      </c>
      <c r="B1973" t="s">
        <v>485</v>
      </c>
      <c r="C1973" t="s">
        <v>215</v>
      </c>
      <c r="D1973" t="s">
        <v>829</v>
      </c>
      <c r="E1973" t="s">
        <v>802</v>
      </c>
      <c r="F1973">
        <v>13801</v>
      </c>
    </row>
    <row r="1974" spans="1:6">
      <c r="A1974" t="s">
        <v>828</v>
      </c>
      <c r="B1974" t="s">
        <v>485</v>
      </c>
      <c r="C1974" t="s">
        <v>215</v>
      </c>
      <c r="D1974" t="s">
        <v>829</v>
      </c>
      <c r="E1974" t="s">
        <v>71</v>
      </c>
      <c r="F1974">
        <v>11172</v>
      </c>
    </row>
    <row r="1975" spans="1:6">
      <c r="A1975" t="s">
        <v>828</v>
      </c>
      <c r="B1975" t="s">
        <v>485</v>
      </c>
      <c r="C1975" t="s">
        <v>215</v>
      </c>
      <c r="D1975" t="s">
        <v>829</v>
      </c>
      <c r="E1975" t="s">
        <v>73</v>
      </c>
      <c r="F1975">
        <v>4464</v>
      </c>
    </row>
    <row r="1976" spans="1:6">
      <c r="A1976" t="s">
        <v>828</v>
      </c>
      <c r="B1976" t="s">
        <v>485</v>
      </c>
      <c r="C1976" t="s">
        <v>215</v>
      </c>
      <c r="D1976" t="s">
        <v>829</v>
      </c>
      <c r="E1976" t="s">
        <v>800</v>
      </c>
      <c r="F1976">
        <v>185</v>
      </c>
    </row>
    <row r="1977" spans="1:6">
      <c r="A1977" t="s">
        <v>828</v>
      </c>
      <c r="B1977" t="s">
        <v>485</v>
      </c>
      <c r="C1977" t="s">
        <v>215</v>
      </c>
      <c r="D1977" t="s">
        <v>836</v>
      </c>
      <c r="E1977" t="s">
        <v>70</v>
      </c>
      <c r="F1977">
        <v>705484</v>
      </c>
    </row>
    <row r="1978" spans="1:6">
      <c r="A1978" t="s">
        <v>828</v>
      </c>
      <c r="B1978" t="s">
        <v>485</v>
      </c>
      <c r="C1978" t="s">
        <v>215</v>
      </c>
      <c r="D1978" t="s">
        <v>836</v>
      </c>
      <c r="E1978" t="s">
        <v>72</v>
      </c>
      <c r="F1978">
        <v>234397</v>
      </c>
    </row>
    <row r="1979" spans="1:6">
      <c r="A1979" t="s">
        <v>828</v>
      </c>
      <c r="B1979" t="s">
        <v>485</v>
      </c>
      <c r="C1979" t="s">
        <v>215</v>
      </c>
      <c r="D1979" t="s">
        <v>836</v>
      </c>
      <c r="E1979" t="s">
        <v>804</v>
      </c>
      <c r="F1979">
        <v>147121</v>
      </c>
    </row>
    <row r="1980" spans="1:6">
      <c r="A1980" t="s">
        <v>828</v>
      </c>
      <c r="B1980" t="s">
        <v>485</v>
      </c>
      <c r="C1980" t="s">
        <v>215</v>
      </c>
      <c r="D1980" t="s">
        <v>836</v>
      </c>
      <c r="E1980" t="s">
        <v>803</v>
      </c>
      <c r="F1980">
        <v>144794</v>
      </c>
    </row>
    <row r="1981" spans="1:6">
      <c r="A1981" t="s">
        <v>828</v>
      </c>
      <c r="B1981" t="s">
        <v>485</v>
      </c>
      <c r="C1981" t="s">
        <v>215</v>
      </c>
      <c r="D1981" t="s">
        <v>836</v>
      </c>
      <c r="E1981" t="s">
        <v>78</v>
      </c>
      <c r="F1981">
        <v>79738</v>
      </c>
    </row>
    <row r="1982" spans="1:6">
      <c r="A1982" t="s">
        <v>828</v>
      </c>
      <c r="B1982" t="s">
        <v>485</v>
      </c>
      <c r="C1982" t="s">
        <v>215</v>
      </c>
      <c r="D1982" t="s">
        <v>836</v>
      </c>
      <c r="E1982" t="s">
        <v>75</v>
      </c>
      <c r="F1982">
        <v>67454</v>
      </c>
    </row>
    <row r="1983" spans="1:6">
      <c r="A1983" t="s">
        <v>828</v>
      </c>
      <c r="B1983" t="s">
        <v>485</v>
      </c>
      <c r="C1983" t="s">
        <v>215</v>
      </c>
      <c r="D1983" t="s">
        <v>836</v>
      </c>
      <c r="E1983" t="s">
        <v>802</v>
      </c>
      <c r="F1983">
        <v>15314</v>
      </c>
    </row>
    <row r="1984" spans="1:6">
      <c r="A1984" t="s">
        <v>828</v>
      </c>
      <c r="B1984" t="s">
        <v>485</v>
      </c>
      <c r="C1984" t="s">
        <v>215</v>
      </c>
      <c r="D1984" t="s">
        <v>836</v>
      </c>
      <c r="E1984" t="s">
        <v>71</v>
      </c>
      <c r="F1984">
        <v>11944</v>
      </c>
    </row>
    <row r="1985" spans="1:6">
      <c r="A1985" t="s">
        <v>828</v>
      </c>
      <c r="B1985" t="s">
        <v>485</v>
      </c>
      <c r="C1985" t="s">
        <v>215</v>
      </c>
      <c r="D1985" t="s">
        <v>836</v>
      </c>
      <c r="E1985" t="s">
        <v>73</v>
      </c>
      <c r="F1985">
        <v>4590</v>
      </c>
    </row>
    <row r="1986" spans="1:6">
      <c r="A1986" t="s">
        <v>828</v>
      </c>
      <c r="B1986" t="s">
        <v>485</v>
      </c>
      <c r="C1986" t="s">
        <v>215</v>
      </c>
      <c r="D1986" t="s">
        <v>836</v>
      </c>
      <c r="E1986" t="s">
        <v>800</v>
      </c>
      <c r="F1986">
        <v>132</v>
      </c>
    </row>
    <row r="1987" spans="1:6">
      <c r="A1987" t="s">
        <v>828</v>
      </c>
      <c r="B1987" t="s">
        <v>485</v>
      </c>
      <c r="C1987" t="s">
        <v>214</v>
      </c>
      <c r="D1987" t="s">
        <v>580</v>
      </c>
      <c r="E1987" t="s">
        <v>70</v>
      </c>
      <c r="F1987">
        <v>91709</v>
      </c>
    </row>
    <row r="1988" spans="1:6">
      <c r="A1988" t="s">
        <v>828</v>
      </c>
      <c r="B1988" t="s">
        <v>485</v>
      </c>
      <c r="C1988" t="s">
        <v>214</v>
      </c>
      <c r="D1988" t="s">
        <v>580</v>
      </c>
      <c r="E1988" t="s">
        <v>72</v>
      </c>
      <c r="F1988">
        <v>33906</v>
      </c>
    </row>
    <row r="1989" spans="1:6">
      <c r="A1989" t="s">
        <v>828</v>
      </c>
      <c r="B1989" t="s">
        <v>485</v>
      </c>
      <c r="C1989" t="s">
        <v>214</v>
      </c>
      <c r="D1989" t="s">
        <v>580</v>
      </c>
      <c r="E1989" t="s">
        <v>804</v>
      </c>
      <c r="F1989">
        <v>18472</v>
      </c>
    </row>
    <row r="1990" spans="1:6">
      <c r="A1990" t="s">
        <v>828</v>
      </c>
      <c r="B1990" t="s">
        <v>485</v>
      </c>
      <c r="C1990" t="s">
        <v>214</v>
      </c>
      <c r="D1990" t="s">
        <v>580</v>
      </c>
      <c r="E1990" t="s">
        <v>803</v>
      </c>
      <c r="F1990">
        <v>22704</v>
      </c>
    </row>
    <row r="1991" spans="1:6">
      <c r="A1991" t="s">
        <v>828</v>
      </c>
      <c r="B1991" t="s">
        <v>485</v>
      </c>
      <c r="C1991" t="s">
        <v>214</v>
      </c>
      <c r="D1991" t="s">
        <v>580</v>
      </c>
      <c r="E1991" t="s">
        <v>78</v>
      </c>
      <c r="F1991">
        <v>8588</v>
      </c>
    </row>
    <row r="1992" spans="1:6">
      <c r="A1992" t="s">
        <v>828</v>
      </c>
      <c r="B1992" t="s">
        <v>485</v>
      </c>
      <c r="C1992" t="s">
        <v>214</v>
      </c>
      <c r="D1992" t="s">
        <v>580</v>
      </c>
      <c r="E1992" t="s">
        <v>75</v>
      </c>
      <c r="F1992">
        <v>5655</v>
      </c>
    </row>
    <row r="1993" spans="1:6">
      <c r="A1993" t="s">
        <v>828</v>
      </c>
      <c r="B1993" t="s">
        <v>485</v>
      </c>
      <c r="C1993" t="s">
        <v>214</v>
      </c>
      <c r="D1993" t="s">
        <v>580</v>
      </c>
      <c r="E1993" t="s">
        <v>802</v>
      </c>
      <c r="F1993">
        <v>860</v>
      </c>
    </row>
    <row r="1994" spans="1:6">
      <c r="A1994" t="s">
        <v>828</v>
      </c>
      <c r="B1994" t="s">
        <v>485</v>
      </c>
      <c r="C1994" t="s">
        <v>214</v>
      </c>
      <c r="D1994" t="s">
        <v>580</v>
      </c>
      <c r="E1994" t="s">
        <v>71</v>
      </c>
      <c r="F1994">
        <v>1200</v>
      </c>
    </row>
    <row r="1995" spans="1:6">
      <c r="A1995" t="s">
        <v>828</v>
      </c>
      <c r="B1995" t="s">
        <v>485</v>
      </c>
      <c r="C1995" t="s">
        <v>214</v>
      </c>
      <c r="D1995" t="s">
        <v>580</v>
      </c>
      <c r="E1995" t="s">
        <v>73</v>
      </c>
      <c r="F1995">
        <v>287</v>
      </c>
    </row>
    <row r="1996" spans="1:6">
      <c r="A1996" t="s">
        <v>828</v>
      </c>
      <c r="B1996" t="s">
        <v>485</v>
      </c>
      <c r="C1996" t="s">
        <v>214</v>
      </c>
      <c r="D1996" t="s">
        <v>580</v>
      </c>
      <c r="E1996" t="s">
        <v>800</v>
      </c>
      <c r="F1996">
        <v>37</v>
      </c>
    </row>
    <row r="1997" spans="1:6">
      <c r="A1997" t="s">
        <v>828</v>
      </c>
      <c r="B1997" t="s">
        <v>485</v>
      </c>
      <c r="C1997" t="s">
        <v>214</v>
      </c>
      <c r="D1997" t="s">
        <v>579</v>
      </c>
      <c r="E1997" t="s">
        <v>70</v>
      </c>
      <c r="F1997">
        <v>487834</v>
      </c>
    </row>
    <row r="1998" spans="1:6">
      <c r="A1998" t="s">
        <v>828</v>
      </c>
      <c r="B1998" t="s">
        <v>485</v>
      </c>
      <c r="C1998" t="s">
        <v>214</v>
      </c>
      <c r="D1998" t="s">
        <v>579</v>
      </c>
      <c r="E1998" t="s">
        <v>72</v>
      </c>
      <c r="F1998">
        <v>179308</v>
      </c>
    </row>
    <row r="1999" spans="1:6">
      <c r="A1999" t="s">
        <v>828</v>
      </c>
      <c r="B1999" t="s">
        <v>485</v>
      </c>
      <c r="C1999" t="s">
        <v>214</v>
      </c>
      <c r="D1999" t="s">
        <v>579</v>
      </c>
      <c r="E1999" t="s">
        <v>804</v>
      </c>
      <c r="F1999">
        <v>107759</v>
      </c>
    </row>
    <row r="2000" spans="1:6">
      <c r="A2000" t="s">
        <v>828</v>
      </c>
      <c r="B2000" t="s">
        <v>485</v>
      </c>
      <c r="C2000" t="s">
        <v>214</v>
      </c>
      <c r="D2000" t="s">
        <v>579</v>
      </c>
      <c r="E2000" t="s">
        <v>803</v>
      </c>
      <c r="F2000">
        <v>113343</v>
      </c>
    </row>
    <row r="2001" spans="1:6">
      <c r="A2001" t="s">
        <v>828</v>
      </c>
      <c r="B2001" t="s">
        <v>485</v>
      </c>
      <c r="C2001" t="s">
        <v>214</v>
      </c>
      <c r="D2001" t="s">
        <v>579</v>
      </c>
      <c r="E2001" t="s">
        <v>78</v>
      </c>
      <c r="F2001">
        <v>40969</v>
      </c>
    </row>
    <row r="2002" spans="1:6">
      <c r="A2002" t="s">
        <v>828</v>
      </c>
      <c r="B2002" t="s">
        <v>485</v>
      </c>
      <c r="C2002" t="s">
        <v>214</v>
      </c>
      <c r="D2002" t="s">
        <v>579</v>
      </c>
      <c r="E2002" t="s">
        <v>75</v>
      </c>
      <c r="F2002">
        <v>31932</v>
      </c>
    </row>
    <row r="2003" spans="1:6">
      <c r="A2003" t="s">
        <v>828</v>
      </c>
      <c r="B2003" t="s">
        <v>485</v>
      </c>
      <c r="C2003" t="s">
        <v>214</v>
      </c>
      <c r="D2003" t="s">
        <v>579</v>
      </c>
      <c r="E2003" t="s">
        <v>802</v>
      </c>
      <c r="F2003">
        <v>5491</v>
      </c>
    </row>
    <row r="2004" spans="1:6">
      <c r="A2004" t="s">
        <v>828</v>
      </c>
      <c r="B2004" t="s">
        <v>485</v>
      </c>
      <c r="C2004" t="s">
        <v>214</v>
      </c>
      <c r="D2004" t="s">
        <v>579</v>
      </c>
      <c r="E2004" t="s">
        <v>71</v>
      </c>
      <c r="F2004">
        <v>7392</v>
      </c>
    </row>
    <row r="2005" spans="1:6">
      <c r="A2005" t="s">
        <v>828</v>
      </c>
      <c r="B2005" t="s">
        <v>485</v>
      </c>
      <c r="C2005" t="s">
        <v>214</v>
      </c>
      <c r="D2005" t="s">
        <v>579</v>
      </c>
      <c r="E2005" t="s">
        <v>73</v>
      </c>
      <c r="F2005">
        <v>1535</v>
      </c>
    </row>
    <row r="2006" spans="1:6">
      <c r="A2006" t="s">
        <v>828</v>
      </c>
      <c r="B2006" t="s">
        <v>485</v>
      </c>
      <c r="C2006" t="s">
        <v>214</v>
      </c>
      <c r="D2006" t="s">
        <v>579</v>
      </c>
      <c r="E2006" t="s">
        <v>800</v>
      </c>
      <c r="F2006">
        <v>105</v>
      </c>
    </row>
    <row r="2007" spans="1:6">
      <c r="A2007" t="s">
        <v>828</v>
      </c>
      <c r="B2007" t="s">
        <v>485</v>
      </c>
      <c r="C2007" t="s">
        <v>214</v>
      </c>
      <c r="D2007" t="s">
        <v>578</v>
      </c>
      <c r="E2007" t="s">
        <v>70</v>
      </c>
      <c r="F2007">
        <v>527883</v>
      </c>
    </row>
    <row r="2008" spans="1:6">
      <c r="A2008" t="s">
        <v>828</v>
      </c>
      <c r="B2008" t="s">
        <v>485</v>
      </c>
      <c r="C2008" t="s">
        <v>214</v>
      </c>
      <c r="D2008" t="s">
        <v>578</v>
      </c>
      <c r="E2008" t="s">
        <v>72</v>
      </c>
      <c r="F2008">
        <v>188255</v>
      </c>
    </row>
    <row r="2009" spans="1:6">
      <c r="A2009" t="s">
        <v>828</v>
      </c>
      <c r="B2009" t="s">
        <v>485</v>
      </c>
      <c r="C2009" t="s">
        <v>214</v>
      </c>
      <c r="D2009" t="s">
        <v>578</v>
      </c>
      <c r="E2009" t="s">
        <v>804</v>
      </c>
      <c r="F2009">
        <v>116020</v>
      </c>
    </row>
    <row r="2010" spans="1:6">
      <c r="A2010" t="s">
        <v>828</v>
      </c>
      <c r="B2010" t="s">
        <v>485</v>
      </c>
      <c r="C2010" t="s">
        <v>214</v>
      </c>
      <c r="D2010" t="s">
        <v>578</v>
      </c>
      <c r="E2010" t="s">
        <v>803</v>
      </c>
      <c r="F2010">
        <v>116387</v>
      </c>
    </row>
    <row r="2011" spans="1:6">
      <c r="A2011" t="s">
        <v>828</v>
      </c>
      <c r="B2011" t="s">
        <v>485</v>
      </c>
      <c r="C2011" t="s">
        <v>214</v>
      </c>
      <c r="D2011" t="s">
        <v>578</v>
      </c>
      <c r="E2011" t="s">
        <v>78</v>
      </c>
      <c r="F2011">
        <v>49247</v>
      </c>
    </row>
    <row r="2012" spans="1:6">
      <c r="A2012" t="s">
        <v>828</v>
      </c>
      <c r="B2012" t="s">
        <v>485</v>
      </c>
      <c r="C2012" t="s">
        <v>214</v>
      </c>
      <c r="D2012" t="s">
        <v>578</v>
      </c>
      <c r="E2012" t="s">
        <v>75</v>
      </c>
      <c r="F2012">
        <v>40370</v>
      </c>
    </row>
    <row r="2013" spans="1:6">
      <c r="A2013" t="s">
        <v>828</v>
      </c>
      <c r="B2013" t="s">
        <v>485</v>
      </c>
      <c r="C2013" t="s">
        <v>214</v>
      </c>
      <c r="D2013" t="s">
        <v>578</v>
      </c>
      <c r="E2013" t="s">
        <v>802</v>
      </c>
      <c r="F2013">
        <v>7239</v>
      </c>
    </row>
    <row r="2014" spans="1:6">
      <c r="A2014" t="s">
        <v>828</v>
      </c>
      <c r="B2014" t="s">
        <v>485</v>
      </c>
      <c r="C2014" t="s">
        <v>214</v>
      </c>
      <c r="D2014" t="s">
        <v>578</v>
      </c>
      <c r="E2014" t="s">
        <v>71</v>
      </c>
      <c r="F2014">
        <v>8211</v>
      </c>
    </row>
    <row r="2015" spans="1:6">
      <c r="A2015" t="s">
        <v>828</v>
      </c>
      <c r="B2015" t="s">
        <v>485</v>
      </c>
      <c r="C2015" t="s">
        <v>214</v>
      </c>
      <c r="D2015" t="s">
        <v>578</v>
      </c>
      <c r="E2015" t="s">
        <v>73</v>
      </c>
      <c r="F2015">
        <v>2041</v>
      </c>
    </row>
    <row r="2016" spans="1:6">
      <c r="A2016" t="s">
        <v>828</v>
      </c>
      <c r="B2016" t="s">
        <v>485</v>
      </c>
      <c r="C2016" t="s">
        <v>214</v>
      </c>
      <c r="D2016" t="s">
        <v>578</v>
      </c>
      <c r="E2016" t="s">
        <v>800</v>
      </c>
      <c r="F2016">
        <v>113</v>
      </c>
    </row>
    <row r="2017" spans="1:6">
      <c r="A2017" t="s">
        <v>828</v>
      </c>
      <c r="B2017" t="s">
        <v>485</v>
      </c>
      <c r="C2017" t="s">
        <v>214</v>
      </c>
      <c r="D2017" t="s">
        <v>835</v>
      </c>
      <c r="E2017" t="s">
        <v>70</v>
      </c>
      <c r="F2017">
        <v>474142</v>
      </c>
    </row>
    <row r="2018" spans="1:6">
      <c r="A2018" t="s">
        <v>828</v>
      </c>
      <c r="B2018" t="s">
        <v>485</v>
      </c>
      <c r="C2018" t="s">
        <v>214</v>
      </c>
      <c r="D2018" t="s">
        <v>835</v>
      </c>
      <c r="E2018" t="s">
        <v>72</v>
      </c>
      <c r="F2018">
        <v>164088</v>
      </c>
    </row>
    <row r="2019" spans="1:6">
      <c r="A2019" t="s">
        <v>828</v>
      </c>
      <c r="B2019" t="s">
        <v>485</v>
      </c>
      <c r="C2019" t="s">
        <v>214</v>
      </c>
      <c r="D2019" t="s">
        <v>835</v>
      </c>
      <c r="E2019" t="s">
        <v>804</v>
      </c>
      <c r="F2019">
        <v>100206</v>
      </c>
    </row>
    <row r="2020" spans="1:6">
      <c r="A2020" t="s">
        <v>828</v>
      </c>
      <c r="B2020" t="s">
        <v>485</v>
      </c>
      <c r="C2020" t="s">
        <v>214</v>
      </c>
      <c r="D2020" t="s">
        <v>835</v>
      </c>
      <c r="E2020" t="s">
        <v>803</v>
      </c>
      <c r="F2020">
        <v>105509</v>
      </c>
    </row>
    <row r="2021" spans="1:6">
      <c r="A2021" t="s">
        <v>828</v>
      </c>
      <c r="B2021" t="s">
        <v>485</v>
      </c>
      <c r="C2021" t="s">
        <v>214</v>
      </c>
      <c r="D2021" t="s">
        <v>835</v>
      </c>
      <c r="E2021" t="s">
        <v>78</v>
      </c>
      <c r="F2021">
        <v>50120</v>
      </c>
    </row>
    <row r="2022" spans="1:6">
      <c r="A2022" t="s">
        <v>828</v>
      </c>
      <c r="B2022" t="s">
        <v>485</v>
      </c>
      <c r="C2022" t="s">
        <v>214</v>
      </c>
      <c r="D2022" t="s">
        <v>835</v>
      </c>
      <c r="E2022" t="s">
        <v>75</v>
      </c>
      <c r="F2022">
        <v>37279</v>
      </c>
    </row>
    <row r="2023" spans="1:6">
      <c r="A2023" t="s">
        <v>828</v>
      </c>
      <c r="B2023" t="s">
        <v>485</v>
      </c>
      <c r="C2023" t="s">
        <v>214</v>
      </c>
      <c r="D2023" t="s">
        <v>835</v>
      </c>
      <c r="E2023" t="s">
        <v>802</v>
      </c>
      <c r="F2023">
        <v>7354</v>
      </c>
    </row>
    <row r="2024" spans="1:6">
      <c r="A2024" t="s">
        <v>828</v>
      </c>
      <c r="B2024" t="s">
        <v>485</v>
      </c>
      <c r="C2024" t="s">
        <v>214</v>
      </c>
      <c r="D2024" t="s">
        <v>835</v>
      </c>
      <c r="E2024" t="s">
        <v>71</v>
      </c>
      <c r="F2024">
        <v>7329</v>
      </c>
    </row>
    <row r="2025" spans="1:6">
      <c r="A2025" t="s">
        <v>828</v>
      </c>
      <c r="B2025" t="s">
        <v>485</v>
      </c>
      <c r="C2025" t="s">
        <v>214</v>
      </c>
      <c r="D2025" t="s">
        <v>835</v>
      </c>
      <c r="E2025" t="s">
        <v>73</v>
      </c>
      <c r="F2025">
        <v>2160</v>
      </c>
    </row>
    <row r="2026" spans="1:6">
      <c r="A2026" t="s">
        <v>828</v>
      </c>
      <c r="B2026" t="s">
        <v>485</v>
      </c>
      <c r="C2026" t="s">
        <v>214</v>
      </c>
      <c r="D2026" t="s">
        <v>835</v>
      </c>
      <c r="E2026" t="s">
        <v>800</v>
      </c>
      <c r="F2026">
        <v>97</v>
      </c>
    </row>
    <row r="2027" spans="1:6">
      <c r="A2027" t="s">
        <v>828</v>
      </c>
      <c r="B2027" t="s">
        <v>485</v>
      </c>
      <c r="C2027" t="s">
        <v>214</v>
      </c>
      <c r="D2027" t="s">
        <v>834</v>
      </c>
      <c r="E2027" t="s">
        <v>70</v>
      </c>
      <c r="F2027">
        <v>518117</v>
      </c>
    </row>
    <row r="2028" spans="1:6">
      <c r="A2028" t="s">
        <v>828</v>
      </c>
      <c r="B2028" t="s">
        <v>485</v>
      </c>
      <c r="C2028" t="s">
        <v>214</v>
      </c>
      <c r="D2028" t="s">
        <v>834</v>
      </c>
      <c r="E2028" t="s">
        <v>72</v>
      </c>
      <c r="F2028">
        <v>166535</v>
      </c>
    </row>
    <row r="2029" spans="1:6">
      <c r="A2029" t="s">
        <v>828</v>
      </c>
      <c r="B2029" t="s">
        <v>485</v>
      </c>
      <c r="C2029" t="s">
        <v>214</v>
      </c>
      <c r="D2029" t="s">
        <v>834</v>
      </c>
      <c r="E2029" t="s">
        <v>804</v>
      </c>
      <c r="F2029">
        <v>108061</v>
      </c>
    </row>
    <row r="2030" spans="1:6">
      <c r="A2030" t="s">
        <v>828</v>
      </c>
      <c r="B2030" t="s">
        <v>485</v>
      </c>
      <c r="C2030" t="s">
        <v>214</v>
      </c>
      <c r="D2030" t="s">
        <v>834</v>
      </c>
      <c r="E2030" t="s">
        <v>803</v>
      </c>
      <c r="F2030">
        <v>112861</v>
      </c>
    </row>
    <row r="2031" spans="1:6">
      <c r="A2031" t="s">
        <v>828</v>
      </c>
      <c r="B2031" t="s">
        <v>485</v>
      </c>
      <c r="C2031" t="s">
        <v>214</v>
      </c>
      <c r="D2031" t="s">
        <v>834</v>
      </c>
      <c r="E2031" t="s">
        <v>78</v>
      </c>
      <c r="F2031">
        <v>63744</v>
      </c>
    </row>
    <row r="2032" spans="1:6">
      <c r="A2032" t="s">
        <v>828</v>
      </c>
      <c r="B2032" t="s">
        <v>485</v>
      </c>
      <c r="C2032" t="s">
        <v>214</v>
      </c>
      <c r="D2032" t="s">
        <v>834</v>
      </c>
      <c r="E2032" t="s">
        <v>75</v>
      </c>
      <c r="F2032">
        <v>44777</v>
      </c>
    </row>
    <row r="2033" spans="1:6">
      <c r="A2033" t="s">
        <v>828</v>
      </c>
      <c r="B2033" t="s">
        <v>485</v>
      </c>
      <c r="C2033" t="s">
        <v>214</v>
      </c>
      <c r="D2033" t="s">
        <v>834</v>
      </c>
      <c r="E2033" t="s">
        <v>802</v>
      </c>
      <c r="F2033">
        <v>10305</v>
      </c>
    </row>
    <row r="2034" spans="1:6">
      <c r="A2034" t="s">
        <v>828</v>
      </c>
      <c r="B2034" t="s">
        <v>485</v>
      </c>
      <c r="C2034" t="s">
        <v>214</v>
      </c>
      <c r="D2034" t="s">
        <v>834</v>
      </c>
      <c r="E2034" t="s">
        <v>71</v>
      </c>
      <c r="F2034">
        <v>8451</v>
      </c>
    </row>
    <row r="2035" spans="1:6">
      <c r="A2035" t="s">
        <v>828</v>
      </c>
      <c r="B2035" t="s">
        <v>485</v>
      </c>
      <c r="C2035" t="s">
        <v>214</v>
      </c>
      <c r="D2035" t="s">
        <v>834</v>
      </c>
      <c r="E2035" t="s">
        <v>73</v>
      </c>
      <c r="F2035">
        <v>3262</v>
      </c>
    </row>
    <row r="2036" spans="1:6">
      <c r="A2036" t="s">
        <v>828</v>
      </c>
      <c r="B2036" t="s">
        <v>485</v>
      </c>
      <c r="C2036" t="s">
        <v>214</v>
      </c>
      <c r="D2036" t="s">
        <v>834</v>
      </c>
      <c r="E2036" t="s">
        <v>800</v>
      </c>
      <c r="F2036">
        <v>121</v>
      </c>
    </row>
    <row r="2037" spans="1:6">
      <c r="A2037" t="s">
        <v>828</v>
      </c>
      <c r="B2037" t="s">
        <v>485</v>
      </c>
      <c r="C2037" t="s">
        <v>214</v>
      </c>
      <c r="D2037" t="s">
        <v>833</v>
      </c>
      <c r="E2037" t="s">
        <v>70</v>
      </c>
      <c r="F2037">
        <v>593985</v>
      </c>
    </row>
    <row r="2038" spans="1:6">
      <c r="A2038" t="s">
        <v>828</v>
      </c>
      <c r="B2038" t="s">
        <v>485</v>
      </c>
      <c r="C2038" t="s">
        <v>214</v>
      </c>
      <c r="D2038" t="s">
        <v>833</v>
      </c>
      <c r="E2038" t="s">
        <v>72</v>
      </c>
      <c r="F2038">
        <v>191271</v>
      </c>
    </row>
    <row r="2039" spans="1:6">
      <c r="A2039" t="s">
        <v>828</v>
      </c>
      <c r="B2039" t="s">
        <v>485</v>
      </c>
      <c r="C2039" t="s">
        <v>214</v>
      </c>
      <c r="D2039" t="s">
        <v>833</v>
      </c>
      <c r="E2039" t="s">
        <v>804</v>
      </c>
      <c r="F2039">
        <v>128830</v>
      </c>
    </row>
    <row r="2040" spans="1:6">
      <c r="A2040" t="s">
        <v>828</v>
      </c>
      <c r="B2040" t="s">
        <v>485</v>
      </c>
      <c r="C2040" t="s">
        <v>214</v>
      </c>
      <c r="D2040" t="s">
        <v>833</v>
      </c>
      <c r="E2040" t="s">
        <v>803</v>
      </c>
      <c r="F2040">
        <v>123213</v>
      </c>
    </row>
    <row r="2041" spans="1:6">
      <c r="A2041" t="s">
        <v>828</v>
      </c>
      <c r="B2041" t="s">
        <v>485</v>
      </c>
      <c r="C2041" t="s">
        <v>214</v>
      </c>
      <c r="D2041" t="s">
        <v>833</v>
      </c>
      <c r="E2041" t="s">
        <v>78</v>
      </c>
      <c r="F2041">
        <v>80453</v>
      </c>
    </row>
    <row r="2042" spans="1:6">
      <c r="A2042" t="s">
        <v>828</v>
      </c>
      <c r="B2042" t="s">
        <v>485</v>
      </c>
      <c r="C2042" t="s">
        <v>214</v>
      </c>
      <c r="D2042" t="s">
        <v>833</v>
      </c>
      <c r="E2042" t="s">
        <v>75</v>
      </c>
      <c r="F2042">
        <v>43809</v>
      </c>
    </row>
    <row r="2043" spans="1:6">
      <c r="A2043" t="s">
        <v>828</v>
      </c>
      <c r="B2043" t="s">
        <v>485</v>
      </c>
      <c r="C2043" t="s">
        <v>214</v>
      </c>
      <c r="D2043" t="s">
        <v>833</v>
      </c>
      <c r="E2043" t="s">
        <v>802</v>
      </c>
      <c r="F2043">
        <v>8910</v>
      </c>
    </row>
    <row r="2044" spans="1:6">
      <c r="A2044" t="s">
        <v>828</v>
      </c>
      <c r="B2044" t="s">
        <v>485</v>
      </c>
      <c r="C2044" t="s">
        <v>214</v>
      </c>
      <c r="D2044" t="s">
        <v>833</v>
      </c>
      <c r="E2044" t="s">
        <v>71</v>
      </c>
      <c r="F2044">
        <v>12775</v>
      </c>
    </row>
    <row r="2045" spans="1:6">
      <c r="A2045" t="s">
        <v>828</v>
      </c>
      <c r="B2045" t="s">
        <v>485</v>
      </c>
      <c r="C2045" t="s">
        <v>214</v>
      </c>
      <c r="D2045" t="s">
        <v>833</v>
      </c>
      <c r="E2045" t="s">
        <v>73</v>
      </c>
      <c r="F2045">
        <v>4592</v>
      </c>
    </row>
    <row r="2046" spans="1:6">
      <c r="A2046" t="s">
        <v>828</v>
      </c>
      <c r="B2046" t="s">
        <v>485</v>
      </c>
      <c r="C2046" t="s">
        <v>214</v>
      </c>
      <c r="D2046" t="s">
        <v>833</v>
      </c>
      <c r="E2046" t="s">
        <v>800</v>
      </c>
      <c r="F2046">
        <v>132</v>
      </c>
    </row>
    <row r="2047" spans="1:6">
      <c r="A2047" t="s">
        <v>828</v>
      </c>
      <c r="B2047" t="s">
        <v>485</v>
      </c>
      <c r="C2047" t="s">
        <v>214</v>
      </c>
      <c r="D2047" t="s">
        <v>832</v>
      </c>
      <c r="E2047" t="s">
        <v>70</v>
      </c>
      <c r="F2047">
        <v>738041</v>
      </c>
    </row>
    <row r="2048" spans="1:6">
      <c r="A2048" t="s">
        <v>828</v>
      </c>
      <c r="B2048" t="s">
        <v>485</v>
      </c>
      <c r="C2048" t="s">
        <v>214</v>
      </c>
      <c r="D2048" t="s">
        <v>832</v>
      </c>
      <c r="E2048" t="s">
        <v>72</v>
      </c>
      <c r="F2048">
        <v>253734</v>
      </c>
    </row>
    <row r="2049" spans="1:6">
      <c r="A2049" t="s">
        <v>828</v>
      </c>
      <c r="B2049" t="s">
        <v>485</v>
      </c>
      <c r="C2049" t="s">
        <v>214</v>
      </c>
      <c r="D2049" t="s">
        <v>832</v>
      </c>
      <c r="E2049" t="s">
        <v>804</v>
      </c>
      <c r="F2049">
        <v>168436</v>
      </c>
    </row>
    <row r="2050" spans="1:6">
      <c r="A2050" t="s">
        <v>828</v>
      </c>
      <c r="B2050" t="s">
        <v>485</v>
      </c>
      <c r="C2050" t="s">
        <v>214</v>
      </c>
      <c r="D2050" t="s">
        <v>832</v>
      </c>
      <c r="E2050" t="s">
        <v>803</v>
      </c>
      <c r="F2050">
        <v>149809</v>
      </c>
    </row>
    <row r="2051" spans="1:6">
      <c r="A2051" t="s">
        <v>828</v>
      </c>
      <c r="B2051" t="s">
        <v>485</v>
      </c>
      <c r="C2051" t="s">
        <v>214</v>
      </c>
      <c r="D2051" t="s">
        <v>832</v>
      </c>
      <c r="E2051" t="s">
        <v>78</v>
      </c>
      <c r="F2051">
        <v>84101</v>
      </c>
    </row>
    <row r="2052" spans="1:6">
      <c r="A2052" t="s">
        <v>828</v>
      </c>
      <c r="B2052" t="s">
        <v>485</v>
      </c>
      <c r="C2052" t="s">
        <v>214</v>
      </c>
      <c r="D2052" t="s">
        <v>832</v>
      </c>
      <c r="E2052" t="s">
        <v>75</v>
      </c>
      <c r="F2052">
        <v>49962</v>
      </c>
    </row>
    <row r="2053" spans="1:6">
      <c r="A2053" t="s">
        <v>828</v>
      </c>
      <c r="B2053" t="s">
        <v>485</v>
      </c>
      <c r="C2053" t="s">
        <v>214</v>
      </c>
      <c r="D2053" t="s">
        <v>832</v>
      </c>
      <c r="E2053" t="s">
        <v>802</v>
      </c>
      <c r="F2053">
        <v>10171</v>
      </c>
    </row>
    <row r="2054" spans="1:6">
      <c r="A2054" t="s">
        <v>828</v>
      </c>
      <c r="B2054" t="s">
        <v>485</v>
      </c>
      <c r="C2054" t="s">
        <v>214</v>
      </c>
      <c r="D2054" t="s">
        <v>832</v>
      </c>
      <c r="E2054" t="s">
        <v>71</v>
      </c>
      <c r="F2054">
        <v>15858</v>
      </c>
    </row>
    <row r="2055" spans="1:6">
      <c r="A2055" t="s">
        <v>828</v>
      </c>
      <c r="B2055" t="s">
        <v>485</v>
      </c>
      <c r="C2055" t="s">
        <v>214</v>
      </c>
      <c r="D2055" t="s">
        <v>832</v>
      </c>
      <c r="E2055" t="s">
        <v>73</v>
      </c>
      <c r="F2055">
        <v>5706</v>
      </c>
    </row>
    <row r="2056" spans="1:6">
      <c r="A2056" t="s">
        <v>828</v>
      </c>
      <c r="B2056" t="s">
        <v>485</v>
      </c>
      <c r="C2056" t="s">
        <v>214</v>
      </c>
      <c r="D2056" t="s">
        <v>832</v>
      </c>
      <c r="E2056" t="s">
        <v>800</v>
      </c>
      <c r="F2056">
        <v>264</v>
      </c>
    </row>
    <row r="2057" spans="1:6">
      <c r="A2057" t="s">
        <v>828</v>
      </c>
      <c r="B2057" t="s">
        <v>485</v>
      </c>
      <c r="C2057" t="s">
        <v>214</v>
      </c>
      <c r="D2057" t="s">
        <v>831</v>
      </c>
      <c r="E2057" t="s">
        <v>70</v>
      </c>
      <c r="F2057">
        <v>744237</v>
      </c>
    </row>
    <row r="2058" spans="1:6">
      <c r="A2058" t="s">
        <v>828</v>
      </c>
      <c r="B2058" t="s">
        <v>485</v>
      </c>
      <c r="C2058" t="s">
        <v>214</v>
      </c>
      <c r="D2058" t="s">
        <v>831</v>
      </c>
      <c r="E2058" t="s">
        <v>72</v>
      </c>
      <c r="F2058">
        <v>261227</v>
      </c>
    </row>
    <row r="2059" spans="1:6">
      <c r="A2059" t="s">
        <v>828</v>
      </c>
      <c r="B2059" t="s">
        <v>485</v>
      </c>
      <c r="C2059" t="s">
        <v>214</v>
      </c>
      <c r="D2059" t="s">
        <v>831</v>
      </c>
      <c r="E2059" t="s">
        <v>804</v>
      </c>
      <c r="F2059">
        <v>167359</v>
      </c>
    </row>
    <row r="2060" spans="1:6">
      <c r="A2060" t="s">
        <v>828</v>
      </c>
      <c r="B2060" t="s">
        <v>485</v>
      </c>
      <c r="C2060" t="s">
        <v>214</v>
      </c>
      <c r="D2060" t="s">
        <v>831</v>
      </c>
      <c r="E2060" t="s">
        <v>803</v>
      </c>
      <c r="F2060">
        <v>154321</v>
      </c>
    </row>
    <row r="2061" spans="1:6">
      <c r="A2061" t="s">
        <v>828</v>
      </c>
      <c r="B2061" t="s">
        <v>485</v>
      </c>
      <c r="C2061" t="s">
        <v>214</v>
      </c>
      <c r="D2061" t="s">
        <v>831</v>
      </c>
      <c r="E2061" t="s">
        <v>78</v>
      </c>
      <c r="F2061">
        <v>81343</v>
      </c>
    </row>
    <row r="2062" spans="1:6">
      <c r="A2062" t="s">
        <v>828</v>
      </c>
      <c r="B2062" t="s">
        <v>485</v>
      </c>
      <c r="C2062" t="s">
        <v>214</v>
      </c>
      <c r="D2062" t="s">
        <v>831</v>
      </c>
      <c r="E2062" t="s">
        <v>75</v>
      </c>
      <c r="F2062">
        <v>49737</v>
      </c>
    </row>
    <row r="2063" spans="1:6">
      <c r="A2063" t="s">
        <v>828</v>
      </c>
      <c r="B2063" t="s">
        <v>485</v>
      </c>
      <c r="C2063" t="s">
        <v>214</v>
      </c>
      <c r="D2063" t="s">
        <v>831</v>
      </c>
      <c r="E2063" t="s">
        <v>802</v>
      </c>
      <c r="F2063">
        <v>10929</v>
      </c>
    </row>
    <row r="2064" spans="1:6">
      <c r="A2064" t="s">
        <v>828</v>
      </c>
      <c r="B2064" t="s">
        <v>485</v>
      </c>
      <c r="C2064" t="s">
        <v>214</v>
      </c>
      <c r="D2064" t="s">
        <v>831</v>
      </c>
      <c r="E2064" t="s">
        <v>71</v>
      </c>
      <c r="F2064">
        <v>13945</v>
      </c>
    </row>
    <row r="2065" spans="1:6">
      <c r="A2065" t="s">
        <v>828</v>
      </c>
      <c r="B2065" t="s">
        <v>485</v>
      </c>
      <c r="C2065" t="s">
        <v>214</v>
      </c>
      <c r="D2065" t="s">
        <v>831</v>
      </c>
      <c r="E2065" t="s">
        <v>73</v>
      </c>
      <c r="F2065">
        <v>5083</v>
      </c>
    </row>
    <row r="2066" spans="1:6">
      <c r="A2066" t="s">
        <v>828</v>
      </c>
      <c r="B2066" t="s">
        <v>485</v>
      </c>
      <c r="C2066" t="s">
        <v>214</v>
      </c>
      <c r="D2066" t="s">
        <v>831</v>
      </c>
      <c r="E2066" t="s">
        <v>800</v>
      </c>
      <c r="F2066">
        <v>293</v>
      </c>
    </row>
    <row r="2067" spans="1:6">
      <c r="A2067" t="s">
        <v>828</v>
      </c>
      <c r="B2067" t="s">
        <v>485</v>
      </c>
      <c r="C2067" t="s">
        <v>214</v>
      </c>
      <c r="D2067" t="s">
        <v>830</v>
      </c>
      <c r="E2067" t="s">
        <v>70</v>
      </c>
      <c r="F2067">
        <v>823962</v>
      </c>
    </row>
    <row r="2068" spans="1:6">
      <c r="A2068" t="s">
        <v>828</v>
      </c>
      <c r="B2068" t="s">
        <v>485</v>
      </c>
      <c r="C2068" t="s">
        <v>214</v>
      </c>
      <c r="D2068" t="s">
        <v>830</v>
      </c>
      <c r="E2068" t="s">
        <v>72</v>
      </c>
      <c r="F2068">
        <v>280133</v>
      </c>
    </row>
    <row r="2069" spans="1:6">
      <c r="A2069" t="s">
        <v>828</v>
      </c>
      <c r="B2069" t="s">
        <v>485</v>
      </c>
      <c r="C2069" t="s">
        <v>214</v>
      </c>
      <c r="D2069" t="s">
        <v>830</v>
      </c>
      <c r="E2069" t="s">
        <v>804</v>
      </c>
      <c r="F2069">
        <v>185168</v>
      </c>
    </row>
    <row r="2070" spans="1:6">
      <c r="A2070" t="s">
        <v>828</v>
      </c>
      <c r="B2070" t="s">
        <v>485</v>
      </c>
      <c r="C2070" t="s">
        <v>214</v>
      </c>
      <c r="D2070" t="s">
        <v>830</v>
      </c>
      <c r="E2070" t="s">
        <v>803</v>
      </c>
      <c r="F2070">
        <v>175124</v>
      </c>
    </row>
    <row r="2071" spans="1:6">
      <c r="A2071" t="s">
        <v>828</v>
      </c>
      <c r="B2071" t="s">
        <v>485</v>
      </c>
      <c r="C2071" t="s">
        <v>214</v>
      </c>
      <c r="D2071" t="s">
        <v>830</v>
      </c>
      <c r="E2071" t="s">
        <v>78</v>
      </c>
      <c r="F2071">
        <v>91243</v>
      </c>
    </row>
    <row r="2072" spans="1:6">
      <c r="A2072" t="s">
        <v>828</v>
      </c>
      <c r="B2072" t="s">
        <v>485</v>
      </c>
      <c r="C2072" t="s">
        <v>214</v>
      </c>
      <c r="D2072" t="s">
        <v>830</v>
      </c>
      <c r="E2072" t="s">
        <v>75</v>
      </c>
      <c r="F2072">
        <v>59017</v>
      </c>
    </row>
    <row r="2073" spans="1:6">
      <c r="A2073" t="s">
        <v>828</v>
      </c>
      <c r="B2073" t="s">
        <v>485</v>
      </c>
      <c r="C2073" t="s">
        <v>214</v>
      </c>
      <c r="D2073" t="s">
        <v>830</v>
      </c>
      <c r="E2073" t="s">
        <v>802</v>
      </c>
      <c r="F2073">
        <v>13587</v>
      </c>
    </row>
    <row r="2074" spans="1:6">
      <c r="A2074" t="s">
        <v>828</v>
      </c>
      <c r="B2074" t="s">
        <v>485</v>
      </c>
      <c r="C2074" t="s">
        <v>214</v>
      </c>
      <c r="D2074" t="s">
        <v>830</v>
      </c>
      <c r="E2074" t="s">
        <v>71</v>
      </c>
      <c r="F2074">
        <v>14284</v>
      </c>
    </row>
    <row r="2075" spans="1:6">
      <c r="A2075" t="s">
        <v>828</v>
      </c>
      <c r="B2075" t="s">
        <v>485</v>
      </c>
      <c r="C2075" t="s">
        <v>214</v>
      </c>
      <c r="D2075" t="s">
        <v>830</v>
      </c>
      <c r="E2075" t="s">
        <v>73</v>
      </c>
      <c r="F2075">
        <v>5157</v>
      </c>
    </row>
    <row r="2076" spans="1:6">
      <c r="A2076" t="s">
        <v>828</v>
      </c>
      <c r="B2076" t="s">
        <v>485</v>
      </c>
      <c r="C2076" t="s">
        <v>214</v>
      </c>
      <c r="D2076" t="s">
        <v>830</v>
      </c>
      <c r="E2076" t="s">
        <v>800</v>
      </c>
      <c r="F2076">
        <v>249</v>
      </c>
    </row>
    <row r="2077" spans="1:6">
      <c r="A2077" t="s">
        <v>828</v>
      </c>
      <c r="B2077" t="s">
        <v>485</v>
      </c>
      <c r="C2077" t="s">
        <v>214</v>
      </c>
      <c r="D2077" t="s">
        <v>845</v>
      </c>
      <c r="E2077" t="s">
        <v>70</v>
      </c>
      <c r="F2077">
        <v>804264</v>
      </c>
    </row>
    <row r="2078" spans="1:6">
      <c r="A2078" t="s">
        <v>828</v>
      </c>
      <c r="B2078" t="s">
        <v>485</v>
      </c>
      <c r="C2078" t="s">
        <v>214</v>
      </c>
      <c r="D2078" t="s">
        <v>845</v>
      </c>
      <c r="E2078" t="s">
        <v>72</v>
      </c>
      <c r="F2078">
        <v>265435</v>
      </c>
    </row>
    <row r="2079" spans="1:6">
      <c r="A2079" t="s">
        <v>828</v>
      </c>
      <c r="B2079" t="s">
        <v>485</v>
      </c>
      <c r="C2079" t="s">
        <v>214</v>
      </c>
      <c r="D2079" t="s">
        <v>845</v>
      </c>
      <c r="E2079" t="s">
        <v>804</v>
      </c>
      <c r="F2079">
        <v>179589</v>
      </c>
    </row>
    <row r="2080" spans="1:6">
      <c r="A2080" t="s">
        <v>828</v>
      </c>
      <c r="B2080" t="s">
        <v>485</v>
      </c>
      <c r="C2080" t="s">
        <v>214</v>
      </c>
      <c r="D2080" t="s">
        <v>845</v>
      </c>
      <c r="E2080" t="s">
        <v>803</v>
      </c>
      <c r="F2080">
        <v>166122</v>
      </c>
    </row>
    <row r="2081" spans="1:6">
      <c r="A2081" t="s">
        <v>828</v>
      </c>
      <c r="B2081" t="s">
        <v>485</v>
      </c>
      <c r="C2081" t="s">
        <v>214</v>
      </c>
      <c r="D2081" t="s">
        <v>845</v>
      </c>
      <c r="E2081" t="s">
        <v>78</v>
      </c>
      <c r="F2081">
        <v>93035</v>
      </c>
    </row>
    <row r="2082" spans="1:6">
      <c r="A2082" t="s">
        <v>828</v>
      </c>
      <c r="B2082" t="s">
        <v>485</v>
      </c>
      <c r="C2082" t="s">
        <v>214</v>
      </c>
      <c r="D2082" t="s">
        <v>845</v>
      </c>
      <c r="E2082" t="s">
        <v>75</v>
      </c>
      <c r="F2082">
        <v>66212</v>
      </c>
    </row>
    <row r="2083" spans="1:6">
      <c r="A2083" t="s">
        <v>828</v>
      </c>
      <c r="B2083" t="s">
        <v>485</v>
      </c>
      <c r="C2083" t="s">
        <v>214</v>
      </c>
      <c r="D2083" t="s">
        <v>845</v>
      </c>
      <c r="E2083" t="s">
        <v>802</v>
      </c>
      <c r="F2083">
        <v>15289</v>
      </c>
    </row>
    <row r="2084" spans="1:6">
      <c r="A2084" t="s">
        <v>828</v>
      </c>
      <c r="B2084" t="s">
        <v>485</v>
      </c>
      <c r="C2084" t="s">
        <v>214</v>
      </c>
      <c r="D2084" t="s">
        <v>845</v>
      </c>
      <c r="E2084" t="s">
        <v>71</v>
      </c>
      <c r="F2084">
        <v>13183</v>
      </c>
    </row>
    <row r="2085" spans="1:6">
      <c r="A2085" t="s">
        <v>828</v>
      </c>
      <c r="B2085" t="s">
        <v>485</v>
      </c>
      <c r="C2085" t="s">
        <v>214</v>
      </c>
      <c r="D2085" t="s">
        <v>845</v>
      </c>
      <c r="E2085" t="s">
        <v>73</v>
      </c>
      <c r="F2085">
        <v>5168</v>
      </c>
    </row>
    <row r="2086" spans="1:6">
      <c r="A2086" t="s">
        <v>828</v>
      </c>
      <c r="B2086" t="s">
        <v>485</v>
      </c>
      <c r="C2086" t="s">
        <v>214</v>
      </c>
      <c r="D2086" t="s">
        <v>845</v>
      </c>
      <c r="E2086" t="s">
        <v>800</v>
      </c>
      <c r="F2086">
        <v>231</v>
      </c>
    </row>
    <row r="2087" spans="1:6">
      <c r="A2087" t="s">
        <v>828</v>
      </c>
      <c r="B2087" t="s">
        <v>485</v>
      </c>
      <c r="C2087" t="s">
        <v>214</v>
      </c>
      <c r="D2087" t="s">
        <v>844</v>
      </c>
      <c r="E2087" t="s">
        <v>70</v>
      </c>
      <c r="F2087">
        <v>791337</v>
      </c>
    </row>
    <row r="2088" spans="1:6">
      <c r="A2088" t="s">
        <v>828</v>
      </c>
      <c r="B2088" t="s">
        <v>485</v>
      </c>
      <c r="C2088" t="s">
        <v>214</v>
      </c>
      <c r="D2088" t="s">
        <v>844</v>
      </c>
      <c r="E2088" t="s">
        <v>72</v>
      </c>
      <c r="F2088">
        <v>252677</v>
      </c>
    </row>
    <row r="2089" spans="1:6">
      <c r="A2089" t="s">
        <v>828</v>
      </c>
      <c r="B2089" t="s">
        <v>485</v>
      </c>
      <c r="C2089" t="s">
        <v>214</v>
      </c>
      <c r="D2089" t="s">
        <v>844</v>
      </c>
      <c r="E2089" t="s">
        <v>804</v>
      </c>
      <c r="F2089">
        <v>160696</v>
      </c>
    </row>
    <row r="2090" spans="1:6">
      <c r="A2090" t="s">
        <v>828</v>
      </c>
      <c r="B2090" t="s">
        <v>485</v>
      </c>
      <c r="C2090" t="s">
        <v>214</v>
      </c>
      <c r="D2090" t="s">
        <v>844</v>
      </c>
      <c r="E2090" t="s">
        <v>803</v>
      </c>
      <c r="F2090">
        <v>171090</v>
      </c>
    </row>
    <row r="2091" spans="1:6">
      <c r="A2091" t="s">
        <v>828</v>
      </c>
      <c r="B2091" t="s">
        <v>485</v>
      </c>
      <c r="C2091" t="s">
        <v>214</v>
      </c>
      <c r="D2091" t="s">
        <v>844</v>
      </c>
      <c r="E2091" t="s">
        <v>78</v>
      </c>
      <c r="F2091">
        <v>86245</v>
      </c>
    </row>
    <row r="2092" spans="1:6">
      <c r="A2092" t="s">
        <v>828</v>
      </c>
      <c r="B2092" t="s">
        <v>485</v>
      </c>
      <c r="C2092" t="s">
        <v>214</v>
      </c>
      <c r="D2092" t="s">
        <v>844</v>
      </c>
      <c r="E2092" t="s">
        <v>75</v>
      </c>
      <c r="F2092">
        <v>83415</v>
      </c>
    </row>
    <row r="2093" spans="1:6">
      <c r="A2093" t="s">
        <v>828</v>
      </c>
      <c r="B2093" t="s">
        <v>485</v>
      </c>
      <c r="C2093" t="s">
        <v>214</v>
      </c>
      <c r="D2093" t="s">
        <v>844</v>
      </c>
      <c r="E2093" t="s">
        <v>802</v>
      </c>
      <c r="F2093">
        <v>18350</v>
      </c>
    </row>
    <row r="2094" spans="1:6">
      <c r="A2094" t="s">
        <v>828</v>
      </c>
      <c r="B2094" t="s">
        <v>485</v>
      </c>
      <c r="C2094" t="s">
        <v>214</v>
      </c>
      <c r="D2094" t="s">
        <v>844</v>
      </c>
      <c r="E2094" t="s">
        <v>71</v>
      </c>
      <c r="F2094">
        <v>14600</v>
      </c>
    </row>
    <row r="2095" spans="1:6">
      <c r="A2095" t="s">
        <v>828</v>
      </c>
      <c r="B2095" t="s">
        <v>485</v>
      </c>
      <c r="C2095" t="s">
        <v>214</v>
      </c>
      <c r="D2095" t="s">
        <v>844</v>
      </c>
      <c r="E2095" t="s">
        <v>73</v>
      </c>
      <c r="F2095">
        <v>4046</v>
      </c>
    </row>
    <row r="2096" spans="1:6">
      <c r="A2096" t="s">
        <v>828</v>
      </c>
      <c r="B2096" t="s">
        <v>485</v>
      </c>
      <c r="C2096" t="s">
        <v>214</v>
      </c>
      <c r="D2096" t="s">
        <v>844</v>
      </c>
      <c r="E2096" t="s">
        <v>800</v>
      </c>
      <c r="F2096">
        <v>218</v>
      </c>
    </row>
    <row r="2097" spans="1:6">
      <c r="A2097" t="s">
        <v>828</v>
      </c>
      <c r="B2097" t="s">
        <v>485</v>
      </c>
      <c r="C2097" t="s">
        <v>214</v>
      </c>
      <c r="D2097" t="s">
        <v>843</v>
      </c>
      <c r="E2097" t="s">
        <v>70</v>
      </c>
      <c r="F2097">
        <v>641064</v>
      </c>
    </row>
    <row r="2098" spans="1:6">
      <c r="A2098" t="s">
        <v>828</v>
      </c>
      <c r="B2098" t="s">
        <v>485</v>
      </c>
      <c r="C2098" t="s">
        <v>214</v>
      </c>
      <c r="D2098" t="s">
        <v>843</v>
      </c>
      <c r="E2098" t="s">
        <v>72</v>
      </c>
      <c r="F2098">
        <v>206715</v>
      </c>
    </row>
    <row r="2099" spans="1:6">
      <c r="A2099" t="s">
        <v>828</v>
      </c>
      <c r="B2099" t="s">
        <v>485</v>
      </c>
      <c r="C2099" t="s">
        <v>214</v>
      </c>
      <c r="D2099" t="s">
        <v>843</v>
      </c>
      <c r="E2099" t="s">
        <v>804</v>
      </c>
      <c r="F2099">
        <v>125076</v>
      </c>
    </row>
    <row r="2100" spans="1:6">
      <c r="A2100" t="s">
        <v>828</v>
      </c>
      <c r="B2100" t="s">
        <v>485</v>
      </c>
      <c r="C2100" t="s">
        <v>214</v>
      </c>
      <c r="D2100" t="s">
        <v>843</v>
      </c>
      <c r="E2100" t="s">
        <v>803</v>
      </c>
      <c r="F2100">
        <v>140611</v>
      </c>
    </row>
    <row r="2101" spans="1:6">
      <c r="A2101" t="s">
        <v>828</v>
      </c>
      <c r="B2101" t="s">
        <v>485</v>
      </c>
      <c r="C2101" t="s">
        <v>214</v>
      </c>
      <c r="D2101" t="s">
        <v>843</v>
      </c>
      <c r="E2101" t="s">
        <v>78</v>
      </c>
      <c r="F2101">
        <v>67363</v>
      </c>
    </row>
    <row r="2102" spans="1:6">
      <c r="A2102" t="s">
        <v>828</v>
      </c>
      <c r="B2102" t="s">
        <v>485</v>
      </c>
      <c r="C2102" t="s">
        <v>214</v>
      </c>
      <c r="D2102" t="s">
        <v>843</v>
      </c>
      <c r="E2102" t="s">
        <v>75</v>
      </c>
      <c r="F2102">
        <v>72127</v>
      </c>
    </row>
    <row r="2103" spans="1:6">
      <c r="A2103" t="s">
        <v>828</v>
      </c>
      <c r="B2103" t="s">
        <v>485</v>
      </c>
      <c r="C2103" t="s">
        <v>214</v>
      </c>
      <c r="D2103" t="s">
        <v>843</v>
      </c>
      <c r="E2103" t="s">
        <v>802</v>
      </c>
      <c r="F2103">
        <v>14985</v>
      </c>
    </row>
    <row r="2104" spans="1:6">
      <c r="A2104" t="s">
        <v>828</v>
      </c>
      <c r="B2104" t="s">
        <v>485</v>
      </c>
      <c r="C2104" t="s">
        <v>214</v>
      </c>
      <c r="D2104" t="s">
        <v>843</v>
      </c>
      <c r="E2104" t="s">
        <v>71</v>
      </c>
      <c r="F2104">
        <v>11692</v>
      </c>
    </row>
    <row r="2105" spans="1:6">
      <c r="A2105" t="s">
        <v>828</v>
      </c>
      <c r="B2105" t="s">
        <v>485</v>
      </c>
      <c r="C2105" t="s">
        <v>214</v>
      </c>
      <c r="D2105" t="s">
        <v>843</v>
      </c>
      <c r="E2105" t="s">
        <v>73</v>
      </c>
      <c r="F2105">
        <v>2409</v>
      </c>
    </row>
    <row r="2106" spans="1:6">
      <c r="A2106" t="s">
        <v>828</v>
      </c>
      <c r="B2106" t="s">
        <v>485</v>
      </c>
      <c r="C2106" t="s">
        <v>214</v>
      </c>
      <c r="D2106" t="s">
        <v>843</v>
      </c>
      <c r="E2106" t="s">
        <v>800</v>
      </c>
      <c r="F2106">
        <v>86</v>
      </c>
    </row>
    <row r="2107" spans="1:6">
      <c r="A2107" t="s">
        <v>828</v>
      </c>
      <c r="B2107" t="s">
        <v>485</v>
      </c>
      <c r="C2107" t="s">
        <v>214</v>
      </c>
      <c r="D2107" t="s">
        <v>842</v>
      </c>
      <c r="E2107" t="s">
        <v>70</v>
      </c>
      <c r="F2107">
        <v>391962</v>
      </c>
    </row>
    <row r="2108" spans="1:6">
      <c r="A2108" t="s">
        <v>828</v>
      </c>
      <c r="B2108" t="s">
        <v>485</v>
      </c>
      <c r="C2108" t="s">
        <v>214</v>
      </c>
      <c r="D2108" t="s">
        <v>842</v>
      </c>
      <c r="E2108" t="s">
        <v>72</v>
      </c>
      <c r="F2108">
        <v>129118</v>
      </c>
    </row>
    <row r="2109" spans="1:6">
      <c r="A2109" t="s">
        <v>828</v>
      </c>
      <c r="B2109" t="s">
        <v>485</v>
      </c>
      <c r="C2109" t="s">
        <v>214</v>
      </c>
      <c r="D2109" t="s">
        <v>842</v>
      </c>
      <c r="E2109" t="s">
        <v>804</v>
      </c>
      <c r="F2109">
        <v>74039</v>
      </c>
    </row>
    <row r="2110" spans="1:6">
      <c r="A2110" t="s">
        <v>828</v>
      </c>
      <c r="B2110" t="s">
        <v>485</v>
      </c>
      <c r="C2110" t="s">
        <v>214</v>
      </c>
      <c r="D2110" t="s">
        <v>842</v>
      </c>
      <c r="E2110" t="s">
        <v>803</v>
      </c>
      <c r="F2110">
        <v>86943</v>
      </c>
    </row>
    <row r="2111" spans="1:6">
      <c r="A2111" t="s">
        <v>828</v>
      </c>
      <c r="B2111" t="s">
        <v>485</v>
      </c>
      <c r="C2111" t="s">
        <v>214</v>
      </c>
      <c r="D2111" t="s">
        <v>842</v>
      </c>
      <c r="E2111" t="s">
        <v>78</v>
      </c>
      <c r="F2111">
        <v>40739</v>
      </c>
    </row>
    <row r="2112" spans="1:6">
      <c r="A2112" t="s">
        <v>828</v>
      </c>
      <c r="B2112" t="s">
        <v>485</v>
      </c>
      <c r="C2112" t="s">
        <v>214</v>
      </c>
      <c r="D2112" t="s">
        <v>842</v>
      </c>
      <c r="E2112" t="s">
        <v>75</v>
      </c>
      <c r="F2112">
        <v>43681</v>
      </c>
    </row>
    <row r="2113" spans="1:6">
      <c r="A2113" t="s">
        <v>828</v>
      </c>
      <c r="B2113" t="s">
        <v>485</v>
      </c>
      <c r="C2113" t="s">
        <v>214</v>
      </c>
      <c r="D2113" t="s">
        <v>842</v>
      </c>
      <c r="E2113" t="s">
        <v>802</v>
      </c>
      <c r="F2113">
        <v>9452</v>
      </c>
    </row>
    <row r="2114" spans="1:6">
      <c r="A2114" t="s">
        <v>828</v>
      </c>
      <c r="B2114" t="s">
        <v>485</v>
      </c>
      <c r="C2114" t="s">
        <v>214</v>
      </c>
      <c r="D2114" t="s">
        <v>842</v>
      </c>
      <c r="E2114" t="s">
        <v>71</v>
      </c>
      <c r="F2114">
        <v>6826</v>
      </c>
    </row>
    <row r="2115" spans="1:6">
      <c r="A2115" t="s">
        <v>828</v>
      </c>
      <c r="B2115" t="s">
        <v>485</v>
      </c>
      <c r="C2115" t="s">
        <v>214</v>
      </c>
      <c r="D2115" t="s">
        <v>842</v>
      </c>
      <c r="E2115" t="s">
        <v>73</v>
      </c>
      <c r="F2115">
        <v>1121</v>
      </c>
    </row>
    <row r="2116" spans="1:6">
      <c r="A2116" t="s">
        <v>828</v>
      </c>
      <c r="B2116" t="s">
        <v>485</v>
      </c>
      <c r="C2116" t="s">
        <v>214</v>
      </c>
      <c r="D2116" t="s">
        <v>842</v>
      </c>
      <c r="E2116" t="s">
        <v>800</v>
      </c>
      <c r="F2116">
        <v>43</v>
      </c>
    </row>
    <row r="2117" spans="1:6">
      <c r="A2117" t="s">
        <v>828</v>
      </c>
      <c r="B2117" t="s">
        <v>485</v>
      </c>
      <c r="C2117" t="s">
        <v>214</v>
      </c>
      <c r="D2117" t="s">
        <v>841</v>
      </c>
      <c r="E2117" t="s">
        <v>70</v>
      </c>
      <c r="F2117">
        <v>247725</v>
      </c>
    </row>
    <row r="2118" spans="1:6">
      <c r="A2118" t="s">
        <v>828</v>
      </c>
      <c r="B2118" t="s">
        <v>485</v>
      </c>
      <c r="C2118" t="s">
        <v>214</v>
      </c>
      <c r="D2118" t="s">
        <v>841</v>
      </c>
      <c r="E2118" t="s">
        <v>72</v>
      </c>
      <c r="F2118">
        <v>83688</v>
      </c>
    </row>
    <row r="2119" spans="1:6">
      <c r="A2119" t="s">
        <v>828</v>
      </c>
      <c r="B2119" t="s">
        <v>485</v>
      </c>
      <c r="C2119" t="s">
        <v>214</v>
      </c>
      <c r="D2119" t="s">
        <v>841</v>
      </c>
      <c r="E2119" t="s">
        <v>804</v>
      </c>
      <c r="F2119">
        <v>46168</v>
      </c>
    </row>
    <row r="2120" spans="1:6">
      <c r="A2120" t="s">
        <v>828</v>
      </c>
      <c r="B2120" t="s">
        <v>485</v>
      </c>
      <c r="C2120" t="s">
        <v>214</v>
      </c>
      <c r="D2120" t="s">
        <v>841</v>
      </c>
      <c r="E2120" t="s">
        <v>803</v>
      </c>
      <c r="F2120">
        <v>52685</v>
      </c>
    </row>
    <row r="2121" spans="1:6">
      <c r="A2121" t="s">
        <v>828</v>
      </c>
      <c r="B2121" t="s">
        <v>485</v>
      </c>
      <c r="C2121" t="s">
        <v>214</v>
      </c>
      <c r="D2121" t="s">
        <v>841</v>
      </c>
      <c r="E2121" t="s">
        <v>78</v>
      </c>
      <c r="F2121">
        <v>26342</v>
      </c>
    </row>
    <row r="2122" spans="1:6">
      <c r="A2122" t="s">
        <v>828</v>
      </c>
      <c r="B2122" t="s">
        <v>485</v>
      </c>
      <c r="C2122" t="s">
        <v>214</v>
      </c>
      <c r="D2122" t="s">
        <v>841</v>
      </c>
      <c r="E2122" t="s">
        <v>75</v>
      </c>
      <c r="F2122">
        <v>28404</v>
      </c>
    </row>
    <row r="2123" spans="1:6">
      <c r="A2123" t="s">
        <v>828</v>
      </c>
      <c r="B2123" t="s">
        <v>485</v>
      </c>
      <c r="C2123" t="s">
        <v>214</v>
      </c>
      <c r="D2123" t="s">
        <v>841</v>
      </c>
      <c r="E2123" t="s">
        <v>802</v>
      </c>
      <c r="F2123">
        <v>5769</v>
      </c>
    </row>
    <row r="2124" spans="1:6">
      <c r="A2124" t="s">
        <v>828</v>
      </c>
      <c r="B2124" t="s">
        <v>485</v>
      </c>
      <c r="C2124" t="s">
        <v>214</v>
      </c>
      <c r="D2124" t="s">
        <v>841</v>
      </c>
      <c r="E2124" t="s">
        <v>71</v>
      </c>
      <c r="F2124">
        <v>4207</v>
      </c>
    </row>
    <row r="2125" spans="1:6">
      <c r="A2125" t="s">
        <v>828</v>
      </c>
      <c r="B2125" t="s">
        <v>485</v>
      </c>
      <c r="C2125" t="s">
        <v>214</v>
      </c>
      <c r="D2125" t="s">
        <v>841</v>
      </c>
      <c r="E2125" t="s">
        <v>73</v>
      </c>
      <c r="F2125">
        <v>434</v>
      </c>
    </row>
    <row r="2126" spans="1:6">
      <c r="A2126" t="s">
        <v>828</v>
      </c>
      <c r="B2126" t="s">
        <v>485</v>
      </c>
      <c r="C2126" t="s">
        <v>214</v>
      </c>
      <c r="D2126" t="s">
        <v>841</v>
      </c>
      <c r="E2126" t="s">
        <v>800</v>
      </c>
      <c r="F2126">
        <v>28</v>
      </c>
    </row>
    <row r="2127" spans="1:6">
      <c r="A2127" t="s">
        <v>828</v>
      </c>
      <c r="B2127" t="s">
        <v>485</v>
      </c>
      <c r="C2127" t="s">
        <v>214</v>
      </c>
      <c r="D2127" t="s">
        <v>840</v>
      </c>
      <c r="E2127" t="s">
        <v>70</v>
      </c>
      <c r="F2127">
        <v>146018</v>
      </c>
    </row>
    <row r="2128" spans="1:6">
      <c r="A2128" t="s">
        <v>828</v>
      </c>
      <c r="B2128" t="s">
        <v>485</v>
      </c>
      <c r="C2128" t="s">
        <v>214</v>
      </c>
      <c r="D2128" t="s">
        <v>840</v>
      </c>
      <c r="E2128" t="s">
        <v>72</v>
      </c>
      <c r="F2128">
        <v>50304</v>
      </c>
    </row>
    <row r="2129" spans="1:6">
      <c r="A2129" t="s">
        <v>828</v>
      </c>
      <c r="B2129" t="s">
        <v>485</v>
      </c>
      <c r="C2129" t="s">
        <v>214</v>
      </c>
      <c r="D2129" t="s">
        <v>840</v>
      </c>
      <c r="E2129" t="s">
        <v>804</v>
      </c>
      <c r="F2129">
        <v>27245</v>
      </c>
    </row>
    <row r="2130" spans="1:6">
      <c r="A2130" t="s">
        <v>828</v>
      </c>
      <c r="B2130" t="s">
        <v>485</v>
      </c>
      <c r="C2130" t="s">
        <v>214</v>
      </c>
      <c r="D2130" t="s">
        <v>840</v>
      </c>
      <c r="E2130" t="s">
        <v>803</v>
      </c>
      <c r="F2130">
        <v>30151</v>
      </c>
    </row>
    <row r="2131" spans="1:6">
      <c r="A2131" t="s">
        <v>828</v>
      </c>
      <c r="B2131" t="s">
        <v>485</v>
      </c>
      <c r="C2131" t="s">
        <v>214</v>
      </c>
      <c r="D2131" t="s">
        <v>840</v>
      </c>
      <c r="E2131" t="s">
        <v>78</v>
      </c>
      <c r="F2131">
        <v>14823</v>
      </c>
    </row>
    <row r="2132" spans="1:6">
      <c r="A2132" t="s">
        <v>828</v>
      </c>
      <c r="B2132" t="s">
        <v>485</v>
      </c>
      <c r="C2132" t="s">
        <v>214</v>
      </c>
      <c r="D2132" t="s">
        <v>840</v>
      </c>
      <c r="E2132" t="s">
        <v>75</v>
      </c>
      <c r="F2132">
        <v>17577</v>
      </c>
    </row>
    <row r="2133" spans="1:6">
      <c r="A2133" t="s">
        <v>828</v>
      </c>
      <c r="B2133" t="s">
        <v>485</v>
      </c>
      <c r="C2133" t="s">
        <v>214</v>
      </c>
      <c r="D2133" t="s">
        <v>840</v>
      </c>
      <c r="E2133" t="s">
        <v>802</v>
      </c>
      <c r="F2133">
        <v>3319</v>
      </c>
    </row>
    <row r="2134" spans="1:6">
      <c r="A2134" t="s">
        <v>828</v>
      </c>
      <c r="B2134" t="s">
        <v>485</v>
      </c>
      <c r="C2134" t="s">
        <v>214</v>
      </c>
      <c r="D2134" t="s">
        <v>840</v>
      </c>
      <c r="E2134" t="s">
        <v>71</v>
      </c>
      <c r="F2134">
        <v>2373</v>
      </c>
    </row>
    <row r="2135" spans="1:6">
      <c r="A2135" t="s">
        <v>828</v>
      </c>
      <c r="B2135" t="s">
        <v>485</v>
      </c>
      <c r="C2135" t="s">
        <v>214</v>
      </c>
      <c r="D2135" t="s">
        <v>840</v>
      </c>
      <c r="E2135" t="s">
        <v>73</v>
      </c>
      <c r="F2135">
        <v>207</v>
      </c>
    </row>
    <row r="2136" spans="1:6">
      <c r="A2136" t="s">
        <v>828</v>
      </c>
      <c r="B2136" t="s">
        <v>485</v>
      </c>
      <c r="C2136" t="s">
        <v>214</v>
      </c>
      <c r="D2136" t="s">
        <v>840</v>
      </c>
      <c r="E2136" t="s">
        <v>800</v>
      </c>
      <c r="F2136">
        <v>19</v>
      </c>
    </row>
    <row r="2137" spans="1:6">
      <c r="A2137" t="s">
        <v>828</v>
      </c>
      <c r="B2137" t="s">
        <v>485</v>
      </c>
      <c r="C2137" t="s">
        <v>214</v>
      </c>
      <c r="D2137" t="s">
        <v>839</v>
      </c>
      <c r="E2137" t="s">
        <v>70</v>
      </c>
      <c r="F2137">
        <v>70824</v>
      </c>
    </row>
    <row r="2138" spans="1:6">
      <c r="A2138" t="s">
        <v>828</v>
      </c>
      <c r="B2138" t="s">
        <v>485</v>
      </c>
      <c r="C2138" t="s">
        <v>214</v>
      </c>
      <c r="D2138" t="s">
        <v>839</v>
      </c>
      <c r="E2138" t="s">
        <v>72</v>
      </c>
      <c r="F2138">
        <v>24796</v>
      </c>
    </row>
    <row r="2139" spans="1:6">
      <c r="A2139" t="s">
        <v>828</v>
      </c>
      <c r="B2139" t="s">
        <v>485</v>
      </c>
      <c r="C2139" t="s">
        <v>214</v>
      </c>
      <c r="D2139" t="s">
        <v>839</v>
      </c>
      <c r="E2139" t="s">
        <v>804</v>
      </c>
      <c r="F2139">
        <v>13448</v>
      </c>
    </row>
    <row r="2140" spans="1:6">
      <c r="A2140" t="s">
        <v>828</v>
      </c>
      <c r="B2140" t="s">
        <v>485</v>
      </c>
      <c r="C2140" t="s">
        <v>214</v>
      </c>
      <c r="D2140" t="s">
        <v>839</v>
      </c>
      <c r="E2140" t="s">
        <v>803</v>
      </c>
      <c r="F2140">
        <v>14142</v>
      </c>
    </row>
    <row r="2141" spans="1:6">
      <c r="A2141" t="s">
        <v>828</v>
      </c>
      <c r="B2141" t="s">
        <v>485</v>
      </c>
      <c r="C2141" t="s">
        <v>214</v>
      </c>
      <c r="D2141" t="s">
        <v>839</v>
      </c>
      <c r="E2141" t="s">
        <v>78</v>
      </c>
      <c r="F2141">
        <v>6724</v>
      </c>
    </row>
    <row r="2142" spans="1:6">
      <c r="A2142" t="s">
        <v>828</v>
      </c>
      <c r="B2142" t="s">
        <v>485</v>
      </c>
      <c r="C2142" t="s">
        <v>214</v>
      </c>
      <c r="D2142" t="s">
        <v>839</v>
      </c>
      <c r="E2142" t="s">
        <v>75</v>
      </c>
      <c r="F2142">
        <v>8873</v>
      </c>
    </row>
    <row r="2143" spans="1:6">
      <c r="A2143" t="s">
        <v>828</v>
      </c>
      <c r="B2143" t="s">
        <v>485</v>
      </c>
      <c r="C2143" t="s">
        <v>214</v>
      </c>
      <c r="D2143" t="s">
        <v>839</v>
      </c>
      <c r="E2143" t="s">
        <v>802</v>
      </c>
      <c r="F2143">
        <v>1556</v>
      </c>
    </row>
    <row r="2144" spans="1:6">
      <c r="A2144" t="s">
        <v>828</v>
      </c>
      <c r="B2144" t="s">
        <v>485</v>
      </c>
      <c r="C2144" t="s">
        <v>214</v>
      </c>
      <c r="D2144" t="s">
        <v>839</v>
      </c>
      <c r="E2144" t="s">
        <v>71</v>
      </c>
      <c r="F2144">
        <v>1218</v>
      </c>
    </row>
    <row r="2145" spans="1:6">
      <c r="A2145" t="s">
        <v>828</v>
      </c>
      <c r="B2145" t="s">
        <v>485</v>
      </c>
      <c r="C2145" t="s">
        <v>214</v>
      </c>
      <c r="D2145" t="s">
        <v>839</v>
      </c>
      <c r="E2145" t="s">
        <v>73</v>
      </c>
      <c r="F2145">
        <v>60</v>
      </c>
    </row>
    <row r="2146" spans="1:6">
      <c r="A2146" t="s">
        <v>828</v>
      </c>
      <c r="B2146" t="s">
        <v>485</v>
      </c>
      <c r="C2146" t="s">
        <v>214</v>
      </c>
      <c r="D2146" t="s">
        <v>839</v>
      </c>
      <c r="E2146" t="s">
        <v>800</v>
      </c>
      <c r="F2146">
        <v>7</v>
      </c>
    </row>
    <row r="2147" spans="1:6">
      <c r="A2147" t="s">
        <v>828</v>
      </c>
      <c r="B2147" t="s">
        <v>485</v>
      </c>
      <c r="C2147" t="s">
        <v>214</v>
      </c>
      <c r="D2147" t="s">
        <v>838</v>
      </c>
      <c r="E2147" t="s">
        <v>70</v>
      </c>
      <c r="F2147">
        <v>19999</v>
      </c>
    </row>
    <row r="2148" spans="1:6">
      <c r="A2148" t="s">
        <v>828</v>
      </c>
      <c r="B2148" t="s">
        <v>485</v>
      </c>
      <c r="C2148" t="s">
        <v>214</v>
      </c>
      <c r="D2148" t="s">
        <v>838</v>
      </c>
      <c r="E2148" t="s">
        <v>72</v>
      </c>
      <c r="F2148">
        <v>7055</v>
      </c>
    </row>
    <row r="2149" spans="1:6">
      <c r="A2149" t="s">
        <v>828</v>
      </c>
      <c r="B2149" t="s">
        <v>485</v>
      </c>
      <c r="C2149" t="s">
        <v>214</v>
      </c>
      <c r="D2149" t="s">
        <v>838</v>
      </c>
      <c r="E2149" t="s">
        <v>804</v>
      </c>
      <c r="F2149">
        <v>3915</v>
      </c>
    </row>
    <row r="2150" spans="1:6">
      <c r="A2150" t="s">
        <v>828</v>
      </c>
      <c r="B2150" t="s">
        <v>485</v>
      </c>
      <c r="C2150" t="s">
        <v>214</v>
      </c>
      <c r="D2150" t="s">
        <v>838</v>
      </c>
      <c r="E2150" t="s">
        <v>803</v>
      </c>
      <c r="F2150">
        <v>3698</v>
      </c>
    </row>
    <row r="2151" spans="1:6">
      <c r="A2151" t="s">
        <v>828</v>
      </c>
      <c r="B2151" t="s">
        <v>485</v>
      </c>
      <c r="C2151" t="s">
        <v>214</v>
      </c>
      <c r="D2151" t="s">
        <v>838</v>
      </c>
      <c r="E2151" t="s">
        <v>78</v>
      </c>
      <c r="F2151">
        <v>2022</v>
      </c>
    </row>
    <row r="2152" spans="1:6">
      <c r="A2152" t="s">
        <v>828</v>
      </c>
      <c r="B2152" t="s">
        <v>485</v>
      </c>
      <c r="C2152" t="s">
        <v>214</v>
      </c>
      <c r="D2152" t="s">
        <v>838</v>
      </c>
      <c r="E2152" t="s">
        <v>75</v>
      </c>
      <c r="F2152">
        <v>2497</v>
      </c>
    </row>
    <row r="2153" spans="1:6">
      <c r="A2153" t="s">
        <v>828</v>
      </c>
      <c r="B2153" t="s">
        <v>485</v>
      </c>
      <c r="C2153" t="s">
        <v>214</v>
      </c>
      <c r="D2153" t="s">
        <v>838</v>
      </c>
      <c r="E2153" t="s">
        <v>802</v>
      </c>
      <c r="F2153">
        <v>380</v>
      </c>
    </row>
    <row r="2154" spans="1:6">
      <c r="A2154" t="s">
        <v>828</v>
      </c>
      <c r="B2154" t="s">
        <v>485</v>
      </c>
      <c r="C2154" t="s">
        <v>214</v>
      </c>
      <c r="D2154" t="s">
        <v>838</v>
      </c>
      <c r="E2154" t="s">
        <v>71</v>
      </c>
      <c r="F2154">
        <v>407</v>
      </c>
    </row>
    <row r="2155" spans="1:6">
      <c r="A2155" t="s">
        <v>828</v>
      </c>
      <c r="B2155" t="s">
        <v>485</v>
      </c>
      <c r="C2155" t="s">
        <v>214</v>
      </c>
      <c r="D2155" t="s">
        <v>838</v>
      </c>
      <c r="E2155" t="s">
        <v>73</v>
      </c>
      <c r="F2155">
        <v>18</v>
      </c>
    </row>
    <row r="2156" spans="1:6">
      <c r="A2156" t="s">
        <v>828</v>
      </c>
      <c r="B2156" t="s">
        <v>485</v>
      </c>
      <c r="C2156" t="s">
        <v>214</v>
      </c>
      <c r="D2156" t="s">
        <v>838</v>
      </c>
      <c r="E2156" t="s">
        <v>800</v>
      </c>
      <c r="F2156">
        <v>7</v>
      </c>
    </row>
    <row r="2157" spans="1:6">
      <c r="A2157" t="s">
        <v>828</v>
      </c>
      <c r="B2157" t="s">
        <v>485</v>
      </c>
      <c r="C2157" t="s">
        <v>214</v>
      </c>
      <c r="D2157" t="s">
        <v>837</v>
      </c>
      <c r="E2157" t="s">
        <v>70</v>
      </c>
      <c r="F2157">
        <v>3342</v>
      </c>
    </row>
    <row r="2158" spans="1:6">
      <c r="A2158" t="s">
        <v>828</v>
      </c>
      <c r="B2158" t="s">
        <v>485</v>
      </c>
      <c r="C2158" t="s">
        <v>214</v>
      </c>
      <c r="D2158" t="s">
        <v>837</v>
      </c>
      <c r="E2158" t="s">
        <v>72</v>
      </c>
      <c r="F2158">
        <v>1405</v>
      </c>
    </row>
    <row r="2159" spans="1:6">
      <c r="A2159" t="s">
        <v>828</v>
      </c>
      <c r="B2159" t="s">
        <v>485</v>
      </c>
      <c r="C2159" t="s">
        <v>214</v>
      </c>
      <c r="D2159" t="s">
        <v>837</v>
      </c>
      <c r="E2159" t="s">
        <v>804</v>
      </c>
      <c r="F2159">
        <v>581</v>
      </c>
    </row>
    <row r="2160" spans="1:6">
      <c r="A2160" t="s">
        <v>828</v>
      </c>
      <c r="B2160" t="s">
        <v>485</v>
      </c>
      <c r="C2160" t="s">
        <v>214</v>
      </c>
      <c r="D2160" t="s">
        <v>837</v>
      </c>
      <c r="E2160" t="s">
        <v>803</v>
      </c>
      <c r="F2160">
        <v>558</v>
      </c>
    </row>
    <row r="2161" spans="1:6">
      <c r="A2161" t="s">
        <v>828</v>
      </c>
      <c r="B2161" t="s">
        <v>485</v>
      </c>
      <c r="C2161" t="s">
        <v>214</v>
      </c>
      <c r="D2161" t="s">
        <v>837</v>
      </c>
      <c r="E2161" t="s">
        <v>78</v>
      </c>
      <c r="F2161">
        <v>272</v>
      </c>
    </row>
    <row r="2162" spans="1:6">
      <c r="A2162" t="s">
        <v>828</v>
      </c>
      <c r="B2162" t="s">
        <v>485</v>
      </c>
      <c r="C2162" t="s">
        <v>214</v>
      </c>
      <c r="D2162" t="s">
        <v>837</v>
      </c>
      <c r="E2162" t="s">
        <v>75</v>
      </c>
      <c r="F2162">
        <v>409</v>
      </c>
    </row>
    <row r="2163" spans="1:6">
      <c r="A2163" t="s">
        <v>828</v>
      </c>
      <c r="B2163" t="s">
        <v>485</v>
      </c>
      <c r="C2163" t="s">
        <v>214</v>
      </c>
      <c r="D2163" t="s">
        <v>837</v>
      </c>
      <c r="E2163" t="s">
        <v>802</v>
      </c>
      <c r="F2163">
        <v>76</v>
      </c>
    </row>
    <row r="2164" spans="1:6">
      <c r="A2164" t="s">
        <v>828</v>
      </c>
      <c r="B2164" t="s">
        <v>485</v>
      </c>
      <c r="C2164" t="s">
        <v>214</v>
      </c>
      <c r="D2164" t="s">
        <v>837</v>
      </c>
      <c r="E2164" t="s">
        <v>71</v>
      </c>
      <c r="F2164">
        <v>41</v>
      </c>
    </row>
    <row r="2165" spans="1:6">
      <c r="A2165" t="s">
        <v>828</v>
      </c>
      <c r="B2165" t="s">
        <v>485</v>
      </c>
      <c r="C2165" t="s">
        <v>214</v>
      </c>
      <c r="D2165" t="s">
        <v>829</v>
      </c>
      <c r="E2165" t="s">
        <v>70</v>
      </c>
      <c r="F2165">
        <v>905362</v>
      </c>
    </row>
    <row r="2166" spans="1:6">
      <c r="A2166" t="s">
        <v>828</v>
      </c>
      <c r="B2166" t="s">
        <v>485</v>
      </c>
      <c r="C2166" t="s">
        <v>214</v>
      </c>
      <c r="D2166" t="s">
        <v>829</v>
      </c>
      <c r="E2166" t="s">
        <v>72</v>
      </c>
      <c r="F2166">
        <v>297530</v>
      </c>
    </row>
    <row r="2167" spans="1:6">
      <c r="A2167" t="s">
        <v>828</v>
      </c>
      <c r="B2167" t="s">
        <v>485</v>
      </c>
      <c r="C2167" t="s">
        <v>214</v>
      </c>
      <c r="D2167" t="s">
        <v>829</v>
      </c>
      <c r="E2167" t="s">
        <v>804</v>
      </c>
      <c r="F2167">
        <v>192089</v>
      </c>
    </row>
    <row r="2168" spans="1:6">
      <c r="A2168" t="s">
        <v>828</v>
      </c>
      <c r="B2168" t="s">
        <v>485</v>
      </c>
      <c r="C2168" t="s">
        <v>214</v>
      </c>
      <c r="D2168" t="s">
        <v>829</v>
      </c>
      <c r="E2168" t="s">
        <v>803</v>
      </c>
      <c r="F2168">
        <v>190232</v>
      </c>
    </row>
    <row r="2169" spans="1:6">
      <c r="A2169" t="s">
        <v>828</v>
      </c>
      <c r="B2169" t="s">
        <v>485</v>
      </c>
      <c r="C2169" t="s">
        <v>214</v>
      </c>
      <c r="D2169" t="s">
        <v>829</v>
      </c>
      <c r="E2169" t="s">
        <v>78</v>
      </c>
      <c r="F2169">
        <v>103678</v>
      </c>
    </row>
    <row r="2170" spans="1:6">
      <c r="A2170" t="s">
        <v>828</v>
      </c>
      <c r="B2170" t="s">
        <v>485</v>
      </c>
      <c r="C2170" t="s">
        <v>214</v>
      </c>
      <c r="D2170" t="s">
        <v>829</v>
      </c>
      <c r="E2170" t="s">
        <v>75</v>
      </c>
      <c r="F2170">
        <v>80363</v>
      </c>
    </row>
    <row r="2171" spans="1:6">
      <c r="A2171" t="s">
        <v>828</v>
      </c>
      <c r="B2171" t="s">
        <v>485</v>
      </c>
      <c r="C2171" t="s">
        <v>214</v>
      </c>
      <c r="D2171" t="s">
        <v>829</v>
      </c>
      <c r="E2171" t="s">
        <v>802</v>
      </c>
      <c r="F2171">
        <v>20432</v>
      </c>
    </row>
    <row r="2172" spans="1:6">
      <c r="A2172" t="s">
        <v>828</v>
      </c>
      <c r="B2172" t="s">
        <v>485</v>
      </c>
      <c r="C2172" t="s">
        <v>214</v>
      </c>
      <c r="D2172" t="s">
        <v>829</v>
      </c>
      <c r="E2172" t="s">
        <v>71</v>
      </c>
      <c r="F2172">
        <v>14518</v>
      </c>
    </row>
    <row r="2173" spans="1:6">
      <c r="A2173" t="s">
        <v>828</v>
      </c>
      <c r="B2173" t="s">
        <v>485</v>
      </c>
      <c r="C2173" t="s">
        <v>214</v>
      </c>
      <c r="D2173" t="s">
        <v>829</v>
      </c>
      <c r="E2173" t="s">
        <v>73</v>
      </c>
      <c r="F2173">
        <v>6323</v>
      </c>
    </row>
    <row r="2174" spans="1:6">
      <c r="A2174" t="s">
        <v>828</v>
      </c>
      <c r="B2174" t="s">
        <v>485</v>
      </c>
      <c r="C2174" t="s">
        <v>214</v>
      </c>
      <c r="D2174" t="s">
        <v>829</v>
      </c>
      <c r="E2174" t="s">
        <v>800</v>
      </c>
      <c r="F2174">
        <v>197</v>
      </c>
    </row>
    <row r="2175" spans="1:6">
      <c r="A2175" t="s">
        <v>828</v>
      </c>
      <c r="B2175" t="s">
        <v>485</v>
      </c>
      <c r="C2175" t="s">
        <v>214</v>
      </c>
      <c r="D2175" t="s">
        <v>836</v>
      </c>
      <c r="E2175" t="s">
        <v>70</v>
      </c>
      <c r="F2175">
        <v>889373</v>
      </c>
    </row>
    <row r="2176" spans="1:6">
      <c r="A2176" t="s">
        <v>828</v>
      </c>
      <c r="B2176" t="s">
        <v>485</v>
      </c>
      <c r="C2176" t="s">
        <v>214</v>
      </c>
      <c r="D2176" t="s">
        <v>836</v>
      </c>
      <c r="E2176" t="s">
        <v>72</v>
      </c>
      <c r="F2176">
        <v>288488</v>
      </c>
    </row>
    <row r="2177" spans="1:6">
      <c r="A2177" t="s">
        <v>828</v>
      </c>
      <c r="B2177" t="s">
        <v>485</v>
      </c>
      <c r="C2177" t="s">
        <v>214</v>
      </c>
      <c r="D2177" t="s">
        <v>836</v>
      </c>
      <c r="E2177" t="s">
        <v>804</v>
      </c>
      <c r="F2177">
        <v>185736</v>
      </c>
    </row>
    <row r="2178" spans="1:6">
      <c r="A2178" t="s">
        <v>828</v>
      </c>
      <c r="B2178" t="s">
        <v>485</v>
      </c>
      <c r="C2178" t="s">
        <v>214</v>
      </c>
      <c r="D2178" t="s">
        <v>836</v>
      </c>
      <c r="E2178" t="s">
        <v>803</v>
      </c>
      <c r="F2178">
        <v>188381</v>
      </c>
    </row>
    <row r="2179" spans="1:6">
      <c r="A2179" t="s">
        <v>828</v>
      </c>
      <c r="B2179" t="s">
        <v>485</v>
      </c>
      <c r="C2179" t="s">
        <v>214</v>
      </c>
      <c r="D2179" t="s">
        <v>836</v>
      </c>
      <c r="E2179" t="s">
        <v>78</v>
      </c>
      <c r="F2179">
        <v>99129</v>
      </c>
    </row>
    <row r="2180" spans="1:6">
      <c r="A2180" t="s">
        <v>828</v>
      </c>
      <c r="B2180" t="s">
        <v>485</v>
      </c>
      <c r="C2180" t="s">
        <v>214</v>
      </c>
      <c r="D2180" t="s">
        <v>836</v>
      </c>
      <c r="E2180" t="s">
        <v>75</v>
      </c>
      <c r="F2180">
        <v>86067</v>
      </c>
    </row>
    <row r="2181" spans="1:6">
      <c r="A2181" t="s">
        <v>828</v>
      </c>
      <c r="B2181" t="s">
        <v>485</v>
      </c>
      <c r="C2181" t="s">
        <v>214</v>
      </c>
      <c r="D2181" t="s">
        <v>836</v>
      </c>
      <c r="E2181" t="s">
        <v>802</v>
      </c>
      <c r="F2181">
        <v>20778</v>
      </c>
    </row>
    <row r="2182" spans="1:6">
      <c r="A2182" t="s">
        <v>828</v>
      </c>
      <c r="B2182" t="s">
        <v>485</v>
      </c>
      <c r="C2182" t="s">
        <v>214</v>
      </c>
      <c r="D2182" t="s">
        <v>836</v>
      </c>
      <c r="E2182" t="s">
        <v>71</v>
      </c>
      <c r="F2182">
        <v>15226</v>
      </c>
    </row>
    <row r="2183" spans="1:6">
      <c r="A2183" t="s">
        <v>828</v>
      </c>
      <c r="B2183" t="s">
        <v>485</v>
      </c>
      <c r="C2183" t="s">
        <v>214</v>
      </c>
      <c r="D2183" t="s">
        <v>836</v>
      </c>
      <c r="E2183" t="s">
        <v>73</v>
      </c>
      <c r="F2183">
        <v>5367</v>
      </c>
    </row>
    <row r="2184" spans="1:6">
      <c r="A2184" t="s">
        <v>828</v>
      </c>
      <c r="B2184" t="s">
        <v>485</v>
      </c>
      <c r="C2184" t="s">
        <v>214</v>
      </c>
      <c r="D2184" t="s">
        <v>836</v>
      </c>
      <c r="E2184" t="s">
        <v>800</v>
      </c>
      <c r="F2184">
        <v>201</v>
      </c>
    </row>
    <row r="2185" spans="1:6">
      <c r="A2185" t="s">
        <v>828</v>
      </c>
      <c r="B2185" t="s">
        <v>485</v>
      </c>
      <c r="C2185" t="s">
        <v>214</v>
      </c>
      <c r="D2185" t="s">
        <v>628</v>
      </c>
      <c r="E2185" t="s">
        <v>70</v>
      </c>
      <c r="F2185">
        <v>9</v>
      </c>
    </row>
    <row r="2186" spans="1:6">
      <c r="A2186" t="s">
        <v>828</v>
      </c>
      <c r="B2186" t="s">
        <v>485</v>
      </c>
      <c r="C2186" t="s">
        <v>214</v>
      </c>
      <c r="D2186" t="s">
        <v>628</v>
      </c>
      <c r="E2186" t="s">
        <v>72</v>
      </c>
      <c r="F2186">
        <v>1</v>
      </c>
    </row>
    <row r="2187" spans="1:6">
      <c r="A2187" t="s">
        <v>828</v>
      </c>
      <c r="B2187" t="s">
        <v>485</v>
      </c>
      <c r="C2187" t="s">
        <v>214</v>
      </c>
      <c r="D2187" t="s">
        <v>628</v>
      </c>
      <c r="E2187" t="s">
        <v>804</v>
      </c>
      <c r="F2187">
        <v>2</v>
      </c>
    </row>
    <row r="2188" spans="1:6">
      <c r="A2188" t="s">
        <v>828</v>
      </c>
      <c r="B2188" t="s">
        <v>485</v>
      </c>
      <c r="C2188" t="s">
        <v>214</v>
      </c>
      <c r="D2188" t="s">
        <v>628</v>
      </c>
      <c r="E2188" t="s">
        <v>803</v>
      </c>
      <c r="F2188">
        <v>6</v>
      </c>
    </row>
    <row r="2189" spans="1:6">
      <c r="A2189" t="s">
        <v>828</v>
      </c>
      <c r="B2189" t="s">
        <v>485</v>
      </c>
      <c r="C2189" t="s">
        <v>827</v>
      </c>
      <c r="D2189" t="s">
        <v>580</v>
      </c>
      <c r="E2189" t="s">
        <v>70</v>
      </c>
      <c r="F2189">
        <v>92162</v>
      </c>
    </row>
    <row r="2190" spans="1:6">
      <c r="A2190" t="s">
        <v>828</v>
      </c>
      <c r="B2190" t="s">
        <v>485</v>
      </c>
      <c r="C2190" t="s">
        <v>827</v>
      </c>
      <c r="D2190" t="s">
        <v>580</v>
      </c>
      <c r="E2190" t="s">
        <v>72</v>
      </c>
      <c r="F2190">
        <v>32091</v>
      </c>
    </row>
    <row r="2191" spans="1:6">
      <c r="A2191" t="s">
        <v>828</v>
      </c>
      <c r="B2191" t="s">
        <v>485</v>
      </c>
      <c r="C2191" t="s">
        <v>827</v>
      </c>
      <c r="D2191" t="s">
        <v>580</v>
      </c>
      <c r="E2191" t="s">
        <v>804</v>
      </c>
      <c r="F2191">
        <v>18169</v>
      </c>
    </row>
    <row r="2192" spans="1:6">
      <c r="A2192" t="s">
        <v>828</v>
      </c>
      <c r="B2192" t="s">
        <v>485</v>
      </c>
      <c r="C2192" t="s">
        <v>827</v>
      </c>
      <c r="D2192" t="s">
        <v>580</v>
      </c>
      <c r="E2192" t="s">
        <v>803</v>
      </c>
      <c r="F2192">
        <v>19383</v>
      </c>
    </row>
    <row r="2193" spans="1:6">
      <c r="A2193" t="s">
        <v>828</v>
      </c>
      <c r="B2193" t="s">
        <v>485</v>
      </c>
      <c r="C2193" t="s">
        <v>827</v>
      </c>
      <c r="D2193" t="s">
        <v>580</v>
      </c>
      <c r="E2193" t="s">
        <v>78</v>
      </c>
      <c r="F2193">
        <v>8718</v>
      </c>
    </row>
    <row r="2194" spans="1:6">
      <c r="A2194" t="s">
        <v>828</v>
      </c>
      <c r="B2194" t="s">
        <v>485</v>
      </c>
      <c r="C2194" t="s">
        <v>827</v>
      </c>
      <c r="D2194" t="s">
        <v>580</v>
      </c>
      <c r="E2194" t="s">
        <v>75</v>
      </c>
      <c r="F2194">
        <v>4880</v>
      </c>
    </row>
    <row r="2195" spans="1:6">
      <c r="A2195" t="s">
        <v>828</v>
      </c>
      <c r="B2195" t="s">
        <v>485</v>
      </c>
      <c r="C2195" t="s">
        <v>827</v>
      </c>
      <c r="D2195" t="s">
        <v>580</v>
      </c>
      <c r="E2195" t="s">
        <v>802</v>
      </c>
      <c r="F2195">
        <v>716</v>
      </c>
    </row>
    <row r="2196" spans="1:6">
      <c r="A2196" t="s">
        <v>828</v>
      </c>
      <c r="B2196" t="s">
        <v>485</v>
      </c>
      <c r="C2196" t="s">
        <v>827</v>
      </c>
      <c r="D2196" t="s">
        <v>580</v>
      </c>
      <c r="E2196" t="s">
        <v>71</v>
      </c>
      <c r="F2196">
        <v>1032</v>
      </c>
    </row>
    <row r="2197" spans="1:6">
      <c r="A2197" t="s">
        <v>828</v>
      </c>
      <c r="B2197" t="s">
        <v>485</v>
      </c>
      <c r="C2197" t="s">
        <v>827</v>
      </c>
      <c r="D2197" t="s">
        <v>580</v>
      </c>
      <c r="E2197" t="s">
        <v>73</v>
      </c>
      <c r="F2197">
        <v>230</v>
      </c>
    </row>
    <row r="2198" spans="1:6">
      <c r="A2198" t="s">
        <v>828</v>
      </c>
      <c r="B2198" t="s">
        <v>485</v>
      </c>
      <c r="C2198" t="s">
        <v>827</v>
      </c>
      <c r="D2198" t="s">
        <v>580</v>
      </c>
      <c r="E2198" t="s">
        <v>800</v>
      </c>
      <c r="F2198">
        <v>6943</v>
      </c>
    </row>
    <row r="2199" spans="1:6">
      <c r="A2199" t="s">
        <v>828</v>
      </c>
      <c r="B2199" t="s">
        <v>485</v>
      </c>
      <c r="C2199" t="s">
        <v>827</v>
      </c>
      <c r="D2199" t="s">
        <v>579</v>
      </c>
      <c r="E2199" t="s">
        <v>70</v>
      </c>
      <c r="F2199">
        <v>509335</v>
      </c>
    </row>
    <row r="2200" spans="1:6">
      <c r="A2200" t="s">
        <v>828</v>
      </c>
      <c r="B2200" t="s">
        <v>485</v>
      </c>
      <c r="C2200" t="s">
        <v>827</v>
      </c>
      <c r="D2200" t="s">
        <v>579</v>
      </c>
      <c r="E2200" t="s">
        <v>72</v>
      </c>
      <c r="F2200">
        <v>182889</v>
      </c>
    </row>
    <row r="2201" spans="1:6">
      <c r="A2201" t="s">
        <v>828</v>
      </c>
      <c r="B2201" t="s">
        <v>485</v>
      </c>
      <c r="C2201" t="s">
        <v>827</v>
      </c>
      <c r="D2201" t="s">
        <v>579</v>
      </c>
      <c r="E2201" t="s">
        <v>804</v>
      </c>
      <c r="F2201">
        <v>108768</v>
      </c>
    </row>
    <row r="2202" spans="1:6">
      <c r="A2202" t="s">
        <v>828</v>
      </c>
      <c r="B2202" t="s">
        <v>485</v>
      </c>
      <c r="C2202" t="s">
        <v>827</v>
      </c>
      <c r="D2202" t="s">
        <v>579</v>
      </c>
      <c r="E2202" t="s">
        <v>803</v>
      </c>
      <c r="F2202">
        <v>100343</v>
      </c>
    </row>
    <row r="2203" spans="1:6">
      <c r="A2203" t="s">
        <v>828</v>
      </c>
      <c r="B2203" t="s">
        <v>485</v>
      </c>
      <c r="C2203" t="s">
        <v>827</v>
      </c>
      <c r="D2203" t="s">
        <v>579</v>
      </c>
      <c r="E2203" t="s">
        <v>78</v>
      </c>
      <c r="F2203">
        <v>40379</v>
      </c>
    </row>
    <row r="2204" spans="1:6">
      <c r="A2204" t="s">
        <v>828</v>
      </c>
      <c r="B2204" t="s">
        <v>485</v>
      </c>
      <c r="C2204" t="s">
        <v>827</v>
      </c>
      <c r="D2204" t="s">
        <v>579</v>
      </c>
      <c r="E2204" t="s">
        <v>75</v>
      </c>
      <c r="F2204">
        <v>29796</v>
      </c>
    </row>
    <row r="2205" spans="1:6">
      <c r="A2205" t="s">
        <v>828</v>
      </c>
      <c r="B2205" t="s">
        <v>485</v>
      </c>
      <c r="C2205" t="s">
        <v>827</v>
      </c>
      <c r="D2205" t="s">
        <v>579</v>
      </c>
      <c r="E2205" t="s">
        <v>802</v>
      </c>
      <c r="F2205">
        <v>4497</v>
      </c>
    </row>
    <row r="2206" spans="1:6">
      <c r="A2206" t="s">
        <v>828</v>
      </c>
      <c r="B2206" t="s">
        <v>485</v>
      </c>
      <c r="C2206" t="s">
        <v>827</v>
      </c>
      <c r="D2206" t="s">
        <v>579</v>
      </c>
      <c r="E2206" t="s">
        <v>71</v>
      </c>
      <c r="F2206">
        <v>6676</v>
      </c>
    </row>
    <row r="2207" spans="1:6">
      <c r="A2207" t="s">
        <v>828</v>
      </c>
      <c r="B2207" t="s">
        <v>485</v>
      </c>
      <c r="C2207" t="s">
        <v>827</v>
      </c>
      <c r="D2207" t="s">
        <v>579</v>
      </c>
      <c r="E2207" t="s">
        <v>73</v>
      </c>
      <c r="F2207">
        <v>1272</v>
      </c>
    </row>
    <row r="2208" spans="1:6">
      <c r="A2208" t="s">
        <v>828</v>
      </c>
      <c r="B2208" t="s">
        <v>485</v>
      </c>
      <c r="C2208" t="s">
        <v>827</v>
      </c>
      <c r="D2208" t="s">
        <v>579</v>
      </c>
      <c r="E2208" t="s">
        <v>800</v>
      </c>
      <c r="F2208">
        <v>34715</v>
      </c>
    </row>
    <row r="2209" spans="1:6">
      <c r="A2209" t="s">
        <v>828</v>
      </c>
      <c r="B2209" t="s">
        <v>485</v>
      </c>
      <c r="C2209" t="s">
        <v>827</v>
      </c>
      <c r="D2209" t="s">
        <v>578</v>
      </c>
      <c r="E2209" t="s">
        <v>70</v>
      </c>
      <c r="F2209">
        <v>527680</v>
      </c>
    </row>
    <row r="2210" spans="1:6">
      <c r="A2210" t="s">
        <v>828</v>
      </c>
      <c r="B2210" t="s">
        <v>485</v>
      </c>
      <c r="C2210" t="s">
        <v>827</v>
      </c>
      <c r="D2210" t="s">
        <v>578</v>
      </c>
      <c r="E2210" t="s">
        <v>72</v>
      </c>
      <c r="F2210">
        <v>185300</v>
      </c>
    </row>
    <row r="2211" spans="1:6">
      <c r="A2211" t="s">
        <v>828</v>
      </c>
      <c r="B2211" t="s">
        <v>485</v>
      </c>
      <c r="C2211" t="s">
        <v>827</v>
      </c>
      <c r="D2211" t="s">
        <v>578</v>
      </c>
      <c r="E2211" t="s">
        <v>804</v>
      </c>
      <c r="F2211">
        <v>112891</v>
      </c>
    </row>
    <row r="2212" spans="1:6">
      <c r="A2212" t="s">
        <v>828</v>
      </c>
      <c r="B2212" t="s">
        <v>485</v>
      </c>
      <c r="C2212" t="s">
        <v>827</v>
      </c>
      <c r="D2212" t="s">
        <v>578</v>
      </c>
      <c r="E2212" t="s">
        <v>803</v>
      </c>
      <c r="F2212">
        <v>97364</v>
      </c>
    </row>
    <row r="2213" spans="1:6">
      <c r="A2213" t="s">
        <v>828</v>
      </c>
      <c r="B2213" t="s">
        <v>485</v>
      </c>
      <c r="C2213" t="s">
        <v>827</v>
      </c>
      <c r="D2213" t="s">
        <v>578</v>
      </c>
      <c r="E2213" t="s">
        <v>78</v>
      </c>
      <c r="F2213">
        <v>47327</v>
      </c>
    </row>
    <row r="2214" spans="1:6">
      <c r="A2214" t="s">
        <v>828</v>
      </c>
      <c r="B2214" t="s">
        <v>485</v>
      </c>
      <c r="C2214" t="s">
        <v>827</v>
      </c>
      <c r="D2214" t="s">
        <v>578</v>
      </c>
      <c r="E2214" t="s">
        <v>75</v>
      </c>
      <c r="F2214">
        <v>36497</v>
      </c>
    </row>
    <row r="2215" spans="1:6">
      <c r="A2215" t="s">
        <v>828</v>
      </c>
      <c r="B2215" t="s">
        <v>485</v>
      </c>
      <c r="C2215" t="s">
        <v>827</v>
      </c>
      <c r="D2215" t="s">
        <v>578</v>
      </c>
      <c r="E2215" t="s">
        <v>802</v>
      </c>
      <c r="F2215">
        <v>5721</v>
      </c>
    </row>
    <row r="2216" spans="1:6">
      <c r="A2216" t="s">
        <v>828</v>
      </c>
      <c r="B2216" t="s">
        <v>485</v>
      </c>
      <c r="C2216" t="s">
        <v>827</v>
      </c>
      <c r="D2216" t="s">
        <v>578</v>
      </c>
      <c r="E2216" t="s">
        <v>71</v>
      </c>
      <c r="F2216">
        <v>7357</v>
      </c>
    </row>
    <row r="2217" spans="1:6">
      <c r="A2217" t="s">
        <v>828</v>
      </c>
      <c r="B2217" t="s">
        <v>485</v>
      </c>
      <c r="C2217" t="s">
        <v>827</v>
      </c>
      <c r="D2217" t="s">
        <v>578</v>
      </c>
      <c r="E2217" t="s">
        <v>73</v>
      </c>
      <c r="F2217">
        <v>1581</v>
      </c>
    </row>
    <row r="2218" spans="1:6">
      <c r="A2218" t="s">
        <v>828</v>
      </c>
      <c r="B2218" t="s">
        <v>485</v>
      </c>
      <c r="C2218" t="s">
        <v>827</v>
      </c>
      <c r="D2218" t="s">
        <v>578</v>
      </c>
      <c r="E2218" t="s">
        <v>800</v>
      </c>
      <c r="F2218">
        <v>33642</v>
      </c>
    </row>
    <row r="2219" spans="1:6">
      <c r="A2219" t="s">
        <v>828</v>
      </c>
      <c r="B2219" t="s">
        <v>485</v>
      </c>
      <c r="C2219" t="s">
        <v>827</v>
      </c>
      <c r="D2219" t="s">
        <v>835</v>
      </c>
      <c r="E2219" t="s">
        <v>70</v>
      </c>
      <c r="F2219">
        <v>433367</v>
      </c>
    </row>
    <row r="2220" spans="1:6">
      <c r="A2220" t="s">
        <v>828</v>
      </c>
      <c r="B2220" t="s">
        <v>485</v>
      </c>
      <c r="C2220" t="s">
        <v>827</v>
      </c>
      <c r="D2220" t="s">
        <v>835</v>
      </c>
      <c r="E2220" t="s">
        <v>72</v>
      </c>
      <c r="F2220">
        <v>141792</v>
      </c>
    </row>
    <row r="2221" spans="1:6">
      <c r="A2221" t="s">
        <v>828</v>
      </c>
      <c r="B2221" t="s">
        <v>485</v>
      </c>
      <c r="C2221" t="s">
        <v>827</v>
      </c>
      <c r="D2221" t="s">
        <v>835</v>
      </c>
      <c r="E2221" t="s">
        <v>804</v>
      </c>
      <c r="F2221">
        <v>88507</v>
      </c>
    </row>
    <row r="2222" spans="1:6">
      <c r="A2222" t="s">
        <v>828</v>
      </c>
      <c r="B2222" t="s">
        <v>485</v>
      </c>
      <c r="C2222" t="s">
        <v>827</v>
      </c>
      <c r="D2222" t="s">
        <v>835</v>
      </c>
      <c r="E2222" t="s">
        <v>803</v>
      </c>
      <c r="F2222">
        <v>81112</v>
      </c>
    </row>
    <row r="2223" spans="1:6">
      <c r="A2223" t="s">
        <v>828</v>
      </c>
      <c r="B2223" t="s">
        <v>485</v>
      </c>
      <c r="C2223" t="s">
        <v>827</v>
      </c>
      <c r="D2223" t="s">
        <v>835</v>
      </c>
      <c r="E2223" t="s">
        <v>78</v>
      </c>
      <c r="F2223">
        <v>47801</v>
      </c>
    </row>
    <row r="2224" spans="1:6">
      <c r="A2224" t="s">
        <v>828</v>
      </c>
      <c r="B2224" t="s">
        <v>485</v>
      </c>
      <c r="C2224" t="s">
        <v>827</v>
      </c>
      <c r="D2224" t="s">
        <v>835</v>
      </c>
      <c r="E2224" t="s">
        <v>75</v>
      </c>
      <c r="F2224">
        <v>32595</v>
      </c>
    </row>
    <row r="2225" spans="1:6">
      <c r="A2225" t="s">
        <v>828</v>
      </c>
      <c r="B2225" t="s">
        <v>485</v>
      </c>
      <c r="C2225" t="s">
        <v>827</v>
      </c>
      <c r="D2225" t="s">
        <v>835</v>
      </c>
      <c r="E2225" t="s">
        <v>802</v>
      </c>
      <c r="F2225">
        <v>5389</v>
      </c>
    </row>
    <row r="2226" spans="1:6">
      <c r="A2226" t="s">
        <v>828</v>
      </c>
      <c r="B2226" t="s">
        <v>485</v>
      </c>
      <c r="C2226" t="s">
        <v>827</v>
      </c>
      <c r="D2226" t="s">
        <v>835</v>
      </c>
      <c r="E2226" t="s">
        <v>71</v>
      </c>
      <c r="F2226">
        <v>6502</v>
      </c>
    </row>
    <row r="2227" spans="1:6">
      <c r="A2227" t="s">
        <v>828</v>
      </c>
      <c r="B2227" t="s">
        <v>485</v>
      </c>
      <c r="C2227" t="s">
        <v>827</v>
      </c>
      <c r="D2227" t="s">
        <v>835</v>
      </c>
      <c r="E2227" t="s">
        <v>73</v>
      </c>
      <c r="F2227">
        <v>1703</v>
      </c>
    </row>
    <row r="2228" spans="1:6">
      <c r="A2228" t="s">
        <v>828</v>
      </c>
      <c r="B2228" t="s">
        <v>485</v>
      </c>
      <c r="C2228" t="s">
        <v>827</v>
      </c>
      <c r="D2228" t="s">
        <v>835</v>
      </c>
      <c r="E2228" t="s">
        <v>800</v>
      </c>
      <c r="F2228">
        <v>27966</v>
      </c>
    </row>
    <row r="2229" spans="1:6">
      <c r="A2229" t="s">
        <v>828</v>
      </c>
      <c r="B2229" t="s">
        <v>485</v>
      </c>
      <c r="C2229" t="s">
        <v>827</v>
      </c>
      <c r="D2229" t="s">
        <v>834</v>
      </c>
      <c r="E2229" t="s">
        <v>70</v>
      </c>
      <c r="F2229">
        <v>409550</v>
      </c>
    </row>
    <row r="2230" spans="1:6">
      <c r="A2230" t="s">
        <v>828</v>
      </c>
      <c r="B2230" t="s">
        <v>485</v>
      </c>
      <c r="C2230" t="s">
        <v>827</v>
      </c>
      <c r="D2230" t="s">
        <v>834</v>
      </c>
      <c r="E2230" t="s">
        <v>72</v>
      </c>
      <c r="F2230">
        <v>120794</v>
      </c>
    </row>
    <row r="2231" spans="1:6">
      <c r="A2231" t="s">
        <v>828</v>
      </c>
      <c r="B2231" t="s">
        <v>485</v>
      </c>
      <c r="C2231" t="s">
        <v>827</v>
      </c>
      <c r="D2231" t="s">
        <v>834</v>
      </c>
      <c r="E2231" t="s">
        <v>804</v>
      </c>
      <c r="F2231">
        <v>76305</v>
      </c>
    </row>
    <row r="2232" spans="1:6">
      <c r="A2232" t="s">
        <v>828</v>
      </c>
      <c r="B2232" t="s">
        <v>485</v>
      </c>
      <c r="C2232" t="s">
        <v>827</v>
      </c>
      <c r="D2232" t="s">
        <v>834</v>
      </c>
      <c r="E2232" t="s">
        <v>803</v>
      </c>
      <c r="F2232">
        <v>76044</v>
      </c>
    </row>
    <row r="2233" spans="1:6">
      <c r="A2233" t="s">
        <v>828</v>
      </c>
      <c r="B2233" t="s">
        <v>485</v>
      </c>
      <c r="C2233" t="s">
        <v>827</v>
      </c>
      <c r="D2233" t="s">
        <v>834</v>
      </c>
      <c r="E2233" t="s">
        <v>78</v>
      </c>
      <c r="F2233">
        <v>58303</v>
      </c>
    </row>
    <row r="2234" spans="1:6">
      <c r="A2234" t="s">
        <v>828</v>
      </c>
      <c r="B2234" t="s">
        <v>485</v>
      </c>
      <c r="C2234" t="s">
        <v>827</v>
      </c>
      <c r="D2234" t="s">
        <v>834</v>
      </c>
      <c r="E2234" t="s">
        <v>75</v>
      </c>
      <c r="F2234">
        <v>32312</v>
      </c>
    </row>
    <row r="2235" spans="1:6">
      <c r="A2235" t="s">
        <v>828</v>
      </c>
      <c r="B2235" t="s">
        <v>485</v>
      </c>
      <c r="C2235" t="s">
        <v>827</v>
      </c>
      <c r="D2235" t="s">
        <v>834</v>
      </c>
      <c r="E2235" t="s">
        <v>802</v>
      </c>
      <c r="F2235">
        <v>6371</v>
      </c>
    </row>
    <row r="2236" spans="1:6">
      <c r="A2236" t="s">
        <v>828</v>
      </c>
      <c r="B2236" t="s">
        <v>485</v>
      </c>
      <c r="C2236" t="s">
        <v>827</v>
      </c>
      <c r="D2236" t="s">
        <v>834</v>
      </c>
      <c r="E2236" t="s">
        <v>71</v>
      </c>
      <c r="F2236">
        <v>5661</v>
      </c>
    </row>
    <row r="2237" spans="1:6">
      <c r="A2237" t="s">
        <v>828</v>
      </c>
      <c r="B2237" t="s">
        <v>485</v>
      </c>
      <c r="C2237" t="s">
        <v>827</v>
      </c>
      <c r="D2237" t="s">
        <v>834</v>
      </c>
      <c r="E2237" t="s">
        <v>73</v>
      </c>
      <c r="F2237">
        <v>2014</v>
      </c>
    </row>
    <row r="2238" spans="1:6">
      <c r="A2238" t="s">
        <v>828</v>
      </c>
      <c r="B2238" t="s">
        <v>485</v>
      </c>
      <c r="C2238" t="s">
        <v>827</v>
      </c>
      <c r="D2238" t="s">
        <v>834</v>
      </c>
      <c r="E2238" t="s">
        <v>800</v>
      </c>
      <c r="F2238">
        <v>31746</v>
      </c>
    </row>
    <row r="2239" spans="1:6">
      <c r="A2239" t="s">
        <v>828</v>
      </c>
      <c r="B2239" t="s">
        <v>485</v>
      </c>
      <c r="C2239" t="s">
        <v>827</v>
      </c>
      <c r="D2239" t="s">
        <v>833</v>
      </c>
      <c r="E2239" t="s">
        <v>70</v>
      </c>
      <c r="F2239">
        <v>470682</v>
      </c>
    </row>
    <row r="2240" spans="1:6">
      <c r="A2240" t="s">
        <v>828</v>
      </c>
      <c r="B2240" t="s">
        <v>485</v>
      </c>
      <c r="C2240" t="s">
        <v>827</v>
      </c>
      <c r="D2240" t="s">
        <v>833</v>
      </c>
      <c r="E2240" t="s">
        <v>72</v>
      </c>
      <c r="F2240">
        <v>136756</v>
      </c>
    </row>
    <row r="2241" spans="1:6">
      <c r="A2241" t="s">
        <v>828</v>
      </c>
      <c r="B2241" t="s">
        <v>485</v>
      </c>
      <c r="C2241" t="s">
        <v>827</v>
      </c>
      <c r="D2241" t="s">
        <v>833</v>
      </c>
      <c r="E2241" t="s">
        <v>804</v>
      </c>
      <c r="F2241">
        <v>90534</v>
      </c>
    </row>
    <row r="2242" spans="1:6">
      <c r="A2242" t="s">
        <v>828</v>
      </c>
      <c r="B2242" t="s">
        <v>485</v>
      </c>
      <c r="C2242" t="s">
        <v>827</v>
      </c>
      <c r="D2242" t="s">
        <v>833</v>
      </c>
      <c r="E2242" t="s">
        <v>803</v>
      </c>
      <c r="F2242">
        <v>83766</v>
      </c>
    </row>
    <row r="2243" spans="1:6">
      <c r="A2243" t="s">
        <v>828</v>
      </c>
      <c r="B2243" t="s">
        <v>485</v>
      </c>
      <c r="C2243" t="s">
        <v>827</v>
      </c>
      <c r="D2243" t="s">
        <v>833</v>
      </c>
      <c r="E2243" t="s">
        <v>78</v>
      </c>
      <c r="F2243">
        <v>75337</v>
      </c>
    </row>
    <row r="2244" spans="1:6">
      <c r="A2244" t="s">
        <v>828</v>
      </c>
      <c r="B2244" t="s">
        <v>485</v>
      </c>
      <c r="C2244" t="s">
        <v>827</v>
      </c>
      <c r="D2244" t="s">
        <v>833</v>
      </c>
      <c r="E2244" t="s">
        <v>75</v>
      </c>
      <c r="F2244">
        <v>30651</v>
      </c>
    </row>
    <row r="2245" spans="1:6">
      <c r="A2245" t="s">
        <v>828</v>
      </c>
      <c r="B2245" t="s">
        <v>485</v>
      </c>
      <c r="C2245" t="s">
        <v>827</v>
      </c>
      <c r="D2245" t="s">
        <v>833</v>
      </c>
      <c r="E2245" t="s">
        <v>802</v>
      </c>
      <c r="F2245">
        <v>5679</v>
      </c>
    </row>
    <row r="2246" spans="1:6">
      <c r="A2246" t="s">
        <v>828</v>
      </c>
      <c r="B2246" t="s">
        <v>485</v>
      </c>
      <c r="C2246" t="s">
        <v>827</v>
      </c>
      <c r="D2246" t="s">
        <v>833</v>
      </c>
      <c r="E2246" t="s">
        <v>71</v>
      </c>
      <c r="F2246">
        <v>8812</v>
      </c>
    </row>
    <row r="2247" spans="1:6">
      <c r="A2247" t="s">
        <v>828</v>
      </c>
      <c r="B2247" t="s">
        <v>485</v>
      </c>
      <c r="C2247" t="s">
        <v>827</v>
      </c>
      <c r="D2247" t="s">
        <v>833</v>
      </c>
      <c r="E2247" t="s">
        <v>73</v>
      </c>
      <c r="F2247">
        <v>2785</v>
      </c>
    </row>
    <row r="2248" spans="1:6">
      <c r="A2248" t="s">
        <v>828</v>
      </c>
      <c r="B2248" t="s">
        <v>485</v>
      </c>
      <c r="C2248" t="s">
        <v>827</v>
      </c>
      <c r="D2248" t="s">
        <v>833</v>
      </c>
      <c r="E2248" t="s">
        <v>800</v>
      </c>
      <c r="F2248">
        <v>36362</v>
      </c>
    </row>
    <row r="2249" spans="1:6">
      <c r="A2249" t="s">
        <v>828</v>
      </c>
      <c r="B2249" t="s">
        <v>485</v>
      </c>
      <c r="C2249" t="s">
        <v>827</v>
      </c>
      <c r="D2249" t="s">
        <v>832</v>
      </c>
      <c r="E2249" t="s">
        <v>70</v>
      </c>
      <c r="F2249">
        <v>595552</v>
      </c>
    </row>
    <row r="2250" spans="1:6">
      <c r="A2250" t="s">
        <v>828</v>
      </c>
      <c r="B2250" t="s">
        <v>485</v>
      </c>
      <c r="C2250" t="s">
        <v>827</v>
      </c>
      <c r="D2250" t="s">
        <v>832</v>
      </c>
      <c r="E2250" t="s">
        <v>72</v>
      </c>
      <c r="F2250">
        <v>187602</v>
      </c>
    </row>
    <row r="2251" spans="1:6">
      <c r="A2251" t="s">
        <v>828</v>
      </c>
      <c r="B2251" t="s">
        <v>485</v>
      </c>
      <c r="C2251" t="s">
        <v>827</v>
      </c>
      <c r="D2251" t="s">
        <v>832</v>
      </c>
      <c r="E2251" t="s">
        <v>804</v>
      </c>
      <c r="F2251">
        <v>122939</v>
      </c>
    </row>
    <row r="2252" spans="1:6">
      <c r="A2252" t="s">
        <v>828</v>
      </c>
      <c r="B2252" t="s">
        <v>485</v>
      </c>
      <c r="C2252" t="s">
        <v>827</v>
      </c>
      <c r="D2252" t="s">
        <v>832</v>
      </c>
      <c r="E2252" t="s">
        <v>803</v>
      </c>
      <c r="F2252">
        <v>103216</v>
      </c>
    </row>
    <row r="2253" spans="1:6">
      <c r="A2253" t="s">
        <v>828</v>
      </c>
      <c r="B2253" t="s">
        <v>485</v>
      </c>
      <c r="C2253" t="s">
        <v>827</v>
      </c>
      <c r="D2253" t="s">
        <v>832</v>
      </c>
      <c r="E2253" t="s">
        <v>78</v>
      </c>
      <c r="F2253">
        <v>78016</v>
      </c>
    </row>
    <row r="2254" spans="1:6">
      <c r="A2254" t="s">
        <v>828</v>
      </c>
      <c r="B2254" t="s">
        <v>485</v>
      </c>
      <c r="C2254" t="s">
        <v>827</v>
      </c>
      <c r="D2254" t="s">
        <v>832</v>
      </c>
      <c r="E2254" t="s">
        <v>75</v>
      </c>
      <c r="F2254">
        <v>35762</v>
      </c>
    </row>
    <row r="2255" spans="1:6">
      <c r="A2255" t="s">
        <v>828</v>
      </c>
      <c r="B2255" t="s">
        <v>485</v>
      </c>
      <c r="C2255" t="s">
        <v>827</v>
      </c>
      <c r="D2255" t="s">
        <v>832</v>
      </c>
      <c r="E2255" t="s">
        <v>802</v>
      </c>
      <c r="F2255">
        <v>6987</v>
      </c>
    </row>
    <row r="2256" spans="1:6">
      <c r="A2256" t="s">
        <v>828</v>
      </c>
      <c r="B2256" t="s">
        <v>485</v>
      </c>
      <c r="C2256" t="s">
        <v>827</v>
      </c>
      <c r="D2256" t="s">
        <v>832</v>
      </c>
      <c r="E2256" t="s">
        <v>71</v>
      </c>
      <c r="F2256">
        <v>11203</v>
      </c>
    </row>
    <row r="2257" spans="1:6">
      <c r="A2257" t="s">
        <v>828</v>
      </c>
      <c r="B2257" t="s">
        <v>485</v>
      </c>
      <c r="C2257" t="s">
        <v>827</v>
      </c>
      <c r="D2257" t="s">
        <v>832</v>
      </c>
      <c r="E2257" t="s">
        <v>73</v>
      </c>
      <c r="F2257">
        <v>3473</v>
      </c>
    </row>
    <row r="2258" spans="1:6">
      <c r="A2258" t="s">
        <v>828</v>
      </c>
      <c r="B2258" t="s">
        <v>485</v>
      </c>
      <c r="C2258" t="s">
        <v>827</v>
      </c>
      <c r="D2258" t="s">
        <v>832</v>
      </c>
      <c r="E2258" t="s">
        <v>800</v>
      </c>
      <c r="F2258">
        <v>46354</v>
      </c>
    </row>
    <row r="2259" spans="1:6">
      <c r="A2259" t="s">
        <v>828</v>
      </c>
      <c r="B2259" t="s">
        <v>485</v>
      </c>
      <c r="C2259" t="s">
        <v>827</v>
      </c>
      <c r="D2259" t="s">
        <v>831</v>
      </c>
      <c r="E2259" t="s">
        <v>70</v>
      </c>
      <c r="F2259">
        <v>610452</v>
      </c>
    </row>
    <row r="2260" spans="1:6">
      <c r="A2260" t="s">
        <v>828</v>
      </c>
      <c r="B2260" t="s">
        <v>485</v>
      </c>
      <c r="C2260" t="s">
        <v>827</v>
      </c>
      <c r="D2260" t="s">
        <v>831</v>
      </c>
      <c r="E2260" t="s">
        <v>72</v>
      </c>
      <c r="F2260">
        <v>198078</v>
      </c>
    </row>
    <row r="2261" spans="1:6">
      <c r="A2261" t="s">
        <v>828</v>
      </c>
      <c r="B2261" t="s">
        <v>485</v>
      </c>
      <c r="C2261" t="s">
        <v>827</v>
      </c>
      <c r="D2261" t="s">
        <v>831</v>
      </c>
      <c r="E2261" t="s">
        <v>804</v>
      </c>
      <c r="F2261">
        <v>124160</v>
      </c>
    </row>
    <row r="2262" spans="1:6">
      <c r="A2262" t="s">
        <v>828</v>
      </c>
      <c r="B2262" t="s">
        <v>485</v>
      </c>
      <c r="C2262" t="s">
        <v>827</v>
      </c>
      <c r="D2262" t="s">
        <v>831</v>
      </c>
      <c r="E2262" t="s">
        <v>803</v>
      </c>
      <c r="F2262">
        <v>108155</v>
      </c>
    </row>
    <row r="2263" spans="1:6">
      <c r="A2263" t="s">
        <v>828</v>
      </c>
      <c r="B2263" t="s">
        <v>485</v>
      </c>
      <c r="C2263" t="s">
        <v>827</v>
      </c>
      <c r="D2263" t="s">
        <v>831</v>
      </c>
      <c r="E2263" t="s">
        <v>78</v>
      </c>
      <c r="F2263">
        <v>74664</v>
      </c>
    </row>
    <row r="2264" spans="1:6">
      <c r="A2264" t="s">
        <v>828</v>
      </c>
      <c r="B2264" t="s">
        <v>485</v>
      </c>
      <c r="C2264" t="s">
        <v>827</v>
      </c>
      <c r="D2264" t="s">
        <v>831</v>
      </c>
      <c r="E2264" t="s">
        <v>75</v>
      </c>
      <c r="F2264">
        <v>35954</v>
      </c>
    </row>
    <row r="2265" spans="1:6">
      <c r="A2265" t="s">
        <v>828</v>
      </c>
      <c r="B2265" t="s">
        <v>485</v>
      </c>
      <c r="C2265" t="s">
        <v>827</v>
      </c>
      <c r="D2265" t="s">
        <v>831</v>
      </c>
      <c r="E2265" t="s">
        <v>802</v>
      </c>
      <c r="F2265">
        <v>7526</v>
      </c>
    </row>
    <row r="2266" spans="1:6">
      <c r="A2266" t="s">
        <v>828</v>
      </c>
      <c r="B2266" t="s">
        <v>485</v>
      </c>
      <c r="C2266" t="s">
        <v>827</v>
      </c>
      <c r="D2266" t="s">
        <v>831</v>
      </c>
      <c r="E2266" t="s">
        <v>71</v>
      </c>
      <c r="F2266">
        <v>10553</v>
      </c>
    </row>
    <row r="2267" spans="1:6">
      <c r="A2267" t="s">
        <v>828</v>
      </c>
      <c r="B2267" t="s">
        <v>485</v>
      </c>
      <c r="C2267" t="s">
        <v>827</v>
      </c>
      <c r="D2267" t="s">
        <v>831</v>
      </c>
      <c r="E2267" t="s">
        <v>73</v>
      </c>
      <c r="F2267">
        <v>3276</v>
      </c>
    </row>
    <row r="2268" spans="1:6">
      <c r="A2268" t="s">
        <v>828</v>
      </c>
      <c r="B2268" t="s">
        <v>485</v>
      </c>
      <c r="C2268" t="s">
        <v>827</v>
      </c>
      <c r="D2268" t="s">
        <v>831</v>
      </c>
      <c r="E2268" t="s">
        <v>800</v>
      </c>
      <c r="F2268">
        <v>48086</v>
      </c>
    </row>
    <row r="2269" spans="1:6">
      <c r="A2269" t="s">
        <v>828</v>
      </c>
      <c r="B2269" t="s">
        <v>485</v>
      </c>
      <c r="C2269" t="s">
        <v>827</v>
      </c>
      <c r="D2269" t="s">
        <v>830</v>
      </c>
      <c r="E2269" t="s">
        <v>70</v>
      </c>
      <c r="F2269">
        <v>669796</v>
      </c>
    </row>
    <row r="2270" spans="1:6">
      <c r="A2270" t="s">
        <v>828</v>
      </c>
      <c r="B2270" t="s">
        <v>485</v>
      </c>
      <c r="C2270" t="s">
        <v>827</v>
      </c>
      <c r="D2270" t="s">
        <v>830</v>
      </c>
      <c r="E2270" t="s">
        <v>72</v>
      </c>
      <c r="F2270">
        <v>211141</v>
      </c>
    </row>
    <row r="2271" spans="1:6">
      <c r="A2271" t="s">
        <v>828</v>
      </c>
      <c r="B2271" t="s">
        <v>485</v>
      </c>
      <c r="C2271" t="s">
        <v>827</v>
      </c>
      <c r="D2271" t="s">
        <v>830</v>
      </c>
      <c r="E2271" t="s">
        <v>804</v>
      </c>
      <c r="F2271">
        <v>136294</v>
      </c>
    </row>
    <row r="2272" spans="1:6">
      <c r="A2272" t="s">
        <v>828</v>
      </c>
      <c r="B2272" t="s">
        <v>485</v>
      </c>
      <c r="C2272" t="s">
        <v>827</v>
      </c>
      <c r="D2272" t="s">
        <v>830</v>
      </c>
      <c r="E2272" t="s">
        <v>803</v>
      </c>
      <c r="F2272">
        <v>120960</v>
      </c>
    </row>
    <row r="2273" spans="1:6">
      <c r="A2273" t="s">
        <v>828</v>
      </c>
      <c r="B2273" t="s">
        <v>485</v>
      </c>
      <c r="C2273" t="s">
        <v>827</v>
      </c>
      <c r="D2273" t="s">
        <v>830</v>
      </c>
      <c r="E2273" t="s">
        <v>78</v>
      </c>
      <c r="F2273">
        <v>84116</v>
      </c>
    </row>
    <row r="2274" spans="1:6">
      <c r="A2274" t="s">
        <v>828</v>
      </c>
      <c r="B2274" t="s">
        <v>485</v>
      </c>
      <c r="C2274" t="s">
        <v>827</v>
      </c>
      <c r="D2274" t="s">
        <v>830</v>
      </c>
      <c r="E2274" t="s">
        <v>75</v>
      </c>
      <c r="F2274">
        <v>42175</v>
      </c>
    </row>
    <row r="2275" spans="1:6">
      <c r="A2275" t="s">
        <v>828</v>
      </c>
      <c r="B2275" t="s">
        <v>485</v>
      </c>
      <c r="C2275" t="s">
        <v>827</v>
      </c>
      <c r="D2275" t="s">
        <v>830</v>
      </c>
      <c r="E2275" t="s">
        <v>802</v>
      </c>
      <c r="F2275">
        <v>9653</v>
      </c>
    </row>
    <row r="2276" spans="1:6">
      <c r="A2276" t="s">
        <v>828</v>
      </c>
      <c r="B2276" t="s">
        <v>485</v>
      </c>
      <c r="C2276" t="s">
        <v>827</v>
      </c>
      <c r="D2276" t="s">
        <v>830</v>
      </c>
      <c r="E2276" t="s">
        <v>71</v>
      </c>
      <c r="F2276">
        <v>10263</v>
      </c>
    </row>
    <row r="2277" spans="1:6">
      <c r="A2277" t="s">
        <v>828</v>
      </c>
      <c r="B2277" t="s">
        <v>485</v>
      </c>
      <c r="C2277" t="s">
        <v>827</v>
      </c>
      <c r="D2277" t="s">
        <v>830</v>
      </c>
      <c r="E2277" t="s">
        <v>73</v>
      </c>
      <c r="F2277">
        <v>3171</v>
      </c>
    </row>
    <row r="2278" spans="1:6">
      <c r="A2278" t="s">
        <v>828</v>
      </c>
      <c r="B2278" t="s">
        <v>485</v>
      </c>
      <c r="C2278" t="s">
        <v>827</v>
      </c>
      <c r="D2278" t="s">
        <v>830</v>
      </c>
      <c r="E2278" t="s">
        <v>800</v>
      </c>
      <c r="F2278">
        <v>52023</v>
      </c>
    </row>
    <row r="2279" spans="1:6">
      <c r="A2279" t="s">
        <v>828</v>
      </c>
      <c r="B2279" t="s">
        <v>485</v>
      </c>
      <c r="C2279" t="s">
        <v>827</v>
      </c>
      <c r="D2279" t="s">
        <v>845</v>
      </c>
      <c r="E2279" t="s">
        <v>70</v>
      </c>
      <c r="F2279">
        <v>656951</v>
      </c>
    </row>
    <row r="2280" spans="1:6">
      <c r="A2280" t="s">
        <v>828</v>
      </c>
      <c r="B2280" t="s">
        <v>485</v>
      </c>
      <c r="C2280" t="s">
        <v>827</v>
      </c>
      <c r="D2280" t="s">
        <v>845</v>
      </c>
      <c r="E2280" t="s">
        <v>72</v>
      </c>
      <c r="F2280">
        <v>204134</v>
      </c>
    </row>
    <row r="2281" spans="1:6">
      <c r="A2281" t="s">
        <v>828</v>
      </c>
      <c r="B2281" t="s">
        <v>485</v>
      </c>
      <c r="C2281" t="s">
        <v>827</v>
      </c>
      <c r="D2281" t="s">
        <v>845</v>
      </c>
      <c r="E2281" t="s">
        <v>804</v>
      </c>
      <c r="F2281">
        <v>130737</v>
      </c>
    </row>
    <row r="2282" spans="1:6">
      <c r="A2282" t="s">
        <v>828</v>
      </c>
      <c r="B2282" t="s">
        <v>485</v>
      </c>
      <c r="C2282" t="s">
        <v>827</v>
      </c>
      <c r="D2282" t="s">
        <v>845</v>
      </c>
      <c r="E2282" t="s">
        <v>803</v>
      </c>
      <c r="F2282">
        <v>117174</v>
      </c>
    </row>
    <row r="2283" spans="1:6">
      <c r="A2283" t="s">
        <v>828</v>
      </c>
      <c r="B2283" t="s">
        <v>485</v>
      </c>
      <c r="C2283" t="s">
        <v>827</v>
      </c>
      <c r="D2283" t="s">
        <v>845</v>
      </c>
      <c r="E2283" t="s">
        <v>78</v>
      </c>
      <c r="F2283">
        <v>86993</v>
      </c>
    </row>
    <row r="2284" spans="1:6">
      <c r="A2284" t="s">
        <v>828</v>
      </c>
      <c r="B2284" t="s">
        <v>485</v>
      </c>
      <c r="C2284" t="s">
        <v>827</v>
      </c>
      <c r="D2284" t="s">
        <v>845</v>
      </c>
      <c r="E2284" t="s">
        <v>75</v>
      </c>
      <c r="F2284">
        <v>47442</v>
      </c>
    </row>
    <row r="2285" spans="1:6">
      <c r="A2285" t="s">
        <v>828</v>
      </c>
      <c r="B2285" t="s">
        <v>485</v>
      </c>
      <c r="C2285" t="s">
        <v>827</v>
      </c>
      <c r="D2285" t="s">
        <v>845</v>
      </c>
      <c r="E2285" t="s">
        <v>802</v>
      </c>
      <c r="F2285">
        <v>10096</v>
      </c>
    </row>
    <row r="2286" spans="1:6">
      <c r="A2286" t="s">
        <v>828</v>
      </c>
      <c r="B2286" t="s">
        <v>485</v>
      </c>
      <c r="C2286" t="s">
        <v>827</v>
      </c>
      <c r="D2286" t="s">
        <v>845</v>
      </c>
      <c r="E2286" t="s">
        <v>71</v>
      </c>
      <c r="F2286">
        <v>9695</v>
      </c>
    </row>
    <row r="2287" spans="1:6">
      <c r="A2287" t="s">
        <v>828</v>
      </c>
      <c r="B2287" t="s">
        <v>485</v>
      </c>
      <c r="C2287" t="s">
        <v>827</v>
      </c>
      <c r="D2287" t="s">
        <v>845</v>
      </c>
      <c r="E2287" t="s">
        <v>73</v>
      </c>
      <c r="F2287">
        <v>3442</v>
      </c>
    </row>
    <row r="2288" spans="1:6">
      <c r="A2288" t="s">
        <v>828</v>
      </c>
      <c r="B2288" t="s">
        <v>485</v>
      </c>
      <c r="C2288" t="s">
        <v>827</v>
      </c>
      <c r="D2288" t="s">
        <v>845</v>
      </c>
      <c r="E2288" t="s">
        <v>800</v>
      </c>
      <c r="F2288">
        <v>47238</v>
      </c>
    </row>
    <row r="2289" spans="1:6">
      <c r="A2289" t="s">
        <v>828</v>
      </c>
      <c r="B2289" t="s">
        <v>485</v>
      </c>
      <c r="C2289" t="s">
        <v>827</v>
      </c>
      <c r="D2289" t="s">
        <v>844</v>
      </c>
      <c r="E2289" t="s">
        <v>70</v>
      </c>
      <c r="F2289">
        <v>639430</v>
      </c>
    </row>
    <row r="2290" spans="1:6">
      <c r="A2290" t="s">
        <v>828</v>
      </c>
      <c r="B2290" t="s">
        <v>485</v>
      </c>
      <c r="C2290" t="s">
        <v>827</v>
      </c>
      <c r="D2290" t="s">
        <v>844</v>
      </c>
      <c r="E2290" t="s">
        <v>72</v>
      </c>
      <c r="F2290">
        <v>194785</v>
      </c>
    </row>
    <row r="2291" spans="1:6">
      <c r="A2291" t="s">
        <v>828</v>
      </c>
      <c r="B2291" t="s">
        <v>485</v>
      </c>
      <c r="C2291" t="s">
        <v>827</v>
      </c>
      <c r="D2291" t="s">
        <v>844</v>
      </c>
      <c r="E2291" t="s">
        <v>804</v>
      </c>
      <c r="F2291">
        <v>112501</v>
      </c>
    </row>
    <row r="2292" spans="1:6">
      <c r="A2292" t="s">
        <v>828</v>
      </c>
      <c r="B2292" t="s">
        <v>485</v>
      </c>
      <c r="C2292" t="s">
        <v>827</v>
      </c>
      <c r="D2292" t="s">
        <v>844</v>
      </c>
      <c r="E2292" t="s">
        <v>803</v>
      </c>
      <c r="F2292">
        <v>118587</v>
      </c>
    </row>
    <row r="2293" spans="1:6">
      <c r="A2293" t="s">
        <v>828</v>
      </c>
      <c r="B2293" t="s">
        <v>485</v>
      </c>
      <c r="C2293" t="s">
        <v>827</v>
      </c>
      <c r="D2293" t="s">
        <v>844</v>
      </c>
      <c r="E2293" t="s">
        <v>78</v>
      </c>
      <c r="F2293">
        <v>82788</v>
      </c>
    </row>
    <row r="2294" spans="1:6">
      <c r="A2294" t="s">
        <v>828</v>
      </c>
      <c r="B2294" t="s">
        <v>485</v>
      </c>
      <c r="C2294" t="s">
        <v>827</v>
      </c>
      <c r="D2294" t="s">
        <v>844</v>
      </c>
      <c r="E2294" t="s">
        <v>75</v>
      </c>
      <c r="F2294">
        <v>58604</v>
      </c>
    </row>
    <row r="2295" spans="1:6">
      <c r="A2295" t="s">
        <v>828</v>
      </c>
      <c r="B2295" t="s">
        <v>485</v>
      </c>
      <c r="C2295" t="s">
        <v>827</v>
      </c>
      <c r="D2295" t="s">
        <v>844</v>
      </c>
      <c r="E2295" t="s">
        <v>802</v>
      </c>
      <c r="F2295">
        <v>12293</v>
      </c>
    </row>
    <row r="2296" spans="1:6">
      <c r="A2296" t="s">
        <v>828</v>
      </c>
      <c r="B2296" t="s">
        <v>485</v>
      </c>
      <c r="C2296" t="s">
        <v>827</v>
      </c>
      <c r="D2296" t="s">
        <v>844</v>
      </c>
      <c r="E2296" t="s">
        <v>71</v>
      </c>
      <c r="F2296">
        <v>10159</v>
      </c>
    </row>
    <row r="2297" spans="1:6">
      <c r="A2297" t="s">
        <v>828</v>
      </c>
      <c r="B2297" t="s">
        <v>485</v>
      </c>
      <c r="C2297" t="s">
        <v>827</v>
      </c>
      <c r="D2297" t="s">
        <v>844</v>
      </c>
      <c r="E2297" t="s">
        <v>73</v>
      </c>
      <c r="F2297">
        <v>2650</v>
      </c>
    </row>
    <row r="2298" spans="1:6">
      <c r="A2298" t="s">
        <v>828</v>
      </c>
      <c r="B2298" t="s">
        <v>485</v>
      </c>
      <c r="C2298" t="s">
        <v>827</v>
      </c>
      <c r="D2298" t="s">
        <v>844</v>
      </c>
      <c r="E2298" t="s">
        <v>800</v>
      </c>
      <c r="F2298">
        <v>47063</v>
      </c>
    </row>
    <row r="2299" spans="1:6">
      <c r="A2299" t="s">
        <v>828</v>
      </c>
      <c r="B2299" t="s">
        <v>485</v>
      </c>
      <c r="C2299" t="s">
        <v>827</v>
      </c>
      <c r="D2299" t="s">
        <v>843</v>
      </c>
      <c r="E2299" t="s">
        <v>70</v>
      </c>
      <c r="F2299">
        <v>521073</v>
      </c>
    </row>
    <row r="2300" spans="1:6">
      <c r="A2300" t="s">
        <v>828</v>
      </c>
      <c r="B2300" t="s">
        <v>485</v>
      </c>
      <c r="C2300" t="s">
        <v>827</v>
      </c>
      <c r="D2300" t="s">
        <v>843</v>
      </c>
      <c r="E2300" t="s">
        <v>72</v>
      </c>
      <c r="F2300">
        <v>160288</v>
      </c>
    </row>
    <row r="2301" spans="1:6">
      <c r="A2301" t="s">
        <v>828</v>
      </c>
      <c r="B2301" t="s">
        <v>485</v>
      </c>
      <c r="C2301" t="s">
        <v>827</v>
      </c>
      <c r="D2301" t="s">
        <v>843</v>
      </c>
      <c r="E2301" t="s">
        <v>804</v>
      </c>
      <c r="F2301">
        <v>85730</v>
      </c>
    </row>
    <row r="2302" spans="1:6">
      <c r="A2302" t="s">
        <v>828</v>
      </c>
      <c r="B2302" t="s">
        <v>485</v>
      </c>
      <c r="C2302" t="s">
        <v>827</v>
      </c>
      <c r="D2302" t="s">
        <v>843</v>
      </c>
      <c r="E2302" t="s">
        <v>803</v>
      </c>
      <c r="F2302">
        <v>97116</v>
      </c>
    </row>
    <row r="2303" spans="1:6">
      <c r="A2303" t="s">
        <v>828</v>
      </c>
      <c r="B2303" t="s">
        <v>485</v>
      </c>
      <c r="C2303" t="s">
        <v>827</v>
      </c>
      <c r="D2303" t="s">
        <v>843</v>
      </c>
      <c r="E2303" t="s">
        <v>78</v>
      </c>
      <c r="F2303">
        <v>67255</v>
      </c>
    </row>
    <row r="2304" spans="1:6">
      <c r="A2304" t="s">
        <v>828</v>
      </c>
      <c r="B2304" t="s">
        <v>485</v>
      </c>
      <c r="C2304" t="s">
        <v>827</v>
      </c>
      <c r="D2304" t="s">
        <v>843</v>
      </c>
      <c r="E2304" t="s">
        <v>75</v>
      </c>
      <c r="F2304">
        <v>49531</v>
      </c>
    </row>
    <row r="2305" spans="1:6">
      <c r="A2305" t="s">
        <v>828</v>
      </c>
      <c r="B2305" t="s">
        <v>485</v>
      </c>
      <c r="C2305" t="s">
        <v>827</v>
      </c>
      <c r="D2305" t="s">
        <v>843</v>
      </c>
      <c r="E2305" t="s">
        <v>802</v>
      </c>
      <c r="F2305">
        <v>9504</v>
      </c>
    </row>
    <row r="2306" spans="1:6">
      <c r="A2306" t="s">
        <v>828</v>
      </c>
      <c r="B2306" t="s">
        <v>485</v>
      </c>
      <c r="C2306" t="s">
        <v>827</v>
      </c>
      <c r="D2306" t="s">
        <v>843</v>
      </c>
      <c r="E2306" t="s">
        <v>71</v>
      </c>
      <c r="F2306">
        <v>8137</v>
      </c>
    </row>
    <row r="2307" spans="1:6">
      <c r="A2307" t="s">
        <v>828</v>
      </c>
      <c r="B2307" t="s">
        <v>485</v>
      </c>
      <c r="C2307" t="s">
        <v>827</v>
      </c>
      <c r="D2307" t="s">
        <v>843</v>
      </c>
      <c r="E2307" t="s">
        <v>73</v>
      </c>
      <c r="F2307">
        <v>1801</v>
      </c>
    </row>
    <row r="2308" spans="1:6">
      <c r="A2308" t="s">
        <v>828</v>
      </c>
      <c r="B2308" t="s">
        <v>485</v>
      </c>
      <c r="C2308" t="s">
        <v>827</v>
      </c>
      <c r="D2308" t="s">
        <v>843</v>
      </c>
      <c r="E2308" t="s">
        <v>800</v>
      </c>
      <c r="F2308">
        <v>41711</v>
      </c>
    </row>
    <row r="2309" spans="1:6">
      <c r="A2309" t="s">
        <v>828</v>
      </c>
      <c r="B2309" t="s">
        <v>485</v>
      </c>
      <c r="C2309" t="s">
        <v>827</v>
      </c>
      <c r="D2309" t="s">
        <v>842</v>
      </c>
      <c r="E2309" t="s">
        <v>70</v>
      </c>
      <c r="F2309">
        <v>325372</v>
      </c>
    </row>
    <row r="2310" spans="1:6">
      <c r="A2310" t="s">
        <v>828</v>
      </c>
      <c r="B2310" t="s">
        <v>485</v>
      </c>
      <c r="C2310" t="s">
        <v>827</v>
      </c>
      <c r="D2310" t="s">
        <v>842</v>
      </c>
      <c r="E2310" t="s">
        <v>72</v>
      </c>
      <c r="F2310">
        <v>98991</v>
      </c>
    </row>
    <row r="2311" spans="1:6">
      <c r="A2311" t="s">
        <v>828</v>
      </c>
      <c r="B2311" t="s">
        <v>485</v>
      </c>
      <c r="C2311" t="s">
        <v>827</v>
      </c>
      <c r="D2311" t="s">
        <v>842</v>
      </c>
      <c r="E2311" t="s">
        <v>804</v>
      </c>
      <c r="F2311">
        <v>51778</v>
      </c>
    </row>
    <row r="2312" spans="1:6">
      <c r="A2312" t="s">
        <v>828</v>
      </c>
      <c r="B2312" t="s">
        <v>485</v>
      </c>
      <c r="C2312" t="s">
        <v>827</v>
      </c>
      <c r="D2312" t="s">
        <v>842</v>
      </c>
      <c r="E2312" t="s">
        <v>803</v>
      </c>
      <c r="F2312">
        <v>61671</v>
      </c>
    </row>
    <row r="2313" spans="1:6">
      <c r="A2313" t="s">
        <v>828</v>
      </c>
      <c r="B2313" t="s">
        <v>485</v>
      </c>
      <c r="C2313" t="s">
        <v>827</v>
      </c>
      <c r="D2313" t="s">
        <v>842</v>
      </c>
      <c r="E2313" t="s">
        <v>78</v>
      </c>
      <c r="F2313">
        <v>42239</v>
      </c>
    </row>
    <row r="2314" spans="1:6">
      <c r="A2314" t="s">
        <v>828</v>
      </c>
      <c r="B2314" t="s">
        <v>485</v>
      </c>
      <c r="C2314" t="s">
        <v>827</v>
      </c>
      <c r="D2314" t="s">
        <v>842</v>
      </c>
      <c r="E2314" t="s">
        <v>75</v>
      </c>
      <c r="F2314">
        <v>31401</v>
      </c>
    </row>
    <row r="2315" spans="1:6">
      <c r="A2315" t="s">
        <v>828</v>
      </c>
      <c r="B2315" t="s">
        <v>485</v>
      </c>
      <c r="C2315" t="s">
        <v>827</v>
      </c>
      <c r="D2315" t="s">
        <v>842</v>
      </c>
      <c r="E2315" t="s">
        <v>802</v>
      </c>
      <c r="F2315">
        <v>5823</v>
      </c>
    </row>
    <row r="2316" spans="1:6">
      <c r="A2316" t="s">
        <v>828</v>
      </c>
      <c r="B2316" t="s">
        <v>485</v>
      </c>
      <c r="C2316" t="s">
        <v>827</v>
      </c>
      <c r="D2316" t="s">
        <v>842</v>
      </c>
      <c r="E2316" t="s">
        <v>71</v>
      </c>
      <c r="F2316">
        <v>4823</v>
      </c>
    </row>
    <row r="2317" spans="1:6">
      <c r="A2317" t="s">
        <v>828</v>
      </c>
      <c r="B2317" t="s">
        <v>485</v>
      </c>
      <c r="C2317" t="s">
        <v>827</v>
      </c>
      <c r="D2317" t="s">
        <v>842</v>
      </c>
      <c r="E2317" t="s">
        <v>73</v>
      </c>
      <c r="F2317">
        <v>881</v>
      </c>
    </row>
    <row r="2318" spans="1:6">
      <c r="A2318" t="s">
        <v>828</v>
      </c>
      <c r="B2318" t="s">
        <v>485</v>
      </c>
      <c r="C2318" t="s">
        <v>827</v>
      </c>
      <c r="D2318" t="s">
        <v>842</v>
      </c>
      <c r="E2318" t="s">
        <v>800</v>
      </c>
      <c r="F2318">
        <v>27765</v>
      </c>
    </row>
    <row r="2319" spans="1:6">
      <c r="A2319" t="s">
        <v>828</v>
      </c>
      <c r="B2319" t="s">
        <v>485</v>
      </c>
      <c r="C2319" t="s">
        <v>827</v>
      </c>
      <c r="D2319" t="s">
        <v>841</v>
      </c>
      <c r="E2319" t="s">
        <v>70</v>
      </c>
      <c r="F2319">
        <v>206733</v>
      </c>
    </row>
    <row r="2320" spans="1:6">
      <c r="A2320" t="s">
        <v>828</v>
      </c>
      <c r="B2320" t="s">
        <v>485</v>
      </c>
      <c r="C2320" t="s">
        <v>827</v>
      </c>
      <c r="D2320" t="s">
        <v>841</v>
      </c>
      <c r="E2320" t="s">
        <v>72</v>
      </c>
      <c r="F2320">
        <v>64305</v>
      </c>
    </row>
    <row r="2321" spans="1:6">
      <c r="A2321" t="s">
        <v>828</v>
      </c>
      <c r="B2321" t="s">
        <v>485</v>
      </c>
      <c r="C2321" t="s">
        <v>827</v>
      </c>
      <c r="D2321" t="s">
        <v>841</v>
      </c>
      <c r="E2321" t="s">
        <v>804</v>
      </c>
      <c r="F2321">
        <v>31864</v>
      </c>
    </row>
    <row r="2322" spans="1:6">
      <c r="A2322" t="s">
        <v>828</v>
      </c>
      <c r="B2322" t="s">
        <v>485</v>
      </c>
      <c r="C2322" t="s">
        <v>827</v>
      </c>
      <c r="D2322" t="s">
        <v>841</v>
      </c>
      <c r="E2322" t="s">
        <v>803</v>
      </c>
      <c r="F2322">
        <v>36744</v>
      </c>
    </row>
    <row r="2323" spans="1:6">
      <c r="A2323" t="s">
        <v>828</v>
      </c>
      <c r="B2323" t="s">
        <v>485</v>
      </c>
      <c r="C2323" t="s">
        <v>827</v>
      </c>
      <c r="D2323" t="s">
        <v>841</v>
      </c>
      <c r="E2323" t="s">
        <v>78</v>
      </c>
      <c r="F2323">
        <v>27667</v>
      </c>
    </row>
    <row r="2324" spans="1:6">
      <c r="A2324" t="s">
        <v>828</v>
      </c>
      <c r="B2324" t="s">
        <v>485</v>
      </c>
      <c r="C2324" t="s">
        <v>827</v>
      </c>
      <c r="D2324" t="s">
        <v>841</v>
      </c>
      <c r="E2324" t="s">
        <v>75</v>
      </c>
      <c r="F2324">
        <v>20433</v>
      </c>
    </row>
    <row r="2325" spans="1:6">
      <c r="A2325" t="s">
        <v>828</v>
      </c>
      <c r="B2325" t="s">
        <v>485</v>
      </c>
      <c r="C2325" t="s">
        <v>827</v>
      </c>
      <c r="D2325" t="s">
        <v>841</v>
      </c>
      <c r="E2325" t="s">
        <v>802</v>
      </c>
      <c r="F2325">
        <v>3613</v>
      </c>
    </row>
    <row r="2326" spans="1:6">
      <c r="A2326" t="s">
        <v>828</v>
      </c>
      <c r="B2326" t="s">
        <v>485</v>
      </c>
      <c r="C2326" t="s">
        <v>827</v>
      </c>
      <c r="D2326" t="s">
        <v>841</v>
      </c>
      <c r="E2326" t="s">
        <v>71</v>
      </c>
      <c r="F2326">
        <v>2823</v>
      </c>
    </row>
    <row r="2327" spans="1:6">
      <c r="A2327" t="s">
        <v>828</v>
      </c>
      <c r="B2327" t="s">
        <v>485</v>
      </c>
      <c r="C2327" t="s">
        <v>827</v>
      </c>
      <c r="D2327" t="s">
        <v>841</v>
      </c>
      <c r="E2327" t="s">
        <v>73</v>
      </c>
      <c r="F2327">
        <v>384</v>
      </c>
    </row>
    <row r="2328" spans="1:6">
      <c r="A2328" t="s">
        <v>828</v>
      </c>
      <c r="B2328" t="s">
        <v>485</v>
      </c>
      <c r="C2328" t="s">
        <v>827</v>
      </c>
      <c r="D2328" t="s">
        <v>841</v>
      </c>
      <c r="E2328" t="s">
        <v>800</v>
      </c>
      <c r="F2328">
        <v>18900</v>
      </c>
    </row>
    <row r="2329" spans="1:6">
      <c r="A2329" t="s">
        <v>828</v>
      </c>
      <c r="B2329" t="s">
        <v>485</v>
      </c>
      <c r="C2329" t="s">
        <v>827</v>
      </c>
      <c r="D2329" t="s">
        <v>840</v>
      </c>
      <c r="E2329" t="s">
        <v>70</v>
      </c>
      <c r="F2329">
        <v>121739</v>
      </c>
    </row>
    <row r="2330" spans="1:6">
      <c r="A2330" t="s">
        <v>828</v>
      </c>
      <c r="B2330" t="s">
        <v>485</v>
      </c>
      <c r="C2330" t="s">
        <v>827</v>
      </c>
      <c r="D2330" t="s">
        <v>840</v>
      </c>
      <c r="E2330" t="s">
        <v>72</v>
      </c>
      <c r="F2330">
        <v>38386</v>
      </c>
    </row>
    <row r="2331" spans="1:6">
      <c r="A2331" t="s">
        <v>828</v>
      </c>
      <c r="B2331" t="s">
        <v>485</v>
      </c>
      <c r="C2331" t="s">
        <v>827</v>
      </c>
      <c r="D2331" t="s">
        <v>840</v>
      </c>
      <c r="E2331" t="s">
        <v>804</v>
      </c>
      <c r="F2331">
        <v>19237</v>
      </c>
    </row>
    <row r="2332" spans="1:6">
      <c r="A2332" t="s">
        <v>828</v>
      </c>
      <c r="B2332" t="s">
        <v>485</v>
      </c>
      <c r="C2332" t="s">
        <v>827</v>
      </c>
      <c r="D2332" t="s">
        <v>840</v>
      </c>
      <c r="E2332" t="s">
        <v>803</v>
      </c>
      <c r="F2332">
        <v>20396</v>
      </c>
    </row>
    <row r="2333" spans="1:6">
      <c r="A2333" t="s">
        <v>828</v>
      </c>
      <c r="B2333" t="s">
        <v>485</v>
      </c>
      <c r="C2333" t="s">
        <v>827</v>
      </c>
      <c r="D2333" t="s">
        <v>840</v>
      </c>
      <c r="E2333" t="s">
        <v>78</v>
      </c>
      <c r="F2333">
        <v>15982</v>
      </c>
    </row>
    <row r="2334" spans="1:6">
      <c r="A2334" t="s">
        <v>828</v>
      </c>
      <c r="B2334" t="s">
        <v>485</v>
      </c>
      <c r="C2334" t="s">
        <v>827</v>
      </c>
      <c r="D2334" t="s">
        <v>840</v>
      </c>
      <c r="E2334" t="s">
        <v>75</v>
      </c>
      <c r="F2334">
        <v>12164</v>
      </c>
    </row>
    <row r="2335" spans="1:6">
      <c r="A2335" t="s">
        <v>828</v>
      </c>
      <c r="B2335" t="s">
        <v>485</v>
      </c>
      <c r="C2335" t="s">
        <v>827</v>
      </c>
      <c r="D2335" t="s">
        <v>840</v>
      </c>
      <c r="E2335" t="s">
        <v>802</v>
      </c>
      <c r="F2335">
        <v>2332</v>
      </c>
    </row>
    <row r="2336" spans="1:6">
      <c r="A2336" t="s">
        <v>828</v>
      </c>
      <c r="B2336" t="s">
        <v>485</v>
      </c>
      <c r="C2336" t="s">
        <v>827</v>
      </c>
      <c r="D2336" t="s">
        <v>840</v>
      </c>
      <c r="E2336" t="s">
        <v>71</v>
      </c>
      <c r="F2336">
        <v>1634</v>
      </c>
    </row>
    <row r="2337" spans="1:6">
      <c r="A2337" t="s">
        <v>828</v>
      </c>
      <c r="B2337" t="s">
        <v>485</v>
      </c>
      <c r="C2337" t="s">
        <v>827</v>
      </c>
      <c r="D2337" t="s">
        <v>840</v>
      </c>
      <c r="E2337" t="s">
        <v>73</v>
      </c>
      <c r="F2337">
        <v>159</v>
      </c>
    </row>
    <row r="2338" spans="1:6">
      <c r="A2338" t="s">
        <v>828</v>
      </c>
      <c r="B2338" t="s">
        <v>485</v>
      </c>
      <c r="C2338" t="s">
        <v>827</v>
      </c>
      <c r="D2338" t="s">
        <v>840</v>
      </c>
      <c r="E2338" t="s">
        <v>800</v>
      </c>
      <c r="F2338">
        <v>11449</v>
      </c>
    </row>
    <row r="2339" spans="1:6">
      <c r="A2339" t="s">
        <v>828</v>
      </c>
      <c r="B2339" t="s">
        <v>485</v>
      </c>
      <c r="C2339" t="s">
        <v>827</v>
      </c>
      <c r="D2339" t="s">
        <v>839</v>
      </c>
      <c r="E2339" t="s">
        <v>70</v>
      </c>
      <c r="F2339">
        <v>55536</v>
      </c>
    </row>
    <row r="2340" spans="1:6">
      <c r="A2340" t="s">
        <v>828</v>
      </c>
      <c r="B2340" t="s">
        <v>485</v>
      </c>
      <c r="C2340" t="s">
        <v>827</v>
      </c>
      <c r="D2340" t="s">
        <v>839</v>
      </c>
      <c r="E2340" t="s">
        <v>72</v>
      </c>
      <c r="F2340">
        <v>17542</v>
      </c>
    </row>
    <row r="2341" spans="1:6">
      <c r="A2341" t="s">
        <v>828</v>
      </c>
      <c r="B2341" t="s">
        <v>485</v>
      </c>
      <c r="C2341" t="s">
        <v>827</v>
      </c>
      <c r="D2341" t="s">
        <v>839</v>
      </c>
      <c r="E2341" t="s">
        <v>804</v>
      </c>
      <c r="F2341">
        <v>8774</v>
      </c>
    </row>
    <row r="2342" spans="1:6">
      <c r="A2342" t="s">
        <v>828</v>
      </c>
      <c r="B2342" t="s">
        <v>485</v>
      </c>
      <c r="C2342" t="s">
        <v>827</v>
      </c>
      <c r="D2342" t="s">
        <v>839</v>
      </c>
      <c r="E2342" t="s">
        <v>803</v>
      </c>
      <c r="F2342">
        <v>8874</v>
      </c>
    </row>
    <row r="2343" spans="1:6">
      <c r="A2343" t="s">
        <v>828</v>
      </c>
      <c r="B2343" t="s">
        <v>485</v>
      </c>
      <c r="C2343" t="s">
        <v>827</v>
      </c>
      <c r="D2343" t="s">
        <v>839</v>
      </c>
      <c r="E2343" t="s">
        <v>78</v>
      </c>
      <c r="F2343">
        <v>6938</v>
      </c>
    </row>
    <row r="2344" spans="1:6">
      <c r="A2344" t="s">
        <v>828</v>
      </c>
      <c r="B2344" t="s">
        <v>485</v>
      </c>
      <c r="C2344" t="s">
        <v>827</v>
      </c>
      <c r="D2344" t="s">
        <v>839</v>
      </c>
      <c r="E2344" t="s">
        <v>75</v>
      </c>
      <c r="F2344">
        <v>6050</v>
      </c>
    </row>
    <row r="2345" spans="1:6">
      <c r="A2345" t="s">
        <v>828</v>
      </c>
      <c r="B2345" t="s">
        <v>485</v>
      </c>
      <c r="C2345" t="s">
        <v>827</v>
      </c>
      <c r="D2345" t="s">
        <v>839</v>
      </c>
      <c r="E2345" t="s">
        <v>802</v>
      </c>
      <c r="F2345">
        <v>987</v>
      </c>
    </row>
    <row r="2346" spans="1:6">
      <c r="A2346" t="s">
        <v>828</v>
      </c>
      <c r="B2346" t="s">
        <v>485</v>
      </c>
      <c r="C2346" t="s">
        <v>827</v>
      </c>
      <c r="D2346" t="s">
        <v>839</v>
      </c>
      <c r="E2346" t="s">
        <v>71</v>
      </c>
      <c r="F2346">
        <v>790</v>
      </c>
    </row>
    <row r="2347" spans="1:6">
      <c r="A2347" t="s">
        <v>828</v>
      </c>
      <c r="B2347" t="s">
        <v>485</v>
      </c>
      <c r="C2347" t="s">
        <v>827</v>
      </c>
      <c r="D2347" t="s">
        <v>839</v>
      </c>
      <c r="E2347" t="s">
        <v>73</v>
      </c>
      <c r="F2347">
        <v>50</v>
      </c>
    </row>
    <row r="2348" spans="1:6">
      <c r="A2348" t="s">
        <v>828</v>
      </c>
      <c r="B2348" t="s">
        <v>485</v>
      </c>
      <c r="C2348" t="s">
        <v>827</v>
      </c>
      <c r="D2348" t="s">
        <v>839</v>
      </c>
      <c r="E2348" t="s">
        <v>800</v>
      </c>
      <c r="F2348">
        <v>5531</v>
      </c>
    </row>
    <row r="2349" spans="1:6">
      <c r="A2349" t="s">
        <v>828</v>
      </c>
      <c r="B2349" t="s">
        <v>485</v>
      </c>
      <c r="C2349" t="s">
        <v>827</v>
      </c>
      <c r="D2349" t="s">
        <v>838</v>
      </c>
      <c r="E2349" t="s">
        <v>70</v>
      </c>
      <c r="F2349">
        <v>13070</v>
      </c>
    </row>
    <row r="2350" spans="1:6">
      <c r="A2350" t="s">
        <v>828</v>
      </c>
      <c r="B2350" t="s">
        <v>485</v>
      </c>
      <c r="C2350" t="s">
        <v>827</v>
      </c>
      <c r="D2350" t="s">
        <v>838</v>
      </c>
      <c r="E2350" t="s">
        <v>72</v>
      </c>
      <c r="F2350">
        <v>4108</v>
      </c>
    </row>
    <row r="2351" spans="1:6">
      <c r="A2351" t="s">
        <v>828</v>
      </c>
      <c r="B2351" t="s">
        <v>485</v>
      </c>
      <c r="C2351" t="s">
        <v>827</v>
      </c>
      <c r="D2351" t="s">
        <v>838</v>
      </c>
      <c r="E2351" t="s">
        <v>804</v>
      </c>
      <c r="F2351">
        <v>2212</v>
      </c>
    </row>
    <row r="2352" spans="1:6">
      <c r="A2352" t="s">
        <v>828</v>
      </c>
      <c r="B2352" t="s">
        <v>485</v>
      </c>
      <c r="C2352" t="s">
        <v>827</v>
      </c>
      <c r="D2352" t="s">
        <v>838</v>
      </c>
      <c r="E2352" t="s">
        <v>803</v>
      </c>
      <c r="F2352">
        <v>1911</v>
      </c>
    </row>
    <row r="2353" spans="1:6">
      <c r="A2353" t="s">
        <v>828</v>
      </c>
      <c r="B2353" t="s">
        <v>485</v>
      </c>
      <c r="C2353" t="s">
        <v>827</v>
      </c>
      <c r="D2353" t="s">
        <v>838</v>
      </c>
      <c r="E2353" t="s">
        <v>78</v>
      </c>
      <c r="F2353">
        <v>1611</v>
      </c>
    </row>
    <row r="2354" spans="1:6">
      <c r="A2354" t="s">
        <v>828</v>
      </c>
      <c r="B2354" t="s">
        <v>485</v>
      </c>
      <c r="C2354" t="s">
        <v>827</v>
      </c>
      <c r="D2354" t="s">
        <v>838</v>
      </c>
      <c r="E2354" t="s">
        <v>75</v>
      </c>
      <c r="F2354">
        <v>1459</v>
      </c>
    </row>
    <row r="2355" spans="1:6">
      <c r="A2355" t="s">
        <v>828</v>
      </c>
      <c r="B2355" t="s">
        <v>485</v>
      </c>
      <c r="C2355" t="s">
        <v>827</v>
      </c>
      <c r="D2355" t="s">
        <v>838</v>
      </c>
      <c r="E2355" t="s">
        <v>802</v>
      </c>
      <c r="F2355">
        <v>232</v>
      </c>
    </row>
    <row r="2356" spans="1:6">
      <c r="A2356" t="s">
        <v>828</v>
      </c>
      <c r="B2356" t="s">
        <v>485</v>
      </c>
      <c r="C2356" t="s">
        <v>827</v>
      </c>
      <c r="D2356" t="s">
        <v>838</v>
      </c>
      <c r="E2356" t="s">
        <v>71</v>
      </c>
      <c r="F2356">
        <v>197</v>
      </c>
    </row>
    <row r="2357" spans="1:6">
      <c r="A2357" t="s">
        <v>828</v>
      </c>
      <c r="B2357" t="s">
        <v>485</v>
      </c>
      <c r="C2357" t="s">
        <v>827</v>
      </c>
      <c r="D2357" t="s">
        <v>838</v>
      </c>
      <c r="E2357" t="s">
        <v>73</v>
      </c>
      <c r="F2357">
        <v>5</v>
      </c>
    </row>
    <row r="2358" spans="1:6">
      <c r="A2358" t="s">
        <v>828</v>
      </c>
      <c r="B2358" t="s">
        <v>485</v>
      </c>
      <c r="C2358" t="s">
        <v>827</v>
      </c>
      <c r="D2358" t="s">
        <v>838</v>
      </c>
      <c r="E2358" t="s">
        <v>800</v>
      </c>
      <c r="F2358">
        <v>1335</v>
      </c>
    </row>
    <row r="2359" spans="1:6">
      <c r="A2359" t="s">
        <v>828</v>
      </c>
      <c r="B2359" t="s">
        <v>485</v>
      </c>
      <c r="C2359" t="s">
        <v>827</v>
      </c>
      <c r="D2359" t="s">
        <v>837</v>
      </c>
      <c r="E2359" t="s">
        <v>70</v>
      </c>
      <c r="F2359">
        <v>1974</v>
      </c>
    </row>
    <row r="2360" spans="1:6">
      <c r="A2360" t="s">
        <v>828</v>
      </c>
      <c r="B2360" t="s">
        <v>485</v>
      </c>
      <c r="C2360" t="s">
        <v>827</v>
      </c>
      <c r="D2360" t="s">
        <v>837</v>
      </c>
      <c r="E2360" t="s">
        <v>72</v>
      </c>
      <c r="F2360">
        <v>647</v>
      </c>
    </row>
    <row r="2361" spans="1:6">
      <c r="A2361" t="s">
        <v>828</v>
      </c>
      <c r="B2361" t="s">
        <v>485</v>
      </c>
      <c r="C2361" t="s">
        <v>827</v>
      </c>
      <c r="D2361" t="s">
        <v>837</v>
      </c>
      <c r="E2361" t="s">
        <v>804</v>
      </c>
      <c r="F2361">
        <v>291</v>
      </c>
    </row>
    <row r="2362" spans="1:6">
      <c r="A2362" t="s">
        <v>828</v>
      </c>
      <c r="B2362" t="s">
        <v>485</v>
      </c>
      <c r="C2362" t="s">
        <v>827</v>
      </c>
      <c r="D2362" t="s">
        <v>837</v>
      </c>
      <c r="E2362" t="s">
        <v>803</v>
      </c>
      <c r="F2362">
        <v>294</v>
      </c>
    </row>
    <row r="2363" spans="1:6">
      <c r="A2363" t="s">
        <v>828</v>
      </c>
      <c r="B2363" t="s">
        <v>485</v>
      </c>
      <c r="C2363" t="s">
        <v>827</v>
      </c>
      <c r="D2363" t="s">
        <v>837</v>
      </c>
      <c r="E2363" t="s">
        <v>78</v>
      </c>
      <c r="F2363">
        <v>225</v>
      </c>
    </row>
    <row r="2364" spans="1:6">
      <c r="A2364" t="s">
        <v>828</v>
      </c>
      <c r="B2364" t="s">
        <v>485</v>
      </c>
      <c r="C2364" t="s">
        <v>827</v>
      </c>
      <c r="D2364" t="s">
        <v>837</v>
      </c>
      <c r="E2364" t="s">
        <v>75</v>
      </c>
      <c r="F2364">
        <v>213</v>
      </c>
    </row>
    <row r="2365" spans="1:6">
      <c r="A2365" t="s">
        <v>828</v>
      </c>
      <c r="B2365" t="s">
        <v>485</v>
      </c>
      <c r="C2365" t="s">
        <v>827</v>
      </c>
      <c r="D2365" t="s">
        <v>837</v>
      </c>
      <c r="E2365" t="s">
        <v>802</v>
      </c>
      <c r="F2365">
        <v>49</v>
      </c>
    </row>
    <row r="2366" spans="1:6">
      <c r="A2366" t="s">
        <v>828</v>
      </c>
      <c r="B2366" t="s">
        <v>485</v>
      </c>
      <c r="C2366" t="s">
        <v>827</v>
      </c>
      <c r="D2366" t="s">
        <v>837</v>
      </c>
      <c r="E2366" t="s">
        <v>71</v>
      </c>
      <c r="F2366">
        <v>27</v>
      </c>
    </row>
    <row r="2367" spans="1:6">
      <c r="A2367" t="s">
        <v>828</v>
      </c>
      <c r="B2367" t="s">
        <v>485</v>
      </c>
      <c r="C2367" t="s">
        <v>827</v>
      </c>
      <c r="D2367" t="s">
        <v>837</v>
      </c>
      <c r="E2367" t="s">
        <v>800</v>
      </c>
      <c r="F2367">
        <v>228</v>
      </c>
    </row>
    <row r="2368" spans="1:6">
      <c r="A2368" t="s">
        <v>828</v>
      </c>
      <c r="B2368" t="s">
        <v>485</v>
      </c>
      <c r="C2368" t="s">
        <v>827</v>
      </c>
      <c r="D2368" t="s">
        <v>829</v>
      </c>
      <c r="E2368" t="s">
        <v>70</v>
      </c>
      <c r="F2368">
        <v>733335</v>
      </c>
    </row>
    <row r="2369" spans="1:6">
      <c r="A2369" t="s">
        <v>828</v>
      </c>
      <c r="B2369" t="s">
        <v>485</v>
      </c>
      <c r="C2369" t="s">
        <v>827</v>
      </c>
      <c r="D2369" t="s">
        <v>829</v>
      </c>
      <c r="E2369" t="s">
        <v>72</v>
      </c>
      <c r="F2369">
        <v>225394</v>
      </c>
    </row>
    <row r="2370" spans="1:6">
      <c r="A2370" t="s">
        <v>828</v>
      </c>
      <c r="B2370" t="s">
        <v>485</v>
      </c>
      <c r="C2370" t="s">
        <v>827</v>
      </c>
      <c r="D2370" t="s">
        <v>829</v>
      </c>
      <c r="E2370" t="s">
        <v>804</v>
      </c>
      <c r="F2370">
        <v>139032</v>
      </c>
    </row>
    <row r="2371" spans="1:6">
      <c r="A2371" t="s">
        <v>828</v>
      </c>
      <c r="B2371" t="s">
        <v>485</v>
      </c>
      <c r="C2371" t="s">
        <v>827</v>
      </c>
      <c r="D2371" t="s">
        <v>829</v>
      </c>
      <c r="E2371" t="s">
        <v>803</v>
      </c>
      <c r="F2371">
        <v>133084</v>
      </c>
    </row>
    <row r="2372" spans="1:6">
      <c r="A2372" t="s">
        <v>828</v>
      </c>
      <c r="B2372" t="s">
        <v>485</v>
      </c>
      <c r="C2372" t="s">
        <v>827</v>
      </c>
      <c r="D2372" t="s">
        <v>829</v>
      </c>
      <c r="E2372" t="s">
        <v>78</v>
      </c>
      <c r="F2372">
        <v>96720</v>
      </c>
    </row>
    <row r="2373" spans="1:6">
      <c r="A2373" t="s">
        <v>828</v>
      </c>
      <c r="B2373" t="s">
        <v>485</v>
      </c>
      <c r="C2373" t="s">
        <v>827</v>
      </c>
      <c r="D2373" t="s">
        <v>829</v>
      </c>
      <c r="E2373" t="s">
        <v>75</v>
      </c>
      <c r="F2373">
        <v>57584</v>
      </c>
    </row>
    <row r="2374" spans="1:6">
      <c r="A2374" t="s">
        <v>828</v>
      </c>
      <c r="B2374" t="s">
        <v>485</v>
      </c>
      <c r="C2374" t="s">
        <v>827</v>
      </c>
      <c r="D2374" t="s">
        <v>829</v>
      </c>
      <c r="E2374" t="s">
        <v>802</v>
      </c>
      <c r="F2374">
        <v>13204</v>
      </c>
    </row>
    <row r="2375" spans="1:6">
      <c r="A2375" t="s">
        <v>828</v>
      </c>
      <c r="B2375" t="s">
        <v>485</v>
      </c>
      <c r="C2375" t="s">
        <v>827</v>
      </c>
      <c r="D2375" t="s">
        <v>829</v>
      </c>
      <c r="E2375" t="s">
        <v>71</v>
      </c>
      <c r="F2375">
        <v>10532</v>
      </c>
    </row>
    <row r="2376" spans="1:6">
      <c r="A2376" t="s">
        <v>828</v>
      </c>
      <c r="B2376" t="s">
        <v>485</v>
      </c>
      <c r="C2376" t="s">
        <v>827</v>
      </c>
      <c r="D2376" t="s">
        <v>829</v>
      </c>
      <c r="E2376" t="s">
        <v>73</v>
      </c>
      <c r="F2376">
        <v>4070</v>
      </c>
    </row>
    <row r="2377" spans="1:6">
      <c r="A2377" t="s">
        <v>828</v>
      </c>
      <c r="B2377" t="s">
        <v>485</v>
      </c>
      <c r="C2377" t="s">
        <v>827</v>
      </c>
      <c r="D2377" t="s">
        <v>829</v>
      </c>
      <c r="E2377" t="s">
        <v>800</v>
      </c>
      <c r="F2377">
        <v>53715</v>
      </c>
    </row>
    <row r="2378" spans="1:6">
      <c r="A2378" t="s">
        <v>828</v>
      </c>
      <c r="B2378" t="s">
        <v>485</v>
      </c>
      <c r="C2378" t="s">
        <v>827</v>
      </c>
      <c r="D2378" t="s">
        <v>836</v>
      </c>
      <c r="E2378" t="s">
        <v>70</v>
      </c>
      <c r="F2378">
        <v>713498</v>
      </c>
    </row>
    <row r="2379" spans="1:6">
      <c r="A2379" t="s">
        <v>828</v>
      </c>
      <c r="B2379" t="s">
        <v>485</v>
      </c>
      <c r="C2379" t="s">
        <v>827</v>
      </c>
      <c r="D2379" t="s">
        <v>836</v>
      </c>
      <c r="E2379" t="s">
        <v>72</v>
      </c>
      <c r="F2379">
        <v>218847</v>
      </c>
    </row>
    <row r="2380" spans="1:6">
      <c r="A2380" t="s">
        <v>828</v>
      </c>
      <c r="B2380" t="s">
        <v>485</v>
      </c>
      <c r="C2380" t="s">
        <v>827</v>
      </c>
      <c r="D2380" t="s">
        <v>836</v>
      </c>
      <c r="E2380" t="s">
        <v>804</v>
      </c>
      <c r="F2380">
        <v>131486</v>
      </c>
    </row>
    <row r="2381" spans="1:6">
      <c r="A2381" t="s">
        <v>828</v>
      </c>
      <c r="B2381" t="s">
        <v>485</v>
      </c>
      <c r="C2381" t="s">
        <v>827</v>
      </c>
      <c r="D2381" t="s">
        <v>836</v>
      </c>
      <c r="E2381" t="s">
        <v>803</v>
      </c>
      <c r="F2381">
        <v>130258</v>
      </c>
    </row>
    <row r="2382" spans="1:6">
      <c r="A2382" t="s">
        <v>828</v>
      </c>
      <c r="B2382" t="s">
        <v>485</v>
      </c>
      <c r="C2382" t="s">
        <v>827</v>
      </c>
      <c r="D2382" t="s">
        <v>836</v>
      </c>
      <c r="E2382" t="s">
        <v>78</v>
      </c>
      <c r="F2382">
        <v>92539</v>
      </c>
    </row>
    <row r="2383" spans="1:6">
      <c r="A2383" t="s">
        <v>828</v>
      </c>
      <c r="B2383" t="s">
        <v>485</v>
      </c>
      <c r="C2383" t="s">
        <v>827</v>
      </c>
      <c r="D2383" t="s">
        <v>836</v>
      </c>
      <c r="E2383" t="s">
        <v>75</v>
      </c>
      <c r="F2383">
        <v>61358</v>
      </c>
    </row>
    <row r="2384" spans="1:6">
      <c r="A2384" t="s">
        <v>828</v>
      </c>
      <c r="B2384" t="s">
        <v>485</v>
      </c>
      <c r="C2384" t="s">
        <v>827</v>
      </c>
      <c r="D2384" t="s">
        <v>836</v>
      </c>
      <c r="E2384" t="s">
        <v>802</v>
      </c>
      <c r="F2384">
        <v>13407</v>
      </c>
    </row>
    <row r="2385" spans="1:6">
      <c r="A2385" t="s">
        <v>828</v>
      </c>
      <c r="B2385" t="s">
        <v>485</v>
      </c>
      <c r="C2385" t="s">
        <v>827</v>
      </c>
      <c r="D2385" t="s">
        <v>836</v>
      </c>
      <c r="E2385" t="s">
        <v>71</v>
      </c>
      <c r="F2385">
        <v>11073</v>
      </c>
    </row>
    <row r="2386" spans="1:6">
      <c r="A2386" t="s">
        <v>828</v>
      </c>
      <c r="B2386" t="s">
        <v>485</v>
      </c>
      <c r="C2386" t="s">
        <v>827</v>
      </c>
      <c r="D2386" t="s">
        <v>836</v>
      </c>
      <c r="E2386" t="s">
        <v>73</v>
      </c>
      <c r="F2386">
        <v>3838</v>
      </c>
    </row>
    <row r="2387" spans="1:6">
      <c r="A2387" t="s">
        <v>828</v>
      </c>
      <c r="B2387" t="s">
        <v>485</v>
      </c>
      <c r="C2387" t="s">
        <v>827</v>
      </c>
      <c r="D2387" t="s">
        <v>836</v>
      </c>
      <c r="E2387" t="s">
        <v>800</v>
      </c>
      <c r="F2387">
        <v>50692</v>
      </c>
    </row>
    <row r="2388" spans="1:6">
      <c r="A2388" t="s">
        <v>828</v>
      </c>
      <c r="B2388" t="s">
        <v>485</v>
      </c>
      <c r="C2388" t="s">
        <v>827</v>
      </c>
      <c r="D2388" t="s">
        <v>628</v>
      </c>
      <c r="E2388" t="s">
        <v>70</v>
      </c>
      <c r="F2388">
        <v>46</v>
      </c>
    </row>
    <row r="2389" spans="1:6">
      <c r="A2389" t="s">
        <v>828</v>
      </c>
      <c r="B2389" t="s">
        <v>485</v>
      </c>
      <c r="C2389" t="s">
        <v>827</v>
      </c>
      <c r="D2389" t="s">
        <v>628</v>
      </c>
      <c r="E2389" t="s">
        <v>72</v>
      </c>
      <c r="F2389">
        <v>31</v>
      </c>
    </row>
    <row r="2390" spans="1:6">
      <c r="A2390" t="s">
        <v>828</v>
      </c>
      <c r="B2390" t="s">
        <v>485</v>
      </c>
      <c r="C2390" t="s">
        <v>827</v>
      </c>
      <c r="D2390" t="s">
        <v>628</v>
      </c>
      <c r="E2390" t="s">
        <v>804</v>
      </c>
      <c r="F2390">
        <v>8</v>
      </c>
    </row>
    <row r="2391" spans="1:6">
      <c r="A2391" t="s">
        <v>828</v>
      </c>
      <c r="B2391" t="s">
        <v>485</v>
      </c>
      <c r="C2391" t="s">
        <v>827</v>
      </c>
      <c r="D2391" t="s">
        <v>628</v>
      </c>
      <c r="E2391" t="s">
        <v>803</v>
      </c>
      <c r="F2391">
        <v>7</v>
      </c>
    </row>
    <row r="2392" spans="1:6">
      <c r="A2392" t="s">
        <v>828</v>
      </c>
      <c r="B2392" t="s">
        <v>327</v>
      </c>
      <c r="C2392" t="s">
        <v>215</v>
      </c>
      <c r="D2392" t="s">
        <v>580</v>
      </c>
      <c r="E2392" t="s">
        <v>70</v>
      </c>
      <c r="F2392">
        <v>147254</v>
      </c>
    </row>
    <row r="2393" spans="1:6">
      <c r="A2393" t="s">
        <v>828</v>
      </c>
      <c r="B2393" t="s">
        <v>327</v>
      </c>
      <c r="C2393" t="s">
        <v>215</v>
      </c>
      <c r="D2393" t="s">
        <v>580</v>
      </c>
      <c r="E2393" t="s">
        <v>72</v>
      </c>
      <c r="F2393">
        <v>54938</v>
      </c>
    </row>
    <row r="2394" spans="1:6">
      <c r="A2394" t="s">
        <v>828</v>
      </c>
      <c r="B2394" t="s">
        <v>327</v>
      </c>
      <c r="C2394" t="s">
        <v>215</v>
      </c>
      <c r="D2394" t="s">
        <v>580</v>
      </c>
      <c r="E2394" t="s">
        <v>804</v>
      </c>
      <c r="F2394">
        <v>28334</v>
      </c>
    </row>
    <row r="2395" spans="1:6">
      <c r="A2395" t="s">
        <v>828</v>
      </c>
      <c r="B2395" t="s">
        <v>327</v>
      </c>
      <c r="C2395" t="s">
        <v>215</v>
      </c>
      <c r="D2395" t="s">
        <v>580</v>
      </c>
      <c r="E2395" t="s">
        <v>803</v>
      </c>
      <c r="F2395">
        <v>33221</v>
      </c>
    </row>
    <row r="2396" spans="1:6">
      <c r="A2396" t="s">
        <v>828</v>
      </c>
      <c r="B2396" t="s">
        <v>327</v>
      </c>
      <c r="C2396" t="s">
        <v>215</v>
      </c>
      <c r="D2396" t="s">
        <v>580</v>
      </c>
      <c r="E2396" t="s">
        <v>78</v>
      </c>
      <c r="F2396">
        <v>17790</v>
      </c>
    </row>
    <row r="2397" spans="1:6">
      <c r="A2397" t="s">
        <v>828</v>
      </c>
      <c r="B2397" t="s">
        <v>327</v>
      </c>
      <c r="C2397" t="s">
        <v>215</v>
      </c>
      <c r="D2397" t="s">
        <v>580</v>
      </c>
      <c r="E2397" t="s">
        <v>75</v>
      </c>
      <c r="F2397">
        <v>8965</v>
      </c>
    </row>
    <row r="2398" spans="1:6">
      <c r="A2398" t="s">
        <v>828</v>
      </c>
      <c r="B2398" t="s">
        <v>327</v>
      </c>
      <c r="C2398" t="s">
        <v>215</v>
      </c>
      <c r="D2398" t="s">
        <v>580</v>
      </c>
      <c r="E2398" t="s">
        <v>802</v>
      </c>
      <c r="F2398">
        <v>1219</v>
      </c>
    </row>
    <row r="2399" spans="1:6">
      <c r="A2399" t="s">
        <v>828</v>
      </c>
      <c r="B2399" t="s">
        <v>327</v>
      </c>
      <c r="C2399" t="s">
        <v>215</v>
      </c>
      <c r="D2399" t="s">
        <v>580</v>
      </c>
      <c r="E2399" t="s">
        <v>71</v>
      </c>
      <c r="F2399">
        <v>2101</v>
      </c>
    </row>
    <row r="2400" spans="1:6">
      <c r="A2400" t="s">
        <v>828</v>
      </c>
      <c r="B2400" t="s">
        <v>327</v>
      </c>
      <c r="C2400" t="s">
        <v>215</v>
      </c>
      <c r="D2400" t="s">
        <v>580</v>
      </c>
      <c r="E2400" t="s">
        <v>73</v>
      </c>
      <c r="F2400">
        <v>642</v>
      </c>
    </row>
    <row r="2401" spans="1:6">
      <c r="A2401" t="s">
        <v>828</v>
      </c>
      <c r="B2401" t="s">
        <v>327</v>
      </c>
      <c r="C2401" t="s">
        <v>215</v>
      </c>
      <c r="D2401" t="s">
        <v>580</v>
      </c>
      <c r="E2401" t="s">
        <v>800</v>
      </c>
      <c r="F2401">
        <v>44</v>
      </c>
    </row>
    <row r="2402" spans="1:6">
      <c r="A2402" t="s">
        <v>828</v>
      </c>
      <c r="B2402" t="s">
        <v>327</v>
      </c>
      <c r="C2402" t="s">
        <v>215</v>
      </c>
      <c r="D2402" t="s">
        <v>579</v>
      </c>
      <c r="E2402" t="s">
        <v>70</v>
      </c>
      <c r="F2402">
        <v>766477</v>
      </c>
    </row>
    <row r="2403" spans="1:6">
      <c r="A2403" t="s">
        <v>828</v>
      </c>
      <c r="B2403" t="s">
        <v>327</v>
      </c>
      <c r="C2403" t="s">
        <v>215</v>
      </c>
      <c r="D2403" t="s">
        <v>579</v>
      </c>
      <c r="E2403" t="s">
        <v>72</v>
      </c>
      <c r="F2403">
        <v>288496</v>
      </c>
    </row>
    <row r="2404" spans="1:6">
      <c r="A2404" t="s">
        <v>828</v>
      </c>
      <c r="B2404" t="s">
        <v>327</v>
      </c>
      <c r="C2404" t="s">
        <v>215</v>
      </c>
      <c r="D2404" t="s">
        <v>579</v>
      </c>
      <c r="E2404" t="s">
        <v>804</v>
      </c>
      <c r="F2404">
        <v>163182</v>
      </c>
    </row>
    <row r="2405" spans="1:6">
      <c r="A2405" t="s">
        <v>828</v>
      </c>
      <c r="B2405" t="s">
        <v>327</v>
      </c>
      <c r="C2405" t="s">
        <v>215</v>
      </c>
      <c r="D2405" t="s">
        <v>579</v>
      </c>
      <c r="E2405" t="s">
        <v>803</v>
      </c>
      <c r="F2405">
        <v>165842</v>
      </c>
    </row>
    <row r="2406" spans="1:6">
      <c r="A2406" t="s">
        <v>828</v>
      </c>
      <c r="B2406" t="s">
        <v>327</v>
      </c>
      <c r="C2406" t="s">
        <v>215</v>
      </c>
      <c r="D2406" t="s">
        <v>579</v>
      </c>
      <c r="E2406" t="s">
        <v>78</v>
      </c>
      <c r="F2406">
        <v>77336</v>
      </c>
    </row>
    <row r="2407" spans="1:6">
      <c r="A2407" t="s">
        <v>828</v>
      </c>
      <c r="B2407" t="s">
        <v>327</v>
      </c>
      <c r="C2407" t="s">
        <v>215</v>
      </c>
      <c r="D2407" t="s">
        <v>579</v>
      </c>
      <c r="E2407" t="s">
        <v>75</v>
      </c>
      <c r="F2407">
        <v>48614</v>
      </c>
    </row>
    <row r="2408" spans="1:6">
      <c r="A2408" t="s">
        <v>828</v>
      </c>
      <c r="B2408" t="s">
        <v>327</v>
      </c>
      <c r="C2408" t="s">
        <v>215</v>
      </c>
      <c r="D2408" t="s">
        <v>579</v>
      </c>
      <c r="E2408" t="s">
        <v>802</v>
      </c>
      <c r="F2408">
        <v>8071</v>
      </c>
    </row>
    <row r="2409" spans="1:6">
      <c r="A2409" t="s">
        <v>828</v>
      </c>
      <c r="B2409" t="s">
        <v>327</v>
      </c>
      <c r="C2409" t="s">
        <v>215</v>
      </c>
      <c r="D2409" t="s">
        <v>579</v>
      </c>
      <c r="E2409" t="s">
        <v>71</v>
      </c>
      <c r="F2409">
        <v>12074</v>
      </c>
    </row>
    <row r="2410" spans="1:6">
      <c r="A2410" t="s">
        <v>828</v>
      </c>
      <c r="B2410" t="s">
        <v>327</v>
      </c>
      <c r="C2410" t="s">
        <v>215</v>
      </c>
      <c r="D2410" t="s">
        <v>579</v>
      </c>
      <c r="E2410" t="s">
        <v>73</v>
      </c>
      <c r="F2410">
        <v>2656</v>
      </c>
    </row>
    <row r="2411" spans="1:6">
      <c r="A2411" t="s">
        <v>828</v>
      </c>
      <c r="B2411" t="s">
        <v>327</v>
      </c>
      <c r="C2411" t="s">
        <v>215</v>
      </c>
      <c r="D2411" t="s">
        <v>579</v>
      </c>
      <c r="E2411" t="s">
        <v>800</v>
      </c>
      <c r="F2411">
        <v>206</v>
      </c>
    </row>
    <row r="2412" spans="1:6">
      <c r="A2412" t="s">
        <v>828</v>
      </c>
      <c r="B2412" t="s">
        <v>327</v>
      </c>
      <c r="C2412" t="s">
        <v>215</v>
      </c>
      <c r="D2412" t="s">
        <v>578</v>
      </c>
      <c r="E2412" t="s">
        <v>70</v>
      </c>
      <c r="F2412">
        <v>823984</v>
      </c>
    </row>
    <row r="2413" spans="1:6">
      <c r="A2413" t="s">
        <v>828</v>
      </c>
      <c r="B2413" t="s">
        <v>327</v>
      </c>
      <c r="C2413" t="s">
        <v>215</v>
      </c>
      <c r="D2413" t="s">
        <v>578</v>
      </c>
      <c r="E2413" t="s">
        <v>72</v>
      </c>
      <c r="F2413">
        <v>295100</v>
      </c>
    </row>
    <row r="2414" spans="1:6">
      <c r="A2414" t="s">
        <v>828</v>
      </c>
      <c r="B2414" t="s">
        <v>327</v>
      </c>
      <c r="C2414" t="s">
        <v>215</v>
      </c>
      <c r="D2414" t="s">
        <v>578</v>
      </c>
      <c r="E2414" t="s">
        <v>804</v>
      </c>
      <c r="F2414">
        <v>176175</v>
      </c>
    </row>
    <row r="2415" spans="1:6">
      <c r="A2415" t="s">
        <v>828</v>
      </c>
      <c r="B2415" t="s">
        <v>327</v>
      </c>
      <c r="C2415" t="s">
        <v>215</v>
      </c>
      <c r="D2415" t="s">
        <v>578</v>
      </c>
      <c r="E2415" t="s">
        <v>803</v>
      </c>
      <c r="F2415">
        <v>172630</v>
      </c>
    </row>
    <row r="2416" spans="1:6">
      <c r="A2416" t="s">
        <v>828</v>
      </c>
      <c r="B2416" t="s">
        <v>327</v>
      </c>
      <c r="C2416" t="s">
        <v>215</v>
      </c>
      <c r="D2416" t="s">
        <v>578</v>
      </c>
      <c r="E2416" t="s">
        <v>78</v>
      </c>
      <c r="F2416">
        <v>88832</v>
      </c>
    </row>
    <row r="2417" spans="1:6">
      <c r="A2417" t="s">
        <v>828</v>
      </c>
      <c r="B2417" t="s">
        <v>327</v>
      </c>
      <c r="C2417" t="s">
        <v>215</v>
      </c>
      <c r="D2417" t="s">
        <v>578</v>
      </c>
      <c r="E2417" t="s">
        <v>75</v>
      </c>
      <c r="F2417">
        <v>62882</v>
      </c>
    </row>
    <row r="2418" spans="1:6">
      <c r="A2418" t="s">
        <v>828</v>
      </c>
      <c r="B2418" t="s">
        <v>327</v>
      </c>
      <c r="C2418" t="s">
        <v>215</v>
      </c>
      <c r="D2418" t="s">
        <v>578</v>
      </c>
      <c r="E2418" t="s">
        <v>802</v>
      </c>
      <c r="F2418">
        <v>11188</v>
      </c>
    </row>
    <row r="2419" spans="1:6">
      <c r="A2419" t="s">
        <v>828</v>
      </c>
      <c r="B2419" t="s">
        <v>327</v>
      </c>
      <c r="C2419" t="s">
        <v>215</v>
      </c>
      <c r="D2419" t="s">
        <v>578</v>
      </c>
      <c r="E2419" t="s">
        <v>71</v>
      </c>
      <c r="F2419">
        <v>13985</v>
      </c>
    </row>
    <row r="2420" spans="1:6">
      <c r="A2420" t="s">
        <v>828</v>
      </c>
      <c r="B2420" t="s">
        <v>327</v>
      </c>
      <c r="C2420" t="s">
        <v>215</v>
      </c>
      <c r="D2420" t="s">
        <v>578</v>
      </c>
      <c r="E2420" t="s">
        <v>73</v>
      </c>
      <c r="F2420">
        <v>2972</v>
      </c>
    </row>
    <row r="2421" spans="1:6">
      <c r="A2421" t="s">
        <v>828</v>
      </c>
      <c r="B2421" t="s">
        <v>327</v>
      </c>
      <c r="C2421" t="s">
        <v>215</v>
      </c>
      <c r="D2421" t="s">
        <v>578</v>
      </c>
      <c r="E2421" t="s">
        <v>800</v>
      </c>
      <c r="F2421">
        <v>220</v>
      </c>
    </row>
    <row r="2422" spans="1:6">
      <c r="A2422" t="s">
        <v>828</v>
      </c>
      <c r="B2422" t="s">
        <v>327</v>
      </c>
      <c r="C2422" t="s">
        <v>215</v>
      </c>
      <c r="D2422" t="s">
        <v>835</v>
      </c>
      <c r="E2422" t="s">
        <v>70</v>
      </c>
      <c r="F2422">
        <v>690502</v>
      </c>
    </row>
    <row r="2423" spans="1:6">
      <c r="A2423" t="s">
        <v>828</v>
      </c>
      <c r="B2423" t="s">
        <v>327</v>
      </c>
      <c r="C2423" t="s">
        <v>215</v>
      </c>
      <c r="D2423" t="s">
        <v>835</v>
      </c>
      <c r="E2423" t="s">
        <v>72</v>
      </c>
      <c r="F2423">
        <v>237573</v>
      </c>
    </row>
    <row r="2424" spans="1:6">
      <c r="A2424" t="s">
        <v>828</v>
      </c>
      <c r="B2424" t="s">
        <v>327</v>
      </c>
      <c r="C2424" t="s">
        <v>215</v>
      </c>
      <c r="D2424" t="s">
        <v>835</v>
      </c>
      <c r="E2424" t="s">
        <v>804</v>
      </c>
      <c r="F2424">
        <v>146889</v>
      </c>
    </row>
    <row r="2425" spans="1:6">
      <c r="A2425" t="s">
        <v>828</v>
      </c>
      <c r="B2425" t="s">
        <v>327</v>
      </c>
      <c r="C2425" t="s">
        <v>215</v>
      </c>
      <c r="D2425" t="s">
        <v>835</v>
      </c>
      <c r="E2425" t="s">
        <v>803</v>
      </c>
      <c r="F2425">
        <v>143443</v>
      </c>
    </row>
    <row r="2426" spans="1:6">
      <c r="A2426" t="s">
        <v>828</v>
      </c>
      <c r="B2426" t="s">
        <v>327</v>
      </c>
      <c r="C2426" t="s">
        <v>215</v>
      </c>
      <c r="D2426" t="s">
        <v>835</v>
      </c>
      <c r="E2426" t="s">
        <v>78</v>
      </c>
      <c r="F2426">
        <v>81586</v>
      </c>
    </row>
    <row r="2427" spans="1:6">
      <c r="A2427" t="s">
        <v>828</v>
      </c>
      <c r="B2427" t="s">
        <v>327</v>
      </c>
      <c r="C2427" t="s">
        <v>215</v>
      </c>
      <c r="D2427" t="s">
        <v>835</v>
      </c>
      <c r="E2427" t="s">
        <v>75</v>
      </c>
      <c r="F2427">
        <v>56263</v>
      </c>
    </row>
    <row r="2428" spans="1:6">
      <c r="A2428" t="s">
        <v>828</v>
      </c>
      <c r="B2428" t="s">
        <v>327</v>
      </c>
      <c r="C2428" t="s">
        <v>215</v>
      </c>
      <c r="D2428" t="s">
        <v>835</v>
      </c>
      <c r="E2428" t="s">
        <v>802</v>
      </c>
      <c r="F2428">
        <v>9923</v>
      </c>
    </row>
    <row r="2429" spans="1:6">
      <c r="A2429" t="s">
        <v>828</v>
      </c>
      <c r="B2429" t="s">
        <v>327</v>
      </c>
      <c r="C2429" t="s">
        <v>215</v>
      </c>
      <c r="D2429" t="s">
        <v>835</v>
      </c>
      <c r="E2429" t="s">
        <v>71</v>
      </c>
      <c r="F2429">
        <v>11694</v>
      </c>
    </row>
    <row r="2430" spans="1:6">
      <c r="A2430" t="s">
        <v>828</v>
      </c>
      <c r="B2430" t="s">
        <v>327</v>
      </c>
      <c r="C2430" t="s">
        <v>215</v>
      </c>
      <c r="D2430" t="s">
        <v>835</v>
      </c>
      <c r="E2430" t="s">
        <v>73</v>
      </c>
      <c r="F2430">
        <v>2984</v>
      </c>
    </row>
    <row r="2431" spans="1:6">
      <c r="A2431" t="s">
        <v>828</v>
      </c>
      <c r="B2431" t="s">
        <v>327</v>
      </c>
      <c r="C2431" t="s">
        <v>215</v>
      </c>
      <c r="D2431" t="s">
        <v>835</v>
      </c>
      <c r="E2431" t="s">
        <v>800</v>
      </c>
      <c r="F2431">
        <v>147</v>
      </c>
    </row>
    <row r="2432" spans="1:6">
      <c r="A2432" t="s">
        <v>828</v>
      </c>
      <c r="B2432" t="s">
        <v>327</v>
      </c>
      <c r="C2432" t="s">
        <v>215</v>
      </c>
      <c r="D2432" t="s">
        <v>834</v>
      </c>
      <c r="E2432" t="s">
        <v>70</v>
      </c>
      <c r="F2432">
        <v>597311</v>
      </c>
    </row>
    <row r="2433" spans="1:6">
      <c r="A2433" t="s">
        <v>828</v>
      </c>
      <c r="B2433" t="s">
        <v>327</v>
      </c>
      <c r="C2433" t="s">
        <v>215</v>
      </c>
      <c r="D2433" t="s">
        <v>834</v>
      </c>
      <c r="E2433" t="s">
        <v>72</v>
      </c>
      <c r="F2433">
        <v>198321</v>
      </c>
    </row>
    <row r="2434" spans="1:6">
      <c r="A2434" t="s">
        <v>828</v>
      </c>
      <c r="B2434" t="s">
        <v>327</v>
      </c>
      <c r="C2434" t="s">
        <v>215</v>
      </c>
      <c r="D2434" t="s">
        <v>834</v>
      </c>
      <c r="E2434" t="s">
        <v>804</v>
      </c>
      <c r="F2434">
        <v>124447</v>
      </c>
    </row>
    <row r="2435" spans="1:6">
      <c r="A2435" t="s">
        <v>828</v>
      </c>
      <c r="B2435" t="s">
        <v>327</v>
      </c>
      <c r="C2435" t="s">
        <v>215</v>
      </c>
      <c r="D2435" t="s">
        <v>834</v>
      </c>
      <c r="E2435" t="s">
        <v>803</v>
      </c>
      <c r="F2435">
        <v>120132</v>
      </c>
    </row>
    <row r="2436" spans="1:6">
      <c r="A2436" t="s">
        <v>828</v>
      </c>
      <c r="B2436" t="s">
        <v>327</v>
      </c>
      <c r="C2436" t="s">
        <v>215</v>
      </c>
      <c r="D2436" t="s">
        <v>834</v>
      </c>
      <c r="E2436" t="s">
        <v>78</v>
      </c>
      <c r="F2436">
        <v>78497</v>
      </c>
    </row>
    <row r="2437" spans="1:6">
      <c r="A2437" t="s">
        <v>828</v>
      </c>
      <c r="B2437" t="s">
        <v>327</v>
      </c>
      <c r="C2437" t="s">
        <v>215</v>
      </c>
      <c r="D2437" t="s">
        <v>834</v>
      </c>
      <c r="E2437" t="s">
        <v>75</v>
      </c>
      <c r="F2437">
        <v>52401</v>
      </c>
    </row>
    <row r="2438" spans="1:6">
      <c r="A2438" t="s">
        <v>828</v>
      </c>
      <c r="B2438" t="s">
        <v>327</v>
      </c>
      <c r="C2438" t="s">
        <v>215</v>
      </c>
      <c r="D2438" t="s">
        <v>834</v>
      </c>
      <c r="E2438" t="s">
        <v>802</v>
      </c>
      <c r="F2438">
        <v>10658</v>
      </c>
    </row>
    <row r="2439" spans="1:6">
      <c r="A2439" t="s">
        <v>828</v>
      </c>
      <c r="B2439" t="s">
        <v>327</v>
      </c>
      <c r="C2439" t="s">
        <v>215</v>
      </c>
      <c r="D2439" t="s">
        <v>834</v>
      </c>
      <c r="E2439" t="s">
        <v>71</v>
      </c>
      <c r="F2439">
        <v>9511</v>
      </c>
    </row>
    <row r="2440" spans="1:6">
      <c r="A2440" t="s">
        <v>828</v>
      </c>
      <c r="B2440" t="s">
        <v>327</v>
      </c>
      <c r="C2440" t="s">
        <v>215</v>
      </c>
      <c r="D2440" t="s">
        <v>834</v>
      </c>
      <c r="E2440" t="s">
        <v>73</v>
      </c>
      <c r="F2440">
        <v>3164</v>
      </c>
    </row>
    <row r="2441" spans="1:6">
      <c r="A2441" t="s">
        <v>828</v>
      </c>
      <c r="B2441" t="s">
        <v>327</v>
      </c>
      <c r="C2441" t="s">
        <v>215</v>
      </c>
      <c r="D2441" t="s">
        <v>834</v>
      </c>
      <c r="E2441" t="s">
        <v>800</v>
      </c>
      <c r="F2441">
        <v>180</v>
      </c>
    </row>
    <row r="2442" spans="1:6">
      <c r="A2442" t="s">
        <v>828</v>
      </c>
      <c r="B2442" t="s">
        <v>327</v>
      </c>
      <c r="C2442" t="s">
        <v>215</v>
      </c>
      <c r="D2442" t="s">
        <v>833</v>
      </c>
      <c r="E2442" t="s">
        <v>70</v>
      </c>
      <c r="F2442">
        <v>610586</v>
      </c>
    </row>
    <row r="2443" spans="1:6">
      <c r="A2443" t="s">
        <v>828</v>
      </c>
      <c r="B2443" t="s">
        <v>327</v>
      </c>
      <c r="C2443" t="s">
        <v>215</v>
      </c>
      <c r="D2443" t="s">
        <v>833</v>
      </c>
      <c r="E2443" t="s">
        <v>72</v>
      </c>
      <c r="F2443">
        <v>193460</v>
      </c>
    </row>
    <row r="2444" spans="1:6">
      <c r="A2444" t="s">
        <v>828</v>
      </c>
      <c r="B2444" t="s">
        <v>327</v>
      </c>
      <c r="C2444" t="s">
        <v>215</v>
      </c>
      <c r="D2444" t="s">
        <v>833</v>
      </c>
      <c r="E2444" t="s">
        <v>804</v>
      </c>
      <c r="F2444">
        <v>125673</v>
      </c>
    </row>
    <row r="2445" spans="1:6">
      <c r="A2445" t="s">
        <v>828</v>
      </c>
      <c r="B2445" t="s">
        <v>327</v>
      </c>
      <c r="C2445" t="s">
        <v>215</v>
      </c>
      <c r="D2445" t="s">
        <v>833</v>
      </c>
      <c r="E2445" t="s">
        <v>803</v>
      </c>
      <c r="F2445">
        <v>118091</v>
      </c>
    </row>
    <row r="2446" spans="1:6">
      <c r="A2446" t="s">
        <v>828</v>
      </c>
      <c r="B2446" t="s">
        <v>327</v>
      </c>
      <c r="C2446" t="s">
        <v>215</v>
      </c>
      <c r="D2446" t="s">
        <v>833</v>
      </c>
      <c r="E2446" t="s">
        <v>78</v>
      </c>
      <c r="F2446">
        <v>100221</v>
      </c>
    </row>
    <row r="2447" spans="1:6">
      <c r="A2447" t="s">
        <v>828</v>
      </c>
      <c r="B2447" t="s">
        <v>327</v>
      </c>
      <c r="C2447" t="s">
        <v>215</v>
      </c>
      <c r="D2447" t="s">
        <v>833</v>
      </c>
      <c r="E2447" t="s">
        <v>75</v>
      </c>
      <c r="F2447">
        <v>47672</v>
      </c>
    </row>
    <row r="2448" spans="1:6">
      <c r="A2448" t="s">
        <v>828</v>
      </c>
      <c r="B2448" t="s">
        <v>327</v>
      </c>
      <c r="C2448" t="s">
        <v>215</v>
      </c>
      <c r="D2448" t="s">
        <v>833</v>
      </c>
      <c r="E2448" t="s">
        <v>802</v>
      </c>
      <c r="F2448">
        <v>8942</v>
      </c>
    </row>
    <row r="2449" spans="1:6">
      <c r="A2449" t="s">
        <v>828</v>
      </c>
      <c r="B2449" t="s">
        <v>327</v>
      </c>
      <c r="C2449" t="s">
        <v>215</v>
      </c>
      <c r="D2449" t="s">
        <v>833</v>
      </c>
      <c r="E2449" t="s">
        <v>71</v>
      </c>
      <c r="F2449">
        <v>12220</v>
      </c>
    </row>
    <row r="2450" spans="1:6">
      <c r="A2450" t="s">
        <v>828</v>
      </c>
      <c r="B2450" t="s">
        <v>327</v>
      </c>
      <c r="C2450" t="s">
        <v>215</v>
      </c>
      <c r="D2450" t="s">
        <v>833</v>
      </c>
      <c r="E2450" t="s">
        <v>73</v>
      </c>
      <c r="F2450">
        <v>4122</v>
      </c>
    </row>
    <row r="2451" spans="1:6">
      <c r="A2451" t="s">
        <v>828</v>
      </c>
      <c r="B2451" t="s">
        <v>327</v>
      </c>
      <c r="C2451" t="s">
        <v>215</v>
      </c>
      <c r="D2451" t="s">
        <v>833</v>
      </c>
      <c r="E2451" t="s">
        <v>800</v>
      </c>
      <c r="F2451">
        <v>185</v>
      </c>
    </row>
    <row r="2452" spans="1:6">
      <c r="A2452" t="s">
        <v>828</v>
      </c>
      <c r="B2452" t="s">
        <v>327</v>
      </c>
      <c r="C2452" t="s">
        <v>215</v>
      </c>
      <c r="D2452" t="s">
        <v>832</v>
      </c>
      <c r="E2452" t="s">
        <v>70</v>
      </c>
      <c r="F2452">
        <v>841001</v>
      </c>
    </row>
    <row r="2453" spans="1:6">
      <c r="A2453" t="s">
        <v>828</v>
      </c>
      <c r="B2453" t="s">
        <v>327</v>
      </c>
      <c r="C2453" t="s">
        <v>215</v>
      </c>
      <c r="D2453" t="s">
        <v>832</v>
      </c>
      <c r="E2453" t="s">
        <v>72</v>
      </c>
      <c r="F2453">
        <v>287115</v>
      </c>
    </row>
    <row r="2454" spans="1:6">
      <c r="A2454" t="s">
        <v>828</v>
      </c>
      <c r="B2454" t="s">
        <v>327</v>
      </c>
      <c r="C2454" t="s">
        <v>215</v>
      </c>
      <c r="D2454" t="s">
        <v>832</v>
      </c>
      <c r="E2454" t="s">
        <v>804</v>
      </c>
      <c r="F2454">
        <v>184391</v>
      </c>
    </row>
    <row r="2455" spans="1:6">
      <c r="A2455" t="s">
        <v>828</v>
      </c>
      <c r="B2455" t="s">
        <v>327</v>
      </c>
      <c r="C2455" t="s">
        <v>215</v>
      </c>
      <c r="D2455" t="s">
        <v>832</v>
      </c>
      <c r="E2455" t="s">
        <v>803</v>
      </c>
      <c r="F2455">
        <v>162108</v>
      </c>
    </row>
    <row r="2456" spans="1:6">
      <c r="A2456" t="s">
        <v>828</v>
      </c>
      <c r="B2456" t="s">
        <v>327</v>
      </c>
      <c r="C2456" t="s">
        <v>215</v>
      </c>
      <c r="D2456" t="s">
        <v>832</v>
      </c>
      <c r="E2456" t="s">
        <v>78</v>
      </c>
      <c r="F2456">
        <v>115431</v>
      </c>
    </row>
    <row r="2457" spans="1:6">
      <c r="A2457" t="s">
        <v>828</v>
      </c>
      <c r="B2457" t="s">
        <v>327</v>
      </c>
      <c r="C2457" t="s">
        <v>215</v>
      </c>
      <c r="D2457" t="s">
        <v>832</v>
      </c>
      <c r="E2457" t="s">
        <v>75</v>
      </c>
      <c r="F2457">
        <v>56692</v>
      </c>
    </row>
    <row r="2458" spans="1:6">
      <c r="A2458" t="s">
        <v>828</v>
      </c>
      <c r="B2458" t="s">
        <v>327</v>
      </c>
      <c r="C2458" t="s">
        <v>215</v>
      </c>
      <c r="D2458" t="s">
        <v>832</v>
      </c>
      <c r="E2458" t="s">
        <v>802</v>
      </c>
      <c r="F2458">
        <v>10799</v>
      </c>
    </row>
    <row r="2459" spans="1:6">
      <c r="A2459" t="s">
        <v>828</v>
      </c>
      <c r="B2459" t="s">
        <v>327</v>
      </c>
      <c r="C2459" t="s">
        <v>215</v>
      </c>
      <c r="D2459" t="s">
        <v>832</v>
      </c>
      <c r="E2459" t="s">
        <v>71</v>
      </c>
      <c r="F2459">
        <v>18329</v>
      </c>
    </row>
    <row r="2460" spans="1:6">
      <c r="A2460" t="s">
        <v>828</v>
      </c>
      <c r="B2460" t="s">
        <v>327</v>
      </c>
      <c r="C2460" t="s">
        <v>215</v>
      </c>
      <c r="D2460" t="s">
        <v>832</v>
      </c>
      <c r="E2460" t="s">
        <v>73</v>
      </c>
      <c r="F2460">
        <v>5890</v>
      </c>
    </row>
    <row r="2461" spans="1:6">
      <c r="A2461" t="s">
        <v>828</v>
      </c>
      <c r="B2461" t="s">
        <v>327</v>
      </c>
      <c r="C2461" t="s">
        <v>215</v>
      </c>
      <c r="D2461" t="s">
        <v>832</v>
      </c>
      <c r="E2461" t="s">
        <v>800</v>
      </c>
      <c r="F2461">
        <v>246</v>
      </c>
    </row>
    <row r="2462" spans="1:6">
      <c r="A2462" t="s">
        <v>828</v>
      </c>
      <c r="B2462" t="s">
        <v>327</v>
      </c>
      <c r="C2462" t="s">
        <v>215</v>
      </c>
      <c r="D2462" t="s">
        <v>831</v>
      </c>
      <c r="E2462" t="s">
        <v>70</v>
      </c>
      <c r="F2462">
        <v>861751</v>
      </c>
    </row>
    <row r="2463" spans="1:6">
      <c r="A2463" t="s">
        <v>828</v>
      </c>
      <c r="B2463" t="s">
        <v>327</v>
      </c>
      <c r="C2463" t="s">
        <v>215</v>
      </c>
      <c r="D2463" t="s">
        <v>831</v>
      </c>
      <c r="E2463" t="s">
        <v>72</v>
      </c>
      <c r="F2463">
        <v>304239</v>
      </c>
    </row>
    <row r="2464" spans="1:6">
      <c r="A2464" t="s">
        <v>828</v>
      </c>
      <c r="B2464" t="s">
        <v>327</v>
      </c>
      <c r="C2464" t="s">
        <v>215</v>
      </c>
      <c r="D2464" t="s">
        <v>831</v>
      </c>
      <c r="E2464" t="s">
        <v>804</v>
      </c>
      <c r="F2464">
        <v>190576</v>
      </c>
    </row>
    <row r="2465" spans="1:6">
      <c r="A2465" t="s">
        <v>828</v>
      </c>
      <c r="B2465" t="s">
        <v>327</v>
      </c>
      <c r="C2465" t="s">
        <v>215</v>
      </c>
      <c r="D2465" t="s">
        <v>831</v>
      </c>
      <c r="E2465" t="s">
        <v>803</v>
      </c>
      <c r="F2465">
        <v>167074</v>
      </c>
    </row>
    <row r="2466" spans="1:6">
      <c r="A2466" t="s">
        <v>828</v>
      </c>
      <c r="B2466" t="s">
        <v>327</v>
      </c>
      <c r="C2466" t="s">
        <v>215</v>
      </c>
      <c r="D2466" t="s">
        <v>831</v>
      </c>
      <c r="E2466" t="s">
        <v>78</v>
      </c>
      <c r="F2466">
        <v>108046</v>
      </c>
    </row>
    <row r="2467" spans="1:6">
      <c r="A2467" t="s">
        <v>828</v>
      </c>
      <c r="B2467" t="s">
        <v>327</v>
      </c>
      <c r="C2467" t="s">
        <v>215</v>
      </c>
      <c r="D2467" t="s">
        <v>831</v>
      </c>
      <c r="E2467" t="s">
        <v>75</v>
      </c>
      <c r="F2467">
        <v>58211</v>
      </c>
    </row>
    <row r="2468" spans="1:6">
      <c r="A2468" t="s">
        <v>828</v>
      </c>
      <c r="B2468" t="s">
        <v>327</v>
      </c>
      <c r="C2468" t="s">
        <v>215</v>
      </c>
      <c r="D2468" t="s">
        <v>831</v>
      </c>
      <c r="E2468" t="s">
        <v>802</v>
      </c>
      <c r="F2468">
        <v>11417</v>
      </c>
    </row>
    <row r="2469" spans="1:6">
      <c r="A2469" t="s">
        <v>828</v>
      </c>
      <c r="B2469" t="s">
        <v>327</v>
      </c>
      <c r="C2469" t="s">
        <v>215</v>
      </c>
      <c r="D2469" t="s">
        <v>831</v>
      </c>
      <c r="E2469" t="s">
        <v>71</v>
      </c>
      <c r="F2469">
        <v>16395</v>
      </c>
    </row>
    <row r="2470" spans="1:6">
      <c r="A2470" t="s">
        <v>828</v>
      </c>
      <c r="B2470" t="s">
        <v>327</v>
      </c>
      <c r="C2470" t="s">
        <v>215</v>
      </c>
      <c r="D2470" t="s">
        <v>831</v>
      </c>
      <c r="E2470" t="s">
        <v>73</v>
      </c>
      <c r="F2470">
        <v>5486</v>
      </c>
    </row>
    <row r="2471" spans="1:6">
      <c r="A2471" t="s">
        <v>828</v>
      </c>
      <c r="B2471" t="s">
        <v>327</v>
      </c>
      <c r="C2471" t="s">
        <v>215</v>
      </c>
      <c r="D2471" t="s">
        <v>831</v>
      </c>
      <c r="E2471" t="s">
        <v>800</v>
      </c>
      <c r="F2471">
        <v>307</v>
      </c>
    </row>
    <row r="2472" spans="1:6">
      <c r="A2472" t="s">
        <v>828</v>
      </c>
      <c r="B2472" t="s">
        <v>327</v>
      </c>
      <c r="C2472" t="s">
        <v>215</v>
      </c>
      <c r="D2472" t="s">
        <v>830</v>
      </c>
      <c r="E2472" t="s">
        <v>70</v>
      </c>
      <c r="F2472">
        <v>933566</v>
      </c>
    </row>
    <row r="2473" spans="1:6">
      <c r="A2473" t="s">
        <v>828</v>
      </c>
      <c r="B2473" t="s">
        <v>327</v>
      </c>
      <c r="C2473" t="s">
        <v>215</v>
      </c>
      <c r="D2473" t="s">
        <v>830</v>
      </c>
      <c r="E2473" t="s">
        <v>72</v>
      </c>
      <c r="F2473">
        <v>327131</v>
      </c>
    </row>
    <row r="2474" spans="1:6">
      <c r="A2474" t="s">
        <v>828</v>
      </c>
      <c r="B2474" t="s">
        <v>327</v>
      </c>
      <c r="C2474" t="s">
        <v>215</v>
      </c>
      <c r="D2474" t="s">
        <v>830</v>
      </c>
      <c r="E2474" t="s">
        <v>804</v>
      </c>
      <c r="F2474">
        <v>202011</v>
      </c>
    </row>
    <row r="2475" spans="1:6">
      <c r="A2475" t="s">
        <v>828</v>
      </c>
      <c r="B2475" t="s">
        <v>327</v>
      </c>
      <c r="C2475" t="s">
        <v>215</v>
      </c>
      <c r="D2475" t="s">
        <v>830</v>
      </c>
      <c r="E2475" t="s">
        <v>803</v>
      </c>
      <c r="F2475">
        <v>187314</v>
      </c>
    </row>
    <row r="2476" spans="1:6">
      <c r="A2476" t="s">
        <v>828</v>
      </c>
      <c r="B2476" t="s">
        <v>327</v>
      </c>
      <c r="C2476" t="s">
        <v>215</v>
      </c>
      <c r="D2476" t="s">
        <v>830</v>
      </c>
      <c r="E2476" t="s">
        <v>78</v>
      </c>
      <c r="F2476">
        <v>116775</v>
      </c>
    </row>
    <row r="2477" spans="1:6">
      <c r="A2477" t="s">
        <v>828</v>
      </c>
      <c r="B2477" t="s">
        <v>327</v>
      </c>
      <c r="C2477" t="s">
        <v>215</v>
      </c>
      <c r="D2477" t="s">
        <v>830</v>
      </c>
      <c r="E2477" t="s">
        <v>75</v>
      </c>
      <c r="F2477">
        <v>64744</v>
      </c>
    </row>
    <row r="2478" spans="1:6">
      <c r="A2478" t="s">
        <v>828</v>
      </c>
      <c r="B2478" t="s">
        <v>327</v>
      </c>
      <c r="C2478" t="s">
        <v>215</v>
      </c>
      <c r="D2478" t="s">
        <v>830</v>
      </c>
      <c r="E2478" t="s">
        <v>802</v>
      </c>
      <c r="F2478">
        <v>13386</v>
      </c>
    </row>
    <row r="2479" spans="1:6">
      <c r="A2479" t="s">
        <v>828</v>
      </c>
      <c r="B2479" t="s">
        <v>327</v>
      </c>
      <c r="C2479" t="s">
        <v>215</v>
      </c>
      <c r="D2479" t="s">
        <v>830</v>
      </c>
      <c r="E2479" t="s">
        <v>71</v>
      </c>
      <c r="F2479">
        <v>16565</v>
      </c>
    </row>
    <row r="2480" spans="1:6">
      <c r="A2480" t="s">
        <v>828</v>
      </c>
      <c r="B2480" t="s">
        <v>327</v>
      </c>
      <c r="C2480" t="s">
        <v>215</v>
      </c>
      <c r="D2480" t="s">
        <v>830</v>
      </c>
      <c r="E2480" t="s">
        <v>73</v>
      </c>
      <c r="F2480">
        <v>5414</v>
      </c>
    </row>
    <row r="2481" spans="1:6">
      <c r="A2481" t="s">
        <v>828</v>
      </c>
      <c r="B2481" t="s">
        <v>327</v>
      </c>
      <c r="C2481" t="s">
        <v>215</v>
      </c>
      <c r="D2481" t="s">
        <v>830</v>
      </c>
      <c r="E2481" t="s">
        <v>800</v>
      </c>
      <c r="F2481">
        <v>226</v>
      </c>
    </row>
    <row r="2482" spans="1:6">
      <c r="A2482" t="s">
        <v>828</v>
      </c>
      <c r="B2482" t="s">
        <v>327</v>
      </c>
      <c r="C2482" t="s">
        <v>215</v>
      </c>
      <c r="D2482" t="s">
        <v>845</v>
      </c>
      <c r="E2482" t="s">
        <v>70</v>
      </c>
      <c r="F2482">
        <v>933897</v>
      </c>
    </row>
    <row r="2483" spans="1:6">
      <c r="A2483" t="s">
        <v>828</v>
      </c>
      <c r="B2483" t="s">
        <v>327</v>
      </c>
      <c r="C2483" t="s">
        <v>215</v>
      </c>
      <c r="D2483" t="s">
        <v>845</v>
      </c>
      <c r="E2483" t="s">
        <v>72</v>
      </c>
      <c r="F2483">
        <v>315057</v>
      </c>
    </row>
    <row r="2484" spans="1:6">
      <c r="A2484" t="s">
        <v>828</v>
      </c>
      <c r="B2484" t="s">
        <v>327</v>
      </c>
      <c r="C2484" t="s">
        <v>215</v>
      </c>
      <c r="D2484" t="s">
        <v>845</v>
      </c>
      <c r="E2484" t="s">
        <v>804</v>
      </c>
      <c r="F2484">
        <v>203558</v>
      </c>
    </row>
    <row r="2485" spans="1:6">
      <c r="A2485" t="s">
        <v>828</v>
      </c>
      <c r="B2485" t="s">
        <v>327</v>
      </c>
      <c r="C2485" t="s">
        <v>215</v>
      </c>
      <c r="D2485" t="s">
        <v>845</v>
      </c>
      <c r="E2485" t="s">
        <v>803</v>
      </c>
      <c r="F2485">
        <v>185178</v>
      </c>
    </row>
    <row r="2486" spans="1:6">
      <c r="A2486" t="s">
        <v>828</v>
      </c>
      <c r="B2486" t="s">
        <v>327</v>
      </c>
      <c r="C2486" t="s">
        <v>215</v>
      </c>
      <c r="D2486" t="s">
        <v>845</v>
      </c>
      <c r="E2486" t="s">
        <v>78</v>
      </c>
      <c r="F2486">
        <v>119779</v>
      </c>
    </row>
    <row r="2487" spans="1:6">
      <c r="A2487" t="s">
        <v>828</v>
      </c>
      <c r="B2487" t="s">
        <v>327</v>
      </c>
      <c r="C2487" t="s">
        <v>215</v>
      </c>
      <c r="D2487" t="s">
        <v>845</v>
      </c>
      <c r="E2487" t="s">
        <v>75</v>
      </c>
      <c r="F2487">
        <v>73461</v>
      </c>
    </row>
    <row r="2488" spans="1:6">
      <c r="A2488" t="s">
        <v>828</v>
      </c>
      <c r="B2488" t="s">
        <v>327</v>
      </c>
      <c r="C2488" t="s">
        <v>215</v>
      </c>
      <c r="D2488" t="s">
        <v>845</v>
      </c>
      <c r="E2488" t="s">
        <v>802</v>
      </c>
      <c r="F2488">
        <v>15209</v>
      </c>
    </row>
    <row r="2489" spans="1:6">
      <c r="A2489" t="s">
        <v>828</v>
      </c>
      <c r="B2489" t="s">
        <v>327</v>
      </c>
      <c r="C2489" t="s">
        <v>215</v>
      </c>
      <c r="D2489" t="s">
        <v>845</v>
      </c>
      <c r="E2489" t="s">
        <v>71</v>
      </c>
      <c r="F2489">
        <v>15739</v>
      </c>
    </row>
    <row r="2490" spans="1:6">
      <c r="A2490" t="s">
        <v>828</v>
      </c>
      <c r="B2490" t="s">
        <v>327</v>
      </c>
      <c r="C2490" t="s">
        <v>215</v>
      </c>
      <c r="D2490" t="s">
        <v>845</v>
      </c>
      <c r="E2490" t="s">
        <v>73</v>
      </c>
      <c r="F2490">
        <v>5680</v>
      </c>
    </row>
    <row r="2491" spans="1:6">
      <c r="A2491" t="s">
        <v>828</v>
      </c>
      <c r="B2491" t="s">
        <v>327</v>
      </c>
      <c r="C2491" t="s">
        <v>215</v>
      </c>
      <c r="D2491" t="s">
        <v>845</v>
      </c>
      <c r="E2491" t="s">
        <v>800</v>
      </c>
      <c r="F2491">
        <v>236</v>
      </c>
    </row>
    <row r="2492" spans="1:6">
      <c r="A2492" t="s">
        <v>828</v>
      </c>
      <c r="B2492" t="s">
        <v>327</v>
      </c>
      <c r="C2492" t="s">
        <v>215</v>
      </c>
      <c r="D2492" t="s">
        <v>844</v>
      </c>
      <c r="E2492" t="s">
        <v>70</v>
      </c>
      <c r="F2492">
        <v>1008347</v>
      </c>
    </row>
    <row r="2493" spans="1:6">
      <c r="A2493" t="s">
        <v>828</v>
      </c>
      <c r="B2493" t="s">
        <v>327</v>
      </c>
      <c r="C2493" t="s">
        <v>215</v>
      </c>
      <c r="D2493" t="s">
        <v>844</v>
      </c>
      <c r="E2493" t="s">
        <v>72</v>
      </c>
      <c r="F2493">
        <v>335087</v>
      </c>
    </row>
    <row r="2494" spans="1:6">
      <c r="A2494" t="s">
        <v>828</v>
      </c>
      <c r="B2494" t="s">
        <v>327</v>
      </c>
      <c r="C2494" t="s">
        <v>215</v>
      </c>
      <c r="D2494" t="s">
        <v>844</v>
      </c>
      <c r="E2494" t="s">
        <v>804</v>
      </c>
      <c r="F2494">
        <v>193388</v>
      </c>
    </row>
    <row r="2495" spans="1:6">
      <c r="A2495" t="s">
        <v>828</v>
      </c>
      <c r="B2495" t="s">
        <v>327</v>
      </c>
      <c r="C2495" t="s">
        <v>215</v>
      </c>
      <c r="D2495" t="s">
        <v>844</v>
      </c>
      <c r="E2495" t="s">
        <v>803</v>
      </c>
      <c r="F2495">
        <v>206984</v>
      </c>
    </row>
    <row r="2496" spans="1:6">
      <c r="A2496" t="s">
        <v>828</v>
      </c>
      <c r="B2496" t="s">
        <v>327</v>
      </c>
      <c r="C2496" t="s">
        <v>215</v>
      </c>
      <c r="D2496" t="s">
        <v>844</v>
      </c>
      <c r="E2496" t="s">
        <v>78</v>
      </c>
      <c r="F2496">
        <v>124533</v>
      </c>
    </row>
    <row r="2497" spans="1:6">
      <c r="A2497" t="s">
        <v>828</v>
      </c>
      <c r="B2497" t="s">
        <v>327</v>
      </c>
      <c r="C2497" t="s">
        <v>215</v>
      </c>
      <c r="D2497" t="s">
        <v>844</v>
      </c>
      <c r="E2497" t="s">
        <v>75</v>
      </c>
      <c r="F2497">
        <v>102172</v>
      </c>
    </row>
    <row r="2498" spans="1:6">
      <c r="A2498" t="s">
        <v>828</v>
      </c>
      <c r="B2498" t="s">
        <v>327</v>
      </c>
      <c r="C2498" t="s">
        <v>215</v>
      </c>
      <c r="D2498" t="s">
        <v>844</v>
      </c>
      <c r="E2498" t="s">
        <v>802</v>
      </c>
      <c r="F2498">
        <v>22588</v>
      </c>
    </row>
    <row r="2499" spans="1:6">
      <c r="A2499" t="s">
        <v>828</v>
      </c>
      <c r="B2499" t="s">
        <v>327</v>
      </c>
      <c r="C2499" t="s">
        <v>215</v>
      </c>
      <c r="D2499" t="s">
        <v>844</v>
      </c>
      <c r="E2499" t="s">
        <v>71</v>
      </c>
      <c r="F2499">
        <v>17784</v>
      </c>
    </row>
    <row r="2500" spans="1:6">
      <c r="A2500" t="s">
        <v>828</v>
      </c>
      <c r="B2500" t="s">
        <v>327</v>
      </c>
      <c r="C2500" t="s">
        <v>215</v>
      </c>
      <c r="D2500" t="s">
        <v>844</v>
      </c>
      <c r="E2500" t="s">
        <v>73</v>
      </c>
      <c r="F2500">
        <v>5514</v>
      </c>
    </row>
    <row r="2501" spans="1:6">
      <c r="A2501" t="s">
        <v>828</v>
      </c>
      <c r="B2501" t="s">
        <v>327</v>
      </c>
      <c r="C2501" t="s">
        <v>215</v>
      </c>
      <c r="D2501" t="s">
        <v>844</v>
      </c>
      <c r="E2501" t="s">
        <v>800</v>
      </c>
      <c r="F2501">
        <v>297</v>
      </c>
    </row>
    <row r="2502" spans="1:6">
      <c r="A2502" t="s">
        <v>828</v>
      </c>
      <c r="B2502" t="s">
        <v>327</v>
      </c>
      <c r="C2502" t="s">
        <v>215</v>
      </c>
      <c r="D2502" t="s">
        <v>843</v>
      </c>
      <c r="E2502" t="s">
        <v>70</v>
      </c>
      <c r="F2502">
        <v>887775</v>
      </c>
    </row>
    <row r="2503" spans="1:6">
      <c r="A2503" t="s">
        <v>828</v>
      </c>
      <c r="B2503" t="s">
        <v>327</v>
      </c>
      <c r="C2503" t="s">
        <v>215</v>
      </c>
      <c r="D2503" t="s">
        <v>843</v>
      </c>
      <c r="E2503" t="s">
        <v>72</v>
      </c>
      <c r="F2503">
        <v>296334</v>
      </c>
    </row>
    <row r="2504" spans="1:6">
      <c r="A2504" t="s">
        <v>828</v>
      </c>
      <c r="B2504" t="s">
        <v>327</v>
      </c>
      <c r="C2504" t="s">
        <v>215</v>
      </c>
      <c r="D2504" t="s">
        <v>843</v>
      </c>
      <c r="E2504" t="s">
        <v>804</v>
      </c>
      <c r="F2504">
        <v>165050</v>
      </c>
    </row>
    <row r="2505" spans="1:6">
      <c r="A2505" t="s">
        <v>828</v>
      </c>
      <c r="B2505" t="s">
        <v>327</v>
      </c>
      <c r="C2505" t="s">
        <v>215</v>
      </c>
      <c r="D2505" t="s">
        <v>843</v>
      </c>
      <c r="E2505" t="s">
        <v>803</v>
      </c>
      <c r="F2505">
        <v>183929</v>
      </c>
    </row>
    <row r="2506" spans="1:6">
      <c r="A2506" t="s">
        <v>828</v>
      </c>
      <c r="B2506" t="s">
        <v>327</v>
      </c>
      <c r="C2506" t="s">
        <v>215</v>
      </c>
      <c r="D2506" t="s">
        <v>843</v>
      </c>
      <c r="E2506" t="s">
        <v>78</v>
      </c>
      <c r="F2506">
        <v>106815</v>
      </c>
    </row>
    <row r="2507" spans="1:6">
      <c r="A2507" t="s">
        <v>828</v>
      </c>
      <c r="B2507" t="s">
        <v>327</v>
      </c>
      <c r="C2507" t="s">
        <v>215</v>
      </c>
      <c r="D2507" t="s">
        <v>843</v>
      </c>
      <c r="E2507" t="s">
        <v>75</v>
      </c>
      <c r="F2507">
        <v>95384</v>
      </c>
    </row>
    <row r="2508" spans="1:6">
      <c r="A2508" t="s">
        <v>828</v>
      </c>
      <c r="B2508" t="s">
        <v>327</v>
      </c>
      <c r="C2508" t="s">
        <v>215</v>
      </c>
      <c r="D2508" t="s">
        <v>843</v>
      </c>
      <c r="E2508" t="s">
        <v>802</v>
      </c>
      <c r="F2508">
        <v>19939</v>
      </c>
    </row>
    <row r="2509" spans="1:6">
      <c r="A2509" t="s">
        <v>828</v>
      </c>
      <c r="B2509" t="s">
        <v>327</v>
      </c>
      <c r="C2509" t="s">
        <v>215</v>
      </c>
      <c r="D2509" t="s">
        <v>843</v>
      </c>
      <c r="E2509" t="s">
        <v>71</v>
      </c>
      <c r="F2509">
        <v>16451</v>
      </c>
    </row>
    <row r="2510" spans="1:6">
      <c r="A2510" t="s">
        <v>828</v>
      </c>
      <c r="B2510" t="s">
        <v>327</v>
      </c>
      <c r="C2510" t="s">
        <v>215</v>
      </c>
      <c r="D2510" t="s">
        <v>843</v>
      </c>
      <c r="E2510" t="s">
        <v>73</v>
      </c>
      <c r="F2510">
        <v>3692</v>
      </c>
    </row>
    <row r="2511" spans="1:6">
      <c r="A2511" t="s">
        <v>828</v>
      </c>
      <c r="B2511" t="s">
        <v>327</v>
      </c>
      <c r="C2511" t="s">
        <v>215</v>
      </c>
      <c r="D2511" t="s">
        <v>843</v>
      </c>
      <c r="E2511" t="s">
        <v>800</v>
      </c>
      <c r="F2511">
        <v>181</v>
      </c>
    </row>
    <row r="2512" spans="1:6">
      <c r="A2512" t="s">
        <v>828</v>
      </c>
      <c r="B2512" t="s">
        <v>327</v>
      </c>
      <c r="C2512" t="s">
        <v>215</v>
      </c>
      <c r="D2512" t="s">
        <v>842</v>
      </c>
      <c r="E2512" t="s">
        <v>70</v>
      </c>
      <c r="F2512">
        <v>585956</v>
      </c>
    </row>
    <row r="2513" spans="1:6">
      <c r="A2513" t="s">
        <v>828</v>
      </c>
      <c r="B2513" t="s">
        <v>327</v>
      </c>
      <c r="C2513" t="s">
        <v>215</v>
      </c>
      <c r="D2513" t="s">
        <v>842</v>
      </c>
      <c r="E2513" t="s">
        <v>72</v>
      </c>
      <c r="F2513">
        <v>197995</v>
      </c>
    </row>
    <row r="2514" spans="1:6">
      <c r="A2514" t="s">
        <v>828</v>
      </c>
      <c r="B2514" t="s">
        <v>327</v>
      </c>
      <c r="C2514" t="s">
        <v>215</v>
      </c>
      <c r="D2514" t="s">
        <v>842</v>
      </c>
      <c r="E2514" t="s">
        <v>804</v>
      </c>
      <c r="F2514">
        <v>105823</v>
      </c>
    </row>
    <row r="2515" spans="1:6">
      <c r="A2515" t="s">
        <v>828</v>
      </c>
      <c r="B2515" t="s">
        <v>327</v>
      </c>
      <c r="C2515" t="s">
        <v>215</v>
      </c>
      <c r="D2515" t="s">
        <v>842</v>
      </c>
      <c r="E2515" t="s">
        <v>803</v>
      </c>
      <c r="F2515">
        <v>122367</v>
      </c>
    </row>
    <row r="2516" spans="1:6">
      <c r="A2516" t="s">
        <v>828</v>
      </c>
      <c r="B2516" t="s">
        <v>327</v>
      </c>
      <c r="C2516" t="s">
        <v>215</v>
      </c>
      <c r="D2516" t="s">
        <v>842</v>
      </c>
      <c r="E2516" t="s">
        <v>78</v>
      </c>
      <c r="F2516">
        <v>70331</v>
      </c>
    </row>
    <row r="2517" spans="1:6">
      <c r="A2517" t="s">
        <v>828</v>
      </c>
      <c r="B2517" t="s">
        <v>327</v>
      </c>
      <c r="C2517" t="s">
        <v>215</v>
      </c>
      <c r="D2517" t="s">
        <v>842</v>
      </c>
      <c r="E2517" t="s">
        <v>75</v>
      </c>
      <c r="F2517">
        <v>64764</v>
      </c>
    </row>
    <row r="2518" spans="1:6">
      <c r="A2518" t="s">
        <v>828</v>
      </c>
      <c r="B2518" t="s">
        <v>327</v>
      </c>
      <c r="C2518" t="s">
        <v>215</v>
      </c>
      <c r="D2518" t="s">
        <v>842</v>
      </c>
      <c r="E2518" t="s">
        <v>802</v>
      </c>
      <c r="F2518">
        <v>13246</v>
      </c>
    </row>
    <row r="2519" spans="1:6">
      <c r="A2519" t="s">
        <v>828</v>
      </c>
      <c r="B2519" t="s">
        <v>327</v>
      </c>
      <c r="C2519" t="s">
        <v>215</v>
      </c>
      <c r="D2519" t="s">
        <v>842</v>
      </c>
      <c r="E2519" t="s">
        <v>71</v>
      </c>
      <c r="F2519">
        <v>9396</v>
      </c>
    </row>
    <row r="2520" spans="1:6">
      <c r="A2520" t="s">
        <v>828</v>
      </c>
      <c r="B2520" t="s">
        <v>327</v>
      </c>
      <c r="C2520" t="s">
        <v>215</v>
      </c>
      <c r="D2520" t="s">
        <v>842</v>
      </c>
      <c r="E2520" t="s">
        <v>73</v>
      </c>
      <c r="F2520">
        <v>1955</v>
      </c>
    </row>
    <row r="2521" spans="1:6">
      <c r="A2521" t="s">
        <v>828</v>
      </c>
      <c r="B2521" t="s">
        <v>327</v>
      </c>
      <c r="C2521" t="s">
        <v>215</v>
      </c>
      <c r="D2521" t="s">
        <v>842</v>
      </c>
      <c r="E2521" t="s">
        <v>800</v>
      </c>
      <c r="F2521">
        <v>79</v>
      </c>
    </row>
    <row r="2522" spans="1:6">
      <c r="A2522" t="s">
        <v>828</v>
      </c>
      <c r="B2522" t="s">
        <v>327</v>
      </c>
      <c r="C2522" t="s">
        <v>215</v>
      </c>
      <c r="D2522" t="s">
        <v>841</v>
      </c>
      <c r="E2522" t="s">
        <v>70</v>
      </c>
      <c r="F2522">
        <v>370623</v>
      </c>
    </row>
    <row r="2523" spans="1:6">
      <c r="A2523" t="s">
        <v>828</v>
      </c>
      <c r="B2523" t="s">
        <v>327</v>
      </c>
      <c r="C2523" t="s">
        <v>215</v>
      </c>
      <c r="D2523" t="s">
        <v>841</v>
      </c>
      <c r="E2523" t="s">
        <v>72</v>
      </c>
      <c r="F2523">
        <v>125572</v>
      </c>
    </row>
    <row r="2524" spans="1:6">
      <c r="A2524" t="s">
        <v>828</v>
      </c>
      <c r="B2524" t="s">
        <v>327</v>
      </c>
      <c r="C2524" t="s">
        <v>215</v>
      </c>
      <c r="D2524" t="s">
        <v>841</v>
      </c>
      <c r="E2524" t="s">
        <v>804</v>
      </c>
      <c r="F2524">
        <v>65043</v>
      </c>
    </row>
    <row r="2525" spans="1:6">
      <c r="A2525" t="s">
        <v>828</v>
      </c>
      <c r="B2525" t="s">
        <v>327</v>
      </c>
      <c r="C2525" t="s">
        <v>215</v>
      </c>
      <c r="D2525" t="s">
        <v>841</v>
      </c>
      <c r="E2525" t="s">
        <v>803</v>
      </c>
      <c r="F2525">
        <v>76355</v>
      </c>
    </row>
    <row r="2526" spans="1:6">
      <c r="A2526" t="s">
        <v>828</v>
      </c>
      <c r="B2526" t="s">
        <v>327</v>
      </c>
      <c r="C2526" t="s">
        <v>215</v>
      </c>
      <c r="D2526" t="s">
        <v>841</v>
      </c>
      <c r="E2526" t="s">
        <v>78</v>
      </c>
      <c r="F2526">
        <v>45921</v>
      </c>
    </row>
    <row r="2527" spans="1:6">
      <c r="A2527" t="s">
        <v>828</v>
      </c>
      <c r="B2527" t="s">
        <v>327</v>
      </c>
      <c r="C2527" t="s">
        <v>215</v>
      </c>
      <c r="D2527" t="s">
        <v>841</v>
      </c>
      <c r="E2527" t="s">
        <v>75</v>
      </c>
      <c r="F2527">
        <v>42943</v>
      </c>
    </row>
    <row r="2528" spans="1:6">
      <c r="A2528" t="s">
        <v>828</v>
      </c>
      <c r="B2528" t="s">
        <v>327</v>
      </c>
      <c r="C2528" t="s">
        <v>215</v>
      </c>
      <c r="D2528" t="s">
        <v>841</v>
      </c>
      <c r="E2528" t="s">
        <v>802</v>
      </c>
      <c r="F2528">
        <v>7953</v>
      </c>
    </row>
    <row r="2529" spans="1:6">
      <c r="A2529" t="s">
        <v>828</v>
      </c>
      <c r="B2529" t="s">
        <v>327</v>
      </c>
      <c r="C2529" t="s">
        <v>215</v>
      </c>
      <c r="D2529" t="s">
        <v>841</v>
      </c>
      <c r="E2529" t="s">
        <v>71</v>
      </c>
      <c r="F2529">
        <v>5942</v>
      </c>
    </row>
    <row r="2530" spans="1:6">
      <c r="A2530" t="s">
        <v>828</v>
      </c>
      <c r="B2530" t="s">
        <v>327</v>
      </c>
      <c r="C2530" t="s">
        <v>215</v>
      </c>
      <c r="D2530" t="s">
        <v>841</v>
      </c>
      <c r="E2530" t="s">
        <v>73</v>
      </c>
      <c r="F2530">
        <v>866</v>
      </c>
    </row>
    <row r="2531" spans="1:6">
      <c r="A2531" t="s">
        <v>828</v>
      </c>
      <c r="B2531" t="s">
        <v>327</v>
      </c>
      <c r="C2531" t="s">
        <v>215</v>
      </c>
      <c r="D2531" t="s">
        <v>841</v>
      </c>
      <c r="E2531" t="s">
        <v>800</v>
      </c>
      <c r="F2531">
        <v>28</v>
      </c>
    </row>
    <row r="2532" spans="1:6">
      <c r="A2532" t="s">
        <v>828</v>
      </c>
      <c r="B2532" t="s">
        <v>327</v>
      </c>
      <c r="C2532" t="s">
        <v>215</v>
      </c>
      <c r="D2532" t="s">
        <v>840</v>
      </c>
      <c r="E2532" t="s">
        <v>70</v>
      </c>
      <c r="F2532">
        <v>208082</v>
      </c>
    </row>
    <row r="2533" spans="1:6">
      <c r="A2533" t="s">
        <v>828</v>
      </c>
      <c r="B2533" t="s">
        <v>327</v>
      </c>
      <c r="C2533" t="s">
        <v>215</v>
      </c>
      <c r="D2533" t="s">
        <v>840</v>
      </c>
      <c r="E2533" t="s">
        <v>72</v>
      </c>
      <c r="F2533">
        <v>72654</v>
      </c>
    </row>
    <row r="2534" spans="1:6">
      <c r="A2534" t="s">
        <v>828</v>
      </c>
      <c r="B2534" t="s">
        <v>327</v>
      </c>
      <c r="C2534" t="s">
        <v>215</v>
      </c>
      <c r="D2534" t="s">
        <v>840</v>
      </c>
      <c r="E2534" t="s">
        <v>804</v>
      </c>
      <c r="F2534">
        <v>35703</v>
      </c>
    </row>
    <row r="2535" spans="1:6">
      <c r="A2535" t="s">
        <v>828</v>
      </c>
      <c r="B2535" t="s">
        <v>327</v>
      </c>
      <c r="C2535" t="s">
        <v>215</v>
      </c>
      <c r="D2535" t="s">
        <v>840</v>
      </c>
      <c r="E2535" t="s">
        <v>803</v>
      </c>
      <c r="F2535">
        <v>40976</v>
      </c>
    </row>
    <row r="2536" spans="1:6">
      <c r="A2536" t="s">
        <v>828</v>
      </c>
      <c r="B2536" t="s">
        <v>327</v>
      </c>
      <c r="C2536" t="s">
        <v>215</v>
      </c>
      <c r="D2536" t="s">
        <v>840</v>
      </c>
      <c r="E2536" t="s">
        <v>78</v>
      </c>
      <c r="F2536">
        <v>25532</v>
      </c>
    </row>
    <row r="2537" spans="1:6">
      <c r="A2537" t="s">
        <v>828</v>
      </c>
      <c r="B2537" t="s">
        <v>327</v>
      </c>
      <c r="C2537" t="s">
        <v>215</v>
      </c>
      <c r="D2537" t="s">
        <v>840</v>
      </c>
      <c r="E2537" t="s">
        <v>75</v>
      </c>
      <c r="F2537">
        <v>24951</v>
      </c>
    </row>
    <row r="2538" spans="1:6">
      <c r="A2538" t="s">
        <v>828</v>
      </c>
      <c r="B2538" t="s">
        <v>327</v>
      </c>
      <c r="C2538" t="s">
        <v>215</v>
      </c>
      <c r="D2538" t="s">
        <v>840</v>
      </c>
      <c r="E2538" t="s">
        <v>802</v>
      </c>
      <c r="F2538">
        <v>4705</v>
      </c>
    </row>
    <row r="2539" spans="1:6">
      <c r="A2539" t="s">
        <v>828</v>
      </c>
      <c r="B2539" t="s">
        <v>327</v>
      </c>
      <c r="C2539" t="s">
        <v>215</v>
      </c>
      <c r="D2539" t="s">
        <v>840</v>
      </c>
      <c r="E2539" t="s">
        <v>71</v>
      </c>
      <c r="F2539">
        <v>3194</v>
      </c>
    </row>
    <row r="2540" spans="1:6">
      <c r="A2540" t="s">
        <v>828</v>
      </c>
      <c r="B2540" t="s">
        <v>327</v>
      </c>
      <c r="C2540" t="s">
        <v>215</v>
      </c>
      <c r="D2540" t="s">
        <v>840</v>
      </c>
      <c r="E2540" t="s">
        <v>73</v>
      </c>
      <c r="F2540">
        <v>361</v>
      </c>
    </row>
    <row r="2541" spans="1:6">
      <c r="A2541" t="s">
        <v>828</v>
      </c>
      <c r="B2541" t="s">
        <v>327</v>
      </c>
      <c r="C2541" t="s">
        <v>215</v>
      </c>
      <c r="D2541" t="s">
        <v>840</v>
      </c>
      <c r="E2541" t="s">
        <v>800</v>
      </c>
      <c r="F2541">
        <v>6</v>
      </c>
    </row>
    <row r="2542" spans="1:6">
      <c r="A2542" t="s">
        <v>828</v>
      </c>
      <c r="B2542" t="s">
        <v>327</v>
      </c>
      <c r="C2542" t="s">
        <v>215</v>
      </c>
      <c r="D2542" t="s">
        <v>839</v>
      </c>
      <c r="E2542" t="s">
        <v>70</v>
      </c>
      <c r="F2542">
        <v>97152</v>
      </c>
    </row>
    <row r="2543" spans="1:6">
      <c r="A2543" t="s">
        <v>828</v>
      </c>
      <c r="B2543" t="s">
        <v>327</v>
      </c>
      <c r="C2543" t="s">
        <v>215</v>
      </c>
      <c r="D2543" t="s">
        <v>839</v>
      </c>
      <c r="E2543" t="s">
        <v>72</v>
      </c>
      <c r="F2543">
        <v>33936</v>
      </c>
    </row>
    <row r="2544" spans="1:6">
      <c r="A2544" t="s">
        <v>828</v>
      </c>
      <c r="B2544" t="s">
        <v>327</v>
      </c>
      <c r="C2544" t="s">
        <v>215</v>
      </c>
      <c r="D2544" t="s">
        <v>839</v>
      </c>
      <c r="E2544" t="s">
        <v>804</v>
      </c>
      <c r="F2544">
        <v>17621</v>
      </c>
    </row>
    <row r="2545" spans="1:6">
      <c r="A2545" t="s">
        <v>828</v>
      </c>
      <c r="B2545" t="s">
        <v>327</v>
      </c>
      <c r="C2545" t="s">
        <v>215</v>
      </c>
      <c r="D2545" t="s">
        <v>839</v>
      </c>
      <c r="E2545" t="s">
        <v>803</v>
      </c>
      <c r="F2545">
        <v>17911</v>
      </c>
    </row>
    <row r="2546" spans="1:6">
      <c r="A2546" t="s">
        <v>828</v>
      </c>
      <c r="B2546" t="s">
        <v>327</v>
      </c>
      <c r="C2546" t="s">
        <v>215</v>
      </c>
      <c r="D2546" t="s">
        <v>839</v>
      </c>
      <c r="E2546" t="s">
        <v>78</v>
      </c>
      <c r="F2546">
        <v>11719</v>
      </c>
    </row>
    <row r="2547" spans="1:6">
      <c r="A2547" t="s">
        <v>828</v>
      </c>
      <c r="B2547" t="s">
        <v>327</v>
      </c>
      <c r="C2547" t="s">
        <v>215</v>
      </c>
      <c r="D2547" t="s">
        <v>839</v>
      </c>
      <c r="E2547" t="s">
        <v>75</v>
      </c>
      <c r="F2547">
        <v>11946</v>
      </c>
    </row>
    <row r="2548" spans="1:6">
      <c r="A2548" t="s">
        <v>828</v>
      </c>
      <c r="B2548" t="s">
        <v>327</v>
      </c>
      <c r="C2548" t="s">
        <v>215</v>
      </c>
      <c r="D2548" t="s">
        <v>839</v>
      </c>
      <c r="E2548" t="s">
        <v>802</v>
      </c>
      <c r="F2548">
        <v>2060</v>
      </c>
    </row>
    <row r="2549" spans="1:6">
      <c r="A2549" t="s">
        <v>828</v>
      </c>
      <c r="B2549" t="s">
        <v>327</v>
      </c>
      <c r="C2549" t="s">
        <v>215</v>
      </c>
      <c r="D2549" t="s">
        <v>839</v>
      </c>
      <c r="E2549" t="s">
        <v>71</v>
      </c>
      <c r="F2549">
        <v>1798</v>
      </c>
    </row>
    <row r="2550" spans="1:6">
      <c r="A2550" t="s">
        <v>828</v>
      </c>
      <c r="B2550" t="s">
        <v>327</v>
      </c>
      <c r="C2550" t="s">
        <v>215</v>
      </c>
      <c r="D2550" t="s">
        <v>839</v>
      </c>
      <c r="E2550" t="s">
        <v>73</v>
      </c>
      <c r="F2550">
        <v>139</v>
      </c>
    </row>
    <row r="2551" spans="1:6">
      <c r="A2551" t="s">
        <v>828</v>
      </c>
      <c r="B2551" t="s">
        <v>327</v>
      </c>
      <c r="C2551" t="s">
        <v>215</v>
      </c>
      <c r="D2551" t="s">
        <v>839</v>
      </c>
      <c r="E2551" t="s">
        <v>800</v>
      </c>
      <c r="F2551">
        <v>22</v>
      </c>
    </row>
    <row r="2552" spans="1:6">
      <c r="A2552" t="s">
        <v>828</v>
      </c>
      <c r="B2552" t="s">
        <v>327</v>
      </c>
      <c r="C2552" t="s">
        <v>215</v>
      </c>
      <c r="D2552" t="s">
        <v>838</v>
      </c>
      <c r="E2552" t="s">
        <v>70</v>
      </c>
      <c r="F2552">
        <v>17380</v>
      </c>
    </row>
    <row r="2553" spans="1:6">
      <c r="A2553" t="s">
        <v>828</v>
      </c>
      <c r="B2553" t="s">
        <v>327</v>
      </c>
      <c r="C2553" t="s">
        <v>215</v>
      </c>
      <c r="D2553" t="s">
        <v>838</v>
      </c>
      <c r="E2553" t="s">
        <v>72</v>
      </c>
      <c r="F2553">
        <v>6295</v>
      </c>
    </row>
    <row r="2554" spans="1:6">
      <c r="A2554" t="s">
        <v>828</v>
      </c>
      <c r="B2554" t="s">
        <v>327</v>
      </c>
      <c r="C2554" t="s">
        <v>215</v>
      </c>
      <c r="D2554" t="s">
        <v>838</v>
      </c>
      <c r="E2554" t="s">
        <v>804</v>
      </c>
      <c r="F2554">
        <v>3338</v>
      </c>
    </row>
    <row r="2555" spans="1:6">
      <c r="A2555" t="s">
        <v>828</v>
      </c>
      <c r="B2555" t="s">
        <v>327</v>
      </c>
      <c r="C2555" t="s">
        <v>215</v>
      </c>
      <c r="D2555" t="s">
        <v>838</v>
      </c>
      <c r="E2555" t="s">
        <v>803</v>
      </c>
      <c r="F2555">
        <v>2840</v>
      </c>
    </row>
    <row r="2556" spans="1:6">
      <c r="A2556" t="s">
        <v>828</v>
      </c>
      <c r="B2556" t="s">
        <v>327</v>
      </c>
      <c r="C2556" t="s">
        <v>215</v>
      </c>
      <c r="D2556" t="s">
        <v>838</v>
      </c>
      <c r="E2556" t="s">
        <v>78</v>
      </c>
      <c r="F2556">
        <v>2095</v>
      </c>
    </row>
    <row r="2557" spans="1:6">
      <c r="A2557" t="s">
        <v>828</v>
      </c>
      <c r="B2557" t="s">
        <v>327</v>
      </c>
      <c r="C2557" t="s">
        <v>215</v>
      </c>
      <c r="D2557" t="s">
        <v>838</v>
      </c>
      <c r="E2557" t="s">
        <v>75</v>
      </c>
      <c r="F2557">
        <v>2114</v>
      </c>
    </row>
    <row r="2558" spans="1:6">
      <c r="A2558" t="s">
        <v>828</v>
      </c>
      <c r="B2558" t="s">
        <v>327</v>
      </c>
      <c r="C2558" t="s">
        <v>215</v>
      </c>
      <c r="D2558" t="s">
        <v>838</v>
      </c>
      <c r="E2558" t="s">
        <v>802</v>
      </c>
      <c r="F2558">
        <v>409</v>
      </c>
    </row>
    <row r="2559" spans="1:6">
      <c r="A2559" t="s">
        <v>828</v>
      </c>
      <c r="B2559" t="s">
        <v>327</v>
      </c>
      <c r="C2559" t="s">
        <v>215</v>
      </c>
      <c r="D2559" t="s">
        <v>838</v>
      </c>
      <c r="E2559" t="s">
        <v>71</v>
      </c>
      <c r="F2559">
        <v>285</v>
      </c>
    </row>
    <row r="2560" spans="1:6">
      <c r="A2560" t="s">
        <v>828</v>
      </c>
      <c r="B2560" t="s">
        <v>327</v>
      </c>
      <c r="C2560" t="s">
        <v>215</v>
      </c>
      <c r="D2560" t="s">
        <v>838</v>
      </c>
      <c r="E2560" t="s">
        <v>800</v>
      </c>
      <c r="F2560">
        <v>4</v>
      </c>
    </row>
    <row r="2561" spans="1:6">
      <c r="A2561" t="s">
        <v>828</v>
      </c>
      <c r="B2561" t="s">
        <v>327</v>
      </c>
      <c r="C2561" t="s">
        <v>215</v>
      </c>
      <c r="D2561" t="s">
        <v>837</v>
      </c>
      <c r="E2561" t="s">
        <v>70</v>
      </c>
      <c r="F2561">
        <v>2171</v>
      </c>
    </row>
    <row r="2562" spans="1:6">
      <c r="A2562" t="s">
        <v>828</v>
      </c>
      <c r="B2562" t="s">
        <v>327</v>
      </c>
      <c r="C2562" t="s">
        <v>215</v>
      </c>
      <c r="D2562" t="s">
        <v>837</v>
      </c>
      <c r="E2562" t="s">
        <v>72</v>
      </c>
      <c r="F2562">
        <v>856</v>
      </c>
    </row>
    <row r="2563" spans="1:6">
      <c r="A2563" t="s">
        <v>828</v>
      </c>
      <c r="B2563" t="s">
        <v>327</v>
      </c>
      <c r="C2563" t="s">
        <v>215</v>
      </c>
      <c r="D2563" t="s">
        <v>837</v>
      </c>
      <c r="E2563" t="s">
        <v>804</v>
      </c>
      <c r="F2563">
        <v>405</v>
      </c>
    </row>
    <row r="2564" spans="1:6">
      <c r="A2564" t="s">
        <v>828</v>
      </c>
      <c r="B2564" t="s">
        <v>327</v>
      </c>
      <c r="C2564" t="s">
        <v>215</v>
      </c>
      <c r="D2564" t="s">
        <v>837</v>
      </c>
      <c r="E2564" t="s">
        <v>803</v>
      </c>
      <c r="F2564">
        <v>367</v>
      </c>
    </row>
    <row r="2565" spans="1:6">
      <c r="A2565" t="s">
        <v>828</v>
      </c>
      <c r="B2565" t="s">
        <v>327</v>
      </c>
      <c r="C2565" t="s">
        <v>215</v>
      </c>
      <c r="D2565" t="s">
        <v>837</v>
      </c>
      <c r="E2565" t="s">
        <v>78</v>
      </c>
      <c r="F2565">
        <v>218</v>
      </c>
    </row>
    <row r="2566" spans="1:6">
      <c r="A2566" t="s">
        <v>828</v>
      </c>
      <c r="B2566" t="s">
        <v>327</v>
      </c>
      <c r="C2566" t="s">
        <v>215</v>
      </c>
      <c r="D2566" t="s">
        <v>837</v>
      </c>
      <c r="E2566" t="s">
        <v>75</v>
      </c>
      <c r="F2566">
        <v>257</v>
      </c>
    </row>
    <row r="2567" spans="1:6">
      <c r="A2567" t="s">
        <v>828</v>
      </c>
      <c r="B2567" t="s">
        <v>327</v>
      </c>
      <c r="C2567" t="s">
        <v>215</v>
      </c>
      <c r="D2567" t="s">
        <v>837</v>
      </c>
      <c r="E2567" t="s">
        <v>802</v>
      </c>
      <c r="F2567">
        <v>37</v>
      </c>
    </row>
    <row r="2568" spans="1:6">
      <c r="A2568" t="s">
        <v>828</v>
      </c>
      <c r="B2568" t="s">
        <v>327</v>
      </c>
      <c r="C2568" t="s">
        <v>215</v>
      </c>
      <c r="D2568" t="s">
        <v>837</v>
      </c>
      <c r="E2568" t="s">
        <v>71</v>
      </c>
      <c r="F2568">
        <v>31</v>
      </c>
    </row>
    <row r="2569" spans="1:6">
      <c r="A2569" t="s">
        <v>828</v>
      </c>
      <c r="B2569" t="s">
        <v>327</v>
      </c>
      <c r="C2569" t="s">
        <v>215</v>
      </c>
      <c r="D2569" t="s">
        <v>829</v>
      </c>
      <c r="E2569" t="s">
        <v>70</v>
      </c>
      <c r="F2569">
        <v>1061923</v>
      </c>
    </row>
    <row r="2570" spans="1:6">
      <c r="A2570" t="s">
        <v>828</v>
      </c>
      <c r="B2570" t="s">
        <v>327</v>
      </c>
      <c r="C2570" t="s">
        <v>215</v>
      </c>
      <c r="D2570" t="s">
        <v>829</v>
      </c>
      <c r="E2570" t="s">
        <v>72</v>
      </c>
      <c r="F2570">
        <v>359478</v>
      </c>
    </row>
    <row r="2571" spans="1:6">
      <c r="A2571" t="s">
        <v>828</v>
      </c>
      <c r="B2571" t="s">
        <v>327</v>
      </c>
      <c r="C2571" t="s">
        <v>215</v>
      </c>
      <c r="D2571" t="s">
        <v>829</v>
      </c>
      <c r="E2571" t="s">
        <v>804</v>
      </c>
      <c r="F2571">
        <v>220537</v>
      </c>
    </row>
    <row r="2572" spans="1:6">
      <c r="A2572" t="s">
        <v>828</v>
      </c>
      <c r="B2572" t="s">
        <v>327</v>
      </c>
      <c r="C2572" t="s">
        <v>215</v>
      </c>
      <c r="D2572" t="s">
        <v>829</v>
      </c>
      <c r="E2572" t="s">
        <v>803</v>
      </c>
      <c r="F2572">
        <v>211495</v>
      </c>
    </row>
    <row r="2573" spans="1:6">
      <c r="A2573" t="s">
        <v>828</v>
      </c>
      <c r="B2573" t="s">
        <v>327</v>
      </c>
      <c r="C2573" t="s">
        <v>215</v>
      </c>
      <c r="D2573" t="s">
        <v>829</v>
      </c>
      <c r="E2573" t="s">
        <v>78</v>
      </c>
      <c r="F2573">
        <v>134743</v>
      </c>
    </row>
    <row r="2574" spans="1:6">
      <c r="A2574" t="s">
        <v>828</v>
      </c>
      <c r="B2574" t="s">
        <v>327</v>
      </c>
      <c r="C2574" t="s">
        <v>215</v>
      </c>
      <c r="D2574" t="s">
        <v>829</v>
      </c>
      <c r="E2574" t="s">
        <v>75</v>
      </c>
      <c r="F2574">
        <v>91259</v>
      </c>
    </row>
    <row r="2575" spans="1:6">
      <c r="A2575" t="s">
        <v>828</v>
      </c>
      <c r="B2575" t="s">
        <v>327</v>
      </c>
      <c r="C2575" t="s">
        <v>215</v>
      </c>
      <c r="D2575" t="s">
        <v>829</v>
      </c>
      <c r="E2575" t="s">
        <v>802</v>
      </c>
      <c r="F2575">
        <v>20368</v>
      </c>
    </row>
    <row r="2576" spans="1:6">
      <c r="A2576" t="s">
        <v>828</v>
      </c>
      <c r="B2576" t="s">
        <v>327</v>
      </c>
      <c r="C2576" t="s">
        <v>215</v>
      </c>
      <c r="D2576" t="s">
        <v>829</v>
      </c>
      <c r="E2576" t="s">
        <v>71</v>
      </c>
      <c r="F2576">
        <v>17325</v>
      </c>
    </row>
    <row r="2577" spans="1:6">
      <c r="A2577" t="s">
        <v>828</v>
      </c>
      <c r="B2577" t="s">
        <v>327</v>
      </c>
      <c r="C2577" t="s">
        <v>215</v>
      </c>
      <c r="D2577" t="s">
        <v>829</v>
      </c>
      <c r="E2577" t="s">
        <v>73</v>
      </c>
      <c r="F2577">
        <v>6482</v>
      </c>
    </row>
    <row r="2578" spans="1:6">
      <c r="A2578" t="s">
        <v>828</v>
      </c>
      <c r="B2578" t="s">
        <v>327</v>
      </c>
      <c r="C2578" t="s">
        <v>215</v>
      </c>
      <c r="D2578" t="s">
        <v>829</v>
      </c>
      <c r="E2578" t="s">
        <v>800</v>
      </c>
      <c r="F2578">
        <v>236</v>
      </c>
    </row>
    <row r="2579" spans="1:6">
      <c r="A2579" t="s">
        <v>828</v>
      </c>
      <c r="B2579" t="s">
        <v>327</v>
      </c>
      <c r="C2579" t="s">
        <v>215</v>
      </c>
      <c r="D2579" t="s">
        <v>836</v>
      </c>
      <c r="E2579" t="s">
        <v>70</v>
      </c>
      <c r="F2579">
        <v>1081334</v>
      </c>
    </row>
    <row r="2580" spans="1:6">
      <c r="A2580" t="s">
        <v>828</v>
      </c>
      <c r="B2580" t="s">
        <v>327</v>
      </c>
      <c r="C2580" t="s">
        <v>215</v>
      </c>
      <c r="D2580" t="s">
        <v>836</v>
      </c>
      <c r="E2580" t="s">
        <v>72</v>
      </c>
      <c r="F2580">
        <v>359840</v>
      </c>
    </row>
    <row r="2581" spans="1:6">
      <c r="A2581" t="s">
        <v>828</v>
      </c>
      <c r="B2581" t="s">
        <v>327</v>
      </c>
      <c r="C2581" t="s">
        <v>215</v>
      </c>
      <c r="D2581" t="s">
        <v>836</v>
      </c>
      <c r="E2581" t="s">
        <v>804</v>
      </c>
      <c r="F2581">
        <v>221615</v>
      </c>
    </row>
    <row r="2582" spans="1:6">
      <c r="A2582" t="s">
        <v>828</v>
      </c>
      <c r="B2582" t="s">
        <v>327</v>
      </c>
      <c r="C2582" t="s">
        <v>215</v>
      </c>
      <c r="D2582" t="s">
        <v>836</v>
      </c>
      <c r="E2582" t="s">
        <v>803</v>
      </c>
      <c r="F2582">
        <v>214802</v>
      </c>
    </row>
    <row r="2583" spans="1:6">
      <c r="A2583" t="s">
        <v>828</v>
      </c>
      <c r="B2583" t="s">
        <v>327</v>
      </c>
      <c r="C2583" t="s">
        <v>215</v>
      </c>
      <c r="D2583" t="s">
        <v>836</v>
      </c>
      <c r="E2583" t="s">
        <v>78</v>
      </c>
      <c r="F2583">
        <v>135806</v>
      </c>
    </row>
    <row r="2584" spans="1:6">
      <c r="A2584" t="s">
        <v>828</v>
      </c>
      <c r="B2584" t="s">
        <v>327</v>
      </c>
      <c r="C2584" t="s">
        <v>215</v>
      </c>
      <c r="D2584" t="s">
        <v>836</v>
      </c>
      <c r="E2584" t="s">
        <v>75</v>
      </c>
      <c r="F2584">
        <v>101795</v>
      </c>
    </row>
    <row r="2585" spans="1:6">
      <c r="A2585" t="s">
        <v>828</v>
      </c>
      <c r="B2585" t="s">
        <v>327</v>
      </c>
      <c r="C2585" t="s">
        <v>215</v>
      </c>
      <c r="D2585" t="s">
        <v>836</v>
      </c>
      <c r="E2585" t="s">
        <v>802</v>
      </c>
      <c r="F2585">
        <v>22964</v>
      </c>
    </row>
    <row r="2586" spans="1:6">
      <c r="A2586" t="s">
        <v>828</v>
      </c>
      <c r="B2586" t="s">
        <v>327</v>
      </c>
      <c r="C2586" t="s">
        <v>215</v>
      </c>
      <c r="D2586" t="s">
        <v>836</v>
      </c>
      <c r="E2586" t="s">
        <v>71</v>
      </c>
      <c r="F2586">
        <v>18067</v>
      </c>
    </row>
    <row r="2587" spans="1:6">
      <c r="A2587" t="s">
        <v>828</v>
      </c>
      <c r="B2587" t="s">
        <v>327</v>
      </c>
      <c r="C2587" t="s">
        <v>215</v>
      </c>
      <c r="D2587" t="s">
        <v>836</v>
      </c>
      <c r="E2587" t="s">
        <v>73</v>
      </c>
      <c r="F2587">
        <v>6184</v>
      </c>
    </row>
    <row r="2588" spans="1:6">
      <c r="A2588" t="s">
        <v>828</v>
      </c>
      <c r="B2588" t="s">
        <v>327</v>
      </c>
      <c r="C2588" t="s">
        <v>215</v>
      </c>
      <c r="D2588" t="s">
        <v>836</v>
      </c>
      <c r="E2588" t="s">
        <v>800</v>
      </c>
      <c r="F2588">
        <v>261</v>
      </c>
    </row>
    <row r="2589" spans="1:6">
      <c r="A2589" t="s">
        <v>828</v>
      </c>
      <c r="B2589" t="s">
        <v>327</v>
      </c>
      <c r="C2589" t="s">
        <v>215</v>
      </c>
      <c r="D2589" t="s">
        <v>628</v>
      </c>
      <c r="E2589" t="s">
        <v>70</v>
      </c>
      <c r="F2589">
        <v>18</v>
      </c>
    </row>
    <row r="2590" spans="1:6">
      <c r="A2590" t="s">
        <v>828</v>
      </c>
      <c r="B2590" t="s">
        <v>327</v>
      </c>
      <c r="C2590" t="s">
        <v>215</v>
      </c>
      <c r="D2590" t="s">
        <v>628</v>
      </c>
      <c r="E2590" t="s">
        <v>72</v>
      </c>
      <c r="F2590">
        <v>5</v>
      </c>
    </row>
    <row r="2591" spans="1:6">
      <c r="A2591" t="s">
        <v>828</v>
      </c>
      <c r="B2591" t="s">
        <v>327</v>
      </c>
      <c r="C2591" t="s">
        <v>215</v>
      </c>
      <c r="D2591" t="s">
        <v>628</v>
      </c>
      <c r="E2591" t="s">
        <v>803</v>
      </c>
      <c r="F2591">
        <v>3</v>
      </c>
    </row>
    <row r="2592" spans="1:6">
      <c r="A2592" t="s">
        <v>828</v>
      </c>
      <c r="B2592" t="s">
        <v>327</v>
      </c>
      <c r="C2592" t="s">
        <v>215</v>
      </c>
      <c r="D2592" t="s">
        <v>628</v>
      </c>
      <c r="E2592" t="s">
        <v>75</v>
      </c>
      <c r="F2592">
        <v>10</v>
      </c>
    </row>
    <row r="2593" spans="1:6">
      <c r="A2593" t="s">
        <v>828</v>
      </c>
      <c r="B2593" t="s">
        <v>327</v>
      </c>
      <c r="C2593" t="s">
        <v>214</v>
      </c>
      <c r="D2593" t="s">
        <v>580</v>
      </c>
      <c r="E2593" t="s">
        <v>70</v>
      </c>
      <c r="F2593">
        <v>140936</v>
      </c>
    </row>
    <row r="2594" spans="1:6">
      <c r="A2594" t="s">
        <v>828</v>
      </c>
      <c r="B2594" t="s">
        <v>327</v>
      </c>
      <c r="C2594" t="s">
        <v>214</v>
      </c>
      <c r="D2594" t="s">
        <v>580</v>
      </c>
      <c r="E2594" t="s">
        <v>72</v>
      </c>
      <c r="F2594">
        <v>53020</v>
      </c>
    </row>
    <row r="2595" spans="1:6">
      <c r="A2595" t="s">
        <v>828</v>
      </c>
      <c r="B2595" t="s">
        <v>327</v>
      </c>
      <c r="C2595" t="s">
        <v>214</v>
      </c>
      <c r="D2595" t="s">
        <v>580</v>
      </c>
      <c r="E2595" t="s">
        <v>804</v>
      </c>
      <c r="F2595">
        <v>27020</v>
      </c>
    </row>
    <row r="2596" spans="1:6">
      <c r="A2596" t="s">
        <v>828</v>
      </c>
      <c r="B2596" t="s">
        <v>327</v>
      </c>
      <c r="C2596" t="s">
        <v>214</v>
      </c>
      <c r="D2596" t="s">
        <v>580</v>
      </c>
      <c r="E2596" t="s">
        <v>803</v>
      </c>
      <c r="F2596">
        <v>31780</v>
      </c>
    </row>
    <row r="2597" spans="1:6">
      <c r="A2597" t="s">
        <v>828</v>
      </c>
      <c r="B2597" t="s">
        <v>327</v>
      </c>
      <c r="C2597" t="s">
        <v>214</v>
      </c>
      <c r="D2597" t="s">
        <v>580</v>
      </c>
      <c r="E2597" t="s">
        <v>78</v>
      </c>
      <c r="F2597">
        <v>16699</v>
      </c>
    </row>
    <row r="2598" spans="1:6">
      <c r="A2598" t="s">
        <v>828</v>
      </c>
      <c r="B2598" t="s">
        <v>327</v>
      </c>
      <c r="C2598" t="s">
        <v>214</v>
      </c>
      <c r="D2598" t="s">
        <v>580</v>
      </c>
      <c r="E2598" t="s">
        <v>75</v>
      </c>
      <c r="F2598">
        <v>8576</v>
      </c>
    </row>
    <row r="2599" spans="1:6">
      <c r="A2599" t="s">
        <v>828</v>
      </c>
      <c r="B2599" t="s">
        <v>327</v>
      </c>
      <c r="C2599" t="s">
        <v>214</v>
      </c>
      <c r="D2599" t="s">
        <v>580</v>
      </c>
      <c r="E2599" t="s">
        <v>802</v>
      </c>
      <c r="F2599">
        <v>1172</v>
      </c>
    </row>
    <row r="2600" spans="1:6">
      <c r="A2600" t="s">
        <v>828</v>
      </c>
      <c r="B2600" t="s">
        <v>327</v>
      </c>
      <c r="C2600" t="s">
        <v>214</v>
      </c>
      <c r="D2600" t="s">
        <v>580</v>
      </c>
      <c r="E2600" t="s">
        <v>71</v>
      </c>
      <c r="F2600">
        <v>2102</v>
      </c>
    </row>
    <row r="2601" spans="1:6">
      <c r="A2601" t="s">
        <v>828</v>
      </c>
      <c r="B2601" t="s">
        <v>327</v>
      </c>
      <c r="C2601" t="s">
        <v>214</v>
      </c>
      <c r="D2601" t="s">
        <v>580</v>
      </c>
      <c r="E2601" t="s">
        <v>73</v>
      </c>
      <c r="F2601">
        <v>525</v>
      </c>
    </row>
    <row r="2602" spans="1:6">
      <c r="A2602" t="s">
        <v>828</v>
      </c>
      <c r="B2602" t="s">
        <v>327</v>
      </c>
      <c r="C2602" t="s">
        <v>214</v>
      </c>
      <c r="D2602" t="s">
        <v>580</v>
      </c>
      <c r="E2602" t="s">
        <v>800</v>
      </c>
      <c r="F2602">
        <v>42</v>
      </c>
    </row>
    <row r="2603" spans="1:6">
      <c r="A2603" t="s">
        <v>828</v>
      </c>
      <c r="B2603" t="s">
        <v>327</v>
      </c>
      <c r="C2603" t="s">
        <v>214</v>
      </c>
      <c r="D2603" t="s">
        <v>579</v>
      </c>
      <c r="E2603" t="s">
        <v>70</v>
      </c>
      <c r="F2603">
        <v>745359</v>
      </c>
    </row>
    <row r="2604" spans="1:6">
      <c r="A2604" t="s">
        <v>828</v>
      </c>
      <c r="B2604" t="s">
        <v>327</v>
      </c>
      <c r="C2604" t="s">
        <v>214</v>
      </c>
      <c r="D2604" t="s">
        <v>579</v>
      </c>
      <c r="E2604" t="s">
        <v>72</v>
      </c>
      <c r="F2604">
        <v>279250</v>
      </c>
    </row>
    <row r="2605" spans="1:6">
      <c r="A2605" t="s">
        <v>828</v>
      </c>
      <c r="B2605" t="s">
        <v>327</v>
      </c>
      <c r="C2605" t="s">
        <v>214</v>
      </c>
      <c r="D2605" t="s">
        <v>579</v>
      </c>
      <c r="E2605" t="s">
        <v>804</v>
      </c>
      <c r="F2605">
        <v>158544</v>
      </c>
    </row>
    <row r="2606" spans="1:6">
      <c r="A2606" t="s">
        <v>828</v>
      </c>
      <c r="B2606" t="s">
        <v>327</v>
      </c>
      <c r="C2606" t="s">
        <v>214</v>
      </c>
      <c r="D2606" t="s">
        <v>579</v>
      </c>
      <c r="E2606" t="s">
        <v>803</v>
      </c>
      <c r="F2606">
        <v>160861</v>
      </c>
    </row>
    <row r="2607" spans="1:6">
      <c r="A2607" t="s">
        <v>828</v>
      </c>
      <c r="B2607" t="s">
        <v>327</v>
      </c>
      <c r="C2607" t="s">
        <v>214</v>
      </c>
      <c r="D2607" t="s">
        <v>579</v>
      </c>
      <c r="E2607" t="s">
        <v>78</v>
      </c>
      <c r="F2607">
        <v>74996</v>
      </c>
    </row>
    <row r="2608" spans="1:6">
      <c r="A2608" t="s">
        <v>828</v>
      </c>
      <c r="B2608" t="s">
        <v>327</v>
      </c>
      <c r="C2608" t="s">
        <v>214</v>
      </c>
      <c r="D2608" t="s">
        <v>579</v>
      </c>
      <c r="E2608" t="s">
        <v>75</v>
      </c>
      <c r="F2608">
        <v>49257</v>
      </c>
    </row>
    <row r="2609" spans="1:6">
      <c r="A2609" t="s">
        <v>828</v>
      </c>
      <c r="B2609" t="s">
        <v>327</v>
      </c>
      <c r="C2609" t="s">
        <v>214</v>
      </c>
      <c r="D2609" t="s">
        <v>579</v>
      </c>
      <c r="E2609" t="s">
        <v>802</v>
      </c>
      <c r="F2609">
        <v>7781</v>
      </c>
    </row>
    <row r="2610" spans="1:6">
      <c r="A2610" t="s">
        <v>828</v>
      </c>
      <c r="B2610" t="s">
        <v>327</v>
      </c>
      <c r="C2610" t="s">
        <v>214</v>
      </c>
      <c r="D2610" t="s">
        <v>579</v>
      </c>
      <c r="E2610" t="s">
        <v>71</v>
      </c>
      <c r="F2610">
        <v>11910</v>
      </c>
    </row>
    <row r="2611" spans="1:6">
      <c r="A2611" t="s">
        <v>828</v>
      </c>
      <c r="B2611" t="s">
        <v>327</v>
      </c>
      <c r="C2611" t="s">
        <v>214</v>
      </c>
      <c r="D2611" t="s">
        <v>579</v>
      </c>
      <c r="E2611" t="s">
        <v>73</v>
      </c>
      <c r="F2611">
        <v>2568</v>
      </c>
    </row>
    <row r="2612" spans="1:6">
      <c r="A2612" t="s">
        <v>828</v>
      </c>
      <c r="B2612" t="s">
        <v>327</v>
      </c>
      <c r="C2612" t="s">
        <v>214</v>
      </c>
      <c r="D2612" t="s">
        <v>579</v>
      </c>
      <c r="E2612" t="s">
        <v>800</v>
      </c>
      <c r="F2612">
        <v>192</v>
      </c>
    </row>
    <row r="2613" spans="1:6">
      <c r="A2613" t="s">
        <v>828</v>
      </c>
      <c r="B2613" t="s">
        <v>327</v>
      </c>
      <c r="C2613" t="s">
        <v>214</v>
      </c>
      <c r="D2613" t="s">
        <v>578</v>
      </c>
      <c r="E2613" t="s">
        <v>70</v>
      </c>
      <c r="F2613">
        <v>810261</v>
      </c>
    </row>
    <row r="2614" spans="1:6">
      <c r="A2614" t="s">
        <v>828</v>
      </c>
      <c r="B2614" t="s">
        <v>327</v>
      </c>
      <c r="C2614" t="s">
        <v>214</v>
      </c>
      <c r="D2614" t="s">
        <v>578</v>
      </c>
      <c r="E2614" t="s">
        <v>72</v>
      </c>
      <c r="F2614">
        <v>288690</v>
      </c>
    </row>
    <row r="2615" spans="1:6">
      <c r="A2615" t="s">
        <v>828</v>
      </c>
      <c r="B2615" t="s">
        <v>327</v>
      </c>
      <c r="C2615" t="s">
        <v>214</v>
      </c>
      <c r="D2615" t="s">
        <v>578</v>
      </c>
      <c r="E2615" t="s">
        <v>804</v>
      </c>
      <c r="F2615">
        <v>173479</v>
      </c>
    </row>
    <row r="2616" spans="1:6">
      <c r="A2616" t="s">
        <v>828</v>
      </c>
      <c r="B2616" t="s">
        <v>327</v>
      </c>
      <c r="C2616" t="s">
        <v>214</v>
      </c>
      <c r="D2616" t="s">
        <v>578</v>
      </c>
      <c r="E2616" t="s">
        <v>803</v>
      </c>
      <c r="F2616">
        <v>170365</v>
      </c>
    </row>
    <row r="2617" spans="1:6">
      <c r="A2617" t="s">
        <v>828</v>
      </c>
      <c r="B2617" t="s">
        <v>327</v>
      </c>
      <c r="C2617" t="s">
        <v>214</v>
      </c>
      <c r="D2617" t="s">
        <v>578</v>
      </c>
      <c r="E2617" t="s">
        <v>78</v>
      </c>
      <c r="F2617">
        <v>87961</v>
      </c>
    </row>
    <row r="2618" spans="1:6">
      <c r="A2618" t="s">
        <v>828</v>
      </c>
      <c r="B2618" t="s">
        <v>327</v>
      </c>
      <c r="C2618" t="s">
        <v>214</v>
      </c>
      <c r="D2618" t="s">
        <v>578</v>
      </c>
      <c r="E2618" t="s">
        <v>75</v>
      </c>
      <c r="F2618">
        <v>62385</v>
      </c>
    </row>
    <row r="2619" spans="1:6">
      <c r="A2619" t="s">
        <v>828</v>
      </c>
      <c r="B2619" t="s">
        <v>327</v>
      </c>
      <c r="C2619" t="s">
        <v>214</v>
      </c>
      <c r="D2619" t="s">
        <v>578</v>
      </c>
      <c r="E2619" t="s">
        <v>802</v>
      </c>
      <c r="F2619">
        <v>10385</v>
      </c>
    </row>
    <row r="2620" spans="1:6">
      <c r="A2620" t="s">
        <v>828</v>
      </c>
      <c r="B2620" t="s">
        <v>327</v>
      </c>
      <c r="C2620" t="s">
        <v>214</v>
      </c>
      <c r="D2620" t="s">
        <v>578</v>
      </c>
      <c r="E2620" t="s">
        <v>71</v>
      </c>
      <c r="F2620">
        <v>13791</v>
      </c>
    </row>
    <row r="2621" spans="1:6">
      <c r="A2621" t="s">
        <v>828</v>
      </c>
      <c r="B2621" t="s">
        <v>327</v>
      </c>
      <c r="C2621" t="s">
        <v>214</v>
      </c>
      <c r="D2621" t="s">
        <v>578</v>
      </c>
      <c r="E2621" t="s">
        <v>73</v>
      </c>
      <c r="F2621">
        <v>2959</v>
      </c>
    </row>
    <row r="2622" spans="1:6">
      <c r="A2622" t="s">
        <v>828</v>
      </c>
      <c r="B2622" t="s">
        <v>327</v>
      </c>
      <c r="C2622" t="s">
        <v>214</v>
      </c>
      <c r="D2622" t="s">
        <v>578</v>
      </c>
      <c r="E2622" t="s">
        <v>800</v>
      </c>
      <c r="F2622">
        <v>246</v>
      </c>
    </row>
    <row r="2623" spans="1:6">
      <c r="A2623" t="s">
        <v>828</v>
      </c>
      <c r="B2623" t="s">
        <v>327</v>
      </c>
      <c r="C2623" t="s">
        <v>214</v>
      </c>
      <c r="D2623" t="s">
        <v>835</v>
      </c>
      <c r="E2623" t="s">
        <v>70</v>
      </c>
      <c r="F2623">
        <v>728371</v>
      </c>
    </row>
    <row r="2624" spans="1:6">
      <c r="A2624" t="s">
        <v>828</v>
      </c>
      <c r="B2624" t="s">
        <v>327</v>
      </c>
      <c r="C2624" t="s">
        <v>214</v>
      </c>
      <c r="D2624" t="s">
        <v>835</v>
      </c>
      <c r="E2624" t="s">
        <v>72</v>
      </c>
      <c r="F2624">
        <v>249650</v>
      </c>
    </row>
    <row r="2625" spans="1:6">
      <c r="A2625" t="s">
        <v>828</v>
      </c>
      <c r="B2625" t="s">
        <v>327</v>
      </c>
      <c r="C2625" t="s">
        <v>214</v>
      </c>
      <c r="D2625" t="s">
        <v>835</v>
      </c>
      <c r="E2625" t="s">
        <v>804</v>
      </c>
      <c r="F2625">
        <v>149562</v>
      </c>
    </row>
    <row r="2626" spans="1:6">
      <c r="A2626" t="s">
        <v>828</v>
      </c>
      <c r="B2626" t="s">
        <v>327</v>
      </c>
      <c r="C2626" t="s">
        <v>214</v>
      </c>
      <c r="D2626" t="s">
        <v>835</v>
      </c>
      <c r="E2626" t="s">
        <v>803</v>
      </c>
      <c r="F2626">
        <v>154625</v>
      </c>
    </row>
    <row r="2627" spans="1:6">
      <c r="A2627" t="s">
        <v>828</v>
      </c>
      <c r="B2627" t="s">
        <v>327</v>
      </c>
      <c r="C2627" t="s">
        <v>214</v>
      </c>
      <c r="D2627" t="s">
        <v>835</v>
      </c>
      <c r="E2627" t="s">
        <v>78</v>
      </c>
      <c r="F2627">
        <v>89060</v>
      </c>
    </row>
    <row r="2628" spans="1:6">
      <c r="A2628" t="s">
        <v>828</v>
      </c>
      <c r="B2628" t="s">
        <v>327</v>
      </c>
      <c r="C2628" t="s">
        <v>214</v>
      </c>
      <c r="D2628" t="s">
        <v>835</v>
      </c>
      <c r="E2628" t="s">
        <v>75</v>
      </c>
      <c r="F2628">
        <v>58306</v>
      </c>
    </row>
    <row r="2629" spans="1:6">
      <c r="A2629" t="s">
        <v>828</v>
      </c>
      <c r="B2629" t="s">
        <v>327</v>
      </c>
      <c r="C2629" t="s">
        <v>214</v>
      </c>
      <c r="D2629" t="s">
        <v>835</v>
      </c>
      <c r="E2629" t="s">
        <v>802</v>
      </c>
      <c r="F2629">
        <v>11059</v>
      </c>
    </row>
    <row r="2630" spans="1:6">
      <c r="A2630" t="s">
        <v>828</v>
      </c>
      <c r="B2630" t="s">
        <v>327</v>
      </c>
      <c r="C2630" t="s">
        <v>214</v>
      </c>
      <c r="D2630" t="s">
        <v>835</v>
      </c>
      <c r="E2630" t="s">
        <v>71</v>
      </c>
      <c r="F2630">
        <v>12441</v>
      </c>
    </row>
    <row r="2631" spans="1:6">
      <c r="A2631" t="s">
        <v>828</v>
      </c>
      <c r="B2631" t="s">
        <v>327</v>
      </c>
      <c r="C2631" t="s">
        <v>214</v>
      </c>
      <c r="D2631" t="s">
        <v>835</v>
      </c>
      <c r="E2631" t="s">
        <v>73</v>
      </c>
      <c r="F2631">
        <v>3449</v>
      </c>
    </row>
    <row r="2632" spans="1:6">
      <c r="A2632" t="s">
        <v>828</v>
      </c>
      <c r="B2632" t="s">
        <v>327</v>
      </c>
      <c r="C2632" t="s">
        <v>214</v>
      </c>
      <c r="D2632" t="s">
        <v>835</v>
      </c>
      <c r="E2632" t="s">
        <v>800</v>
      </c>
      <c r="F2632">
        <v>219</v>
      </c>
    </row>
    <row r="2633" spans="1:6">
      <c r="A2633" t="s">
        <v>828</v>
      </c>
      <c r="B2633" t="s">
        <v>327</v>
      </c>
      <c r="C2633" t="s">
        <v>214</v>
      </c>
      <c r="D2633" t="s">
        <v>834</v>
      </c>
      <c r="E2633" t="s">
        <v>70</v>
      </c>
      <c r="F2633">
        <v>792801</v>
      </c>
    </row>
    <row r="2634" spans="1:6">
      <c r="A2634" t="s">
        <v>828</v>
      </c>
      <c r="B2634" t="s">
        <v>327</v>
      </c>
      <c r="C2634" t="s">
        <v>214</v>
      </c>
      <c r="D2634" t="s">
        <v>834</v>
      </c>
      <c r="E2634" t="s">
        <v>72</v>
      </c>
      <c r="F2634">
        <v>255222</v>
      </c>
    </row>
    <row r="2635" spans="1:6">
      <c r="A2635" t="s">
        <v>828</v>
      </c>
      <c r="B2635" t="s">
        <v>327</v>
      </c>
      <c r="C2635" t="s">
        <v>214</v>
      </c>
      <c r="D2635" t="s">
        <v>834</v>
      </c>
      <c r="E2635" t="s">
        <v>804</v>
      </c>
      <c r="F2635">
        <v>161925</v>
      </c>
    </row>
    <row r="2636" spans="1:6">
      <c r="A2636" t="s">
        <v>828</v>
      </c>
      <c r="B2636" t="s">
        <v>327</v>
      </c>
      <c r="C2636" t="s">
        <v>214</v>
      </c>
      <c r="D2636" t="s">
        <v>834</v>
      </c>
      <c r="E2636" t="s">
        <v>803</v>
      </c>
      <c r="F2636">
        <v>165065</v>
      </c>
    </row>
    <row r="2637" spans="1:6">
      <c r="A2637" t="s">
        <v>828</v>
      </c>
      <c r="B2637" t="s">
        <v>327</v>
      </c>
      <c r="C2637" t="s">
        <v>214</v>
      </c>
      <c r="D2637" t="s">
        <v>834</v>
      </c>
      <c r="E2637" t="s">
        <v>78</v>
      </c>
      <c r="F2637">
        <v>109333</v>
      </c>
    </row>
    <row r="2638" spans="1:6">
      <c r="A2638" t="s">
        <v>828</v>
      </c>
      <c r="B2638" t="s">
        <v>327</v>
      </c>
      <c r="C2638" t="s">
        <v>214</v>
      </c>
      <c r="D2638" t="s">
        <v>834</v>
      </c>
      <c r="E2638" t="s">
        <v>75</v>
      </c>
      <c r="F2638">
        <v>68223</v>
      </c>
    </row>
    <row r="2639" spans="1:6">
      <c r="A2639" t="s">
        <v>828</v>
      </c>
      <c r="B2639" t="s">
        <v>327</v>
      </c>
      <c r="C2639" t="s">
        <v>214</v>
      </c>
      <c r="D2639" t="s">
        <v>834</v>
      </c>
      <c r="E2639" t="s">
        <v>802</v>
      </c>
      <c r="F2639">
        <v>14933</v>
      </c>
    </row>
    <row r="2640" spans="1:6">
      <c r="A2640" t="s">
        <v>828</v>
      </c>
      <c r="B2640" t="s">
        <v>327</v>
      </c>
      <c r="C2640" t="s">
        <v>214</v>
      </c>
      <c r="D2640" t="s">
        <v>834</v>
      </c>
      <c r="E2640" t="s">
        <v>71</v>
      </c>
      <c r="F2640">
        <v>12921</v>
      </c>
    </row>
    <row r="2641" spans="1:6">
      <c r="A2641" t="s">
        <v>828</v>
      </c>
      <c r="B2641" t="s">
        <v>327</v>
      </c>
      <c r="C2641" t="s">
        <v>214</v>
      </c>
      <c r="D2641" t="s">
        <v>834</v>
      </c>
      <c r="E2641" t="s">
        <v>73</v>
      </c>
      <c r="F2641">
        <v>4970</v>
      </c>
    </row>
    <row r="2642" spans="1:6">
      <c r="A2642" t="s">
        <v>828</v>
      </c>
      <c r="B2642" t="s">
        <v>327</v>
      </c>
      <c r="C2642" t="s">
        <v>214</v>
      </c>
      <c r="D2642" t="s">
        <v>834</v>
      </c>
      <c r="E2642" t="s">
        <v>800</v>
      </c>
      <c r="F2642">
        <v>209</v>
      </c>
    </row>
    <row r="2643" spans="1:6">
      <c r="A2643" t="s">
        <v>828</v>
      </c>
      <c r="B2643" t="s">
        <v>327</v>
      </c>
      <c r="C2643" t="s">
        <v>214</v>
      </c>
      <c r="D2643" t="s">
        <v>833</v>
      </c>
      <c r="E2643" t="s">
        <v>70</v>
      </c>
      <c r="F2643">
        <v>910008</v>
      </c>
    </row>
    <row r="2644" spans="1:6">
      <c r="A2644" t="s">
        <v>828</v>
      </c>
      <c r="B2644" t="s">
        <v>327</v>
      </c>
      <c r="C2644" t="s">
        <v>214</v>
      </c>
      <c r="D2644" t="s">
        <v>833</v>
      </c>
      <c r="E2644" t="s">
        <v>72</v>
      </c>
      <c r="F2644">
        <v>293422</v>
      </c>
    </row>
    <row r="2645" spans="1:6">
      <c r="A2645" t="s">
        <v>828</v>
      </c>
      <c r="B2645" t="s">
        <v>327</v>
      </c>
      <c r="C2645" t="s">
        <v>214</v>
      </c>
      <c r="D2645" t="s">
        <v>833</v>
      </c>
      <c r="E2645" t="s">
        <v>804</v>
      </c>
      <c r="F2645">
        <v>191001</v>
      </c>
    </row>
    <row r="2646" spans="1:6">
      <c r="A2646" t="s">
        <v>828</v>
      </c>
      <c r="B2646" t="s">
        <v>327</v>
      </c>
      <c r="C2646" t="s">
        <v>214</v>
      </c>
      <c r="D2646" t="s">
        <v>833</v>
      </c>
      <c r="E2646" t="s">
        <v>803</v>
      </c>
      <c r="F2646">
        <v>179149</v>
      </c>
    </row>
    <row r="2647" spans="1:6">
      <c r="A2647" t="s">
        <v>828</v>
      </c>
      <c r="B2647" t="s">
        <v>327</v>
      </c>
      <c r="C2647" t="s">
        <v>214</v>
      </c>
      <c r="D2647" t="s">
        <v>833</v>
      </c>
      <c r="E2647" t="s">
        <v>78</v>
      </c>
      <c r="F2647">
        <v>137464</v>
      </c>
    </row>
    <row r="2648" spans="1:6">
      <c r="A2648" t="s">
        <v>828</v>
      </c>
      <c r="B2648" t="s">
        <v>327</v>
      </c>
      <c r="C2648" t="s">
        <v>214</v>
      </c>
      <c r="D2648" t="s">
        <v>833</v>
      </c>
      <c r="E2648" t="s">
        <v>75</v>
      </c>
      <c r="F2648">
        <v>68147</v>
      </c>
    </row>
    <row r="2649" spans="1:6">
      <c r="A2649" t="s">
        <v>828</v>
      </c>
      <c r="B2649" t="s">
        <v>327</v>
      </c>
      <c r="C2649" t="s">
        <v>214</v>
      </c>
      <c r="D2649" t="s">
        <v>833</v>
      </c>
      <c r="E2649" t="s">
        <v>802</v>
      </c>
      <c r="F2649">
        <v>13669</v>
      </c>
    </row>
    <row r="2650" spans="1:6">
      <c r="A2650" t="s">
        <v>828</v>
      </c>
      <c r="B2650" t="s">
        <v>327</v>
      </c>
      <c r="C2650" t="s">
        <v>214</v>
      </c>
      <c r="D2650" t="s">
        <v>833</v>
      </c>
      <c r="E2650" t="s">
        <v>71</v>
      </c>
      <c r="F2650">
        <v>19268</v>
      </c>
    </row>
    <row r="2651" spans="1:6">
      <c r="A2651" t="s">
        <v>828</v>
      </c>
      <c r="B2651" t="s">
        <v>327</v>
      </c>
      <c r="C2651" t="s">
        <v>214</v>
      </c>
      <c r="D2651" t="s">
        <v>833</v>
      </c>
      <c r="E2651" t="s">
        <v>73</v>
      </c>
      <c r="F2651">
        <v>7584</v>
      </c>
    </row>
    <row r="2652" spans="1:6">
      <c r="A2652" t="s">
        <v>828</v>
      </c>
      <c r="B2652" t="s">
        <v>327</v>
      </c>
      <c r="C2652" t="s">
        <v>214</v>
      </c>
      <c r="D2652" t="s">
        <v>833</v>
      </c>
      <c r="E2652" t="s">
        <v>800</v>
      </c>
      <c r="F2652">
        <v>304</v>
      </c>
    </row>
    <row r="2653" spans="1:6">
      <c r="A2653" t="s">
        <v>828</v>
      </c>
      <c r="B2653" t="s">
        <v>327</v>
      </c>
      <c r="C2653" t="s">
        <v>214</v>
      </c>
      <c r="D2653" t="s">
        <v>832</v>
      </c>
      <c r="E2653" t="s">
        <v>70</v>
      </c>
      <c r="F2653">
        <v>1144876</v>
      </c>
    </row>
    <row r="2654" spans="1:6">
      <c r="A2654" t="s">
        <v>828</v>
      </c>
      <c r="B2654" t="s">
        <v>327</v>
      </c>
      <c r="C2654" t="s">
        <v>214</v>
      </c>
      <c r="D2654" t="s">
        <v>832</v>
      </c>
      <c r="E2654" t="s">
        <v>72</v>
      </c>
      <c r="F2654">
        <v>393026</v>
      </c>
    </row>
    <row r="2655" spans="1:6">
      <c r="A2655" t="s">
        <v>828</v>
      </c>
      <c r="B2655" t="s">
        <v>327</v>
      </c>
      <c r="C2655" t="s">
        <v>214</v>
      </c>
      <c r="D2655" t="s">
        <v>832</v>
      </c>
      <c r="E2655" t="s">
        <v>804</v>
      </c>
      <c r="F2655">
        <v>256313</v>
      </c>
    </row>
    <row r="2656" spans="1:6">
      <c r="A2656" t="s">
        <v>828</v>
      </c>
      <c r="B2656" t="s">
        <v>327</v>
      </c>
      <c r="C2656" t="s">
        <v>214</v>
      </c>
      <c r="D2656" t="s">
        <v>832</v>
      </c>
      <c r="E2656" t="s">
        <v>803</v>
      </c>
      <c r="F2656">
        <v>222559</v>
      </c>
    </row>
    <row r="2657" spans="1:6">
      <c r="A2657" t="s">
        <v>828</v>
      </c>
      <c r="B2657" t="s">
        <v>327</v>
      </c>
      <c r="C2657" t="s">
        <v>214</v>
      </c>
      <c r="D2657" t="s">
        <v>832</v>
      </c>
      <c r="E2657" t="s">
        <v>78</v>
      </c>
      <c r="F2657">
        <v>145264</v>
      </c>
    </row>
    <row r="2658" spans="1:6">
      <c r="A2658" t="s">
        <v>828</v>
      </c>
      <c r="B2658" t="s">
        <v>327</v>
      </c>
      <c r="C2658" t="s">
        <v>214</v>
      </c>
      <c r="D2658" t="s">
        <v>832</v>
      </c>
      <c r="E2658" t="s">
        <v>75</v>
      </c>
      <c r="F2658">
        <v>77436</v>
      </c>
    </row>
    <row r="2659" spans="1:6">
      <c r="A2659" t="s">
        <v>828</v>
      </c>
      <c r="B2659" t="s">
        <v>327</v>
      </c>
      <c r="C2659" t="s">
        <v>214</v>
      </c>
      <c r="D2659" t="s">
        <v>832</v>
      </c>
      <c r="E2659" t="s">
        <v>802</v>
      </c>
      <c r="F2659">
        <v>16064</v>
      </c>
    </row>
    <row r="2660" spans="1:6">
      <c r="A2660" t="s">
        <v>828</v>
      </c>
      <c r="B2660" t="s">
        <v>327</v>
      </c>
      <c r="C2660" t="s">
        <v>214</v>
      </c>
      <c r="D2660" t="s">
        <v>832</v>
      </c>
      <c r="E2660" t="s">
        <v>71</v>
      </c>
      <c r="F2660">
        <v>25059</v>
      </c>
    </row>
    <row r="2661" spans="1:6">
      <c r="A2661" t="s">
        <v>828</v>
      </c>
      <c r="B2661" t="s">
        <v>327</v>
      </c>
      <c r="C2661" t="s">
        <v>214</v>
      </c>
      <c r="D2661" t="s">
        <v>832</v>
      </c>
      <c r="E2661" t="s">
        <v>73</v>
      </c>
      <c r="F2661">
        <v>8778</v>
      </c>
    </row>
    <row r="2662" spans="1:6">
      <c r="A2662" t="s">
        <v>828</v>
      </c>
      <c r="B2662" t="s">
        <v>327</v>
      </c>
      <c r="C2662" t="s">
        <v>214</v>
      </c>
      <c r="D2662" t="s">
        <v>832</v>
      </c>
      <c r="E2662" t="s">
        <v>800</v>
      </c>
      <c r="F2662">
        <v>377</v>
      </c>
    </row>
    <row r="2663" spans="1:6">
      <c r="A2663" t="s">
        <v>828</v>
      </c>
      <c r="B2663" t="s">
        <v>327</v>
      </c>
      <c r="C2663" t="s">
        <v>214</v>
      </c>
      <c r="D2663" t="s">
        <v>831</v>
      </c>
      <c r="E2663" t="s">
        <v>70</v>
      </c>
      <c r="F2663">
        <v>1144605</v>
      </c>
    </row>
    <row r="2664" spans="1:6">
      <c r="A2664" t="s">
        <v>828</v>
      </c>
      <c r="B2664" t="s">
        <v>327</v>
      </c>
      <c r="C2664" t="s">
        <v>214</v>
      </c>
      <c r="D2664" t="s">
        <v>831</v>
      </c>
      <c r="E2664" t="s">
        <v>72</v>
      </c>
      <c r="F2664">
        <v>402547</v>
      </c>
    </row>
    <row r="2665" spans="1:6">
      <c r="A2665" t="s">
        <v>828</v>
      </c>
      <c r="B2665" t="s">
        <v>327</v>
      </c>
      <c r="C2665" t="s">
        <v>214</v>
      </c>
      <c r="D2665" t="s">
        <v>831</v>
      </c>
      <c r="E2665" t="s">
        <v>804</v>
      </c>
      <c r="F2665">
        <v>253408</v>
      </c>
    </row>
    <row r="2666" spans="1:6">
      <c r="A2666" t="s">
        <v>828</v>
      </c>
      <c r="B2666" t="s">
        <v>327</v>
      </c>
      <c r="C2666" t="s">
        <v>214</v>
      </c>
      <c r="D2666" t="s">
        <v>831</v>
      </c>
      <c r="E2666" t="s">
        <v>803</v>
      </c>
      <c r="F2666">
        <v>228678</v>
      </c>
    </row>
    <row r="2667" spans="1:6">
      <c r="A2667" t="s">
        <v>828</v>
      </c>
      <c r="B2667" t="s">
        <v>327</v>
      </c>
      <c r="C2667" t="s">
        <v>214</v>
      </c>
      <c r="D2667" t="s">
        <v>831</v>
      </c>
      <c r="E2667" t="s">
        <v>78</v>
      </c>
      <c r="F2667">
        <v>135134</v>
      </c>
    </row>
    <row r="2668" spans="1:6">
      <c r="A2668" t="s">
        <v>828</v>
      </c>
      <c r="B2668" t="s">
        <v>327</v>
      </c>
      <c r="C2668" t="s">
        <v>214</v>
      </c>
      <c r="D2668" t="s">
        <v>831</v>
      </c>
      <c r="E2668" t="s">
        <v>75</v>
      </c>
      <c r="F2668">
        <v>77639</v>
      </c>
    </row>
    <row r="2669" spans="1:6">
      <c r="A2669" t="s">
        <v>828</v>
      </c>
      <c r="B2669" t="s">
        <v>327</v>
      </c>
      <c r="C2669" t="s">
        <v>214</v>
      </c>
      <c r="D2669" t="s">
        <v>831</v>
      </c>
      <c r="E2669" t="s">
        <v>802</v>
      </c>
      <c r="F2669">
        <v>16328</v>
      </c>
    </row>
    <row r="2670" spans="1:6">
      <c r="A2670" t="s">
        <v>828</v>
      </c>
      <c r="B2670" t="s">
        <v>327</v>
      </c>
      <c r="C2670" t="s">
        <v>214</v>
      </c>
      <c r="D2670" t="s">
        <v>831</v>
      </c>
      <c r="E2670" t="s">
        <v>71</v>
      </c>
      <c r="F2670">
        <v>22758</v>
      </c>
    </row>
    <row r="2671" spans="1:6">
      <c r="A2671" t="s">
        <v>828</v>
      </c>
      <c r="B2671" t="s">
        <v>327</v>
      </c>
      <c r="C2671" t="s">
        <v>214</v>
      </c>
      <c r="D2671" t="s">
        <v>831</v>
      </c>
      <c r="E2671" t="s">
        <v>73</v>
      </c>
      <c r="F2671">
        <v>7767</v>
      </c>
    </row>
    <row r="2672" spans="1:6">
      <c r="A2672" t="s">
        <v>828</v>
      </c>
      <c r="B2672" t="s">
        <v>327</v>
      </c>
      <c r="C2672" t="s">
        <v>214</v>
      </c>
      <c r="D2672" t="s">
        <v>831</v>
      </c>
      <c r="E2672" t="s">
        <v>800</v>
      </c>
      <c r="F2672">
        <v>346</v>
      </c>
    </row>
    <row r="2673" spans="1:6">
      <c r="A2673" t="s">
        <v>828</v>
      </c>
      <c r="B2673" t="s">
        <v>327</v>
      </c>
      <c r="C2673" t="s">
        <v>214</v>
      </c>
      <c r="D2673" t="s">
        <v>830</v>
      </c>
      <c r="E2673" t="s">
        <v>70</v>
      </c>
      <c r="F2673">
        <v>1266182</v>
      </c>
    </row>
    <row r="2674" spans="1:6">
      <c r="A2674" t="s">
        <v>828</v>
      </c>
      <c r="B2674" t="s">
        <v>327</v>
      </c>
      <c r="C2674" t="s">
        <v>214</v>
      </c>
      <c r="D2674" t="s">
        <v>830</v>
      </c>
      <c r="E2674" t="s">
        <v>72</v>
      </c>
      <c r="F2674">
        <v>435328</v>
      </c>
    </row>
    <row r="2675" spans="1:6">
      <c r="A2675" t="s">
        <v>828</v>
      </c>
      <c r="B2675" t="s">
        <v>327</v>
      </c>
      <c r="C2675" t="s">
        <v>214</v>
      </c>
      <c r="D2675" t="s">
        <v>830</v>
      </c>
      <c r="E2675" t="s">
        <v>804</v>
      </c>
      <c r="F2675">
        <v>280072</v>
      </c>
    </row>
    <row r="2676" spans="1:6">
      <c r="A2676" t="s">
        <v>828</v>
      </c>
      <c r="B2676" t="s">
        <v>327</v>
      </c>
      <c r="C2676" t="s">
        <v>214</v>
      </c>
      <c r="D2676" t="s">
        <v>830</v>
      </c>
      <c r="E2676" t="s">
        <v>803</v>
      </c>
      <c r="F2676">
        <v>257416</v>
      </c>
    </row>
    <row r="2677" spans="1:6">
      <c r="A2677" t="s">
        <v>828</v>
      </c>
      <c r="B2677" t="s">
        <v>327</v>
      </c>
      <c r="C2677" t="s">
        <v>214</v>
      </c>
      <c r="D2677" t="s">
        <v>830</v>
      </c>
      <c r="E2677" t="s">
        <v>78</v>
      </c>
      <c r="F2677">
        <v>151043</v>
      </c>
    </row>
    <row r="2678" spans="1:6">
      <c r="A2678" t="s">
        <v>828</v>
      </c>
      <c r="B2678" t="s">
        <v>327</v>
      </c>
      <c r="C2678" t="s">
        <v>214</v>
      </c>
      <c r="D2678" t="s">
        <v>830</v>
      </c>
      <c r="E2678" t="s">
        <v>75</v>
      </c>
      <c r="F2678">
        <v>90790</v>
      </c>
    </row>
    <row r="2679" spans="1:6">
      <c r="A2679" t="s">
        <v>828</v>
      </c>
      <c r="B2679" t="s">
        <v>327</v>
      </c>
      <c r="C2679" t="s">
        <v>214</v>
      </c>
      <c r="D2679" t="s">
        <v>830</v>
      </c>
      <c r="E2679" t="s">
        <v>802</v>
      </c>
      <c r="F2679">
        <v>20761</v>
      </c>
    </row>
    <row r="2680" spans="1:6">
      <c r="A2680" t="s">
        <v>828</v>
      </c>
      <c r="B2680" t="s">
        <v>327</v>
      </c>
      <c r="C2680" t="s">
        <v>214</v>
      </c>
      <c r="D2680" t="s">
        <v>830</v>
      </c>
      <c r="E2680" t="s">
        <v>71</v>
      </c>
      <c r="F2680">
        <v>22937</v>
      </c>
    </row>
    <row r="2681" spans="1:6">
      <c r="A2681" t="s">
        <v>828</v>
      </c>
      <c r="B2681" t="s">
        <v>327</v>
      </c>
      <c r="C2681" t="s">
        <v>214</v>
      </c>
      <c r="D2681" t="s">
        <v>830</v>
      </c>
      <c r="E2681" t="s">
        <v>73</v>
      </c>
      <c r="F2681">
        <v>7569</v>
      </c>
    </row>
    <row r="2682" spans="1:6">
      <c r="A2682" t="s">
        <v>828</v>
      </c>
      <c r="B2682" t="s">
        <v>327</v>
      </c>
      <c r="C2682" t="s">
        <v>214</v>
      </c>
      <c r="D2682" t="s">
        <v>830</v>
      </c>
      <c r="E2682" t="s">
        <v>800</v>
      </c>
      <c r="F2682">
        <v>266</v>
      </c>
    </row>
    <row r="2683" spans="1:6">
      <c r="A2683" t="s">
        <v>828</v>
      </c>
      <c r="B2683" t="s">
        <v>327</v>
      </c>
      <c r="C2683" t="s">
        <v>214</v>
      </c>
      <c r="D2683" t="s">
        <v>845</v>
      </c>
      <c r="E2683" t="s">
        <v>70</v>
      </c>
      <c r="F2683">
        <v>1236621</v>
      </c>
    </row>
    <row r="2684" spans="1:6">
      <c r="A2684" t="s">
        <v>828</v>
      </c>
      <c r="B2684" t="s">
        <v>327</v>
      </c>
      <c r="C2684" t="s">
        <v>214</v>
      </c>
      <c r="D2684" t="s">
        <v>845</v>
      </c>
      <c r="E2684" t="s">
        <v>72</v>
      </c>
      <c r="F2684">
        <v>407775</v>
      </c>
    </row>
    <row r="2685" spans="1:6">
      <c r="A2685" t="s">
        <v>828</v>
      </c>
      <c r="B2685" t="s">
        <v>327</v>
      </c>
      <c r="C2685" t="s">
        <v>214</v>
      </c>
      <c r="D2685" t="s">
        <v>845</v>
      </c>
      <c r="E2685" t="s">
        <v>804</v>
      </c>
      <c r="F2685">
        <v>273974</v>
      </c>
    </row>
    <row r="2686" spans="1:6">
      <c r="A2686" t="s">
        <v>828</v>
      </c>
      <c r="B2686" t="s">
        <v>327</v>
      </c>
      <c r="C2686" t="s">
        <v>214</v>
      </c>
      <c r="D2686" t="s">
        <v>845</v>
      </c>
      <c r="E2686" t="s">
        <v>803</v>
      </c>
      <c r="F2686">
        <v>249339</v>
      </c>
    </row>
    <row r="2687" spans="1:6">
      <c r="A2687" t="s">
        <v>828</v>
      </c>
      <c r="B2687" t="s">
        <v>327</v>
      </c>
      <c r="C2687" t="s">
        <v>214</v>
      </c>
      <c r="D2687" t="s">
        <v>845</v>
      </c>
      <c r="E2687" t="s">
        <v>78</v>
      </c>
      <c r="F2687">
        <v>155793</v>
      </c>
    </row>
    <row r="2688" spans="1:6">
      <c r="A2688" t="s">
        <v>828</v>
      </c>
      <c r="B2688" t="s">
        <v>327</v>
      </c>
      <c r="C2688" t="s">
        <v>214</v>
      </c>
      <c r="D2688" t="s">
        <v>845</v>
      </c>
      <c r="E2688" t="s">
        <v>75</v>
      </c>
      <c r="F2688">
        <v>98954</v>
      </c>
    </row>
    <row r="2689" spans="1:6">
      <c r="A2689" t="s">
        <v>828</v>
      </c>
      <c r="B2689" t="s">
        <v>327</v>
      </c>
      <c r="C2689" t="s">
        <v>214</v>
      </c>
      <c r="D2689" t="s">
        <v>845</v>
      </c>
      <c r="E2689" t="s">
        <v>802</v>
      </c>
      <c r="F2689">
        <v>22578</v>
      </c>
    </row>
    <row r="2690" spans="1:6">
      <c r="A2690" t="s">
        <v>828</v>
      </c>
      <c r="B2690" t="s">
        <v>327</v>
      </c>
      <c r="C2690" t="s">
        <v>214</v>
      </c>
      <c r="D2690" t="s">
        <v>845</v>
      </c>
      <c r="E2690" t="s">
        <v>71</v>
      </c>
      <c r="F2690">
        <v>20343</v>
      </c>
    </row>
    <row r="2691" spans="1:6">
      <c r="A2691" t="s">
        <v>828</v>
      </c>
      <c r="B2691" t="s">
        <v>327</v>
      </c>
      <c r="C2691" t="s">
        <v>214</v>
      </c>
      <c r="D2691" t="s">
        <v>845</v>
      </c>
      <c r="E2691" t="s">
        <v>73</v>
      </c>
      <c r="F2691">
        <v>7564</v>
      </c>
    </row>
    <row r="2692" spans="1:6">
      <c r="A2692" t="s">
        <v>828</v>
      </c>
      <c r="B2692" t="s">
        <v>327</v>
      </c>
      <c r="C2692" t="s">
        <v>214</v>
      </c>
      <c r="D2692" t="s">
        <v>845</v>
      </c>
      <c r="E2692" t="s">
        <v>800</v>
      </c>
      <c r="F2692">
        <v>301</v>
      </c>
    </row>
    <row r="2693" spans="1:6">
      <c r="A2693" t="s">
        <v>828</v>
      </c>
      <c r="B2693" t="s">
        <v>327</v>
      </c>
      <c r="C2693" t="s">
        <v>214</v>
      </c>
      <c r="D2693" t="s">
        <v>844</v>
      </c>
      <c r="E2693" t="s">
        <v>70</v>
      </c>
      <c r="F2693">
        <v>1230782</v>
      </c>
    </row>
    <row r="2694" spans="1:6">
      <c r="A2694" t="s">
        <v>828</v>
      </c>
      <c r="B2694" t="s">
        <v>327</v>
      </c>
      <c r="C2694" t="s">
        <v>214</v>
      </c>
      <c r="D2694" t="s">
        <v>844</v>
      </c>
      <c r="E2694" t="s">
        <v>72</v>
      </c>
      <c r="F2694">
        <v>399539</v>
      </c>
    </row>
    <row r="2695" spans="1:6">
      <c r="A2695" t="s">
        <v>828</v>
      </c>
      <c r="B2695" t="s">
        <v>327</v>
      </c>
      <c r="C2695" t="s">
        <v>214</v>
      </c>
      <c r="D2695" t="s">
        <v>844</v>
      </c>
      <c r="E2695" t="s">
        <v>804</v>
      </c>
      <c r="F2695">
        <v>242999</v>
      </c>
    </row>
    <row r="2696" spans="1:6">
      <c r="A2696" t="s">
        <v>828</v>
      </c>
      <c r="B2696" t="s">
        <v>327</v>
      </c>
      <c r="C2696" t="s">
        <v>214</v>
      </c>
      <c r="D2696" t="s">
        <v>844</v>
      </c>
      <c r="E2696" t="s">
        <v>803</v>
      </c>
      <c r="F2696">
        <v>255641</v>
      </c>
    </row>
    <row r="2697" spans="1:6">
      <c r="A2697" t="s">
        <v>828</v>
      </c>
      <c r="B2697" t="s">
        <v>327</v>
      </c>
      <c r="C2697" t="s">
        <v>214</v>
      </c>
      <c r="D2697" t="s">
        <v>844</v>
      </c>
      <c r="E2697" t="s">
        <v>78</v>
      </c>
      <c r="F2697">
        <v>148527</v>
      </c>
    </row>
    <row r="2698" spans="1:6">
      <c r="A2698" t="s">
        <v>828</v>
      </c>
      <c r="B2698" t="s">
        <v>327</v>
      </c>
      <c r="C2698" t="s">
        <v>214</v>
      </c>
      <c r="D2698" t="s">
        <v>844</v>
      </c>
      <c r="E2698" t="s">
        <v>75</v>
      </c>
      <c r="F2698">
        <v>127743</v>
      </c>
    </row>
    <row r="2699" spans="1:6">
      <c r="A2699" t="s">
        <v>828</v>
      </c>
      <c r="B2699" t="s">
        <v>327</v>
      </c>
      <c r="C2699" t="s">
        <v>214</v>
      </c>
      <c r="D2699" t="s">
        <v>844</v>
      </c>
      <c r="E2699" t="s">
        <v>802</v>
      </c>
      <c r="F2699">
        <v>28202</v>
      </c>
    </row>
    <row r="2700" spans="1:6">
      <c r="A2700" t="s">
        <v>828</v>
      </c>
      <c r="B2700" t="s">
        <v>327</v>
      </c>
      <c r="C2700" t="s">
        <v>214</v>
      </c>
      <c r="D2700" t="s">
        <v>844</v>
      </c>
      <c r="E2700" t="s">
        <v>71</v>
      </c>
      <c r="F2700">
        <v>21811</v>
      </c>
    </row>
    <row r="2701" spans="1:6">
      <c r="A2701" t="s">
        <v>828</v>
      </c>
      <c r="B2701" t="s">
        <v>327</v>
      </c>
      <c r="C2701" t="s">
        <v>214</v>
      </c>
      <c r="D2701" t="s">
        <v>844</v>
      </c>
      <c r="E2701" t="s">
        <v>73</v>
      </c>
      <c r="F2701">
        <v>6062</v>
      </c>
    </row>
    <row r="2702" spans="1:6">
      <c r="A2702" t="s">
        <v>828</v>
      </c>
      <c r="B2702" t="s">
        <v>327</v>
      </c>
      <c r="C2702" t="s">
        <v>214</v>
      </c>
      <c r="D2702" t="s">
        <v>844</v>
      </c>
      <c r="E2702" t="s">
        <v>800</v>
      </c>
      <c r="F2702">
        <v>258</v>
      </c>
    </row>
    <row r="2703" spans="1:6">
      <c r="A2703" t="s">
        <v>828</v>
      </c>
      <c r="B2703" t="s">
        <v>327</v>
      </c>
      <c r="C2703" t="s">
        <v>214</v>
      </c>
      <c r="D2703" t="s">
        <v>843</v>
      </c>
      <c r="E2703" t="s">
        <v>70</v>
      </c>
      <c r="F2703">
        <v>1027251</v>
      </c>
    </row>
    <row r="2704" spans="1:6">
      <c r="A2704" t="s">
        <v>828</v>
      </c>
      <c r="B2704" t="s">
        <v>327</v>
      </c>
      <c r="C2704" t="s">
        <v>214</v>
      </c>
      <c r="D2704" t="s">
        <v>843</v>
      </c>
      <c r="E2704" t="s">
        <v>72</v>
      </c>
      <c r="F2704">
        <v>335424</v>
      </c>
    </row>
    <row r="2705" spans="1:6">
      <c r="A2705" t="s">
        <v>828</v>
      </c>
      <c r="B2705" t="s">
        <v>327</v>
      </c>
      <c r="C2705" t="s">
        <v>214</v>
      </c>
      <c r="D2705" t="s">
        <v>843</v>
      </c>
      <c r="E2705" t="s">
        <v>804</v>
      </c>
      <c r="F2705">
        <v>196094</v>
      </c>
    </row>
    <row r="2706" spans="1:6">
      <c r="A2706" t="s">
        <v>828</v>
      </c>
      <c r="B2706" t="s">
        <v>327</v>
      </c>
      <c r="C2706" t="s">
        <v>214</v>
      </c>
      <c r="D2706" t="s">
        <v>843</v>
      </c>
      <c r="E2706" t="s">
        <v>803</v>
      </c>
      <c r="F2706">
        <v>216548</v>
      </c>
    </row>
    <row r="2707" spans="1:6">
      <c r="A2707" t="s">
        <v>828</v>
      </c>
      <c r="B2707" t="s">
        <v>327</v>
      </c>
      <c r="C2707" t="s">
        <v>214</v>
      </c>
      <c r="D2707" t="s">
        <v>843</v>
      </c>
      <c r="E2707" t="s">
        <v>78</v>
      </c>
      <c r="F2707">
        <v>120372</v>
      </c>
    </row>
    <row r="2708" spans="1:6">
      <c r="A2708" t="s">
        <v>828</v>
      </c>
      <c r="B2708" t="s">
        <v>327</v>
      </c>
      <c r="C2708" t="s">
        <v>214</v>
      </c>
      <c r="D2708" t="s">
        <v>843</v>
      </c>
      <c r="E2708" t="s">
        <v>75</v>
      </c>
      <c r="F2708">
        <v>112747</v>
      </c>
    </row>
    <row r="2709" spans="1:6">
      <c r="A2709" t="s">
        <v>828</v>
      </c>
      <c r="B2709" t="s">
        <v>327</v>
      </c>
      <c r="C2709" t="s">
        <v>214</v>
      </c>
      <c r="D2709" t="s">
        <v>843</v>
      </c>
      <c r="E2709" t="s">
        <v>802</v>
      </c>
      <c r="F2709">
        <v>23515</v>
      </c>
    </row>
    <row r="2710" spans="1:6">
      <c r="A2710" t="s">
        <v>828</v>
      </c>
      <c r="B2710" t="s">
        <v>327</v>
      </c>
      <c r="C2710" t="s">
        <v>214</v>
      </c>
      <c r="D2710" t="s">
        <v>843</v>
      </c>
      <c r="E2710" t="s">
        <v>71</v>
      </c>
      <c r="F2710">
        <v>18667</v>
      </c>
    </row>
    <row r="2711" spans="1:6">
      <c r="A2711" t="s">
        <v>828</v>
      </c>
      <c r="B2711" t="s">
        <v>327</v>
      </c>
      <c r="C2711" t="s">
        <v>214</v>
      </c>
      <c r="D2711" t="s">
        <v>843</v>
      </c>
      <c r="E2711" t="s">
        <v>73</v>
      </c>
      <c r="F2711">
        <v>3739</v>
      </c>
    </row>
    <row r="2712" spans="1:6">
      <c r="A2712" t="s">
        <v>828</v>
      </c>
      <c r="B2712" t="s">
        <v>327</v>
      </c>
      <c r="C2712" t="s">
        <v>214</v>
      </c>
      <c r="D2712" t="s">
        <v>843</v>
      </c>
      <c r="E2712" t="s">
        <v>800</v>
      </c>
      <c r="F2712">
        <v>145</v>
      </c>
    </row>
    <row r="2713" spans="1:6">
      <c r="A2713" t="s">
        <v>828</v>
      </c>
      <c r="B2713" t="s">
        <v>327</v>
      </c>
      <c r="C2713" t="s">
        <v>214</v>
      </c>
      <c r="D2713" t="s">
        <v>842</v>
      </c>
      <c r="E2713" t="s">
        <v>70</v>
      </c>
      <c r="F2713">
        <v>642388</v>
      </c>
    </row>
    <row r="2714" spans="1:6">
      <c r="A2714" t="s">
        <v>828</v>
      </c>
      <c r="B2714" t="s">
        <v>327</v>
      </c>
      <c r="C2714" t="s">
        <v>214</v>
      </c>
      <c r="D2714" t="s">
        <v>842</v>
      </c>
      <c r="E2714" t="s">
        <v>72</v>
      </c>
      <c r="F2714">
        <v>215618</v>
      </c>
    </row>
    <row r="2715" spans="1:6">
      <c r="A2715" t="s">
        <v>828</v>
      </c>
      <c r="B2715" t="s">
        <v>327</v>
      </c>
      <c r="C2715" t="s">
        <v>214</v>
      </c>
      <c r="D2715" t="s">
        <v>842</v>
      </c>
      <c r="E2715" t="s">
        <v>804</v>
      </c>
      <c r="F2715">
        <v>116680</v>
      </c>
    </row>
    <row r="2716" spans="1:6">
      <c r="A2716" t="s">
        <v>828</v>
      </c>
      <c r="B2716" t="s">
        <v>327</v>
      </c>
      <c r="C2716" t="s">
        <v>214</v>
      </c>
      <c r="D2716" t="s">
        <v>842</v>
      </c>
      <c r="E2716" t="s">
        <v>803</v>
      </c>
      <c r="F2716">
        <v>137397</v>
      </c>
    </row>
    <row r="2717" spans="1:6">
      <c r="A2717" t="s">
        <v>828</v>
      </c>
      <c r="B2717" t="s">
        <v>327</v>
      </c>
      <c r="C2717" t="s">
        <v>214</v>
      </c>
      <c r="D2717" t="s">
        <v>842</v>
      </c>
      <c r="E2717" t="s">
        <v>78</v>
      </c>
      <c r="F2717">
        <v>73797</v>
      </c>
    </row>
    <row r="2718" spans="1:6">
      <c r="A2718" t="s">
        <v>828</v>
      </c>
      <c r="B2718" t="s">
        <v>327</v>
      </c>
      <c r="C2718" t="s">
        <v>214</v>
      </c>
      <c r="D2718" t="s">
        <v>842</v>
      </c>
      <c r="E2718" t="s">
        <v>75</v>
      </c>
      <c r="F2718">
        <v>71297</v>
      </c>
    </row>
    <row r="2719" spans="1:6">
      <c r="A2719" t="s">
        <v>828</v>
      </c>
      <c r="B2719" t="s">
        <v>327</v>
      </c>
      <c r="C2719" t="s">
        <v>214</v>
      </c>
      <c r="D2719" t="s">
        <v>842</v>
      </c>
      <c r="E2719" t="s">
        <v>802</v>
      </c>
      <c r="F2719">
        <v>14667</v>
      </c>
    </row>
    <row r="2720" spans="1:6">
      <c r="A2720" t="s">
        <v>828</v>
      </c>
      <c r="B2720" t="s">
        <v>327</v>
      </c>
      <c r="C2720" t="s">
        <v>214</v>
      </c>
      <c r="D2720" t="s">
        <v>842</v>
      </c>
      <c r="E2720" t="s">
        <v>71</v>
      </c>
      <c r="F2720">
        <v>10994</v>
      </c>
    </row>
    <row r="2721" spans="1:6">
      <c r="A2721" t="s">
        <v>828</v>
      </c>
      <c r="B2721" t="s">
        <v>327</v>
      </c>
      <c r="C2721" t="s">
        <v>214</v>
      </c>
      <c r="D2721" t="s">
        <v>842</v>
      </c>
      <c r="E2721" t="s">
        <v>73</v>
      </c>
      <c r="F2721">
        <v>1845</v>
      </c>
    </row>
    <row r="2722" spans="1:6">
      <c r="A2722" t="s">
        <v>828</v>
      </c>
      <c r="B2722" t="s">
        <v>327</v>
      </c>
      <c r="C2722" t="s">
        <v>214</v>
      </c>
      <c r="D2722" t="s">
        <v>842</v>
      </c>
      <c r="E2722" t="s">
        <v>800</v>
      </c>
      <c r="F2722">
        <v>93</v>
      </c>
    </row>
    <row r="2723" spans="1:6">
      <c r="A2723" t="s">
        <v>828</v>
      </c>
      <c r="B2723" t="s">
        <v>327</v>
      </c>
      <c r="C2723" t="s">
        <v>214</v>
      </c>
      <c r="D2723" t="s">
        <v>841</v>
      </c>
      <c r="E2723" t="s">
        <v>70</v>
      </c>
      <c r="F2723">
        <v>404837</v>
      </c>
    </row>
    <row r="2724" spans="1:6">
      <c r="A2724" t="s">
        <v>828</v>
      </c>
      <c r="B2724" t="s">
        <v>327</v>
      </c>
      <c r="C2724" t="s">
        <v>214</v>
      </c>
      <c r="D2724" t="s">
        <v>841</v>
      </c>
      <c r="E2724" t="s">
        <v>72</v>
      </c>
      <c r="F2724">
        <v>135682</v>
      </c>
    </row>
    <row r="2725" spans="1:6">
      <c r="A2725" t="s">
        <v>828</v>
      </c>
      <c r="B2725" t="s">
        <v>327</v>
      </c>
      <c r="C2725" t="s">
        <v>214</v>
      </c>
      <c r="D2725" t="s">
        <v>841</v>
      </c>
      <c r="E2725" t="s">
        <v>804</v>
      </c>
      <c r="F2725">
        <v>73664</v>
      </c>
    </row>
    <row r="2726" spans="1:6">
      <c r="A2726" t="s">
        <v>828</v>
      </c>
      <c r="B2726" t="s">
        <v>327</v>
      </c>
      <c r="C2726" t="s">
        <v>214</v>
      </c>
      <c r="D2726" t="s">
        <v>841</v>
      </c>
      <c r="E2726" t="s">
        <v>803</v>
      </c>
      <c r="F2726">
        <v>83101</v>
      </c>
    </row>
    <row r="2727" spans="1:6">
      <c r="A2727" t="s">
        <v>828</v>
      </c>
      <c r="B2727" t="s">
        <v>327</v>
      </c>
      <c r="C2727" t="s">
        <v>214</v>
      </c>
      <c r="D2727" t="s">
        <v>841</v>
      </c>
      <c r="E2727" t="s">
        <v>78</v>
      </c>
      <c r="F2727">
        <v>49060</v>
      </c>
    </row>
    <row r="2728" spans="1:6">
      <c r="A2728" t="s">
        <v>828</v>
      </c>
      <c r="B2728" t="s">
        <v>327</v>
      </c>
      <c r="C2728" t="s">
        <v>214</v>
      </c>
      <c r="D2728" t="s">
        <v>841</v>
      </c>
      <c r="E2728" t="s">
        <v>75</v>
      </c>
      <c r="F2728">
        <v>46524</v>
      </c>
    </row>
    <row r="2729" spans="1:6">
      <c r="A2729" t="s">
        <v>828</v>
      </c>
      <c r="B2729" t="s">
        <v>327</v>
      </c>
      <c r="C2729" t="s">
        <v>214</v>
      </c>
      <c r="D2729" t="s">
        <v>841</v>
      </c>
      <c r="E2729" t="s">
        <v>802</v>
      </c>
      <c r="F2729">
        <v>9255</v>
      </c>
    </row>
    <row r="2730" spans="1:6">
      <c r="A2730" t="s">
        <v>828</v>
      </c>
      <c r="B2730" t="s">
        <v>327</v>
      </c>
      <c r="C2730" t="s">
        <v>214</v>
      </c>
      <c r="D2730" t="s">
        <v>841</v>
      </c>
      <c r="E2730" t="s">
        <v>71</v>
      </c>
      <c r="F2730">
        <v>6727</v>
      </c>
    </row>
    <row r="2731" spans="1:6">
      <c r="A2731" t="s">
        <v>828</v>
      </c>
      <c r="B2731" t="s">
        <v>327</v>
      </c>
      <c r="C2731" t="s">
        <v>214</v>
      </c>
      <c r="D2731" t="s">
        <v>841</v>
      </c>
      <c r="E2731" t="s">
        <v>73</v>
      </c>
      <c r="F2731">
        <v>783</v>
      </c>
    </row>
    <row r="2732" spans="1:6">
      <c r="A2732" t="s">
        <v>828</v>
      </c>
      <c r="B2732" t="s">
        <v>327</v>
      </c>
      <c r="C2732" t="s">
        <v>214</v>
      </c>
      <c r="D2732" t="s">
        <v>841</v>
      </c>
      <c r="E2732" t="s">
        <v>800</v>
      </c>
      <c r="F2732">
        <v>41</v>
      </c>
    </row>
    <row r="2733" spans="1:6">
      <c r="A2733" t="s">
        <v>828</v>
      </c>
      <c r="B2733" t="s">
        <v>327</v>
      </c>
      <c r="C2733" t="s">
        <v>214</v>
      </c>
      <c r="D2733" t="s">
        <v>840</v>
      </c>
      <c r="E2733" t="s">
        <v>70</v>
      </c>
      <c r="F2733">
        <v>231527</v>
      </c>
    </row>
    <row r="2734" spans="1:6">
      <c r="A2734" t="s">
        <v>828</v>
      </c>
      <c r="B2734" t="s">
        <v>327</v>
      </c>
      <c r="C2734" t="s">
        <v>214</v>
      </c>
      <c r="D2734" t="s">
        <v>840</v>
      </c>
      <c r="E2734" t="s">
        <v>72</v>
      </c>
      <c r="F2734">
        <v>80054</v>
      </c>
    </row>
    <row r="2735" spans="1:6">
      <c r="A2735" t="s">
        <v>828</v>
      </c>
      <c r="B2735" t="s">
        <v>327</v>
      </c>
      <c r="C2735" t="s">
        <v>214</v>
      </c>
      <c r="D2735" t="s">
        <v>840</v>
      </c>
      <c r="E2735" t="s">
        <v>804</v>
      </c>
      <c r="F2735">
        <v>40838</v>
      </c>
    </row>
    <row r="2736" spans="1:6">
      <c r="A2736" t="s">
        <v>828</v>
      </c>
      <c r="B2736" t="s">
        <v>327</v>
      </c>
      <c r="C2736" t="s">
        <v>214</v>
      </c>
      <c r="D2736" t="s">
        <v>840</v>
      </c>
      <c r="E2736" t="s">
        <v>803</v>
      </c>
      <c r="F2736">
        <v>46067</v>
      </c>
    </row>
    <row r="2737" spans="1:6">
      <c r="A2737" t="s">
        <v>828</v>
      </c>
      <c r="B2737" t="s">
        <v>327</v>
      </c>
      <c r="C2737" t="s">
        <v>214</v>
      </c>
      <c r="D2737" t="s">
        <v>840</v>
      </c>
      <c r="E2737" t="s">
        <v>78</v>
      </c>
      <c r="F2737">
        <v>27718</v>
      </c>
    </row>
    <row r="2738" spans="1:6">
      <c r="A2738" t="s">
        <v>828</v>
      </c>
      <c r="B2738" t="s">
        <v>327</v>
      </c>
      <c r="C2738" t="s">
        <v>214</v>
      </c>
      <c r="D2738" t="s">
        <v>840</v>
      </c>
      <c r="E2738" t="s">
        <v>75</v>
      </c>
      <c r="F2738">
        <v>27484</v>
      </c>
    </row>
    <row r="2739" spans="1:6">
      <c r="A2739" t="s">
        <v>828</v>
      </c>
      <c r="B2739" t="s">
        <v>327</v>
      </c>
      <c r="C2739" t="s">
        <v>214</v>
      </c>
      <c r="D2739" t="s">
        <v>840</v>
      </c>
      <c r="E2739" t="s">
        <v>802</v>
      </c>
      <c r="F2739">
        <v>5359</v>
      </c>
    </row>
    <row r="2740" spans="1:6">
      <c r="A2740" t="s">
        <v>828</v>
      </c>
      <c r="B2740" t="s">
        <v>327</v>
      </c>
      <c r="C2740" t="s">
        <v>214</v>
      </c>
      <c r="D2740" t="s">
        <v>840</v>
      </c>
      <c r="E2740" t="s">
        <v>71</v>
      </c>
      <c r="F2740">
        <v>3602</v>
      </c>
    </row>
    <row r="2741" spans="1:6">
      <c r="A2741" t="s">
        <v>828</v>
      </c>
      <c r="B2741" t="s">
        <v>327</v>
      </c>
      <c r="C2741" t="s">
        <v>214</v>
      </c>
      <c r="D2741" t="s">
        <v>840</v>
      </c>
      <c r="E2741" t="s">
        <v>73</v>
      </c>
      <c r="F2741">
        <v>378</v>
      </c>
    </row>
    <row r="2742" spans="1:6">
      <c r="A2742" t="s">
        <v>828</v>
      </c>
      <c r="B2742" t="s">
        <v>327</v>
      </c>
      <c r="C2742" t="s">
        <v>214</v>
      </c>
      <c r="D2742" t="s">
        <v>840</v>
      </c>
      <c r="E2742" t="s">
        <v>800</v>
      </c>
      <c r="F2742">
        <v>27</v>
      </c>
    </row>
    <row r="2743" spans="1:6">
      <c r="A2743" t="s">
        <v>828</v>
      </c>
      <c r="B2743" t="s">
        <v>327</v>
      </c>
      <c r="C2743" t="s">
        <v>214</v>
      </c>
      <c r="D2743" t="s">
        <v>839</v>
      </c>
      <c r="E2743" t="s">
        <v>70</v>
      </c>
      <c r="F2743">
        <v>114477</v>
      </c>
    </row>
    <row r="2744" spans="1:6">
      <c r="A2744" t="s">
        <v>828</v>
      </c>
      <c r="B2744" t="s">
        <v>327</v>
      </c>
      <c r="C2744" t="s">
        <v>214</v>
      </c>
      <c r="D2744" t="s">
        <v>839</v>
      </c>
      <c r="E2744" t="s">
        <v>72</v>
      </c>
      <c r="F2744">
        <v>39976</v>
      </c>
    </row>
    <row r="2745" spans="1:6">
      <c r="A2745" t="s">
        <v>828</v>
      </c>
      <c r="B2745" t="s">
        <v>327</v>
      </c>
      <c r="C2745" t="s">
        <v>214</v>
      </c>
      <c r="D2745" t="s">
        <v>839</v>
      </c>
      <c r="E2745" t="s">
        <v>804</v>
      </c>
      <c r="F2745">
        <v>21061</v>
      </c>
    </row>
    <row r="2746" spans="1:6">
      <c r="A2746" t="s">
        <v>828</v>
      </c>
      <c r="B2746" t="s">
        <v>327</v>
      </c>
      <c r="C2746" t="s">
        <v>214</v>
      </c>
      <c r="D2746" t="s">
        <v>839</v>
      </c>
      <c r="E2746" t="s">
        <v>803</v>
      </c>
      <c r="F2746">
        <v>21276</v>
      </c>
    </row>
    <row r="2747" spans="1:6">
      <c r="A2747" t="s">
        <v>828</v>
      </c>
      <c r="B2747" t="s">
        <v>327</v>
      </c>
      <c r="C2747" t="s">
        <v>214</v>
      </c>
      <c r="D2747" t="s">
        <v>839</v>
      </c>
      <c r="E2747" t="s">
        <v>78</v>
      </c>
      <c r="F2747">
        <v>13177</v>
      </c>
    </row>
    <row r="2748" spans="1:6">
      <c r="A2748" t="s">
        <v>828</v>
      </c>
      <c r="B2748" t="s">
        <v>327</v>
      </c>
      <c r="C2748" t="s">
        <v>214</v>
      </c>
      <c r="D2748" t="s">
        <v>839</v>
      </c>
      <c r="E2748" t="s">
        <v>75</v>
      </c>
      <c r="F2748">
        <v>14329</v>
      </c>
    </row>
    <row r="2749" spans="1:6">
      <c r="A2749" t="s">
        <v>828</v>
      </c>
      <c r="B2749" t="s">
        <v>327</v>
      </c>
      <c r="C2749" t="s">
        <v>214</v>
      </c>
      <c r="D2749" t="s">
        <v>839</v>
      </c>
      <c r="E2749" t="s">
        <v>802</v>
      </c>
      <c r="F2749">
        <v>2550</v>
      </c>
    </row>
    <row r="2750" spans="1:6">
      <c r="A2750" t="s">
        <v>828</v>
      </c>
      <c r="B2750" t="s">
        <v>327</v>
      </c>
      <c r="C2750" t="s">
        <v>214</v>
      </c>
      <c r="D2750" t="s">
        <v>839</v>
      </c>
      <c r="E2750" t="s">
        <v>71</v>
      </c>
      <c r="F2750">
        <v>1947</v>
      </c>
    </row>
    <row r="2751" spans="1:6">
      <c r="A2751" t="s">
        <v>828</v>
      </c>
      <c r="B2751" t="s">
        <v>327</v>
      </c>
      <c r="C2751" t="s">
        <v>214</v>
      </c>
      <c r="D2751" t="s">
        <v>839</v>
      </c>
      <c r="E2751" t="s">
        <v>73</v>
      </c>
      <c r="F2751">
        <v>128</v>
      </c>
    </row>
    <row r="2752" spans="1:6">
      <c r="A2752" t="s">
        <v>828</v>
      </c>
      <c r="B2752" t="s">
        <v>327</v>
      </c>
      <c r="C2752" t="s">
        <v>214</v>
      </c>
      <c r="D2752" t="s">
        <v>839</v>
      </c>
      <c r="E2752" t="s">
        <v>800</v>
      </c>
      <c r="F2752">
        <v>33</v>
      </c>
    </row>
    <row r="2753" spans="1:6">
      <c r="A2753" t="s">
        <v>828</v>
      </c>
      <c r="B2753" t="s">
        <v>327</v>
      </c>
      <c r="C2753" t="s">
        <v>214</v>
      </c>
      <c r="D2753" t="s">
        <v>838</v>
      </c>
      <c r="E2753" t="s">
        <v>70</v>
      </c>
      <c r="F2753">
        <v>33526</v>
      </c>
    </row>
    <row r="2754" spans="1:6">
      <c r="A2754" t="s">
        <v>828</v>
      </c>
      <c r="B2754" t="s">
        <v>327</v>
      </c>
      <c r="C2754" t="s">
        <v>214</v>
      </c>
      <c r="D2754" t="s">
        <v>838</v>
      </c>
      <c r="E2754" t="s">
        <v>72</v>
      </c>
      <c r="F2754">
        <v>12077</v>
      </c>
    </row>
    <row r="2755" spans="1:6">
      <c r="A2755" t="s">
        <v>828</v>
      </c>
      <c r="B2755" t="s">
        <v>327</v>
      </c>
      <c r="C2755" t="s">
        <v>214</v>
      </c>
      <c r="D2755" t="s">
        <v>838</v>
      </c>
      <c r="E2755" t="s">
        <v>804</v>
      </c>
      <c r="F2755">
        <v>6613</v>
      </c>
    </row>
    <row r="2756" spans="1:6">
      <c r="A2756" t="s">
        <v>828</v>
      </c>
      <c r="B2756" t="s">
        <v>327</v>
      </c>
      <c r="C2756" t="s">
        <v>214</v>
      </c>
      <c r="D2756" t="s">
        <v>838</v>
      </c>
      <c r="E2756" t="s">
        <v>803</v>
      </c>
      <c r="F2756">
        <v>5947</v>
      </c>
    </row>
    <row r="2757" spans="1:6">
      <c r="A2757" t="s">
        <v>828</v>
      </c>
      <c r="B2757" t="s">
        <v>327</v>
      </c>
      <c r="C2757" t="s">
        <v>214</v>
      </c>
      <c r="D2757" t="s">
        <v>838</v>
      </c>
      <c r="E2757" t="s">
        <v>78</v>
      </c>
      <c r="F2757">
        <v>3522</v>
      </c>
    </row>
    <row r="2758" spans="1:6">
      <c r="A2758" t="s">
        <v>828</v>
      </c>
      <c r="B2758" t="s">
        <v>327</v>
      </c>
      <c r="C2758" t="s">
        <v>214</v>
      </c>
      <c r="D2758" t="s">
        <v>838</v>
      </c>
      <c r="E2758" t="s">
        <v>75</v>
      </c>
      <c r="F2758">
        <v>4096</v>
      </c>
    </row>
    <row r="2759" spans="1:6">
      <c r="A2759" t="s">
        <v>828</v>
      </c>
      <c r="B2759" t="s">
        <v>327</v>
      </c>
      <c r="C2759" t="s">
        <v>214</v>
      </c>
      <c r="D2759" t="s">
        <v>838</v>
      </c>
      <c r="E2759" t="s">
        <v>802</v>
      </c>
      <c r="F2759">
        <v>645</v>
      </c>
    </row>
    <row r="2760" spans="1:6">
      <c r="A2760" t="s">
        <v>828</v>
      </c>
      <c r="B2760" t="s">
        <v>327</v>
      </c>
      <c r="C2760" t="s">
        <v>214</v>
      </c>
      <c r="D2760" t="s">
        <v>838</v>
      </c>
      <c r="E2760" t="s">
        <v>71</v>
      </c>
      <c r="F2760">
        <v>592</v>
      </c>
    </row>
    <row r="2761" spans="1:6">
      <c r="A2761" t="s">
        <v>828</v>
      </c>
      <c r="B2761" t="s">
        <v>327</v>
      </c>
      <c r="C2761" t="s">
        <v>214</v>
      </c>
      <c r="D2761" t="s">
        <v>838</v>
      </c>
      <c r="E2761" t="s">
        <v>73</v>
      </c>
      <c r="F2761">
        <v>30</v>
      </c>
    </row>
    <row r="2762" spans="1:6">
      <c r="A2762" t="s">
        <v>828</v>
      </c>
      <c r="B2762" t="s">
        <v>327</v>
      </c>
      <c r="C2762" t="s">
        <v>214</v>
      </c>
      <c r="D2762" t="s">
        <v>838</v>
      </c>
      <c r="E2762" t="s">
        <v>800</v>
      </c>
      <c r="F2762">
        <v>4</v>
      </c>
    </row>
    <row r="2763" spans="1:6">
      <c r="A2763" t="s">
        <v>828</v>
      </c>
      <c r="B2763" t="s">
        <v>327</v>
      </c>
      <c r="C2763" t="s">
        <v>214</v>
      </c>
      <c r="D2763" t="s">
        <v>837</v>
      </c>
      <c r="E2763" t="s">
        <v>70</v>
      </c>
      <c r="F2763">
        <v>5216</v>
      </c>
    </row>
    <row r="2764" spans="1:6">
      <c r="A2764" t="s">
        <v>828</v>
      </c>
      <c r="B2764" t="s">
        <v>327</v>
      </c>
      <c r="C2764" t="s">
        <v>214</v>
      </c>
      <c r="D2764" t="s">
        <v>837</v>
      </c>
      <c r="E2764" t="s">
        <v>72</v>
      </c>
      <c r="F2764">
        <v>1906</v>
      </c>
    </row>
    <row r="2765" spans="1:6">
      <c r="A2765" t="s">
        <v>828</v>
      </c>
      <c r="B2765" t="s">
        <v>327</v>
      </c>
      <c r="C2765" t="s">
        <v>214</v>
      </c>
      <c r="D2765" t="s">
        <v>837</v>
      </c>
      <c r="E2765" t="s">
        <v>804</v>
      </c>
      <c r="F2765">
        <v>1053</v>
      </c>
    </row>
    <row r="2766" spans="1:6">
      <c r="A2766" t="s">
        <v>828</v>
      </c>
      <c r="B2766" t="s">
        <v>327</v>
      </c>
      <c r="C2766" t="s">
        <v>214</v>
      </c>
      <c r="D2766" t="s">
        <v>837</v>
      </c>
      <c r="E2766" t="s">
        <v>803</v>
      </c>
      <c r="F2766">
        <v>894</v>
      </c>
    </row>
    <row r="2767" spans="1:6">
      <c r="A2767" t="s">
        <v>828</v>
      </c>
      <c r="B2767" t="s">
        <v>327</v>
      </c>
      <c r="C2767" t="s">
        <v>214</v>
      </c>
      <c r="D2767" t="s">
        <v>837</v>
      </c>
      <c r="E2767" t="s">
        <v>78</v>
      </c>
      <c r="F2767">
        <v>514</v>
      </c>
    </row>
    <row r="2768" spans="1:6">
      <c r="A2768" t="s">
        <v>828</v>
      </c>
      <c r="B2768" t="s">
        <v>327</v>
      </c>
      <c r="C2768" t="s">
        <v>214</v>
      </c>
      <c r="D2768" t="s">
        <v>837</v>
      </c>
      <c r="E2768" t="s">
        <v>75</v>
      </c>
      <c r="F2768">
        <v>637</v>
      </c>
    </row>
    <row r="2769" spans="1:6">
      <c r="A2769" t="s">
        <v>828</v>
      </c>
      <c r="B2769" t="s">
        <v>327</v>
      </c>
      <c r="C2769" t="s">
        <v>214</v>
      </c>
      <c r="D2769" t="s">
        <v>837</v>
      </c>
      <c r="E2769" t="s">
        <v>802</v>
      </c>
      <c r="F2769">
        <v>111</v>
      </c>
    </row>
    <row r="2770" spans="1:6">
      <c r="A2770" t="s">
        <v>828</v>
      </c>
      <c r="B2770" t="s">
        <v>327</v>
      </c>
      <c r="C2770" t="s">
        <v>214</v>
      </c>
      <c r="D2770" t="s">
        <v>837</v>
      </c>
      <c r="E2770" t="s">
        <v>71</v>
      </c>
      <c r="F2770">
        <v>100</v>
      </c>
    </row>
    <row r="2771" spans="1:6">
      <c r="A2771" t="s">
        <v>828</v>
      </c>
      <c r="B2771" t="s">
        <v>327</v>
      </c>
      <c r="C2771" t="s">
        <v>214</v>
      </c>
      <c r="D2771" t="s">
        <v>837</v>
      </c>
      <c r="E2771" t="s">
        <v>73</v>
      </c>
      <c r="F2771">
        <v>1</v>
      </c>
    </row>
    <row r="2772" spans="1:6">
      <c r="A2772" t="s">
        <v>828</v>
      </c>
      <c r="B2772" t="s">
        <v>327</v>
      </c>
      <c r="C2772" t="s">
        <v>214</v>
      </c>
      <c r="D2772" t="s">
        <v>829</v>
      </c>
      <c r="E2772" t="s">
        <v>70</v>
      </c>
      <c r="F2772">
        <v>1365010</v>
      </c>
    </row>
    <row r="2773" spans="1:6">
      <c r="A2773" t="s">
        <v>828</v>
      </c>
      <c r="B2773" t="s">
        <v>327</v>
      </c>
      <c r="C2773" t="s">
        <v>214</v>
      </c>
      <c r="D2773" t="s">
        <v>829</v>
      </c>
      <c r="E2773" t="s">
        <v>72</v>
      </c>
      <c r="F2773">
        <v>452533</v>
      </c>
    </row>
    <row r="2774" spans="1:6">
      <c r="A2774" t="s">
        <v>828</v>
      </c>
      <c r="B2774" t="s">
        <v>327</v>
      </c>
      <c r="C2774" t="s">
        <v>214</v>
      </c>
      <c r="D2774" t="s">
        <v>829</v>
      </c>
      <c r="E2774" t="s">
        <v>804</v>
      </c>
      <c r="F2774">
        <v>285959</v>
      </c>
    </row>
    <row r="2775" spans="1:6">
      <c r="A2775" t="s">
        <v>828</v>
      </c>
      <c r="B2775" t="s">
        <v>327</v>
      </c>
      <c r="C2775" t="s">
        <v>214</v>
      </c>
      <c r="D2775" t="s">
        <v>829</v>
      </c>
      <c r="E2775" t="s">
        <v>803</v>
      </c>
      <c r="F2775">
        <v>276906</v>
      </c>
    </row>
    <row r="2776" spans="1:6">
      <c r="A2776" t="s">
        <v>828</v>
      </c>
      <c r="B2776" t="s">
        <v>327</v>
      </c>
      <c r="C2776" t="s">
        <v>214</v>
      </c>
      <c r="D2776" t="s">
        <v>829</v>
      </c>
      <c r="E2776" t="s">
        <v>78</v>
      </c>
      <c r="F2776">
        <v>169069</v>
      </c>
    </row>
    <row r="2777" spans="1:6">
      <c r="A2777" t="s">
        <v>828</v>
      </c>
      <c r="B2777" t="s">
        <v>327</v>
      </c>
      <c r="C2777" t="s">
        <v>214</v>
      </c>
      <c r="D2777" t="s">
        <v>829</v>
      </c>
      <c r="E2777" t="s">
        <v>75</v>
      </c>
      <c r="F2777">
        <v>119999</v>
      </c>
    </row>
    <row r="2778" spans="1:6">
      <c r="A2778" t="s">
        <v>828</v>
      </c>
      <c r="B2778" t="s">
        <v>327</v>
      </c>
      <c r="C2778" t="s">
        <v>214</v>
      </c>
      <c r="D2778" t="s">
        <v>829</v>
      </c>
      <c r="E2778" t="s">
        <v>802</v>
      </c>
      <c r="F2778">
        <v>28916</v>
      </c>
    </row>
    <row r="2779" spans="1:6">
      <c r="A2779" t="s">
        <v>828</v>
      </c>
      <c r="B2779" t="s">
        <v>327</v>
      </c>
      <c r="C2779" t="s">
        <v>214</v>
      </c>
      <c r="D2779" t="s">
        <v>829</v>
      </c>
      <c r="E2779" t="s">
        <v>71</v>
      </c>
      <c r="F2779">
        <v>22703</v>
      </c>
    </row>
    <row r="2780" spans="1:6">
      <c r="A2780" t="s">
        <v>828</v>
      </c>
      <c r="B2780" t="s">
        <v>327</v>
      </c>
      <c r="C2780" t="s">
        <v>214</v>
      </c>
      <c r="D2780" t="s">
        <v>829</v>
      </c>
      <c r="E2780" t="s">
        <v>73</v>
      </c>
      <c r="F2780">
        <v>8571</v>
      </c>
    </row>
    <row r="2781" spans="1:6">
      <c r="A2781" t="s">
        <v>828</v>
      </c>
      <c r="B2781" t="s">
        <v>327</v>
      </c>
      <c r="C2781" t="s">
        <v>214</v>
      </c>
      <c r="D2781" t="s">
        <v>829</v>
      </c>
      <c r="E2781" t="s">
        <v>800</v>
      </c>
      <c r="F2781">
        <v>354</v>
      </c>
    </row>
    <row r="2782" spans="1:6">
      <c r="A2782" t="s">
        <v>828</v>
      </c>
      <c r="B2782" t="s">
        <v>327</v>
      </c>
      <c r="C2782" t="s">
        <v>214</v>
      </c>
      <c r="D2782" t="s">
        <v>836</v>
      </c>
      <c r="E2782" t="s">
        <v>70</v>
      </c>
      <c r="F2782">
        <v>1358788</v>
      </c>
    </row>
    <row r="2783" spans="1:6">
      <c r="A2783" t="s">
        <v>828</v>
      </c>
      <c r="B2783" t="s">
        <v>327</v>
      </c>
      <c r="C2783" t="s">
        <v>214</v>
      </c>
      <c r="D2783" t="s">
        <v>836</v>
      </c>
      <c r="E2783" t="s">
        <v>72</v>
      </c>
      <c r="F2783">
        <v>443340</v>
      </c>
    </row>
    <row r="2784" spans="1:6">
      <c r="A2784" t="s">
        <v>828</v>
      </c>
      <c r="B2784" t="s">
        <v>327</v>
      </c>
      <c r="C2784" t="s">
        <v>214</v>
      </c>
      <c r="D2784" t="s">
        <v>836</v>
      </c>
      <c r="E2784" t="s">
        <v>804</v>
      </c>
      <c r="F2784">
        <v>279028</v>
      </c>
    </row>
    <row r="2785" spans="1:6">
      <c r="A2785" t="s">
        <v>828</v>
      </c>
      <c r="B2785" t="s">
        <v>327</v>
      </c>
      <c r="C2785" t="s">
        <v>214</v>
      </c>
      <c r="D2785" t="s">
        <v>836</v>
      </c>
      <c r="E2785" t="s">
        <v>803</v>
      </c>
      <c r="F2785">
        <v>278556</v>
      </c>
    </row>
    <row r="2786" spans="1:6">
      <c r="A2786" t="s">
        <v>828</v>
      </c>
      <c r="B2786" t="s">
        <v>327</v>
      </c>
      <c r="C2786" t="s">
        <v>214</v>
      </c>
      <c r="D2786" t="s">
        <v>836</v>
      </c>
      <c r="E2786" t="s">
        <v>78</v>
      </c>
      <c r="F2786">
        <v>166090</v>
      </c>
    </row>
    <row r="2787" spans="1:6">
      <c r="A2787" t="s">
        <v>828</v>
      </c>
      <c r="B2787" t="s">
        <v>327</v>
      </c>
      <c r="C2787" t="s">
        <v>214</v>
      </c>
      <c r="D2787" t="s">
        <v>836</v>
      </c>
      <c r="E2787" t="s">
        <v>75</v>
      </c>
      <c r="F2787">
        <v>130640</v>
      </c>
    </row>
    <row r="2788" spans="1:6">
      <c r="A2788" t="s">
        <v>828</v>
      </c>
      <c r="B2788" t="s">
        <v>327</v>
      </c>
      <c r="C2788" t="s">
        <v>214</v>
      </c>
      <c r="D2788" t="s">
        <v>836</v>
      </c>
      <c r="E2788" t="s">
        <v>802</v>
      </c>
      <c r="F2788">
        <v>31371</v>
      </c>
    </row>
    <row r="2789" spans="1:6">
      <c r="A2789" t="s">
        <v>828</v>
      </c>
      <c r="B2789" t="s">
        <v>327</v>
      </c>
      <c r="C2789" t="s">
        <v>214</v>
      </c>
      <c r="D2789" t="s">
        <v>836</v>
      </c>
      <c r="E2789" t="s">
        <v>71</v>
      </c>
      <c r="F2789">
        <v>21708</v>
      </c>
    </row>
    <row r="2790" spans="1:6">
      <c r="A2790" t="s">
        <v>828</v>
      </c>
      <c r="B2790" t="s">
        <v>327</v>
      </c>
      <c r="C2790" t="s">
        <v>214</v>
      </c>
      <c r="D2790" t="s">
        <v>836</v>
      </c>
      <c r="E2790" t="s">
        <v>73</v>
      </c>
      <c r="F2790">
        <v>7743</v>
      </c>
    </row>
    <row r="2791" spans="1:6">
      <c r="A2791" t="s">
        <v>828</v>
      </c>
      <c r="B2791" t="s">
        <v>327</v>
      </c>
      <c r="C2791" t="s">
        <v>214</v>
      </c>
      <c r="D2791" t="s">
        <v>836</v>
      </c>
      <c r="E2791" t="s">
        <v>800</v>
      </c>
      <c r="F2791">
        <v>312</v>
      </c>
    </row>
    <row r="2792" spans="1:6">
      <c r="A2792" t="s">
        <v>828</v>
      </c>
      <c r="B2792" t="s">
        <v>327</v>
      </c>
      <c r="C2792" t="s">
        <v>214</v>
      </c>
      <c r="D2792" t="s">
        <v>628</v>
      </c>
      <c r="E2792" t="s">
        <v>70</v>
      </c>
      <c r="F2792">
        <v>12</v>
      </c>
    </row>
    <row r="2793" spans="1:6">
      <c r="A2793" t="s">
        <v>828</v>
      </c>
      <c r="B2793" t="s">
        <v>327</v>
      </c>
      <c r="C2793" t="s">
        <v>214</v>
      </c>
      <c r="D2793" t="s">
        <v>628</v>
      </c>
      <c r="E2793" t="s">
        <v>72</v>
      </c>
      <c r="F2793">
        <v>12</v>
      </c>
    </row>
    <row r="2794" spans="1:6">
      <c r="A2794" t="s">
        <v>828</v>
      </c>
      <c r="B2794" t="s">
        <v>327</v>
      </c>
      <c r="C2794" t="s">
        <v>827</v>
      </c>
      <c r="D2794" t="s">
        <v>580</v>
      </c>
      <c r="E2794" t="s">
        <v>70</v>
      </c>
      <c r="F2794">
        <v>1</v>
      </c>
    </row>
    <row r="2795" spans="1:6">
      <c r="A2795" t="s">
        <v>828</v>
      </c>
      <c r="B2795" t="s">
        <v>327</v>
      </c>
      <c r="C2795" t="s">
        <v>827</v>
      </c>
      <c r="D2795" t="s">
        <v>580</v>
      </c>
      <c r="E2795" t="s">
        <v>72</v>
      </c>
      <c r="F2795">
        <v>1</v>
      </c>
    </row>
    <row r="2796" spans="1:6">
      <c r="A2796" t="s">
        <v>828</v>
      </c>
      <c r="B2796" t="s">
        <v>327</v>
      </c>
      <c r="C2796" t="s">
        <v>827</v>
      </c>
      <c r="D2796" t="s">
        <v>628</v>
      </c>
      <c r="E2796" t="s">
        <v>70</v>
      </c>
      <c r="F2796">
        <v>13</v>
      </c>
    </row>
    <row r="2797" spans="1:6">
      <c r="A2797" t="s">
        <v>828</v>
      </c>
      <c r="B2797" t="s">
        <v>327</v>
      </c>
      <c r="C2797" t="s">
        <v>827</v>
      </c>
      <c r="D2797" t="s">
        <v>628</v>
      </c>
      <c r="E2797" t="s">
        <v>72</v>
      </c>
      <c r="F2797">
        <v>13</v>
      </c>
    </row>
    <row r="2798" spans="1:6">
      <c r="A2798" t="s">
        <v>828</v>
      </c>
      <c r="B2798" t="s">
        <v>484</v>
      </c>
      <c r="C2798" t="s">
        <v>215</v>
      </c>
      <c r="D2798" t="s">
        <v>580</v>
      </c>
      <c r="E2798" t="s">
        <v>70</v>
      </c>
      <c r="F2798">
        <v>156246</v>
      </c>
    </row>
    <row r="2799" spans="1:6">
      <c r="A2799" t="s">
        <v>828</v>
      </c>
      <c r="B2799" t="s">
        <v>484</v>
      </c>
      <c r="C2799" t="s">
        <v>215</v>
      </c>
      <c r="D2799" t="s">
        <v>580</v>
      </c>
      <c r="E2799" t="s">
        <v>72</v>
      </c>
      <c r="F2799">
        <v>57727</v>
      </c>
    </row>
    <row r="2800" spans="1:6">
      <c r="A2800" t="s">
        <v>828</v>
      </c>
      <c r="B2800" t="s">
        <v>484</v>
      </c>
      <c r="C2800" t="s">
        <v>215</v>
      </c>
      <c r="D2800" t="s">
        <v>580</v>
      </c>
      <c r="E2800" t="s">
        <v>804</v>
      </c>
      <c r="F2800">
        <v>30641</v>
      </c>
    </row>
    <row r="2801" spans="1:6">
      <c r="A2801" t="s">
        <v>828</v>
      </c>
      <c r="B2801" t="s">
        <v>484</v>
      </c>
      <c r="C2801" t="s">
        <v>215</v>
      </c>
      <c r="D2801" t="s">
        <v>580</v>
      </c>
      <c r="E2801" t="s">
        <v>803</v>
      </c>
      <c r="F2801">
        <v>33043</v>
      </c>
    </row>
    <row r="2802" spans="1:6">
      <c r="A2802" t="s">
        <v>828</v>
      </c>
      <c r="B2802" t="s">
        <v>484</v>
      </c>
      <c r="C2802" t="s">
        <v>215</v>
      </c>
      <c r="D2802" t="s">
        <v>580</v>
      </c>
      <c r="E2802" t="s">
        <v>78</v>
      </c>
      <c r="F2802">
        <v>21264</v>
      </c>
    </row>
    <row r="2803" spans="1:6">
      <c r="A2803" t="s">
        <v>828</v>
      </c>
      <c r="B2803" t="s">
        <v>484</v>
      </c>
      <c r="C2803" t="s">
        <v>215</v>
      </c>
      <c r="D2803" t="s">
        <v>580</v>
      </c>
      <c r="E2803" t="s">
        <v>75</v>
      </c>
      <c r="F2803">
        <v>9364</v>
      </c>
    </row>
    <row r="2804" spans="1:6">
      <c r="A2804" t="s">
        <v>828</v>
      </c>
      <c r="B2804" t="s">
        <v>484</v>
      </c>
      <c r="C2804" t="s">
        <v>215</v>
      </c>
      <c r="D2804" t="s">
        <v>580</v>
      </c>
      <c r="E2804" t="s">
        <v>802</v>
      </c>
      <c r="F2804">
        <v>1108</v>
      </c>
    </row>
    <row r="2805" spans="1:6">
      <c r="A2805" t="s">
        <v>828</v>
      </c>
      <c r="B2805" t="s">
        <v>484</v>
      </c>
      <c r="C2805" t="s">
        <v>215</v>
      </c>
      <c r="D2805" t="s">
        <v>580</v>
      </c>
      <c r="E2805" t="s">
        <v>71</v>
      </c>
      <c r="F2805">
        <v>2315</v>
      </c>
    </row>
    <row r="2806" spans="1:6">
      <c r="A2806" t="s">
        <v>828</v>
      </c>
      <c r="B2806" t="s">
        <v>484</v>
      </c>
      <c r="C2806" t="s">
        <v>215</v>
      </c>
      <c r="D2806" t="s">
        <v>580</v>
      </c>
      <c r="E2806" t="s">
        <v>73</v>
      </c>
      <c r="F2806">
        <v>736</v>
      </c>
    </row>
    <row r="2807" spans="1:6">
      <c r="A2807" t="s">
        <v>828</v>
      </c>
      <c r="B2807" t="s">
        <v>484</v>
      </c>
      <c r="C2807" t="s">
        <v>215</v>
      </c>
      <c r="D2807" t="s">
        <v>580</v>
      </c>
      <c r="E2807" t="s">
        <v>800</v>
      </c>
      <c r="F2807">
        <v>48</v>
      </c>
    </row>
    <row r="2808" spans="1:6">
      <c r="A2808" t="s">
        <v>828</v>
      </c>
      <c r="B2808" t="s">
        <v>484</v>
      </c>
      <c r="C2808" t="s">
        <v>215</v>
      </c>
      <c r="D2808" t="s">
        <v>579</v>
      </c>
      <c r="E2808" t="s">
        <v>70</v>
      </c>
      <c r="F2808">
        <v>801266</v>
      </c>
    </row>
    <row r="2809" spans="1:6">
      <c r="A2809" t="s">
        <v>828</v>
      </c>
      <c r="B2809" t="s">
        <v>484</v>
      </c>
      <c r="C2809" t="s">
        <v>215</v>
      </c>
      <c r="D2809" t="s">
        <v>579</v>
      </c>
      <c r="E2809" t="s">
        <v>72</v>
      </c>
      <c r="F2809">
        <v>297672</v>
      </c>
    </row>
    <row r="2810" spans="1:6">
      <c r="A2810" t="s">
        <v>828</v>
      </c>
      <c r="B2810" t="s">
        <v>484</v>
      </c>
      <c r="C2810" t="s">
        <v>215</v>
      </c>
      <c r="D2810" t="s">
        <v>579</v>
      </c>
      <c r="E2810" t="s">
        <v>804</v>
      </c>
      <c r="F2810">
        <v>170583</v>
      </c>
    </row>
    <row r="2811" spans="1:6">
      <c r="A2811" t="s">
        <v>828</v>
      </c>
      <c r="B2811" t="s">
        <v>484</v>
      </c>
      <c r="C2811" t="s">
        <v>215</v>
      </c>
      <c r="D2811" t="s">
        <v>579</v>
      </c>
      <c r="E2811" t="s">
        <v>803</v>
      </c>
      <c r="F2811">
        <v>166594</v>
      </c>
    </row>
    <row r="2812" spans="1:6">
      <c r="A2812" t="s">
        <v>828</v>
      </c>
      <c r="B2812" t="s">
        <v>484</v>
      </c>
      <c r="C2812" t="s">
        <v>215</v>
      </c>
      <c r="D2812" t="s">
        <v>579</v>
      </c>
      <c r="E2812" t="s">
        <v>78</v>
      </c>
      <c r="F2812">
        <v>91594</v>
      </c>
    </row>
    <row r="2813" spans="1:6">
      <c r="A2813" t="s">
        <v>828</v>
      </c>
      <c r="B2813" t="s">
        <v>484</v>
      </c>
      <c r="C2813" t="s">
        <v>215</v>
      </c>
      <c r="D2813" t="s">
        <v>579</v>
      </c>
      <c r="E2813" t="s">
        <v>75</v>
      </c>
      <c r="F2813">
        <v>49890</v>
      </c>
    </row>
    <row r="2814" spans="1:6">
      <c r="A2814" t="s">
        <v>828</v>
      </c>
      <c r="B2814" t="s">
        <v>484</v>
      </c>
      <c r="C2814" t="s">
        <v>215</v>
      </c>
      <c r="D2814" t="s">
        <v>579</v>
      </c>
      <c r="E2814" t="s">
        <v>802</v>
      </c>
      <c r="F2814">
        <v>8448</v>
      </c>
    </row>
    <row r="2815" spans="1:6">
      <c r="A2815" t="s">
        <v>828</v>
      </c>
      <c r="B2815" t="s">
        <v>484</v>
      </c>
      <c r="C2815" t="s">
        <v>215</v>
      </c>
      <c r="D2815" t="s">
        <v>579</v>
      </c>
      <c r="E2815" t="s">
        <v>71</v>
      </c>
      <c r="F2815">
        <v>13384</v>
      </c>
    </row>
    <row r="2816" spans="1:6">
      <c r="A2816" t="s">
        <v>828</v>
      </c>
      <c r="B2816" t="s">
        <v>484</v>
      </c>
      <c r="C2816" t="s">
        <v>215</v>
      </c>
      <c r="D2816" t="s">
        <v>579</v>
      </c>
      <c r="E2816" t="s">
        <v>73</v>
      </c>
      <c r="F2816">
        <v>2937</v>
      </c>
    </row>
    <row r="2817" spans="1:6">
      <c r="A2817" t="s">
        <v>828</v>
      </c>
      <c r="B2817" t="s">
        <v>484</v>
      </c>
      <c r="C2817" t="s">
        <v>215</v>
      </c>
      <c r="D2817" t="s">
        <v>579</v>
      </c>
      <c r="E2817" t="s">
        <v>800</v>
      </c>
      <c r="F2817">
        <v>164</v>
      </c>
    </row>
    <row r="2818" spans="1:6">
      <c r="A2818" t="s">
        <v>828</v>
      </c>
      <c r="B2818" t="s">
        <v>484</v>
      </c>
      <c r="C2818" t="s">
        <v>215</v>
      </c>
      <c r="D2818" t="s">
        <v>578</v>
      </c>
      <c r="E2818" t="s">
        <v>70</v>
      </c>
      <c r="F2818">
        <v>860925</v>
      </c>
    </row>
    <row r="2819" spans="1:6">
      <c r="A2819" t="s">
        <v>828</v>
      </c>
      <c r="B2819" t="s">
        <v>484</v>
      </c>
      <c r="C2819" t="s">
        <v>215</v>
      </c>
      <c r="D2819" t="s">
        <v>578</v>
      </c>
      <c r="E2819" t="s">
        <v>72</v>
      </c>
      <c r="F2819">
        <v>301857</v>
      </c>
    </row>
    <row r="2820" spans="1:6">
      <c r="A2820" t="s">
        <v>828</v>
      </c>
      <c r="B2820" t="s">
        <v>484</v>
      </c>
      <c r="C2820" t="s">
        <v>215</v>
      </c>
      <c r="D2820" t="s">
        <v>578</v>
      </c>
      <c r="E2820" t="s">
        <v>804</v>
      </c>
      <c r="F2820">
        <v>182506</v>
      </c>
    </row>
    <row r="2821" spans="1:6">
      <c r="A2821" t="s">
        <v>828</v>
      </c>
      <c r="B2821" t="s">
        <v>484</v>
      </c>
      <c r="C2821" t="s">
        <v>215</v>
      </c>
      <c r="D2821" t="s">
        <v>578</v>
      </c>
      <c r="E2821" t="s">
        <v>803</v>
      </c>
      <c r="F2821">
        <v>181180</v>
      </c>
    </row>
    <row r="2822" spans="1:6">
      <c r="A2822" t="s">
        <v>828</v>
      </c>
      <c r="B2822" t="s">
        <v>484</v>
      </c>
      <c r="C2822" t="s">
        <v>215</v>
      </c>
      <c r="D2822" t="s">
        <v>578</v>
      </c>
      <c r="E2822" t="s">
        <v>78</v>
      </c>
      <c r="F2822">
        <v>103495</v>
      </c>
    </row>
    <row r="2823" spans="1:6">
      <c r="A2823" t="s">
        <v>828</v>
      </c>
      <c r="B2823" t="s">
        <v>484</v>
      </c>
      <c r="C2823" t="s">
        <v>215</v>
      </c>
      <c r="D2823" t="s">
        <v>578</v>
      </c>
      <c r="E2823" t="s">
        <v>75</v>
      </c>
      <c r="F2823">
        <v>63027</v>
      </c>
    </row>
    <row r="2824" spans="1:6">
      <c r="A2824" t="s">
        <v>828</v>
      </c>
      <c r="B2824" t="s">
        <v>484</v>
      </c>
      <c r="C2824" t="s">
        <v>215</v>
      </c>
      <c r="D2824" t="s">
        <v>578</v>
      </c>
      <c r="E2824" t="s">
        <v>802</v>
      </c>
      <c r="F2824">
        <v>10840</v>
      </c>
    </row>
    <row r="2825" spans="1:6">
      <c r="A2825" t="s">
        <v>828</v>
      </c>
      <c r="B2825" t="s">
        <v>484</v>
      </c>
      <c r="C2825" t="s">
        <v>215</v>
      </c>
      <c r="D2825" t="s">
        <v>578</v>
      </c>
      <c r="E2825" t="s">
        <v>71</v>
      </c>
      <c r="F2825">
        <v>14853</v>
      </c>
    </row>
    <row r="2826" spans="1:6">
      <c r="A2826" t="s">
        <v>828</v>
      </c>
      <c r="B2826" t="s">
        <v>484</v>
      </c>
      <c r="C2826" t="s">
        <v>215</v>
      </c>
      <c r="D2826" t="s">
        <v>578</v>
      </c>
      <c r="E2826" t="s">
        <v>73</v>
      </c>
      <c r="F2826">
        <v>2958</v>
      </c>
    </row>
    <row r="2827" spans="1:6">
      <c r="A2827" t="s">
        <v>828</v>
      </c>
      <c r="B2827" t="s">
        <v>484</v>
      </c>
      <c r="C2827" t="s">
        <v>215</v>
      </c>
      <c r="D2827" t="s">
        <v>578</v>
      </c>
      <c r="E2827" t="s">
        <v>800</v>
      </c>
      <c r="F2827">
        <v>209</v>
      </c>
    </row>
    <row r="2828" spans="1:6">
      <c r="A2828" t="s">
        <v>828</v>
      </c>
      <c r="B2828" t="s">
        <v>484</v>
      </c>
      <c r="C2828" t="s">
        <v>215</v>
      </c>
      <c r="D2828" t="s">
        <v>835</v>
      </c>
      <c r="E2828" t="s">
        <v>70</v>
      </c>
      <c r="F2828">
        <v>713557</v>
      </c>
    </row>
    <row r="2829" spans="1:6">
      <c r="A2829" t="s">
        <v>828</v>
      </c>
      <c r="B2829" t="s">
        <v>484</v>
      </c>
      <c r="C2829" t="s">
        <v>215</v>
      </c>
      <c r="D2829" t="s">
        <v>835</v>
      </c>
      <c r="E2829" t="s">
        <v>72</v>
      </c>
      <c r="F2829">
        <v>243667</v>
      </c>
    </row>
    <row r="2830" spans="1:6">
      <c r="A2830" t="s">
        <v>828</v>
      </c>
      <c r="B2830" t="s">
        <v>484</v>
      </c>
      <c r="C2830" t="s">
        <v>215</v>
      </c>
      <c r="D2830" t="s">
        <v>835</v>
      </c>
      <c r="E2830" t="s">
        <v>804</v>
      </c>
      <c r="F2830">
        <v>149750</v>
      </c>
    </row>
    <row r="2831" spans="1:6">
      <c r="A2831" t="s">
        <v>828</v>
      </c>
      <c r="B2831" t="s">
        <v>484</v>
      </c>
      <c r="C2831" t="s">
        <v>215</v>
      </c>
      <c r="D2831" t="s">
        <v>835</v>
      </c>
      <c r="E2831" t="s">
        <v>803</v>
      </c>
      <c r="F2831">
        <v>148191</v>
      </c>
    </row>
    <row r="2832" spans="1:6">
      <c r="A2832" t="s">
        <v>828</v>
      </c>
      <c r="B2832" t="s">
        <v>484</v>
      </c>
      <c r="C2832" t="s">
        <v>215</v>
      </c>
      <c r="D2832" t="s">
        <v>835</v>
      </c>
      <c r="E2832" t="s">
        <v>78</v>
      </c>
      <c r="F2832">
        <v>90697</v>
      </c>
    </row>
    <row r="2833" spans="1:6">
      <c r="A2833" t="s">
        <v>828</v>
      </c>
      <c r="B2833" t="s">
        <v>484</v>
      </c>
      <c r="C2833" t="s">
        <v>215</v>
      </c>
      <c r="D2833" t="s">
        <v>835</v>
      </c>
      <c r="E2833" t="s">
        <v>75</v>
      </c>
      <c r="F2833">
        <v>56559</v>
      </c>
    </row>
    <row r="2834" spans="1:6">
      <c r="A2834" t="s">
        <v>828</v>
      </c>
      <c r="B2834" t="s">
        <v>484</v>
      </c>
      <c r="C2834" t="s">
        <v>215</v>
      </c>
      <c r="D2834" t="s">
        <v>835</v>
      </c>
      <c r="E2834" t="s">
        <v>802</v>
      </c>
      <c r="F2834">
        <v>9983</v>
      </c>
    </row>
    <row r="2835" spans="1:6">
      <c r="A2835" t="s">
        <v>828</v>
      </c>
      <c r="B2835" t="s">
        <v>484</v>
      </c>
      <c r="C2835" t="s">
        <v>215</v>
      </c>
      <c r="D2835" t="s">
        <v>835</v>
      </c>
      <c r="E2835" t="s">
        <v>71</v>
      </c>
      <c r="F2835">
        <v>11474</v>
      </c>
    </row>
    <row r="2836" spans="1:6">
      <c r="A2836" t="s">
        <v>828</v>
      </c>
      <c r="B2836" t="s">
        <v>484</v>
      </c>
      <c r="C2836" t="s">
        <v>215</v>
      </c>
      <c r="D2836" t="s">
        <v>835</v>
      </c>
      <c r="E2836" t="s">
        <v>73</v>
      </c>
      <c r="F2836">
        <v>3082</v>
      </c>
    </row>
    <row r="2837" spans="1:6">
      <c r="A2837" t="s">
        <v>828</v>
      </c>
      <c r="B2837" t="s">
        <v>484</v>
      </c>
      <c r="C2837" t="s">
        <v>215</v>
      </c>
      <c r="D2837" t="s">
        <v>835</v>
      </c>
      <c r="E2837" t="s">
        <v>800</v>
      </c>
      <c r="F2837">
        <v>154</v>
      </c>
    </row>
    <row r="2838" spans="1:6">
      <c r="A2838" t="s">
        <v>828</v>
      </c>
      <c r="B2838" t="s">
        <v>484</v>
      </c>
      <c r="C2838" t="s">
        <v>215</v>
      </c>
      <c r="D2838" t="s">
        <v>834</v>
      </c>
      <c r="E2838" t="s">
        <v>70</v>
      </c>
      <c r="F2838">
        <v>609934</v>
      </c>
    </row>
    <row r="2839" spans="1:6">
      <c r="A2839" t="s">
        <v>828</v>
      </c>
      <c r="B2839" t="s">
        <v>484</v>
      </c>
      <c r="C2839" t="s">
        <v>215</v>
      </c>
      <c r="D2839" t="s">
        <v>834</v>
      </c>
      <c r="E2839" t="s">
        <v>72</v>
      </c>
      <c r="F2839">
        <v>201446</v>
      </c>
    </row>
    <row r="2840" spans="1:6">
      <c r="A2840" t="s">
        <v>828</v>
      </c>
      <c r="B2840" t="s">
        <v>484</v>
      </c>
      <c r="C2840" t="s">
        <v>215</v>
      </c>
      <c r="D2840" t="s">
        <v>834</v>
      </c>
      <c r="E2840" t="s">
        <v>804</v>
      </c>
      <c r="F2840">
        <v>125553</v>
      </c>
    </row>
    <row r="2841" spans="1:6">
      <c r="A2841" t="s">
        <v>828</v>
      </c>
      <c r="B2841" t="s">
        <v>484</v>
      </c>
      <c r="C2841" t="s">
        <v>215</v>
      </c>
      <c r="D2841" t="s">
        <v>834</v>
      </c>
      <c r="E2841" t="s">
        <v>803</v>
      </c>
      <c r="F2841">
        <v>121652</v>
      </c>
    </row>
    <row r="2842" spans="1:6">
      <c r="A2842" t="s">
        <v>828</v>
      </c>
      <c r="B2842" t="s">
        <v>484</v>
      </c>
      <c r="C2842" t="s">
        <v>215</v>
      </c>
      <c r="D2842" t="s">
        <v>834</v>
      </c>
      <c r="E2842" t="s">
        <v>78</v>
      </c>
      <c r="F2842">
        <v>84743</v>
      </c>
    </row>
    <row r="2843" spans="1:6">
      <c r="A2843" t="s">
        <v>828</v>
      </c>
      <c r="B2843" t="s">
        <v>484</v>
      </c>
      <c r="C2843" t="s">
        <v>215</v>
      </c>
      <c r="D2843" t="s">
        <v>834</v>
      </c>
      <c r="E2843" t="s">
        <v>75</v>
      </c>
      <c r="F2843">
        <v>53950</v>
      </c>
    </row>
    <row r="2844" spans="1:6">
      <c r="A2844" t="s">
        <v>828</v>
      </c>
      <c r="B2844" t="s">
        <v>484</v>
      </c>
      <c r="C2844" t="s">
        <v>215</v>
      </c>
      <c r="D2844" t="s">
        <v>834</v>
      </c>
      <c r="E2844" t="s">
        <v>802</v>
      </c>
      <c r="F2844">
        <v>10188</v>
      </c>
    </row>
    <row r="2845" spans="1:6">
      <c r="A2845" t="s">
        <v>828</v>
      </c>
      <c r="B2845" t="s">
        <v>484</v>
      </c>
      <c r="C2845" t="s">
        <v>215</v>
      </c>
      <c r="D2845" t="s">
        <v>834</v>
      </c>
      <c r="E2845" t="s">
        <v>71</v>
      </c>
      <c r="F2845">
        <v>9017</v>
      </c>
    </row>
    <row r="2846" spans="1:6">
      <c r="A2846" t="s">
        <v>828</v>
      </c>
      <c r="B2846" t="s">
        <v>484</v>
      </c>
      <c r="C2846" t="s">
        <v>215</v>
      </c>
      <c r="D2846" t="s">
        <v>834</v>
      </c>
      <c r="E2846" t="s">
        <v>73</v>
      </c>
      <c r="F2846">
        <v>3304</v>
      </c>
    </row>
    <row r="2847" spans="1:6">
      <c r="A2847" t="s">
        <v>828</v>
      </c>
      <c r="B2847" t="s">
        <v>484</v>
      </c>
      <c r="C2847" t="s">
        <v>215</v>
      </c>
      <c r="D2847" t="s">
        <v>834</v>
      </c>
      <c r="E2847" t="s">
        <v>800</v>
      </c>
      <c r="F2847">
        <v>81</v>
      </c>
    </row>
    <row r="2848" spans="1:6">
      <c r="A2848" t="s">
        <v>828</v>
      </c>
      <c r="B2848" t="s">
        <v>484</v>
      </c>
      <c r="C2848" t="s">
        <v>215</v>
      </c>
      <c r="D2848" t="s">
        <v>833</v>
      </c>
      <c r="E2848" t="s">
        <v>70</v>
      </c>
      <c r="F2848">
        <v>626548</v>
      </c>
    </row>
    <row r="2849" spans="1:6">
      <c r="A2849" t="s">
        <v>828</v>
      </c>
      <c r="B2849" t="s">
        <v>484</v>
      </c>
      <c r="C2849" t="s">
        <v>215</v>
      </c>
      <c r="D2849" t="s">
        <v>833</v>
      </c>
      <c r="E2849" t="s">
        <v>72</v>
      </c>
      <c r="F2849">
        <v>197002</v>
      </c>
    </row>
    <row r="2850" spans="1:6">
      <c r="A2850" t="s">
        <v>828</v>
      </c>
      <c r="B2850" t="s">
        <v>484</v>
      </c>
      <c r="C2850" t="s">
        <v>215</v>
      </c>
      <c r="D2850" t="s">
        <v>833</v>
      </c>
      <c r="E2850" t="s">
        <v>804</v>
      </c>
      <c r="F2850">
        <v>128711</v>
      </c>
    </row>
    <row r="2851" spans="1:6">
      <c r="A2851" t="s">
        <v>828</v>
      </c>
      <c r="B2851" t="s">
        <v>484</v>
      </c>
      <c r="C2851" t="s">
        <v>215</v>
      </c>
      <c r="D2851" t="s">
        <v>833</v>
      </c>
      <c r="E2851" t="s">
        <v>803</v>
      </c>
      <c r="F2851">
        <v>121431</v>
      </c>
    </row>
    <row r="2852" spans="1:6">
      <c r="A2852" t="s">
        <v>828</v>
      </c>
      <c r="B2852" t="s">
        <v>484</v>
      </c>
      <c r="C2852" t="s">
        <v>215</v>
      </c>
      <c r="D2852" t="s">
        <v>833</v>
      </c>
      <c r="E2852" t="s">
        <v>78</v>
      </c>
      <c r="F2852">
        <v>104854</v>
      </c>
    </row>
    <row r="2853" spans="1:6">
      <c r="A2853" t="s">
        <v>828</v>
      </c>
      <c r="B2853" t="s">
        <v>484</v>
      </c>
      <c r="C2853" t="s">
        <v>215</v>
      </c>
      <c r="D2853" t="s">
        <v>833</v>
      </c>
      <c r="E2853" t="s">
        <v>75</v>
      </c>
      <c r="F2853">
        <v>48706</v>
      </c>
    </row>
    <row r="2854" spans="1:6">
      <c r="A2854" t="s">
        <v>828</v>
      </c>
      <c r="B2854" t="s">
        <v>484</v>
      </c>
      <c r="C2854" t="s">
        <v>215</v>
      </c>
      <c r="D2854" t="s">
        <v>833</v>
      </c>
      <c r="E2854" t="s">
        <v>802</v>
      </c>
      <c r="F2854">
        <v>8806</v>
      </c>
    </row>
    <row r="2855" spans="1:6">
      <c r="A2855" t="s">
        <v>828</v>
      </c>
      <c r="B2855" t="s">
        <v>484</v>
      </c>
      <c r="C2855" t="s">
        <v>215</v>
      </c>
      <c r="D2855" t="s">
        <v>833</v>
      </c>
      <c r="E2855" t="s">
        <v>71</v>
      </c>
      <c r="F2855">
        <v>12312</v>
      </c>
    </row>
    <row r="2856" spans="1:6">
      <c r="A2856" t="s">
        <v>828</v>
      </c>
      <c r="B2856" t="s">
        <v>484</v>
      </c>
      <c r="C2856" t="s">
        <v>215</v>
      </c>
      <c r="D2856" t="s">
        <v>833</v>
      </c>
      <c r="E2856" t="s">
        <v>73</v>
      </c>
      <c r="F2856">
        <v>4607</v>
      </c>
    </row>
    <row r="2857" spans="1:6">
      <c r="A2857" t="s">
        <v>828</v>
      </c>
      <c r="B2857" t="s">
        <v>484</v>
      </c>
      <c r="C2857" t="s">
        <v>215</v>
      </c>
      <c r="D2857" t="s">
        <v>833</v>
      </c>
      <c r="E2857" t="s">
        <v>800</v>
      </c>
      <c r="F2857">
        <v>119</v>
      </c>
    </row>
    <row r="2858" spans="1:6">
      <c r="A2858" t="s">
        <v>828</v>
      </c>
      <c r="B2858" t="s">
        <v>484</v>
      </c>
      <c r="C2858" t="s">
        <v>215</v>
      </c>
      <c r="D2858" t="s">
        <v>832</v>
      </c>
      <c r="E2858" t="s">
        <v>70</v>
      </c>
      <c r="F2858">
        <v>870687</v>
      </c>
    </row>
    <row r="2859" spans="1:6">
      <c r="A2859" t="s">
        <v>828</v>
      </c>
      <c r="B2859" t="s">
        <v>484</v>
      </c>
      <c r="C2859" t="s">
        <v>215</v>
      </c>
      <c r="D2859" t="s">
        <v>832</v>
      </c>
      <c r="E2859" t="s">
        <v>72</v>
      </c>
      <c r="F2859">
        <v>292539</v>
      </c>
    </row>
    <row r="2860" spans="1:6">
      <c r="A2860" t="s">
        <v>828</v>
      </c>
      <c r="B2860" t="s">
        <v>484</v>
      </c>
      <c r="C2860" t="s">
        <v>215</v>
      </c>
      <c r="D2860" t="s">
        <v>832</v>
      </c>
      <c r="E2860" t="s">
        <v>804</v>
      </c>
      <c r="F2860">
        <v>191168</v>
      </c>
    </row>
    <row r="2861" spans="1:6">
      <c r="A2861" t="s">
        <v>828</v>
      </c>
      <c r="B2861" t="s">
        <v>484</v>
      </c>
      <c r="C2861" t="s">
        <v>215</v>
      </c>
      <c r="D2861" t="s">
        <v>832</v>
      </c>
      <c r="E2861" t="s">
        <v>803</v>
      </c>
      <c r="F2861">
        <v>165683</v>
      </c>
    </row>
    <row r="2862" spans="1:6">
      <c r="A2862" t="s">
        <v>828</v>
      </c>
      <c r="B2862" t="s">
        <v>484</v>
      </c>
      <c r="C2862" t="s">
        <v>215</v>
      </c>
      <c r="D2862" t="s">
        <v>832</v>
      </c>
      <c r="E2862" t="s">
        <v>78</v>
      </c>
      <c r="F2862">
        <v>125340</v>
      </c>
    </row>
    <row r="2863" spans="1:6">
      <c r="A2863" t="s">
        <v>828</v>
      </c>
      <c r="B2863" t="s">
        <v>484</v>
      </c>
      <c r="C2863" t="s">
        <v>215</v>
      </c>
      <c r="D2863" t="s">
        <v>832</v>
      </c>
      <c r="E2863" t="s">
        <v>75</v>
      </c>
      <c r="F2863">
        <v>59757</v>
      </c>
    </row>
    <row r="2864" spans="1:6">
      <c r="A2864" t="s">
        <v>828</v>
      </c>
      <c r="B2864" t="s">
        <v>484</v>
      </c>
      <c r="C2864" t="s">
        <v>215</v>
      </c>
      <c r="D2864" t="s">
        <v>832</v>
      </c>
      <c r="E2864" t="s">
        <v>802</v>
      </c>
      <c r="F2864">
        <v>11197</v>
      </c>
    </row>
    <row r="2865" spans="1:6">
      <c r="A2865" t="s">
        <v>828</v>
      </c>
      <c r="B2865" t="s">
        <v>484</v>
      </c>
      <c r="C2865" t="s">
        <v>215</v>
      </c>
      <c r="D2865" t="s">
        <v>832</v>
      </c>
      <c r="E2865" t="s">
        <v>71</v>
      </c>
      <c r="F2865">
        <v>18201</v>
      </c>
    </row>
    <row r="2866" spans="1:6">
      <c r="A2866" t="s">
        <v>828</v>
      </c>
      <c r="B2866" t="s">
        <v>484</v>
      </c>
      <c r="C2866" t="s">
        <v>215</v>
      </c>
      <c r="D2866" t="s">
        <v>832</v>
      </c>
      <c r="E2866" t="s">
        <v>73</v>
      </c>
      <c r="F2866">
        <v>6574</v>
      </c>
    </row>
    <row r="2867" spans="1:6">
      <c r="A2867" t="s">
        <v>828</v>
      </c>
      <c r="B2867" t="s">
        <v>484</v>
      </c>
      <c r="C2867" t="s">
        <v>215</v>
      </c>
      <c r="D2867" t="s">
        <v>832</v>
      </c>
      <c r="E2867" t="s">
        <v>800</v>
      </c>
      <c r="F2867">
        <v>228</v>
      </c>
    </row>
    <row r="2868" spans="1:6">
      <c r="A2868" t="s">
        <v>828</v>
      </c>
      <c r="B2868" t="s">
        <v>484</v>
      </c>
      <c r="C2868" t="s">
        <v>215</v>
      </c>
      <c r="D2868" t="s">
        <v>831</v>
      </c>
      <c r="E2868" t="s">
        <v>70</v>
      </c>
      <c r="F2868">
        <v>894762</v>
      </c>
    </row>
    <row r="2869" spans="1:6">
      <c r="A2869" t="s">
        <v>828</v>
      </c>
      <c r="B2869" t="s">
        <v>484</v>
      </c>
      <c r="C2869" t="s">
        <v>215</v>
      </c>
      <c r="D2869" t="s">
        <v>831</v>
      </c>
      <c r="E2869" t="s">
        <v>72</v>
      </c>
      <c r="F2869">
        <v>315922</v>
      </c>
    </row>
    <row r="2870" spans="1:6">
      <c r="A2870" t="s">
        <v>828</v>
      </c>
      <c r="B2870" t="s">
        <v>484</v>
      </c>
      <c r="C2870" t="s">
        <v>215</v>
      </c>
      <c r="D2870" t="s">
        <v>831</v>
      </c>
      <c r="E2870" t="s">
        <v>804</v>
      </c>
      <c r="F2870">
        <v>197969</v>
      </c>
    </row>
    <row r="2871" spans="1:6">
      <c r="A2871" t="s">
        <v>828</v>
      </c>
      <c r="B2871" t="s">
        <v>484</v>
      </c>
      <c r="C2871" t="s">
        <v>215</v>
      </c>
      <c r="D2871" t="s">
        <v>831</v>
      </c>
      <c r="E2871" t="s">
        <v>803</v>
      </c>
      <c r="F2871">
        <v>170920</v>
      </c>
    </row>
    <row r="2872" spans="1:6">
      <c r="A2872" t="s">
        <v>828</v>
      </c>
      <c r="B2872" t="s">
        <v>484</v>
      </c>
      <c r="C2872" t="s">
        <v>215</v>
      </c>
      <c r="D2872" t="s">
        <v>831</v>
      </c>
      <c r="E2872" t="s">
        <v>78</v>
      </c>
      <c r="F2872">
        <v>116972</v>
      </c>
    </row>
    <row r="2873" spans="1:6">
      <c r="A2873" t="s">
        <v>828</v>
      </c>
      <c r="B2873" t="s">
        <v>484</v>
      </c>
      <c r="C2873" t="s">
        <v>215</v>
      </c>
      <c r="D2873" t="s">
        <v>831</v>
      </c>
      <c r="E2873" t="s">
        <v>75</v>
      </c>
      <c r="F2873">
        <v>59196</v>
      </c>
    </row>
    <row r="2874" spans="1:6">
      <c r="A2874" t="s">
        <v>828</v>
      </c>
      <c r="B2874" t="s">
        <v>484</v>
      </c>
      <c r="C2874" t="s">
        <v>215</v>
      </c>
      <c r="D2874" t="s">
        <v>831</v>
      </c>
      <c r="E2874" t="s">
        <v>802</v>
      </c>
      <c r="F2874">
        <v>10685</v>
      </c>
    </row>
    <row r="2875" spans="1:6">
      <c r="A2875" t="s">
        <v>828</v>
      </c>
      <c r="B2875" t="s">
        <v>484</v>
      </c>
      <c r="C2875" t="s">
        <v>215</v>
      </c>
      <c r="D2875" t="s">
        <v>831</v>
      </c>
      <c r="E2875" t="s">
        <v>71</v>
      </c>
      <c r="F2875">
        <v>16995</v>
      </c>
    </row>
    <row r="2876" spans="1:6">
      <c r="A2876" t="s">
        <v>828</v>
      </c>
      <c r="B2876" t="s">
        <v>484</v>
      </c>
      <c r="C2876" t="s">
        <v>215</v>
      </c>
      <c r="D2876" t="s">
        <v>831</v>
      </c>
      <c r="E2876" t="s">
        <v>73</v>
      </c>
      <c r="F2876">
        <v>5854</v>
      </c>
    </row>
    <row r="2877" spans="1:6">
      <c r="A2877" t="s">
        <v>828</v>
      </c>
      <c r="B2877" t="s">
        <v>484</v>
      </c>
      <c r="C2877" t="s">
        <v>215</v>
      </c>
      <c r="D2877" t="s">
        <v>831</v>
      </c>
      <c r="E2877" t="s">
        <v>800</v>
      </c>
      <c r="F2877">
        <v>249</v>
      </c>
    </row>
    <row r="2878" spans="1:6">
      <c r="A2878" t="s">
        <v>828</v>
      </c>
      <c r="B2878" t="s">
        <v>484</v>
      </c>
      <c r="C2878" t="s">
        <v>215</v>
      </c>
      <c r="D2878" t="s">
        <v>830</v>
      </c>
      <c r="E2878" t="s">
        <v>70</v>
      </c>
      <c r="F2878">
        <v>946483</v>
      </c>
    </row>
    <row r="2879" spans="1:6">
      <c r="A2879" t="s">
        <v>828</v>
      </c>
      <c r="B2879" t="s">
        <v>484</v>
      </c>
      <c r="C2879" t="s">
        <v>215</v>
      </c>
      <c r="D2879" t="s">
        <v>830</v>
      </c>
      <c r="E2879" t="s">
        <v>72</v>
      </c>
      <c r="F2879">
        <v>331385</v>
      </c>
    </row>
    <row r="2880" spans="1:6">
      <c r="A2880" t="s">
        <v>828</v>
      </c>
      <c r="B2880" t="s">
        <v>484</v>
      </c>
      <c r="C2880" t="s">
        <v>215</v>
      </c>
      <c r="D2880" t="s">
        <v>830</v>
      </c>
      <c r="E2880" t="s">
        <v>804</v>
      </c>
      <c r="F2880">
        <v>202390</v>
      </c>
    </row>
    <row r="2881" spans="1:6">
      <c r="A2881" t="s">
        <v>828</v>
      </c>
      <c r="B2881" t="s">
        <v>484</v>
      </c>
      <c r="C2881" t="s">
        <v>215</v>
      </c>
      <c r="D2881" t="s">
        <v>830</v>
      </c>
      <c r="E2881" t="s">
        <v>803</v>
      </c>
      <c r="F2881">
        <v>189634</v>
      </c>
    </row>
    <row r="2882" spans="1:6">
      <c r="A2882" t="s">
        <v>828</v>
      </c>
      <c r="B2882" t="s">
        <v>484</v>
      </c>
      <c r="C2882" t="s">
        <v>215</v>
      </c>
      <c r="D2882" t="s">
        <v>830</v>
      </c>
      <c r="E2882" t="s">
        <v>78</v>
      </c>
      <c r="F2882">
        <v>123068</v>
      </c>
    </row>
    <row r="2883" spans="1:6">
      <c r="A2883" t="s">
        <v>828</v>
      </c>
      <c r="B2883" t="s">
        <v>484</v>
      </c>
      <c r="C2883" t="s">
        <v>215</v>
      </c>
      <c r="D2883" t="s">
        <v>830</v>
      </c>
      <c r="E2883" t="s">
        <v>75</v>
      </c>
      <c r="F2883">
        <v>64676</v>
      </c>
    </row>
    <row r="2884" spans="1:6">
      <c r="A2884" t="s">
        <v>828</v>
      </c>
      <c r="B2884" t="s">
        <v>484</v>
      </c>
      <c r="C2884" t="s">
        <v>215</v>
      </c>
      <c r="D2884" t="s">
        <v>830</v>
      </c>
      <c r="E2884" t="s">
        <v>802</v>
      </c>
      <c r="F2884">
        <v>13076</v>
      </c>
    </row>
    <row r="2885" spans="1:6">
      <c r="A2885" t="s">
        <v>828</v>
      </c>
      <c r="B2885" t="s">
        <v>484</v>
      </c>
      <c r="C2885" t="s">
        <v>215</v>
      </c>
      <c r="D2885" t="s">
        <v>830</v>
      </c>
      <c r="E2885" t="s">
        <v>71</v>
      </c>
      <c r="F2885">
        <v>16402</v>
      </c>
    </row>
    <row r="2886" spans="1:6">
      <c r="A2886" t="s">
        <v>828</v>
      </c>
      <c r="B2886" t="s">
        <v>484</v>
      </c>
      <c r="C2886" t="s">
        <v>215</v>
      </c>
      <c r="D2886" t="s">
        <v>830</v>
      </c>
      <c r="E2886" t="s">
        <v>73</v>
      </c>
      <c r="F2886">
        <v>5613</v>
      </c>
    </row>
    <row r="2887" spans="1:6">
      <c r="A2887" t="s">
        <v>828</v>
      </c>
      <c r="B2887" t="s">
        <v>484</v>
      </c>
      <c r="C2887" t="s">
        <v>215</v>
      </c>
      <c r="D2887" t="s">
        <v>830</v>
      </c>
      <c r="E2887" t="s">
        <v>800</v>
      </c>
      <c r="F2887">
        <v>239</v>
      </c>
    </row>
    <row r="2888" spans="1:6">
      <c r="A2888" t="s">
        <v>828</v>
      </c>
      <c r="B2888" t="s">
        <v>484</v>
      </c>
      <c r="C2888" t="s">
        <v>215</v>
      </c>
      <c r="D2888" t="s">
        <v>845</v>
      </c>
      <c r="E2888" t="s">
        <v>70</v>
      </c>
      <c r="F2888">
        <v>959696</v>
      </c>
    </row>
    <row r="2889" spans="1:6">
      <c r="A2889" t="s">
        <v>828</v>
      </c>
      <c r="B2889" t="s">
        <v>484</v>
      </c>
      <c r="C2889" t="s">
        <v>215</v>
      </c>
      <c r="D2889" t="s">
        <v>845</v>
      </c>
      <c r="E2889" t="s">
        <v>72</v>
      </c>
      <c r="F2889">
        <v>319455</v>
      </c>
    </row>
    <row r="2890" spans="1:6">
      <c r="A2890" t="s">
        <v>828</v>
      </c>
      <c r="B2890" t="s">
        <v>484</v>
      </c>
      <c r="C2890" t="s">
        <v>215</v>
      </c>
      <c r="D2890" t="s">
        <v>845</v>
      </c>
      <c r="E2890" t="s">
        <v>804</v>
      </c>
      <c r="F2890">
        <v>208709</v>
      </c>
    </row>
    <row r="2891" spans="1:6">
      <c r="A2891" t="s">
        <v>828</v>
      </c>
      <c r="B2891" t="s">
        <v>484</v>
      </c>
      <c r="C2891" t="s">
        <v>215</v>
      </c>
      <c r="D2891" t="s">
        <v>845</v>
      </c>
      <c r="E2891" t="s">
        <v>803</v>
      </c>
      <c r="F2891">
        <v>190934</v>
      </c>
    </row>
    <row r="2892" spans="1:6">
      <c r="A2892" t="s">
        <v>828</v>
      </c>
      <c r="B2892" t="s">
        <v>484</v>
      </c>
      <c r="C2892" t="s">
        <v>215</v>
      </c>
      <c r="D2892" t="s">
        <v>845</v>
      </c>
      <c r="E2892" t="s">
        <v>78</v>
      </c>
      <c r="F2892">
        <v>130223</v>
      </c>
    </row>
    <row r="2893" spans="1:6">
      <c r="A2893" t="s">
        <v>828</v>
      </c>
      <c r="B2893" t="s">
        <v>484</v>
      </c>
      <c r="C2893" t="s">
        <v>215</v>
      </c>
      <c r="D2893" t="s">
        <v>845</v>
      </c>
      <c r="E2893" t="s">
        <v>75</v>
      </c>
      <c r="F2893">
        <v>73532</v>
      </c>
    </row>
    <row r="2894" spans="1:6">
      <c r="A2894" t="s">
        <v>828</v>
      </c>
      <c r="B2894" t="s">
        <v>484</v>
      </c>
      <c r="C2894" t="s">
        <v>215</v>
      </c>
      <c r="D2894" t="s">
        <v>845</v>
      </c>
      <c r="E2894" t="s">
        <v>802</v>
      </c>
      <c r="F2894">
        <v>15357</v>
      </c>
    </row>
    <row r="2895" spans="1:6">
      <c r="A2895" t="s">
        <v>828</v>
      </c>
      <c r="B2895" t="s">
        <v>484</v>
      </c>
      <c r="C2895" t="s">
        <v>215</v>
      </c>
      <c r="D2895" t="s">
        <v>845</v>
      </c>
      <c r="E2895" t="s">
        <v>71</v>
      </c>
      <c r="F2895">
        <v>15687</v>
      </c>
    </row>
    <row r="2896" spans="1:6">
      <c r="A2896" t="s">
        <v>828</v>
      </c>
      <c r="B2896" t="s">
        <v>484</v>
      </c>
      <c r="C2896" t="s">
        <v>215</v>
      </c>
      <c r="D2896" t="s">
        <v>845</v>
      </c>
      <c r="E2896" t="s">
        <v>73</v>
      </c>
      <c r="F2896">
        <v>5597</v>
      </c>
    </row>
    <row r="2897" spans="1:6">
      <c r="A2897" t="s">
        <v>828</v>
      </c>
      <c r="B2897" t="s">
        <v>484</v>
      </c>
      <c r="C2897" t="s">
        <v>215</v>
      </c>
      <c r="D2897" t="s">
        <v>845</v>
      </c>
      <c r="E2897" t="s">
        <v>800</v>
      </c>
      <c r="F2897">
        <v>202</v>
      </c>
    </row>
    <row r="2898" spans="1:6">
      <c r="A2898" t="s">
        <v>828</v>
      </c>
      <c r="B2898" t="s">
        <v>484</v>
      </c>
      <c r="C2898" t="s">
        <v>215</v>
      </c>
      <c r="D2898" t="s">
        <v>844</v>
      </c>
      <c r="E2898" t="s">
        <v>70</v>
      </c>
      <c r="F2898">
        <v>1039975</v>
      </c>
    </row>
    <row r="2899" spans="1:6">
      <c r="A2899" t="s">
        <v>828</v>
      </c>
      <c r="B2899" t="s">
        <v>484</v>
      </c>
      <c r="C2899" t="s">
        <v>215</v>
      </c>
      <c r="D2899" t="s">
        <v>844</v>
      </c>
      <c r="E2899" t="s">
        <v>72</v>
      </c>
      <c r="F2899">
        <v>348920</v>
      </c>
    </row>
    <row r="2900" spans="1:6">
      <c r="A2900" t="s">
        <v>828</v>
      </c>
      <c r="B2900" t="s">
        <v>484</v>
      </c>
      <c r="C2900" t="s">
        <v>215</v>
      </c>
      <c r="D2900" t="s">
        <v>844</v>
      </c>
      <c r="E2900" t="s">
        <v>804</v>
      </c>
      <c r="F2900">
        <v>196098</v>
      </c>
    </row>
    <row r="2901" spans="1:6">
      <c r="A2901" t="s">
        <v>828</v>
      </c>
      <c r="B2901" t="s">
        <v>484</v>
      </c>
      <c r="C2901" t="s">
        <v>215</v>
      </c>
      <c r="D2901" t="s">
        <v>844</v>
      </c>
      <c r="E2901" t="s">
        <v>803</v>
      </c>
      <c r="F2901">
        <v>210661</v>
      </c>
    </row>
    <row r="2902" spans="1:6">
      <c r="A2902" t="s">
        <v>828</v>
      </c>
      <c r="B2902" t="s">
        <v>484</v>
      </c>
      <c r="C2902" t="s">
        <v>215</v>
      </c>
      <c r="D2902" t="s">
        <v>844</v>
      </c>
      <c r="E2902" t="s">
        <v>78</v>
      </c>
      <c r="F2902">
        <v>135043</v>
      </c>
    </row>
    <row r="2903" spans="1:6">
      <c r="A2903" t="s">
        <v>828</v>
      </c>
      <c r="B2903" t="s">
        <v>484</v>
      </c>
      <c r="C2903" t="s">
        <v>215</v>
      </c>
      <c r="D2903" t="s">
        <v>844</v>
      </c>
      <c r="E2903" t="s">
        <v>75</v>
      </c>
      <c r="F2903">
        <v>103561</v>
      </c>
    </row>
    <row r="2904" spans="1:6">
      <c r="A2904" t="s">
        <v>828</v>
      </c>
      <c r="B2904" t="s">
        <v>484</v>
      </c>
      <c r="C2904" t="s">
        <v>215</v>
      </c>
      <c r="D2904" t="s">
        <v>844</v>
      </c>
      <c r="E2904" t="s">
        <v>802</v>
      </c>
      <c r="F2904">
        <v>22499</v>
      </c>
    </row>
    <row r="2905" spans="1:6">
      <c r="A2905" t="s">
        <v>828</v>
      </c>
      <c r="B2905" t="s">
        <v>484</v>
      </c>
      <c r="C2905" t="s">
        <v>215</v>
      </c>
      <c r="D2905" t="s">
        <v>844</v>
      </c>
      <c r="E2905" t="s">
        <v>71</v>
      </c>
      <c r="F2905">
        <v>17501</v>
      </c>
    </row>
    <row r="2906" spans="1:6">
      <c r="A2906" t="s">
        <v>828</v>
      </c>
      <c r="B2906" t="s">
        <v>484</v>
      </c>
      <c r="C2906" t="s">
        <v>215</v>
      </c>
      <c r="D2906" t="s">
        <v>844</v>
      </c>
      <c r="E2906" t="s">
        <v>73</v>
      </c>
      <c r="F2906">
        <v>5485</v>
      </c>
    </row>
    <row r="2907" spans="1:6">
      <c r="A2907" t="s">
        <v>828</v>
      </c>
      <c r="B2907" t="s">
        <v>484</v>
      </c>
      <c r="C2907" t="s">
        <v>215</v>
      </c>
      <c r="D2907" t="s">
        <v>844</v>
      </c>
      <c r="E2907" t="s">
        <v>800</v>
      </c>
      <c r="F2907">
        <v>207</v>
      </c>
    </row>
    <row r="2908" spans="1:6">
      <c r="A2908" t="s">
        <v>828</v>
      </c>
      <c r="B2908" t="s">
        <v>484</v>
      </c>
      <c r="C2908" t="s">
        <v>215</v>
      </c>
      <c r="D2908" t="s">
        <v>843</v>
      </c>
      <c r="E2908" t="s">
        <v>70</v>
      </c>
      <c r="F2908">
        <v>943175</v>
      </c>
    </row>
    <row r="2909" spans="1:6">
      <c r="A2909" t="s">
        <v>828</v>
      </c>
      <c r="B2909" t="s">
        <v>484</v>
      </c>
      <c r="C2909" t="s">
        <v>215</v>
      </c>
      <c r="D2909" t="s">
        <v>843</v>
      </c>
      <c r="E2909" t="s">
        <v>72</v>
      </c>
      <c r="F2909">
        <v>317336</v>
      </c>
    </row>
    <row r="2910" spans="1:6">
      <c r="A2910" t="s">
        <v>828</v>
      </c>
      <c r="B2910" t="s">
        <v>484</v>
      </c>
      <c r="C2910" t="s">
        <v>215</v>
      </c>
      <c r="D2910" t="s">
        <v>843</v>
      </c>
      <c r="E2910" t="s">
        <v>804</v>
      </c>
      <c r="F2910">
        <v>170053</v>
      </c>
    </row>
    <row r="2911" spans="1:6">
      <c r="A2911" t="s">
        <v>828</v>
      </c>
      <c r="B2911" t="s">
        <v>484</v>
      </c>
      <c r="C2911" t="s">
        <v>215</v>
      </c>
      <c r="D2911" t="s">
        <v>843</v>
      </c>
      <c r="E2911" t="s">
        <v>803</v>
      </c>
      <c r="F2911">
        <v>192974</v>
      </c>
    </row>
    <row r="2912" spans="1:6">
      <c r="A2912" t="s">
        <v>828</v>
      </c>
      <c r="B2912" t="s">
        <v>484</v>
      </c>
      <c r="C2912" t="s">
        <v>215</v>
      </c>
      <c r="D2912" t="s">
        <v>843</v>
      </c>
      <c r="E2912" t="s">
        <v>78</v>
      </c>
      <c r="F2912">
        <v>122743</v>
      </c>
    </row>
    <row r="2913" spans="1:6">
      <c r="A2913" t="s">
        <v>828</v>
      </c>
      <c r="B2913" t="s">
        <v>484</v>
      </c>
      <c r="C2913" t="s">
        <v>215</v>
      </c>
      <c r="D2913" t="s">
        <v>843</v>
      </c>
      <c r="E2913" t="s">
        <v>75</v>
      </c>
      <c r="F2913">
        <v>99018</v>
      </c>
    </row>
    <row r="2914" spans="1:6">
      <c r="A2914" t="s">
        <v>828</v>
      </c>
      <c r="B2914" t="s">
        <v>484</v>
      </c>
      <c r="C2914" t="s">
        <v>215</v>
      </c>
      <c r="D2914" t="s">
        <v>843</v>
      </c>
      <c r="E2914" t="s">
        <v>802</v>
      </c>
      <c r="F2914">
        <v>20370</v>
      </c>
    </row>
    <row r="2915" spans="1:6">
      <c r="A2915" t="s">
        <v>828</v>
      </c>
      <c r="B2915" t="s">
        <v>484</v>
      </c>
      <c r="C2915" t="s">
        <v>215</v>
      </c>
      <c r="D2915" t="s">
        <v>843</v>
      </c>
      <c r="E2915" t="s">
        <v>71</v>
      </c>
      <c r="F2915">
        <v>16701</v>
      </c>
    </row>
    <row r="2916" spans="1:6">
      <c r="A2916" t="s">
        <v>828</v>
      </c>
      <c r="B2916" t="s">
        <v>484</v>
      </c>
      <c r="C2916" t="s">
        <v>215</v>
      </c>
      <c r="D2916" t="s">
        <v>843</v>
      </c>
      <c r="E2916" t="s">
        <v>73</v>
      </c>
      <c r="F2916">
        <v>3823</v>
      </c>
    </row>
    <row r="2917" spans="1:6">
      <c r="A2917" t="s">
        <v>828</v>
      </c>
      <c r="B2917" t="s">
        <v>484</v>
      </c>
      <c r="C2917" t="s">
        <v>215</v>
      </c>
      <c r="D2917" t="s">
        <v>843</v>
      </c>
      <c r="E2917" t="s">
        <v>800</v>
      </c>
      <c r="F2917">
        <v>157</v>
      </c>
    </row>
    <row r="2918" spans="1:6">
      <c r="A2918" t="s">
        <v>828</v>
      </c>
      <c r="B2918" t="s">
        <v>484</v>
      </c>
      <c r="C2918" t="s">
        <v>215</v>
      </c>
      <c r="D2918" t="s">
        <v>842</v>
      </c>
      <c r="E2918" t="s">
        <v>70</v>
      </c>
      <c r="F2918">
        <v>631265</v>
      </c>
    </row>
    <row r="2919" spans="1:6">
      <c r="A2919" t="s">
        <v>828</v>
      </c>
      <c r="B2919" t="s">
        <v>484</v>
      </c>
      <c r="C2919" t="s">
        <v>215</v>
      </c>
      <c r="D2919" t="s">
        <v>842</v>
      </c>
      <c r="E2919" t="s">
        <v>72</v>
      </c>
      <c r="F2919">
        <v>215352</v>
      </c>
    </row>
    <row r="2920" spans="1:6">
      <c r="A2920" t="s">
        <v>828</v>
      </c>
      <c r="B2920" t="s">
        <v>484</v>
      </c>
      <c r="C2920" t="s">
        <v>215</v>
      </c>
      <c r="D2920" t="s">
        <v>842</v>
      </c>
      <c r="E2920" t="s">
        <v>804</v>
      </c>
      <c r="F2920">
        <v>111006</v>
      </c>
    </row>
    <row r="2921" spans="1:6">
      <c r="A2921" t="s">
        <v>828</v>
      </c>
      <c r="B2921" t="s">
        <v>484</v>
      </c>
      <c r="C2921" t="s">
        <v>215</v>
      </c>
      <c r="D2921" t="s">
        <v>842</v>
      </c>
      <c r="E2921" t="s">
        <v>803</v>
      </c>
      <c r="F2921">
        <v>129638</v>
      </c>
    </row>
    <row r="2922" spans="1:6">
      <c r="A2922" t="s">
        <v>828</v>
      </c>
      <c r="B2922" t="s">
        <v>484</v>
      </c>
      <c r="C2922" t="s">
        <v>215</v>
      </c>
      <c r="D2922" t="s">
        <v>842</v>
      </c>
      <c r="E2922" t="s">
        <v>78</v>
      </c>
      <c r="F2922">
        <v>81090</v>
      </c>
    </row>
    <row r="2923" spans="1:6">
      <c r="A2923" t="s">
        <v>828</v>
      </c>
      <c r="B2923" t="s">
        <v>484</v>
      </c>
      <c r="C2923" t="s">
        <v>215</v>
      </c>
      <c r="D2923" t="s">
        <v>842</v>
      </c>
      <c r="E2923" t="s">
        <v>75</v>
      </c>
      <c r="F2923">
        <v>68622</v>
      </c>
    </row>
    <row r="2924" spans="1:6">
      <c r="A2924" t="s">
        <v>828</v>
      </c>
      <c r="B2924" t="s">
        <v>484</v>
      </c>
      <c r="C2924" t="s">
        <v>215</v>
      </c>
      <c r="D2924" t="s">
        <v>842</v>
      </c>
      <c r="E2924" t="s">
        <v>802</v>
      </c>
      <c r="F2924">
        <v>13245</v>
      </c>
    </row>
    <row r="2925" spans="1:6">
      <c r="A2925" t="s">
        <v>828</v>
      </c>
      <c r="B2925" t="s">
        <v>484</v>
      </c>
      <c r="C2925" t="s">
        <v>215</v>
      </c>
      <c r="D2925" t="s">
        <v>842</v>
      </c>
      <c r="E2925" t="s">
        <v>71</v>
      </c>
      <c r="F2925">
        <v>10170</v>
      </c>
    </row>
    <row r="2926" spans="1:6">
      <c r="A2926" t="s">
        <v>828</v>
      </c>
      <c r="B2926" t="s">
        <v>484</v>
      </c>
      <c r="C2926" t="s">
        <v>215</v>
      </c>
      <c r="D2926" t="s">
        <v>842</v>
      </c>
      <c r="E2926" t="s">
        <v>73</v>
      </c>
      <c r="F2926">
        <v>2053</v>
      </c>
    </row>
    <row r="2927" spans="1:6">
      <c r="A2927" t="s">
        <v>828</v>
      </c>
      <c r="B2927" t="s">
        <v>484</v>
      </c>
      <c r="C2927" t="s">
        <v>215</v>
      </c>
      <c r="D2927" t="s">
        <v>842</v>
      </c>
      <c r="E2927" t="s">
        <v>800</v>
      </c>
      <c r="F2927">
        <v>89</v>
      </c>
    </row>
    <row r="2928" spans="1:6">
      <c r="A2928" t="s">
        <v>828</v>
      </c>
      <c r="B2928" t="s">
        <v>484</v>
      </c>
      <c r="C2928" t="s">
        <v>215</v>
      </c>
      <c r="D2928" t="s">
        <v>841</v>
      </c>
      <c r="E2928" t="s">
        <v>70</v>
      </c>
      <c r="F2928">
        <v>401425</v>
      </c>
    </row>
    <row r="2929" spans="1:6">
      <c r="A2929" t="s">
        <v>828</v>
      </c>
      <c r="B2929" t="s">
        <v>484</v>
      </c>
      <c r="C2929" t="s">
        <v>215</v>
      </c>
      <c r="D2929" t="s">
        <v>841</v>
      </c>
      <c r="E2929" t="s">
        <v>72</v>
      </c>
      <c r="F2929">
        <v>136898</v>
      </c>
    </row>
    <row r="2930" spans="1:6">
      <c r="A2930" t="s">
        <v>828</v>
      </c>
      <c r="B2930" t="s">
        <v>484</v>
      </c>
      <c r="C2930" t="s">
        <v>215</v>
      </c>
      <c r="D2930" t="s">
        <v>841</v>
      </c>
      <c r="E2930" t="s">
        <v>804</v>
      </c>
      <c r="F2930">
        <v>68322</v>
      </c>
    </row>
    <row r="2931" spans="1:6">
      <c r="A2931" t="s">
        <v>828</v>
      </c>
      <c r="B2931" t="s">
        <v>484</v>
      </c>
      <c r="C2931" t="s">
        <v>215</v>
      </c>
      <c r="D2931" t="s">
        <v>841</v>
      </c>
      <c r="E2931" t="s">
        <v>803</v>
      </c>
      <c r="F2931">
        <v>81734</v>
      </c>
    </row>
    <row r="2932" spans="1:6">
      <c r="A2932" t="s">
        <v>828</v>
      </c>
      <c r="B2932" t="s">
        <v>484</v>
      </c>
      <c r="C2932" t="s">
        <v>215</v>
      </c>
      <c r="D2932" t="s">
        <v>841</v>
      </c>
      <c r="E2932" t="s">
        <v>78</v>
      </c>
      <c r="F2932">
        <v>53168</v>
      </c>
    </row>
    <row r="2933" spans="1:6">
      <c r="A2933" t="s">
        <v>828</v>
      </c>
      <c r="B2933" t="s">
        <v>484</v>
      </c>
      <c r="C2933" t="s">
        <v>215</v>
      </c>
      <c r="D2933" t="s">
        <v>841</v>
      </c>
      <c r="E2933" t="s">
        <v>75</v>
      </c>
      <c r="F2933">
        <v>45942</v>
      </c>
    </row>
    <row r="2934" spans="1:6">
      <c r="A2934" t="s">
        <v>828</v>
      </c>
      <c r="B2934" t="s">
        <v>484</v>
      </c>
      <c r="C2934" t="s">
        <v>215</v>
      </c>
      <c r="D2934" t="s">
        <v>841</v>
      </c>
      <c r="E2934" t="s">
        <v>802</v>
      </c>
      <c r="F2934">
        <v>8259</v>
      </c>
    </row>
    <row r="2935" spans="1:6">
      <c r="A2935" t="s">
        <v>828</v>
      </c>
      <c r="B2935" t="s">
        <v>484</v>
      </c>
      <c r="C2935" t="s">
        <v>215</v>
      </c>
      <c r="D2935" t="s">
        <v>841</v>
      </c>
      <c r="E2935" t="s">
        <v>71</v>
      </c>
      <c r="F2935">
        <v>5878</v>
      </c>
    </row>
    <row r="2936" spans="1:6">
      <c r="A2936" t="s">
        <v>828</v>
      </c>
      <c r="B2936" t="s">
        <v>484</v>
      </c>
      <c r="C2936" t="s">
        <v>215</v>
      </c>
      <c r="D2936" t="s">
        <v>841</v>
      </c>
      <c r="E2936" t="s">
        <v>73</v>
      </c>
      <c r="F2936">
        <v>1172</v>
      </c>
    </row>
    <row r="2937" spans="1:6">
      <c r="A2937" t="s">
        <v>828</v>
      </c>
      <c r="B2937" t="s">
        <v>484</v>
      </c>
      <c r="C2937" t="s">
        <v>215</v>
      </c>
      <c r="D2937" t="s">
        <v>841</v>
      </c>
      <c r="E2937" t="s">
        <v>800</v>
      </c>
      <c r="F2937">
        <v>52</v>
      </c>
    </row>
    <row r="2938" spans="1:6">
      <c r="A2938" t="s">
        <v>828</v>
      </c>
      <c r="B2938" t="s">
        <v>484</v>
      </c>
      <c r="C2938" t="s">
        <v>215</v>
      </c>
      <c r="D2938" t="s">
        <v>840</v>
      </c>
      <c r="E2938" t="s">
        <v>70</v>
      </c>
      <c r="F2938">
        <v>221820</v>
      </c>
    </row>
    <row r="2939" spans="1:6">
      <c r="A2939" t="s">
        <v>828</v>
      </c>
      <c r="B2939" t="s">
        <v>484</v>
      </c>
      <c r="C2939" t="s">
        <v>215</v>
      </c>
      <c r="D2939" t="s">
        <v>840</v>
      </c>
      <c r="E2939" t="s">
        <v>72</v>
      </c>
      <c r="F2939">
        <v>77717</v>
      </c>
    </row>
    <row r="2940" spans="1:6">
      <c r="A2940" t="s">
        <v>828</v>
      </c>
      <c r="B2940" t="s">
        <v>484</v>
      </c>
      <c r="C2940" t="s">
        <v>215</v>
      </c>
      <c r="D2940" t="s">
        <v>840</v>
      </c>
      <c r="E2940" t="s">
        <v>804</v>
      </c>
      <c r="F2940">
        <v>36829</v>
      </c>
    </row>
    <row r="2941" spans="1:6">
      <c r="A2941" t="s">
        <v>828</v>
      </c>
      <c r="B2941" t="s">
        <v>484</v>
      </c>
      <c r="C2941" t="s">
        <v>215</v>
      </c>
      <c r="D2941" t="s">
        <v>840</v>
      </c>
      <c r="E2941" t="s">
        <v>803</v>
      </c>
      <c r="F2941">
        <v>43779</v>
      </c>
    </row>
    <row r="2942" spans="1:6">
      <c r="A2942" t="s">
        <v>828</v>
      </c>
      <c r="B2942" t="s">
        <v>484</v>
      </c>
      <c r="C2942" t="s">
        <v>215</v>
      </c>
      <c r="D2942" t="s">
        <v>840</v>
      </c>
      <c r="E2942" t="s">
        <v>78</v>
      </c>
      <c r="F2942">
        <v>29709</v>
      </c>
    </row>
    <row r="2943" spans="1:6">
      <c r="A2943" t="s">
        <v>828</v>
      </c>
      <c r="B2943" t="s">
        <v>484</v>
      </c>
      <c r="C2943" t="s">
        <v>215</v>
      </c>
      <c r="D2943" t="s">
        <v>840</v>
      </c>
      <c r="E2943" t="s">
        <v>75</v>
      </c>
      <c r="F2943">
        <v>25547</v>
      </c>
    </row>
    <row r="2944" spans="1:6">
      <c r="A2944" t="s">
        <v>828</v>
      </c>
      <c r="B2944" t="s">
        <v>484</v>
      </c>
      <c r="C2944" t="s">
        <v>215</v>
      </c>
      <c r="D2944" t="s">
        <v>840</v>
      </c>
      <c r="E2944" t="s">
        <v>802</v>
      </c>
      <c r="F2944">
        <v>4637</v>
      </c>
    </row>
    <row r="2945" spans="1:6">
      <c r="A2945" t="s">
        <v>828</v>
      </c>
      <c r="B2945" t="s">
        <v>484</v>
      </c>
      <c r="C2945" t="s">
        <v>215</v>
      </c>
      <c r="D2945" t="s">
        <v>840</v>
      </c>
      <c r="E2945" t="s">
        <v>71</v>
      </c>
      <c r="F2945">
        <v>3219</v>
      </c>
    </row>
    <row r="2946" spans="1:6">
      <c r="A2946" t="s">
        <v>828</v>
      </c>
      <c r="B2946" t="s">
        <v>484</v>
      </c>
      <c r="C2946" t="s">
        <v>215</v>
      </c>
      <c r="D2946" t="s">
        <v>840</v>
      </c>
      <c r="E2946" t="s">
        <v>73</v>
      </c>
      <c r="F2946">
        <v>357</v>
      </c>
    </row>
    <row r="2947" spans="1:6">
      <c r="A2947" t="s">
        <v>828</v>
      </c>
      <c r="B2947" t="s">
        <v>484</v>
      </c>
      <c r="C2947" t="s">
        <v>215</v>
      </c>
      <c r="D2947" t="s">
        <v>840</v>
      </c>
      <c r="E2947" t="s">
        <v>800</v>
      </c>
      <c r="F2947">
        <v>26</v>
      </c>
    </row>
    <row r="2948" spans="1:6">
      <c r="A2948" t="s">
        <v>828</v>
      </c>
      <c r="B2948" t="s">
        <v>484</v>
      </c>
      <c r="C2948" t="s">
        <v>215</v>
      </c>
      <c r="D2948" t="s">
        <v>839</v>
      </c>
      <c r="E2948" t="s">
        <v>70</v>
      </c>
      <c r="F2948">
        <v>106986</v>
      </c>
    </row>
    <row r="2949" spans="1:6">
      <c r="A2949" t="s">
        <v>828</v>
      </c>
      <c r="B2949" t="s">
        <v>484</v>
      </c>
      <c r="C2949" t="s">
        <v>215</v>
      </c>
      <c r="D2949" t="s">
        <v>839</v>
      </c>
      <c r="E2949" t="s">
        <v>72</v>
      </c>
      <c r="F2949">
        <v>37282</v>
      </c>
    </row>
    <row r="2950" spans="1:6">
      <c r="A2950" t="s">
        <v>828</v>
      </c>
      <c r="B2950" t="s">
        <v>484</v>
      </c>
      <c r="C2950" t="s">
        <v>215</v>
      </c>
      <c r="D2950" t="s">
        <v>839</v>
      </c>
      <c r="E2950" t="s">
        <v>804</v>
      </c>
      <c r="F2950">
        <v>18805</v>
      </c>
    </row>
    <row r="2951" spans="1:6">
      <c r="A2951" t="s">
        <v>828</v>
      </c>
      <c r="B2951" t="s">
        <v>484</v>
      </c>
      <c r="C2951" t="s">
        <v>215</v>
      </c>
      <c r="D2951" t="s">
        <v>839</v>
      </c>
      <c r="E2951" t="s">
        <v>803</v>
      </c>
      <c r="F2951">
        <v>19788</v>
      </c>
    </row>
    <row r="2952" spans="1:6">
      <c r="A2952" t="s">
        <v>828</v>
      </c>
      <c r="B2952" t="s">
        <v>484</v>
      </c>
      <c r="C2952" t="s">
        <v>215</v>
      </c>
      <c r="D2952" t="s">
        <v>839</v>
      </c>
      <c r="E2952" t="s">
        <v>78</v>
      </c>
      <c r="F2952">
        <v>13744</v>
      </c>
    </row>
    <row r="2953" spans="1:6">
      <c r="A2953" t="s">
        <v>828</v>
      </c>
      <c r="B2953" t="s">
        <v>484</v>
      </c>
      <c r="C2953" t="s">
        <v>215</v>
      </c>
      <c r="D2953" t="s">
        <v>839</v>
      </c>
      <c r="E2953" t="s">
        <v>75</v>
      </c>
      <c r="F2953">
        <v>13302</v>
      </c>
    </row>
    <row r="2954" spans="1:6">
      <c r="A2954" t="s">
        <v>828</v>
      </c>
      <c r="B2954" t="s">
        <v>484</v>
      </c>
      <c r="C2954" t="s">
        <v>215</v>
      </c>
      <c r="D2954" t="s">
        <v>839</v>
      </c>
      <c r="E2954" t="s">
        <v>802</v>
      </c>
      <c r="F2954">
        <v>2105</v>
      </c>
    </row>
    <row r="2955" spans="1:6">
      <c r="A2955" t="s">
        <v>828</v>
      </c>
      <c r="B2955" t="s">
        <v>484</v>
      </c>
      <c r="C2955" t="s">
        <v>215</v>
      </c>
      <c r="D2955" t="s">
        <v>839</v>
      </c>
      <c r="E2955" t="s">
        <v>71</v>
      </c>
      <c r="F2955">
        <v>1835</v>
      </c>
    </row>
    <row r="2956" spans="1:6">
      <c r="A2956" t="s">
        <v>828</v>
      </c>
      <c r="B2956" t="s">
        <v>484</v>
      </c>
      <c r="C2956" t="s">
        <v>215</v>
      </c>
      <c r="D2956" t="s">
        <v>839</v>
      </c>
      <c r="E2956" t="s">
        <v>73</v>
      </c>
      <c r="F2956">
        <v>116</v>
      </c>
    </row>
    <row r="2957" spans="1:6">
      <c r="A2957" t="s">
        <v>828</v>
      </c>
      <c r="B2957" t="s">
        <v>484</v>
      </c>
      <c r="C2957" t="s">
        <v>215</v>
      </c>
      <c r="D2957" t="s">
        <v>839</v>
      </c>
      <c r="E2957" t="s">
        <v>800</v>
      </c>
      <c r="F2957">
        <v>9</v>
      </c>
    </row>
    <row r="2958" spans="1:6">
      <c r="A2958" t="s">
        <v>828</v>
      </c>
      <c r="B2958" t="s">
        <v>484</v>
      </c>
      <c r="C2958" t="s">
        <v>215</v>
      </c>
      <c r="D2958" t="s">
        <v>838</v>
      </c>
      <c r="E2958" t="s">
        <v>70</v>
      </c>
      <c r="F2958">
        <v>20979</v>
      </c>
    </row>
    <row r="2959" spans="1:6">
      <c r="A2959" t="s">
        <v>828</v>
      </c>
      <c r="B2959" t="s">
        <v>484</v>
      </c>
      <c r="C2959" t="s">
        <v>215</v>
      </c>
      <c r="D2959" t="s">
        <v>838</v>
      </c>
      <c r="E2959" t="s">
        <v>72</v>
      </c>
      <c r="F2959">
        <v>7640</v>
      </c>
    </row>
    <row r="2960" spans="1:6">
      <c r="A2960" t="s">
        <v>828</v>
      </c>
      <c r="B2960" t="s">
        <v>484</v>
      </c>
      <c r="C2960" t="s">
        <v>215</v>
      </c>
      <c r="D2960" t="s">
        <v>838</v>
      </c>
      <c r="E2960" t="s">
        <v>804</v>
      </c>
      <c r="F2960">
        <v>3622</v>
      </c>
    </row>
    <row r="2961" spans="1:6">
      <c r="A2961" t="s">
        <v>828</v>
      </c>
      <c r="B2961" t="s">
        <v>484</v>
      </c>
      <c r="C2961" t="s">
        <v>215</v>
      </c>
      <c r="D2961" t="s">
        <v>838</v>
      </c>
      <c r="E2961" t="s">
        <v>803</v>
      </c>
      <c r="F2961">
        <v>3640</v>
      </c>
    </row>
    <row r="2962" spans="1:6">
      <c r="A2962" t="s">
        <v>828</v>
      </c>
      <c r="B2962" t="s">
        <v>484</v>
      </c>
      <c r="C2962" t="s">
        <v>215</v>
      </c>
      <c r="D2962" t="s">
        <v>838</v>
      </c>
      <c r="E2962" t="s">
        <v>78</v>
      </c>
      <c r="F2962">
        <v>2527</v>
      </c>
    </row>
    <row r="2963" spans="1:6">
      <c r="A2963" t="s">
        <v>828</v>
      </c>
      <c r="B2963" t="s">
        <v>484</v>
      </c>
      <c r="C2963" t="s">
        <v>215</v>
      </c>
      <c r="D2963" t="s">
        <v>838</v>
      </c>
      <c r="E2963" t="s">
        <v>75</v>
      </c>
      <c r="F2963">
        <v>2685</v>
      </c>
    </row>
    <row r="2964" spans="1:6">
      <c r="A2964" t="s">
        <v>828</v>
      </c>
      <c r="B2964" t="s">
        <v>484</v>
      </c>
      <c r="C2964" t="s">
        <v>215</v>
      </c>
      <c r="D2964" t="s">
        <v>838</v>
      </c>
      <c r="E2964" t="s">
        <v>802</v>
      </c>
      <c r="F2964">
        <v>458</v>
      </c>
    </row>
    <row r="2965" spans="1:6">
      <c r="A2965" t="s">
        <v>828</v>
      </c>
      <c r="B2965" t="s">
        <v>484</v>
      </c>
      <c r="C2965" t="s">
        <v>215</v>
      </c>
      <c r="D2965" t="s">
        <v>838</v>
      </c>
      <c r="E2965" t="s">
        <v>71</v>
      </c>
      <c r="F2965">
        <v>400</v>
      </c>
    </row>
    <row r="2966" spans="1:6">
      <c r="A2966" t="s">
        <v>828</v>
      </c>
      <c r="B2966" t="s">
        <v>484</v>
      </c>
      <c r="C2966" t="s">
        <v>215</v>
      </c>
      <c r="D2966" t="s">
        <v>838</v>
      </c>
      <c r="E2966" t="s">
        <v>73</v>
      </c>
      <c r="F2966">
        <v>7</v>
      </c>
    </row>
    <row r="2967" spans="1:6">
      <c r="A2967" t="s">
        <v>828</v>
      </c>
      <c r="B2967" t="s">
        <v>484</v>
      </c>
      <c r="C2967" t="s">
        <v>215</v>
      </c>
      <c r="D2967" t="s">
        <v>837</v>
      </c>
      <c r="E2967" t="s">
        <v>70</v>
      </c>
      <c r="F2967">
        <v>2342</v>
      </c>
    </row>
    <row r="2968" spans="1:6">
      <c r="A2968" t="s">
        <v>828</v>
      </c>
      <c r="B2968" t="s">
        <v>484</v>
      </c>
      <c r="C2968" t="s">
        <v>215</v>
      </c>
      <c r="D2968" t="s">
        <v>837</v>
      </c>
      <c r="E2968" t="s">
        <v>72</v>
      </c>
      <c r="F2968">
        <v>988</v>
      </c>
    </row>
    <row r="2969" spans="1:6">
      <c r="A2969" t="s">
        <v>828</v>
      </c>
      <c r="B2969" t="s">
        <v>484</v>
      </c>
      <c r="C2969" t="s">
        <v>215</v>
      </c>
      <c r="D2969" t="s">
        <v>837</v>
      </c>
      <c r="E2969" t="s">
        <v>804</v>
      </c>
      <c r="F2969">
        <v>414</v>
      </c>
    </row>
    <row r="2970" spans="1:6">
      <c r="A2970" t="s">
        <v>828</v>
      </c>
      <c r="B2970" t="s">
        <v>484</v>
      </c>
      <c r="C2970" t="s">
        <v>215</v>
      </c>
      <c r="D2970" t="s">
        <v>837</v>
      </c>
      <c r="E2970" t="s">
        <v>803</v>
      </c>
      <c r="F2970">
        <v>365</v>
      </c>
    </row>
    <row r="2971" spans="1:6">
      <c r="A2971" t="s">
        <v>828</v>
      </c>
      <c r="B2971" t="s">
        <v>484</v>
      </c>
      <c r="C2971" t="s">
        <v>215</v>
      </c>
      <c r="D2971" t="s">
        <v>837</v>
      </c>
      <c r="E2971" t="s">
        <v>78</v>
      </c>
      <c r="F2971">
        <v>254</v>
      </c>
    </row>
    <row r="2972" spans="1:6">
      <c r="A2972" t="s">
        <v>828</v>
      </c>
      <c r="B2972" t="s">
        <v>484</v>
      </c>
      <c r="C2972" t="s">
        <v>215</v>
      </c>
      <c r="D2972" t="s">
        <v>837</v>
      </c>
      <c r="E2972" t="s">
        <v>75</v>
      </c>
      <c r="F2972">
        <v>273</v>
      </c>
    </row>
    <row r="2973" spans="1:6">
      <c r="A2973" t="s">
        <v>828</v>
      </c>
      <c r="B2973" t="s">
        <v>484</v>
      </c>
      <c r="C2973" t="s">
        <v>215</v>
      </c>
      <c r="D2973" t="s">
        <v>837</v>
      </c>
      <c r="E2973" t="s">
        <v>802</v>
      </c>
      <c r="F2973">
        <v>23</v>
      </c>
    </row>
    <row r="2974" spans="1:6">
      <c r="A2974" t="s">
        <v>828</v>
      </c>
      <c r="B2974" t="s">
        <v>484</v>
      </c>
      <c r="C2974" t="s">
        <v>215</v>
      </c>
      <c r="D2974" t="s">
        <v>837</v>
      </c>
      <c r="E2974" t="s">
        <v>71</v>
      </c>
      <c r="F2974">
        <v>25</v>
      </c>
    </row>
    <row r="2975" spans="1:6">
      <c r="A2975" t="s">
        <v>828</v>
      </c>
      <c r="B2975" t="s">
        <v>484</v>
      </c>
      <c r="C2975" t="s">
        <v>215</v>
      </c>
      <c r="D2975" t="s">
        <v>829</v>
      </c>
      <c r="E2975" t="s">
        <v>70</v>
      </c>
      <c r="F2975">
        <v>1052207</v>
      </c>
    </row>
    <row r="2976" spans="1:6">
      <c r="A2976" t="s">
        <v>828</v>
      </c>
      <c r="B2976" t="s">
        <v>484</v>
      </c>
      <c r="C2976" t="s">
        <v>215</v>
      </c>
      <c r="D2976" t="s">
        <v>829</v>
      </c>
      <c r="E2976" t="s">
        <v>72</v>
      </c>
      <c r="F2976">
        <v>354992</v>
      </c>
    </row>
    <row r="2977" spans="1:6">
      <c r="A2977" t="s">
        <v>828</v>
      </c>
      <c r="B2977" t="s">
        <v>484</v>
      </c>
      <c r="C2977" t="s">
        <v>215</v>
      </c>
      <c r="D2977" t="s">
        <v>829</v>
      </c>
      <c r="E2977" t="s">
        <v>804</v>
      </c>
      <c r="F2977">
        <v>217722</v>
      </c>
    </row>
    <row r="2978" spans="1:6">
      <c r="A2978" t="s">
        <v>828</v>
      </c>
      <c r="B2978" t="s">
        <v>484</v>
      </c>
      <c r="C2978" t="s">
        <v>215</v>
      </c>
      <c r="D2978" t="s">
        <v>829</v>
      </c>
      <c r="E2978" t="s">
        <v>803</v>
      </c>
      <c r="F2978">
        <v>209057</v>
      </c>
    </row>
    <row r="2979" spans="1:6">
      <c r="A2979" t="s">
        <v>828</v>
      </c>
      <c r="B2979" t="s">
        <v>484</v>
      </c>
      <c r="C2979" t="s">
        <v>215</v>
      </c>
      <c r="D2979" t="s">
        <v>829</v>
      </c>
      <c r="E2979" t="s">
        <v>78</v>
      </c>
      <c r="F2979">
        <v>139759</v>
      </c>
    </row>
    <row r="2980" spans="1:6">
      <c r="A2980" t="s">
        <v>828</v>
      </c>
      <c r="B2980" t="s">
        <v>484</v>
      </c>
      <c r="C2980" t="s">
        <v>215</v>
      </c>
      <c r="D2980" t="s">
        <v>829</v>
      </c>
      <c r="E2980" t="s">
        <v>75</v>
      </c>
      <c r="F2980">
        <v>87789</v>
      </c>
    </row>
    <row r="2981" spans="1:6">
      <c r="A2981" t="s">
        <v>828</v>
      </c>
      <c r="B2981" t="s">
        <v>484</v>
      </c>
      <c r="C2981" t="s">
        <v>215</v>
      </c>
      <c r="D2981" t="s">
        <v>829</v>
      </c>
      <c r="E2981" t="s">
        <v>802</v>
      </c>
      <c r="F2981">
        <v>18911</v>
      </c>
    </row>
    <row r="2982" spans="1:6">
      <c r="A2982" t="s">
        <v>828</v>
      </c>
      <c r="B2982" t="s">
        <v>484</v>
      </c>
      <c r="C2982" t="s">
        <v>215</v>
      </c>
      <c r="D2982" t="s">
        <v>829</v>
      </c>
      <c r="E2982" t="s">
        <v>71</v>
      </c>
      <c r="F2982">
        <v>16855</v>
      </c>
    </row>
    <row r="2983" spans="1:6">
      <c r="A2983" t="s">
        <v>828</v>
      </c>
      <c r="B2983" t="s">
        <v>484</v>
      </c>
      <c r="C2983" t="s">
        <v>215</v>
      </c>
      <c r="D2983" t="s">
        <v>829</v>
      </c>
      <c r="E2983" t="s">
        <v>73</v>
      </c>
      <c r="F2983">
        <v>6927</v>
      </c>
    </row>
    <row r="2984" spans="1:6">
      <c r="A2984" t="s">
        <v>828</v>
      </c>
      <c r="B2984" t="s">
        <v>484</v>
      </c>
      <c r="C2984" t="s">
        <v>215</v>
      </c>
      <c r="D2984" t="s">
        <v>829</v>
      </c>
      <c r="E2984" t="s">
        <v>800</v>
      </c>
      <c r="F2984">
        <v>195</v>
      </c>
    </row>
    <row r="2985" spans="1:6">
      <c r="A2985" t="s">
        <v>828</v>
      </c>
      <c r="B2985" t="s">
        <v>484</v>
      </c>
      <c r="C2985" t="s">
        <v>215</v>
      </c>
      <c r="D2985" t="s">
        <v>836</v>
      </c>
      <c r="E2985" t="s">
        <v>70</v>
      </c>
      <c r="F2985">
        <v>1094877</v>
      </c>
    </row>
    <row r="2986" spans="1:6">
      <c r="A2986" t="s">
        <v>828</v>
      </c>
      <c r="B2986" t="s">
        <v>484</v>
      </c>
      <c r="C2986" t="s">
        <v>215</v>
      </c>
      <c r="D2986" t="s">
        <v>836</v>
      </c>
      <c r="E2986" t="s">
        <v>72</v>
      </c>
      <c r="F2986">
        <v>364701</v>
      </c>
    </row>
    <row r="2987" spans="1:6">
      <c r="A2987" t="s">
        <v>828</v>
      </c>
      <c r="B2987" t="s">
        <v>484</v>
      </c>
      <c r="C2987" t="s">
        <v>215</v>
      </c>
      <c r="D2987" t="s">
        <v>836</v>
      </c>
      <c r="E2987" t="s">
        <v>804</v>
      </c>
      <c r="F2987">
        <v>221179</v>
      </c>
    </row>
    <row r="2988" spans="1:6">
      <c r="A2988" t="s">
        <v>828</v>
      </c>
      <c r="B2988" t="s">
        <v>484</v>
      </c>
      <c r="C2988" t="s">
        <v>215</v>
      </c>
      <c r="D2988" t="s">
        <v>836</v>
      </c>
      <c r="E2988" t="s">
        <v>803</v>
      </c>
      <c r="F2988">
        <v>219924</v>
      </c>
    </row>
    <row r="2989" spans="1:6">
      <c r="A2989" t="s">
        <v>828</v>
      </c>
      <c r="B2989" t="s">
        <v>484</v>
      </c>
      <c r="C2989" t="s">
        <v>215</v>
      </c>
      <c r="D2989" t="s">
        <v>836</v>
      </c>
      <c r="E2989" t="s">
        <v>78</v>
      </c>
      <c r="F2989">
        <v>142552</v>
      </c>
    </row>
    <row r="2990" spans="1:6">
      <c r="A2990" t="s">
        <v>828</v>
      </c>
      <c r="B2990" t="s">
        <v>484</v>
      </c>
      <c r="C2990" t="s">
        <v>215</v>
      </c>
      <c r="D2990" t="s">
        <v>836</v>
      </c>
      <c r="E2990" t="s">
        <v>75</v>
      </c>
      <c r="F2990">
        <v>99880</v>
      </c>
    </row>
    <row r="2991" spans="1:6">
      <c r="A2991" t="s">
        <v>828</v>
      </c>
      <c r="B2991" t="s">
        <v>484</v>
      </c>
      <c r="C2991" t="s">
        <v>215</v>
      </c>
      <c r="D2991" t="s">
        <v>836</v>
      </c>
      <c r="E2991" t="s">
        <v>802</v>
      </c>
      <c r="F2991">
        <v>22359</v>
      </c>
    </row>
    <row r="2992" spans="1:6">
      <c r="A2992" t="s">
        <v>828</v>
      </c>
      <c r="B2992" t="s">
        <v>484</v>
      </c>
      <c r="C2992" t="s">
        <v>215</v>
      </c>
      <c r="D2992" t="s">
        <v>836</v>
      </c>
      <c r="E2992" t="s">
        <v>71</v>
      </c>
      <c r="F2992">
        <v>17777</v>
      </c>
    </row>
    <row r="2993" spans="1:6">
      <c r="A2993" t="s">
        <v>828</v>
      </c>
      <c r="B2993" t="s">
        <v>484</v>
      </c>
      <c r="C2993" t="s">
        <v>215</v>
      </c>
      <c r="D2993" t="s">
        <v>836</v>
      </c>
      <c r="E2993" t="s">
        <v>73</v>
      </c>
      <c r="F2993">
        <v>6283</v>
      </c>
    </row>
    <row r="2994" spans="1:6">
      <c r="A2994" t="s">
        <v>828</v>
      </c>
      <c r="B2994" t="s">
        <v>484</v>
      </c>
      <c r="C2994" t="s">
        <v>215</v>
      </c>
      <c r="D2994" t="s">
        <v>836</v>
      </c>
      <c r="E2994" t="s">
        <v>800</v>
      </c>
      <c r="F2994">
        <v>222</v>
      </c>
    </row>
    <row r="2995" spans="1:6">
      <c r="A2995" t="s">
        <v>828</v>
      </c>
      <c r="B2995" t="s">
        <v>484</v>
      </c>
      <c r="C2995" t="s">
        <v>215</v>
      </c>
      <c r="D2995" t="s">
        <v>628</v>
      </c>
      <c r="E2995" t="s">
        <v>70</v>
      </c>
      <c r="F2995">
        <v>2</v>
      </c>
    </row>
    <row r="2996" spans="1:6">
      <c r="A2996" t="s">
        <v>828</v>
      </c>
      <c r="B2996" t="s">
        <v>484</v>
      </c>
      <c r="C2996" t="s">
        <v>215</v>
      </c>
      <c r="D2996" t="s">
        <v>628</v>
      </c>
      <c r="E2996" t="s">
        <v>72</v>
      </c>
      <c r="F2996">
        <v>2</v>
      </c>
    </row>
    <row r="2997" spans="1:6">
      <c r="A2997" t="s">
        <v>828</v>
      </c>
      <c r="B2997" t="s">
        <v>484</v>
      </c>
      <c r="C2997" t="s">
        <v>214</v>
      </c>
      <c r="D2997" t="s">
        <v>580</v>
      </c>
      <c r="E2997" t="s">
        <v>70</v>
      </c>
      <c r="F2997">
        <v>149599</v>
      </c>
    </row>
    <row r="2998" spans="1:6">
      <c r="A2998" t="s">
        <v>828</v>
      </c>
      <c r="B2998" t="s">
        <v>484</v>
      </c>
      <c r="C2998" t="s">
        <v>214</v>
      </c>
      <c r="D2998" t="s">
        <v>580</v>
      </c>
      <c r="E2998" t="s">
        <v>72</v>
      </c>
      <c r="F2998">
        <v>55155</v>
      </c>
    </row>
    <row r="2999" spans="1:6">
      <c r="A2999" t="s">
        <v>828</v>
      </c>
      <c r="B2999" t="s">
        <v>484</v>
      </c>
      <c r="C2999" t="s">
        <v>214</v>
      </c>
      <c r="D2999" t="s">
        <v>580</v>
      </c>
      <c r="E2999" t="s">
        <v>804</v>
      </c>
      <c r="F2999">
        <v>29103</v>
      </c>
    </row>
    <row r="3000" spans="1:6">
      <c r="A3000" t="s">
        <v>828</v>
      </c>
      <c r="B3000" t="s">
        <v>484</v>
      </c>
      <c r="C3000" t="s">
        <v>214</v>
      </c>
      <c r="D3000" t="s">
        <v>580</v>
      </c>
      <c r="E3000" t="s">
        <v>803</v>
      </c>
      <c r="F3000">
        <v>32070</v>
      </c>
    </row>
    <row r="3001" spans="1:6">
      <c r="A3001" t="s">
        <v>828</v>
      </c>
      <c r="B3001" t="s">
        <v>484</v>
      </c>
      <c r="C3001" t="s">
        <v>214</v>
      </c>
      <c r="D3001" t="s">
        <v>580</v>
      </c>
      <c r="E3001" t="s">
        <v>78</v>
      </c>
      <c r="F3001">
        <v>20088</v>
      </c>
    </row>
    <row r="3002" spans="1:6">
      <c r="A3002" t="s">
        <v>828</v>
      </c>
      <c r="B3002" t="s">
        <v>484</v>
      </c>
      <c r="C3002" t="s">
        <v>214</v>
      </c>
      <c r="D3002" t="s">
        <v>580</v>
      </c>
      <c r="E3002" t="s">
        <v>75</v>
      </c>
      <c r="F3002">
        <v>8941</v>
      </c>
    </row>
    <row r="3003" spans="1:6">
      <c r="A3003" t="s">
        <v>828</v>
      </c>
      <c r="B3003" t="s">
        <v>484</v>
      </c>
      <c r="C3003" t="s">
        <v>214</v>
      </c>
      <c r="D3003" t="s">
        <v>580</v>
      </c>
      <c r="E3003" t="s">
        <v>802</v>
      </c>
      <c r="F3003">
        <v>1327</v>
      </c>
    </row>
    <row r="3004" spans="1:6">
      <c r="A3004" t="s">
        <v>828</v>
      </c>
      <c r="B3004" t="s">
        <v>484</v>
      </c>
      <c r="C3004" t="s">
        <v>214</v>
      </c>
      <c r="D3004" t="s">
        <v>580</v>
      </c>
      <c r="E3004" t="s">
        <v>71</v>
      </c>
      <c r="F3004">
        <v>2258</v>
      </c>
    </row>
    <row r="3005" spans="1:6">
      <c r="A3005" t="s">
        <v>828</v>
      </c>
      <c r="B3005" t="s">
        <v>484</v>
      </c>
      <c r="C3005" t="s">
        <v>214</v>
      </c>
      <c r="D3005" t="s">
        <v>580</v>
      </c>
      <c r="E3005" t="s">
        <v>73</v>
      </c>
      <c r="F3005">
        <v>621</v>
      </c>
    </row>
    <row r="3006" spans="1:6">
      <c r="A3006" t="s">
        <v>828</v>
      </c>
      <c r="B3006" t="s">
        <v>484</v>
      </c>
      <c r="C3006" t="s">
        <v>214</v>
      </c>
      <c r="D3006" t="s">
        <v>580</v>
      </c>
      <c r="E3006" t="s">
        <v>800</v>
      </c>
      <c r="F3006">
        <v>36</v>
      </c>
    </row>
    <row r="3007" spans="1:6">
      <c r="A3007" t="s">
        <v>828</v>
      </c>
      <c r="B3007" t="s">
        <v>484</v>
      </c>
      <c r="C3007" t="s">
        <v>214</v>
      </c>
      <c r="D3007" t="s">
        <v>579</v>
      </c>
      <c r="E3007" t="s">
        <v>70</v>
      </c>
      <c r="F3007">
        <v>776683</v>
      </c>
    </row>
    <row r="3008" spans="1:6">
      <c r="A3008" t="s">
        <v>828</v>
      </c>
      <c r="B3008" t="s">
        <v>484</v>
      </c>
      <c r="C3008" t="s">
        <v>214</v>
      </c>
      <c r="D3008" t="s">
        <v>579</v>
      </c>
      <c r="E3008" t="s">
        <v>72</v>
      </c>
      <c r="F3008">
        <v>288416</v>
      </c>
    </row>
    <row r="3009" spans="1:6">
      <c r="A3009" t="s">
        <v>828</v>
      </c>
      <c r="B3009" t="s">
        <v>484</v>
      </c>
      <c r="C3009" t="s">
        <v>214</v>
      </c>
      <c r="D3009" t="s">
        <v>579</v>
      </c>
      <c r="E3009" t="s">
        <v>804</v>
      </c>
      <c r="F3009">
        <v>164690</v>
      </c>
    </row>
    <row r="3010" spans="1:6">
      <c r="A3010" t="s">
        <v>828</v>
      </c>
      <c r="B3010" t="s">
        <v>484</v>
      </c>
      <c r="C3010" t="s">
        <v>214</v>
      </c>
      <c r="D3010" t="s">
        <v>579</v>
      </c>
      <c r="E3010" t="s">
        <v>803</v>
      </c>
      <c r="F3010">
        <v>161021</v>
      </c>
    </row>
    <row r="3011" spans="1:6">
      <c r="A3011" t="s">
        <v>828</v>
      </c>
      <c r="B3011" t="s">
        <v>484</v>
      </c>
      <c r="C3011" t="s">
        <v>214</v>
      </c>
      <c r="D3011" t="s">
        <v>579</v>
      </c>
      <c r="E3011" t="s">
        <v>78</v>
      </c>
      <c r="F3011">
        <v>89345</v>
      </c>
    </row>
    <row r="3012" spans="1:6">
      <c r="A3012" t="s">
        <v>828</v>
      </c>
      <c r="B3012" t="s">
        <v>484</v>
      </c>
      <c r="C3012" t="s">
        <v>214</v>
      </c>
      <c r="D3012" t="s">
        <v>579</v>
      </c>
      <c r="E3012" t="s">
        <v>75</v>
      </c>
      <c r="F3012">
        <v>49804</v>
      </c>
    </row>
    <row r="3013" spans="1:6">
      <c r="A3013" t="s">
        <v>828</v>
      </c>
      <c r="B3013" t="s">
        <v>484</v>
      </c>
      <c r="C3013" t="s">
        <v>214</v>
      </c>
      <c r="D3013" t="s">
        <v>579</v>
      </c>
      <c r="E3013" t="s">
        <v>802</v>
      </c>
      <c r="F3013">
        <v>7737</v>
      </c>
    </row>
    <row r="3014" spans="1:6">
      <c r="A3014" t="s">
        <v>828</v>
      </c>
      <c r="B3014" t="s">
        <v>484</v>
      </c>
      <c r="C3014" t="s">
        <v>214</v>
      </c>
      <c r="D3014" t="s">
        <v>579</v>
      </c>
      <c r="E3014" t="s">
        <v>71</v>
      </c>
      <c r="F3014">
        <v>12845</v>
      </c>
    </row>
    <row r="3015" spans="1:6">
      <c r="A3015" t="s">
        <v>828</v>
      </c>
      <c r="B3015" t="s">
        <v>484</v>
      </c>
      <c r="C3015" t="s">
        <v>214</v>
      </c>
      <c r="D3015" t="s">
        <v>579</v>
      </c>
      <c r="E3015" t="s">
        <v>73</v>
      </c>
      <c r="F3015">
        <v>2648</v>
      </c>
    </row>
    <row r="3016" spans="1:6">
      <c r="A3016" t="s">
        <v>828</v>
      </c>
      <c r="B3016" t="s">
        <v>484</v>
      </c>
      <c r="C3016" t="s">
        <v>214</v>
      </c>
      <c r="D3016" t="s">
        <v>579</v>
      </c>
      <c r="E3016" t="s">
        <v>800</v>
      </c>
      <c r="F3016">
        <v>177</v>
      </c>
    </row>
    <row r="3017" spans="1:6">
      <c r="A3017" t="s">
        <v>828</v>
      </c>
      <c r="B3017" t="s">
        <v>484</v>
      </c>
      <c r="C3017" t="s">
        <v>214</v>
      </c>
      <c r="D3017" t="s">
        <v>578</v>
      </c>
      <c r="E3017" t="s">
        <v>70</v>
      </c>
      <c r="F3017">
        <v>843708</v>
      </c>
    </row>
    <row r="3018" spans="1:6">
      <c r="A3018" t="s">
        <v>828</v>
      </c>
      <c r="B3018" t="s">
        <v>484</v>
      </c>
      <c r="C3018" t="s">
        <v>214</v>
      </c>
      <c r="D3018" t="s">
        <v>578</v>
      </c>
      <c r="E3018" t="s">
        <v>72</v>
      </c>
      <c r="F3018">
        <v>294424</v>
      </c>
    </row>
    <row r="3019" spans="1:6">
      <c r="A3019" t="s">
        <v>828</v>
      </c>
      <c r="B3019" t="s">
        <v>484</v>
      </c>
      <c r="C3019" t="s">
        <v>214</v>
      </c>
      <c r="D3019" t="s">
        <v>578</v>
      </c>
      <c r="E3019" t="s">
        <v>804</v>
      </c>
      <c r="F3019">
        <v>179911</v>
      </c>
    </row>
    <row r="3020" spans="1:6">
      <c r="A3020" t="s">
        <v>828</v>
      </c>
      <c r="B3020" t="s">
        <v>484</v>
      </c>
      <c r="C3020" t="s">
        <v>214</v>
      </c>
      <c r="D3020" t="s">
        <v>578</v>
      </c>
      <c r="E3020" t="s">
        <v>803</v>
      </c>
      <c r="F3020">
        <v>176638</v>
      </c>
    </row>
    <row r="3021" spans="1:6">
      <c r="A3021" t="s">
        <v>828</v>
      </c>
      <c r="B3021" t="s">
        <v>484</v>
      </c>
      <c r="C3021" t="s">
        <v>214</v>
      </c>
      <c r="D3021" t="s">
        <v>578</v>
      </c>
      <c r="E3021" t="s">
        <v>78</v>
      </c>
      <c r="F3021">
        <v>100550</v>
      </c>
    </row>
    <row r="3022" spans="1:6">
      <c r="A3022" t="s">
        <v>828</v>
      </c>
      <c r="B3022" t="s">
        <v>484</v>
      </c>
      <c r="C3022" t="s">
        <v>214</v>
      </c>
      <c r="D3022" t="s">
        <v>578</v>
      </c>
      <c r="E3022" t="s">
        <v>75</v>
      </c>
      <c r="F3022">
        <v>63885</v>
      </c>
    </row>
    <row r="3023" spans="1:6">
      <c r="A3023" t="s">
        <v>828</v>
      </c>
      <c r="B3023" t="s">
        <v>484</v>
      </c>
      <c r="C3023" t="s">
        <v>214</v>
      </c>
      <c r="D3023" t="s">
        <v>578</v>
      </c>
      <c r="E3023" t="s">
        <v>802</v>
      </c>
      <c r="F3023">
        <v>10775</v>
      </c>
    </row>
    <row r="3024" spans="1:6">
      <c r="A3024" t="s">
        <v>828</v>
      </c>
      <c r="B3024" t="s">
        <v>484</v>
      </c>
      <c r="C3024" t="s">
        <v>214</v>
      </c>
      <c r="D3024" t="s">
        <v>578</v>
      </c>
      <c r="E3024" t="s">
        <v>71</v>
      </c>
      <c r="F3024">
        <v>14138</v>
      </c>
    </row>
    <row r="3025" spans="1:6">
      <c r="A3025" t="s">
        <v>828</v>
      </c>
      <c r="B3025" t="s">
        <v>484</v>
      </c>
      <c r="C3025" t="s">
        <v>214</v>
      </c>
      <c r="D3025" t="s">
        <v>578</v>
      </c>
      <c r="E3025" t="s">
        <v>73</v>
      </c>
      <c r="F3025">
        <v>3110</v>
      </c>
    </row>
    <row r="3026" spans="1:6">
      <c r="A3026" t="s">
        <v>828</v>
      </c>
      <c r="B3026" t="s">
        <v>484</v>
      </c>
      <c r="C3026" t="s">
        <v>214</v>
      </c>
      <c r="D3026" t="s">
        <v>578</v>
      </c>
      <c r="E3026" t="s">
        <v>800</v>
      </c>
      <c r="F3026">
        <v>277</v>
      </c>
    </row>
    <row r="3027" spans="1:6">
      <c r="A3027" t="s">
        <v>828</v>
      </c>
      <c r="B3027" t="s">
        <v>484</v>
      </c>
      <c r="C3027" t="s">
        <v>214</v>
      </c>
      <c r="D3027" t="s">
        <v>835</v>
      </c>
      <c r="E3027" t="s">
        <v>70</v>
      </c>
      <c r="F3027">
        <v>743391</v>
      </c>
    </row>
    <row r="3028" spans="1:6">
      <c r="A3028" t="s">
        <v>828</v>
      </c>
      <c r="B3028" t="s">
        <v>484</v>
      </c>
      <c r="C3028" t="s">
        <v>214</v>
      </c>
      <c r="D3028" t="s">
        <v>835</v>
      </c>
      <c r="E3028" t="s">
        <v>72</v>
      </c>
      <c r="F3028">
        <v>251306</v>
      </c>
    </row>
    <row r="3029" spans="1:6">
      <c r="A3029" t="s">
        <v>828</v>
      </c>
      <c r="B3029" t="s">
        <v>484</v>
      </c>
      <c r="C3029" t="s">
        <v>214</v>
      </c>
      <c r="D3029" t="s">
        <v>835</v>
      </c>
      <c r="E3029" t="s">
        <v>804</v>
      </c>
      <c r="F3029">
        <v>150714</v>
      </c>
    </row>
    <row r="3030" spans="1:6">
      <c r="A3030" t="s">
        <v>828</v>
      </c>
      <c r="B3030" t="s">
        <v>484</v>
      </c>
      <c r="C3030" t="s">
        <v>214</v>
      </c>
      <c r="D3030" t="s">
        <v>835</v>
      </c>
      <c r="E3030" t="s">
        <v>803</v>
      </c>
      <c r="F3030">
        <v>159637</v>
      </c>
    </row>
    <row r="3031" spans="1:6">
      <c r="A3031" t="s">
        <v>828</v>
      </c>
      <c r="B3031" t="s">
        <v>484</v>
      </c>
      <c r="C3031" t="s">
        <v>214</v>
      </c>
      <c r="D3031" t="s">
        <v>835</v>
      </c>
      <c r="E3031" t="s">
        <v>78</v>
      </c>
      <c r="F3031">
        <v>96044</v>
      </c>
    </row>
    <row r="3032" spans="1:6">
      <c r="A3032" t="s">
        <v>828</v>
      </c>
      <c r="B3032" t="s">
        <v>484</v>
      </c>
      <c r="C3032" t="s">
        <v>214</v>
      </c>
      <c r="D3032" t="s">
        <v>835</v>
      </c>
      <c r="E3032" t="s">
        <v>75</v>
      </c>
      <c r="F3032">
        <v>58655</v>
      </c>
    </row>
    <row r="3033" spans="1:6">
      <c r="A3033" t="s">
        <v>828</v>
      </c>
      <c r="B3033" t="s">
        <v>484</v>
      </c>
      <c r="C3033" t="s">
        <v>214</v>
      </c>
      <c r="D3033" t="s">
        <v>835</v>
      </c>
      <c r="E3033" t="s">
        <v>802</v>
      </c>
      <c r="F3033">
        <v>10975</v>
      </c>
    </row>
    <row r="3034" spans="1:6">
      <c r="A3034" t="s">
        <v>828</v>
      </c>
      <c r="B3034" t="s">
        <v>484</v>
      </c>
      <c r="C3034" t="s">
        <v>214</v>
      </c>
      <c r="D3034" t="s">
        <v>835</v>
      </c>
      <c r="E3034" t="s">
        <v>71</v>
      </c>
      <c r="F3034">
        <v>12229</v>
      </c>
    </row>
    <row r="3035" spans="1:6">
      <c r="A3035" t="s">
        <v>828</v>
      </c>
      <c r="B3035" t="s">
        <v>484</v>
      </c>
      <c r="C3035" t="s">
        <v>214</v>
      </c>
      <c r="D3035" t="s">
        <v>835</v>
      </c>
      <c r="E3035" t="s">
        <v>73</v>
      </c>
      <c r="F3035">
        <v>3629</v>
      </c>
    </row>
    <row r="3036" spans="1:6">
      <c r="A3036" t="s">
        <v>828</v>
      </c>
      <c r="B3036" t="s">
        <v>484</v>
      </c>
      <c r="C3036" t="s">
        <v>214</v>
      </c>
      <c r="D3036" t="s">
        <v>835</v>
      </c>
      <c r="E3036" t="s">
        <v>800</v>
      </c>
      <c r="F3036">
        <v>202</v>
      </c>
    </row>
    <row r="3037" spans="1:6">
      <c r="A3037" t="s">
        <v>828</v>
      </c>
      <c r="B3037" t="s">
        <v>484</v>
      </c>
      <c r="C3037" t="s">
        <v>214</v>
      </c>
      <c r="D3037" t="s">
        <v>834</v>
      </c>
      <c r="E3037" t="s">
        <v>70</v>
      </c>
      <c r="F3037">
        <v>811398</v>
      </c>
    </row>
    <row r="3038" spans="1:6">
      <c r="A3038" t="s">
        <v>828</v>
      </c>
      <c r="B3038" t="s">
        <v>484</v>
      </c>
      <c r="C3038" t="s">
        <v>214</v>
      </c>
      <c r="D3038" t="s">
        <v>834</v>
      </c>
      <c r="E3038" t="s">
        <v>72</v>
      </c>
      <c r="F3038">
        <v>261921</v>
      </c>
    </row>
    <row r="3039" spans="1:6">
      <c r="A3039" t="s">
        <v>828</v>
      </c>
      <c r="B3039" t="s">
        <v>484</v>
      </c>
      <c r="C3039" t="s">
        <v>214</v>
      </c>
      <c r="D3039" t="s">
        <v>834</v>
      </c>
      <c r="E3039" t="s">
        <v>804</v>
      </c>
      <c r="F3039">
        <v>162415</v>
      </c>
    </row>
    <row r="3040" spans="1:6">
      <c r="A3040" t="s">
        <v>828</v>
      </c>
      <c r="B3040" t="s">
        <v>484</v>
      </c>
      <c r="C3040" t="s">
        <v>214</v>
      </c>
      <c r="D3040" t="s">
        <v>834</v>
      </c>
      <c r="E3040" t="s">
        <v>803</v>
      </c>
      <c r="F3040">
        <v>168695</v>
      </c>
    </row>
    <row r="3041" spans="1:6">
      <c r="A3041" t="s">
        <v>828</v>
      </c>
      <c r="B3041" t="s">
        <v>484</v>
      </c>
      <c r="C3041" t="s">
        <v>214</v>
      </c>
      <c r="D3041" t="s">
        <v>834</v>
      </c>
      <c r="E3041" t="s">
        <v>78</v>
      </c>
      <c r="F3041">
        <v>115475</v>
      </c>
    </row>
    <row r="3042" spans="1:6">
      <c r="A3042" t="s">
        <v>828</v>
      </c>
      <c r="B3042" t="s">
        <v>484</v>
      </c>
      <c r="C3042" t="s">
        <v>214</v>
      </c>
      <c r="D3042" t="s">
        <v>834</v>
      </c>
      <c r="E3042" t="s">
        <v>75</v>
      </c>
      <c r="F3042">
        <v>69559</v>
      </c>
    </row>
    <row r="3043" spans="1:6">
      <c r="A3043" t="s">
        <v>828</v>
      </c>
      <c r="B3043" t="s">
        <v>484</v>
      </c>
      <c r="C3043" t="s">
        <v>214</v>
      </c>
      <c r="D3043" t="s">
        <v>834</v>
      </c>
      <c r="E3043" t="s">
        <v>802</v>
      </c>
      <c r="F3043">
        <v>14959</v>
      </c>
    </row>
    <row r="3044" spans="1:6">
      <c r="A3044" t="s">
        <v>828</v>
      </c>
      <c r="B3044" t="s">
        <v>484</v>
      </c>
      <c r="C3044" t="s">
        <v>214</v>
      </c>
      <c r="D3044" t="s">
        <v>834</v>
      </c>
      <c r="E3044" t="s">
        <v>71</v>
      </c>
      <c r="F3044">
        <v>13002</v>
      </c>
    </row>
    <row r="3045" spans="1:6">
      <c r="A3045" t="s">
        <v>828</v>
      </c>
      <c r="B3045" t="s">
        <v>484</v>
      </c>
      <c r="C3045" t="s">
        <v>214</v>
      </c>
      <c r="D3045" t="s">
        <v>834</v>
      </c>
      <c r="E3045" t="s">
        <v>73</v>
      </c>
      <c r="F3045">
        <v>5233</v>
      </c>
    </row>
    <row r="3046" spans="1:6">
      <c r="A3046" t="s">
        <v>828</v>
      </c>
      <c r="B3046" t="s">
        <v>484</v>
      </c>
      <c r="C3046" t="s">
        <v>214</v>
      </c>
      <c r="D3046" t="s">
        <v>834</v>
      </c>
      <c r="E3046" t="s">
        <v>800</v>
      </c>
      <c r="F3046">
        <v>139</v>
      </c>
    </row>
    <row r="3047" spans="1:6">
      <c r="A3047" t="s">
        <v>828</v>
      </c>
      <c r="B3047" t="s">
        <v>484</v>
      </c>
      <c r="C3047" t="s">
        <v>214</v>
      </c>
      <c r="D3047" t="s">
        <v>833</v>
      </c>
      <c r="E3047" t="s">
        <v>70</v>
      </c>
      <c r="F3047">
        <v>933083</v>
      </c>
    </row>
    <row r="3048" spans="1:6">
      <c r="A3048" t="s">
        <v>828</v>
      </c>
      <c r="B3048" t="s">
        <v>484</v>
      </c>
      <c r="C3048" t="s">
        <v>214</v>
      </c>
      <c r="D3048" t="s">
        <v>833</v>
      </c>
      <c r="E3048" t="s">
        <v>72</v>
      </c>
      <c r="F3048">
        <v>299297</v>
      </c>
    </row>
    <row r="3049" spans="1:6">
      <c r="A3049" t="s">
        <v>828</v>
      </c>
      <c r="B3049" t="s">
        <v>484</v>
      </c>
      <c r="C3049" t="s">
        <v>214</v>
      </c>
      <c r="D3049" t="s">
        <v>833</v>
      </c>
      <c r="E3049" t="s">
        <v>804</v>
      </c>
      <c r="F3049">
        <v>196329</v>
      </c>
    </row>
    <row r="3050" spans="1:6">
      <c r="A3050" t="s">
        <v>828</v>
      </c>
      <c r="B3050" t="s">
        <v>484</v>
      </c>
      <c r="C3050" t="s">
        <v>214</v>
      </c>
      <c r="D3050" t="s">
        <v>833</v>
      </c>
      <c r="E3050" t="s">
        <v>803</v>
      </c>
      <c r="F3050">
        <v>182037</v>
      </c>
    </row>
    <row r="3051" spans="1:6">
      <c r="A3051" t="s">
        <v>828</v>
      </c>
      <c r="B3051" t="s">
        <v>484</v>
      </c>
      <c r="C3051" t="s">
        <v>214</v>
      </c>
      <c r="D3051" t="s">
        <v>833</v>
      </c>
      <c r="E3051" t="s">
        <v>78</v>
      </c>
      <c r="F3051">
        <v>145887</v>
      </c>
    </row>
    <row r="3052" spans="1:6">
      <c r="A3052" t="s">
        <v>828</v>
      </c>
      <c r="B3052" t="s">
        <v>484</v>
      </c>
      <c r="C3052" t="s">
        <v>214</v>
      </c>
      <c r="D3052" t="s">
        <v>833</v>
      </c>
      <c r="E3052" t="s">
        <v>75</v>
      </c>
      <c r="F3052">
        <v>68962</v>
      </c>
    </row>
    <row r="3053" spans="1:6">
      <c r="A3053" t="s">
        <v>828</v>
      </c>
      <c r="B3053" t="s">
        <v>484</v>
      </c>
      <c r="C3053" t="s">
        <v>214</v>
      </c>
      <c r="D3053" t="s">
        <v>833</v>
      </c>
      <c r="E3053" t="s">
        <v>802</v>
      </c>
      <c r="F3053">
        <v>13757</v>
      </c>
    </row>
    <row r="3054" spans="1:6">
      <c r="A3054" t="s">
        <v>828</v>
      </c>
      <c r="B3054" t="s">
        <v>484</v>
      </c>
      <c r="C3054" t="s">
        <v>214</v>
      </c>
      <c r="D3054" t="s">
        <v>833</v>
      </c>
      <c r="E3054" t="s">
        <v>71</v>
      </c>
      <c r="F3054">
        <v>18851</v>
      </c>
    </row>
    <row r="3055" spans="1:6">
      <c r="A3055" t="s">
        <v>828</v>
      </c>
      <c r="B3055" t="s">
        <v>484</v>
      </c>
      <c r="C3055" t="s">
        <v>214</v>
      </c>
      <c r="D3055" t="s">
        <v>833</v>
      </c>
      <c r="E3055" t="s">
        <v>73</v>
      </c>
      <c r="F3055">
        <v>7742</v>
      </c>
    </row>
    <row r="3056" spans="1:6">
      <c r="A3056" t="s">
        <v>828</v>
      </c>
      <c r="B3056" t="s">
        <v>484</v>
      </c>
      <c r="C3056" t="s">
        <v>214</v>
      </c>
      <c r="D3056" t="s">
        <v>833</v>
      </c>
      <c r="E3056" t="s">
        <v>800</v>
      </c>
      <c r="F3056">
        <v>221</v>
      </c>
    </row>
    <row r="3057" spans="1:6">
      <c r="A3057" t="s">
        <v>828</v>
      </c>
      <c r="B3057" t="s">
        <v>484</v>
      </c>
      <c r="C3057" t="s">
        <v>214</v>
      </c>
      <c r="D3057" t="s">
        <v>832</v>
      </c>
      <c r="E3057" t="s">
        <v>70</v>
      </c>
      <c r="F3057">
        <v>1190562</v>
      </c>
    </row>
    <row r="3058" spans="1:6">
      <c r="A3058" t="s">
        <v>828</v>
      </c>
      <c r="B3058" t="s">
        <v>484</v>
      </c>
      <c r="C3058" t="s">
        <v>214</v>
      </c>
      <c r="D3058" t="s">
        <v>832</v>
      </c>
      <c r="E3058" t="s">
        <v>72</v>
      </c>
      <c r="F3058">
        <v>403141</v>
      </c>
    </row>
    <row r="3059" spans="1:6">
      <c r="A3059" t="s">
        <v>828</v>
      </c>
      <c r="B3059" t="s">
        <v>484</v>
      </c>
      <c r="C3059" t="s">
        <v>214</v>
      </c>
      <c r="D3059" t="s">
        <v>832</v>
      </c>
      <c r="E3059" t="s">
        <v>804</v>
      </c>
      <c r="F3059">
        <v>267415</v>
      </c>
    </row>
    <row r="3060" spans="1:6">
      <c r="A3060" t="s">
        <v>828</v>
      </c>
      <c r="B3060" t="s">
        <v>484</v>
      </c>
      <c r="C3060" t="s">
        <v>214</v>
      </c>
      <c r="D3060" t="s">
        <v>832</v>
      </c>
      <c r="E3060" t="s">
        <v>803</v>
      </c>
      <c r="F3060">
        <v>230075</v>
      </c>
    </row>
    <row r="3061" spans="1:6">
      <c r="A3061" t="s">
        <v>828</v>
      </c>
      <c r="B3061" t="s">
        <v>484</v>
      </c>
      <c r="C3061" t="s">
        <v>214</v>
      </c>
      <c r="D3061" t="s">
        <v>832</v>
      </c>
      <c r="E3061" t="s">
        <v>78</v>
      </c>
      <c r="F3061">
        <v>160969</v>
      </c>
    </row>
    <row r="3062" spans="1:6">
      <c r="A3062" t="s">
        <v>828</v>
      </c>
      <c r="B3062" t="s">
        <v>484</v>
      </c>
      <c r="C3062" t="s">
        <v>214</v>
      </c>
      <c r="D3062" t="s">
        <v>832</v>
      </c>
      <c r="E3062" t="s">
        <v>75</v>
      </c>
      <c r="F3062">
        <v>78683</v>
      </c>
    </row>
    <row r="3063" spans="1:6">
      <c r="A3063" t="s">
        <v>828</v>
      </c>
      <c r="B3063" t="s">
        <v>484</v>
      </c>
      <c r="C3063" t="s">
        <v>214</v>
      </c>
      <c r="D3063" t="s">
        <v>832</v>
      </c>
      <c r="E3063" t="s">
        <v>802</v>
      </c>
      <c r="F3063">
        <v>16016</v>
      </c>
    </row>
    <row r="3064" spans="1:6">
      <c r="A3064" t="s">
        <v>828</v>
      </c>
      <c r="B3064" t="s">
        <v>484</v>
      </c>
      <c r="C3064" t="s">
        <v>214</v>
      </c>
      <c r="D3064" t="s">
        <v>832</v>
      </c>
      <c r="E3064" t="s">
        <v>71</v>
      </c>
      <c r="F3064">
        <v>24432</v>
      </c>
    </row>
    <row r="3065" spans="1:6">
      <c r="A3065" t="s">
        <v>828</v>
      </c>
      <c r="B3065" t="s">
        <v>484</v>
      </c>
      <c r="C3065" t="s">
        <v>214</v>
      </c>
      <c r="D3065" t="s">
        <v>832</v>
      </c>
      <c r="E3065" t="s">
        <v>73</v>
      </c>
      <c r="F3065">
        <v>9561</v>
      </c>
    </row>
    <row r="3066" spans="1:6">
      <c r="A3066" t="s">
        <v>828</v>
      </c>
      <c r="B3066" t="s">
        <v>484</v>
      </c>
      <c r="C3066" t="s">
        <v>214</v>
      </c>
      <c r="D3066" t="s">
        <v>832</v>
      </c>
      <c r="E3066" t="s">
        <v>800</v>
      </c>
      <c r="F3066">
        <v>270</v>
      </c>
    </row>
    <row r="3067" spans="1:6">
      <c r="A3067" t="s">
        <v>828</v>
      </c>
      <c r="B3067" t="s">
        <v>484</v>
      </c>
      <c r="C3067" t="s">
        <v>214</v>
      </c>
      <c r="D3067" t="s">
        <v>831</v>
      </c>
      <c r="E3067" t="s">
        <v>70</v>
      </c>
      <c r="F3067">
        <v>1184920</v>
      </c>
    </row>
    <row r="3068" spans="1:6">
      <c r="A3068" t="s">
        <v>828</v>
      </c>
      <c r="B3068" t="s">
        <v>484</v>
      </c>
      <c r="C3068" t="s">
        <v>214</v>
      </c>
      <c r="D3068" t="s">
        <v>831</v>
      </c>
      <c r="E3068" t="s">
        <v>72</v>
      </c>
      <c r="F3068">
        <v>413662</v>
      </c>
    </row>
    <row r="3069" spans="1:6">
      <c r="A3069" t="s">
        <v>828</v>
      </c>
      <c r="B3069" t="s">
        <v>484</v>
      </c>
      <c r="C3069" t="s">
        <v>214</v>
      </c>
      <c r="D3069" t="s">
        <v>831</v>
      </c>
      <c r="E3069" t="s">
        <v>804</v>
      </c>
      <c r="F3069">
        <v>262674</v>
      </c>
    </row>
    <row r="3070" spans="1:6">
      <c r="A3070" t="s">
        <v>828</v>
      </c>
      <c r="B3070" t="s">
        <v>484</v>
      </c>
      <c r="C3070" t="s">
        <v>214</v>
      </c>
      <c r="D3070" t="s">
        <v>831</v>
      </c>
      <c r="E3070" t="s">
        <v>803</v>
      </c>
      <c r="F3070">
        <v>233323</v>
      </c>
    </row>
    <row r="3071" spans="1:6">
      <c r="A3071" t="s">
        <v>828</v>
      </c>
      <c r="B3071" t="s">
        <v>484</v>
      </c>
      <c r="C3071" t="s">
        <v>214</v>
      </c>
      <c r="D3071" t="s">
        <v>831</v>
      </c>
      <c r="E3071" t="s">
        <v>78</v>
      </c>
      <c r="F3071">
        <v>147376</v>
      </c>
    </row>
    <row r="3072" spans="1:6">
      <c r="A3072" t="s">
        <v>828</v>
      </c>
      <c r="B3072" t="s">
        <v>484</v>
      </c>
      <c r="C3072" t="s">
        <v>214</v>
      </c>
      <c r="D3072" t="s">
        <v>831</v>
      </c>
      <c r="E3072" t="s">
        <v>75</v>
      </c>
      <c r="F3072">
        <v>79882</v>
      </c>
    </row>
    <row r="3073" spans="1:6">
      <c r="A3073" t="s">
        <v>828</v>
      </c>
      <c r="B3073" t="s">
        <v>484</v>
      </c>
      <c r="C3073" t="s">
        <v>214</v>
      </c>
      <c r="D3073" t="s">
        <v>831</v>
      </c>
      <c r="E3073" t="s">
        <v>802</v>
      </c>
      <c r="F3073">
        <v>16414</v>
      </c>
    </row>
    <row r="3074" spans="1:6">
      <c r="A3074" t="s">
        <v>828</v>
      </c>
      <c r="B3074" t="s">
        <v>484</v>
      </c>
      <c r="C3074" t="s">
        <v>214</v>
      </c>
      <c r="D3074" t="s">
        <v>831</v>
      </c>
      <c r="E3074" t="s">
        <v>71</v>
      </c>
      <c r="F3074">
        <v>23352</v>
      </c>
    </row>
    <row r="3075" spans="1:6">
      <c r="A3075" t="s">
        <v>828</v>
      </c>
      <c r="B3075" t="s">
        <v>484</v>
      </c>
      <c r="C3075" t="s">
        <v>214</v>
      </c>
      <c r="D3075" t="s">
        <v>831</v>
      </c>
      <c r="E3075" t="s">
        <v>73</v>
      </c>
      <c r="F3075">
        <v>7938</v>
      </c>
    </row>
    <row r="3076" spans="1:6">
      <c r="A3076" t="s">
        <v>828</v>
      </c>
      <c r="B3076" t="s">
        <v>484</v>
      </c>
      <c r="C3076" t="s">
        <v>214</v>
      </c>
      <c r="D3076" t="s">
        <v>831</v>
      </c>
      <c r="E3076" t="s">
        <v>800</v>
      </c>
      <c r="F3076">
        <v>299</v>
      </c>
    </row>
    <row r="3077" spans="1:6">
      <c r="A3077" t="s">
        <v>828</v>
      </c>
      <c r="B3077" t="s">
        <v>484</v>
      </c>
      <c r="C3077" t="s">
        <v>214</v>
      </c>
      <c r="D3077" t="s">
        <v>830</v>
      </c>
      <c r="E3077" t="s">
        <v>70</v>
      </c>
      <c r="F3077">
        <v>1270491</v>
      </c>
    </row>
    <row r="3078" spans="1:6">
      <c r="A3078" t="s">
        <v>828</v>
      </c>
      <c r="B3078" t="s">
        <v>484</v>
      </c>
      <c r="C3078" t="s">
        <v>214</v>
      </c>
      <c r="D3078" t="s">
        <v>830</v>
      </c>
      <c r="E3078" t="s">
        <v>72</v>
      </c>
      <c r="F3078">
        <v>438449</v>
      </c>
    </row>
    <row r="3079" spans="1:6">
      <c r="A3079" t="s">
        <v>828</v>
      </c>
      <c r="B3079" t="s">
        <v>484</v>
      </c>
      <c r="C3079" t="s">
        <v>214</v>
      </c>
      <c r="D3079" t="s">
        <v>830</v>
      </c>
      <c r="E3079" t="s">
        <v>804</v>
      </c>
      <c r="F3079">
        <v>276839</v>
      </c>
    </row>
    <row r="3080" spans="1:6">
      <c r="A3080" t="s">
        <v>828</v>
      </c>
      <c r="B3080" t="s">
        <v>484</v>
      </c>
      <c r="C3080" t="s">
        <v>214</v>
      </c>
      <c r="D3080" t="s">
        <v>830</v>
      </c>
      <c r="E3080" t="s">
        <v>803</v>
      </c>
      <c r="F3080">
        <v>259633</v>
      </c>
    </row>
    <row r="3081" spans="1:6">
      <c r="A3081" t="s">
        <v>828</v>
      </c>
      <c r="B3081" t="s">
        <v>484</v>
      </c>
      <c r="C3081" t="s">
        <v>214</v>
      </c>
      <c r="D3081" t="s">
        <v>830</v>
      </c>
      <c r="E3081" t="s">
        <v>78</v>
      </c>
      <c r="F3081">
        <v>156038</v>
      </c>
    </row>
    <row r="3082" spans="1:6">
      <c r="A3082" t="s">
        <v>828</v>
      </c>
      <c r="B3082" t="s">
        <v>484</v>
      </c>
      <c r="C3082" t="s">
        <v>214</v>
      </c>
      <c r="D3082" t="s">
        <v>830</v>
      </c>
      <c r="E3082" t="s">
        <v>75</v>
      </c>
      <c r="F3082">
        <v>89350</v>
      </c>
    </row>
    <row r="3083" spans="1:6">
      <c r="A3083" t="s">
        <v>828</v>
      </c>
      <c r="B3083" t="s">
        <v>484</v>
      </c>
      <c r="C3083" t="s">
        <v>214</v>
      </c>
      <c r="D3083" t="s">
        <v>830</v>
      </c>
      <c r="E3083" t="s">
        <v>802</v>
      </c>
      <c r="F3083">
        <v>19646</v>
      </c>
    </row>
    <row r="3084" spans="1:6">
      <c r="A3084" t="s">
        <v>828</v>
      </c>
      <c r="B3084" t="s">
        <v>484</v>
      </c>
      <c r="C3084" t="s">
        <v>214</v>
      </c>
      <c r="D3084" t="s">
        <v>830</v>
      </c>
      <c r="E3084" t="s">
        <v>71</v>
      </c>
      <c r="F3084">
        <v>22665</v>
      </c>
    </row>
    <row r="3085" spans="1:6">
      <c r="A3085" t="s">
        <v>828</v>
      </c>
      <c r="B3085" t="s">
        <v>484</v>
      </c>
      <c r="C3085" t="s">
        <v>214</v>
      </c>
      <c r="D3085" t="s">
        <v>830</v>
      </c>
      <c r="E3085" t="s">
        <v>73</v>
      </c>
      <c r="F3085">
        <v>7607</v>
      </c>
    </row>
    <row r="3086" spans="1:6">
      <c r="A3086" t="s">
        <v>828</v>
      </c>
      <c r="B3086" t="s">
        <v>484</v>
      </c>
      <c r="C3086" t="s">
        <v>214</v>
      </c>
      <c r="D3086" t="s">
        <v>830</v>
      </c>
      <c r="E3086" t="s">
        <v>800</v>
      </c>
      <c r="F3086">
        <v>264</v>
      </c>
    </row>
    <row r="3087" spans="1:6">
      <c r="A3087" t="s">
        <v>828</v>
      </c>
      <c r="B3087" t="s">
        <v>484</v>
      </c>
      <c r="C3087" t="s">
        <v>214</v>
      </c>
      <c r="D3087" t="s">
        <v>845</v>
      </c>
      <c r="E3087" t="s">
        <v>70</v>
      </c>
      <c r="F3087">
        <v>1273742</v>
      </c>
    </row>
    <row r="3088" spans="1:6">
      <c r="A3088" t="s">
        <v>828</v>
      </c>
      <c r="B3088" t="s">
        <v>484</v>
      </c>
      <c r="C3088" t="s">
        <v>214</v>
      </c>
      <c r="D3088" t="s">
        <v>845</v>
      </c>
      <c r="E3088" t="s">
        <v>72</v>
      </c>
      <c r="F3088">
        <v>422605</v>
      </c>
    </row>
    <row r="3089" spans="1:6">
      <c r="A3089" t="s">
        <v>828</v>
      </c>
      <c r="B3089" t="s">
        <v>484</v>
      </c>
      <c r="C3089" t="s">
        <v>214</v>
      </c>
      <c r="D3089" t="s">
        <v>845</v>
      </c>
      <c r="E3089" t="s">
        <v>804</v>
      </c>
      <c r="F3089">
        <v>280579</v>
      </c>
    </row>
    <row r="3090" spans="1:6">
      <c r="A3090" t="s">
        <v>828</v>
      </c>
      <c r="B3090" t="s">
        <v>484</v>
      </c>
      <c r="C3090" t="s">
        <v>214</v>
      </c>
      <c r="D3090" t="s">
        <v>845</v>
      </c>
      <c r="E3090" t="s">
        <v>803</v>
      </c>
      <c r="F3090">
        <v>256782</v>
      </c>
    </row>
    <row r="3091" spans="1:6">
      <c r="A3091" t="s">
        <v>828</v>
      </c>
      <c r="B3091" t="s">
        <v>484</v>
      </c>
      <c r="C3091" t="s">
        <v>214</v>
      </c>
      <c r="D3091" t="s">
        <v>845</v>
      </c>
      <c r="E3091" t="s">
        <v>78</v>
      </c>
      <c r="F3091">
        <v>163812</v>
      </c>
    </row>
    <row r="3092" spans="1:6">
      <c r="A3092" t="s">
        <v>828</v>
      </c>
      <c r="B3092" t="s">
        <v>484</v>
      </c>
      <c r="C3092" t="s">
        <v>214</v>
      </c>
      <c r="D3092" t="s">
        <v>845</v>
      </c>
      <c r="E3092" t="s">
        <v>75</v>
      </c>
      <c r="F3092">
        <v>98663</v>
      </c>
    </row>
    <row r="3093" spans="1:6">
      <c r="A3093" t="s">
        <v>828</v>
      </c>
      <c r="B3093" t="s">
        <v>484</v>
      </c>
      <c r="C3093" t="s">
        <v>214</v>
      </c>
      <c r="D3093" t="s">
        <v>845</v>
      </c>
      <c r="E3093" t="s">
        <v>802</v>
      </c>
      <c r="F3093">
        <v>22254</v>
      </c>
    </row>
    <row r="3094" spans="1:6">
      <c r="A3094" t="s">
        <v>828</v>
      </c>
      <c r="B3094" t="s">
        <v>484</v>
      </c>
      <c r="C3094" t="s">
        <v>214</v>
      </c>
      <c r="D3094" t="s">
        <v>845</v>
      </c>
      <c r="E3094" t="s">
        <v>71</v>
      </c>
      <c r="F3094">
        <v>21078</v>
      </c>
    </row>
    <row r="3095" spans="1:6">
      <c r="A3095" t="s">
        <v>828</v>
      </c>
      <c r="B3095" t="s">
        <v>484</v>
      </c>
      <c r="C3095" t="s">
        <v>214</v>
      </c>
      <c r="D3095" t="s">
        <v>845</v>
      </c>
      <c r="E3095" t="s">
        <v>73</v>
      </c>
      <c r="F3095">
        <v>7741</v>
      </c>
    </row>
    <row r="3096" spans="1:6">
      <c r="A3096" t="s">
        <v>828</v>
      </c>
      <c r="B3096" t="s">
        <v>484</v>
      </c>
      <c r="C3096" t="s">
        <v>214</v>
      </c>
      <c r="D3096" t="s">
        <v>845</v>
      </c>
      <c r="E3096" t="s">
        <v>800</v>
      </c>
      <c r="F3096">
        <v>228</v>
      </c>
    </row>
    <row r="3097" spans="1:6">
      <c r="A3097" t="s">
        <v>828</v>
      </c>
      <c r="B3097" t="s">
        <v>484</v>
      </c>
      <c r="C3097" t="s">
        <v>214</v>
      </c>
      <c r="D3097" t="s">
        <v>844</v>
      </c>
      <c r="E3097" t="s">
        <v>70</v>
      </c>
      <c r="F3097">
        <v>1281852</v>
      </c>
    </row>
    <row r="3098" spans="1:6">
      <c r="A3098" t="s">
        <v>828</v>
      </c>
      <c r="B3098" t="s">
        <v>484</v>
      </c>
      <c r="C3098" t="s">
        <v>214</v>
      </c>
      <c r="D3098" t="s">
        <v>844</v>
      </c>
      <c r="E3098" t="s">
        <v>72</v>
      </c>
      <c r="F3098">
        <v>421423</v>
      </c>
    </row>
    <row r="3099" spans="1:6">
      <c r="A3099" t="s">
        <v>828</v>
      </c>
      <c r="B3099" t="s">
        <v>484</v>
      </c>
      <c r="C3099" t="s">
        <v>214</v>
      </c>
      <c r="D3099" t="s">
        <v>844</v>
      </c>
      <c r="E3099" t="s">
        <v>804</v>
      </c>
      <c r="F3099">
        <v>247665</v>
      </c>
    </row>
    <row r="3100" spans="1:6">
      <c r="A3100" t="s">
        <v>828</v>
      </c>
      <c r="B3100" t="s">
        <v>484</v>
      </c>
      <c r="C3100" t="s">
        <v>214</v>
      </c>
      <c r="D3100" t="s">
        <v>844</v>
      </c>
      <c r="E3100" t="s">
        <v>803</v>
      </c>
      <c r="F3100">
        <v>264265</v>
      </c>
    </row>
    <row r="3101" spans="1:6">
      <c r="A3101" t="s">
        <v>828</v>
      </c>
      <c r="B3101" t="s">
        <v>484</v>
      </c>
      <c r="C3101" t="s">
        <v>214</v>
      </c>
      <c r="D3101" t="s">
        <v>844</v>
      </c>
      <c r="E3101" t="s">
        <v>78</v>
      </c>
      <c r="F3101">
        <v>162102</v>
      </c>
    </row>
    <row r="3102" spans="1:6">
      <c r="A3102" t="s">
        <v>828</v>
      </c>
      <c r="B3102" t="s">
        <v>484</v>
      </c>
      <c r="C3102" t="s">
        <v>214</v>
      </c>
      <c r="D3102" t="s">
        <v>844</v>
      </c>
      <c r="E3102" t="s">
        <v>75</v>
      </c>
      <c r="F3102">
        <v>130193</v>
      </c>
    </row>
    <row r="3103" spans="1:6">
      <c r="A3103" t="s">
        <v>828</v>
      </c>
      <c r="B3103" t="s">
        <v>484</v>
      </c>
      <c r="C3103" t="s">
        <v>214</v>
      </c>
      <c r="D3103" t="s">
        <v>844</v>
      </c>
      <c r="E3103" t="s">
        <v>802</v>
      </c>
      <c r="F3103">
        <v>28247</v>
      </c>
    </row>
    <row r="3104" spans="1:6">
      <c r="A3104" t="s">
        <v>828</v>
      </c>
      <c r="B3104" t="s">
        <v>484</v>
      </c>
      <c r="C3104" t="s">
        <v>214</v>
      </c>
      <c r="D3104" t="s">
        <v>844</v>
      </c>
      <c r="E3104" t="s">
        <v>71</v>
      </c>
      <c r="F3104">
        <v>21554</v>
      </c>
    </row>
    <row r="3105" spans="1:6">
      <c r="A3105" t="s">
        <v>828</v>
      </c>
      <c r="B3105" t="s">
        <v>484</v>
      </c>
      <c r="C3105" t="s">
        <v>214</v>
      </c>
      <c r="D3105" t="s">
        <v>844</v>
      </c>
      <c r="E3105" t="s">
        <v>73</v>
      </c>
      <c r="F3105">
        <v>6165</v>
      </c>
    </row>
    <row r="3106" spans="1:6">
      <c r="A3106" t="s">
        <v>828</v>
      </c>
      <c r="B3106" t="s">
        <v>484</v>
      </c>
      <c r="C3106" t="s">
        <v>214</v>
      </c>
      <c r="D3106" t="s">
        <v>844</v>
      </c>
      <c r="E3106" t="s">
        <v>800</v>
      </c>
      <c r="F3106">
        <v>238</v>
      </c>
    </row>
    <row r="3107" spans="1:6">
      <c r="A3107" t="s">
        <v>828</v>
      </c>
      <c r="B3107" t="s">
        <v>484</v>
      </c>
      <c r="C3107" t="s">
        <v>214</v>
      </c>
      <c r="D3107" t="s">
        <v>843</v>
      </c>
      <c r="E3107" t="s">
        <v>70</v>
      </c>
      <c r="F3107">
        <v>1101879</v>
      </c>
    </row>
    <row r="3108" spans="1:6">
      <c r="A3108" t="s">
        <v>828</v>
      </c>
      <c r="B3108" t="s">
        <v>484</v>
      </c>
      <c r="C3108" t="s">
        <v>214</v>
      </c>
      <c r="D3108" t="s">
        <v>843</v>
      </c>
      <c r="E3108" t="s">
        <v>72</v>
      </c>
      <c r="F3108">
        <v>360031</v>
      </c>
    </row>
    <row r="3109" spans="1:6">
      <c r="A3109" t="s">
        <v>828</v>
      </c>
      <c r="B3109" t="s">
        <v>484</v>
      </c>
      <c r="C3109" t="s">
        <v>214</v>
      </c>
      <c r="D3109" t="s">
        <v>843</v>
      </c>
      <c r="E3109" t="s">
        <v>804</v>
      </c>
      <c r="F3109">
        <v>207340</v>
      </c>
    </row>
    <row r="3110" spans="1:6">
      <c r="A3110" t="s">
        <v>828</v>
      </c>
      <c r="B3110" t="s">
        <v>484</v>
      </c>
      <c r="C3110" t="s">
        <v>214</v>
      </c>
      <c r="D3110" t="s">
        <v>843</v>
      </c>
      <c r="E3110" t="s">
        <v>803</v>
      </c>
      <c r="F3110">
        <v>229589</v>
      </c>
    </row>
    <row r="3111" spans="1:6">
      <c r="A3111" t="s">
        <v>828</v>
      </c>
      <c r="B3111" t="s">
        <v>484</v>
      </c>
      <c r="C3111" t="s">
        <v>214</v>
      </c>
      <c r="D3111" t="s">
        <v>843</v>
      </c>
      <c r="E3111" t="s">
        <v>78</v>
      </c>
      <c r="F3111">
        <v>138235</v>
      </c>
    </row>
    <row r="3112" spans="1:6">
      <c r="A3112" t="s">
        <v>828</v>
      </c>
      <c r="B3112" t="s">
        <v>484</v>
      </c>
      <c r="C3112" t="s">
        <v>214</v>
      </c>
      <c r="D3112" t="s">
        <v>843</v>
      </c>
      <c r="E3112" t="s">
        <v>75</v>
      </c>
      <c r="F3112">
        <v>119510</v>
      </c>
    </row>
    <row r="3113" spans="1:6">
      <c r="A3113" t="s">
        <v>828</v>
      </c>
      <c r="B3113" t="s">
        <v>484</v>
      </c>
      <c r="C3113" t="s">
        <v>214</v>
      </c>
      <c r="D3113" t="s">
        <v>843</v>
      </c>
      <c r="E3113" t="s">
        <v>802</v>
      </c>
      <c r="F3113">
        <v>23622</v>
      </c>
    </row>
    <row r="3114" spans="1:6">
      <c r="A3114" t="s">
        <v>828</v>
      </c>
      <c r="B3114" t="s">
        <v>484</v>
      </c>
      <c r="C3114" t="s">
        <v>214</v>
      </c>
      <c r="D3114" t="s">
        <v>843</v>
      </c>
      <c r="E3114" t="s">
        <v>71</v>
      </c>
      <c r="F3114">
        <v>19533</v>
      </c>
    </row>
    <row r="3115" spans="1:6">
      <c r="A3115" t="s">
        <v>828</v>
      </c>
      <c r="B3115" t="s">
        <v>484</v>
      </c>
      <c r="C3115" t="s">
        <v>214</v>
      </c>
      <c r="D3115" t="s">
        <v>843</v>
      </c>
      <c r="E3115" t="s">
        <v>73</v>
      </c>
      <c r="F3115">
        <v>3824</v>
      </c>
    </row>
    <row r="3116" spans="1:6">
      <c r="A3116" t="s">
        <v>828</v>
      </c>
      <c r="B3116" t="s">
        <v>484</v>
      </c>
      <c r="C3116" t="s">
        <v>214</v>
      </c>
      <c r="D3116" t="s">
        <v>843</v>
      </c>
      <c r="E3116" t="s">
        <v>800</v>
      </c>
      <c r="F3116">
        <v>195</v>
      </c>
    </row>
    <row r="3117" spans="1:6">
      <c r="A3117" t="s">
        <v>828</v>
      </c>
      <c r="B3117" t="s">
        <v>484</v>
      </c>
      <c r="C3117" t="s">
        <v>214</v>
      </c>
      <c r="D3117" t="s">
        <v>842</v>
      </c>
      <c r="E3117" t="s">
        <v>70</v>
      </c>
      <c r="F3117">
        <v>706708</v>
      </c>
    </row>
    <row r="3118" spans="1:6">
      <c r="A3118" t="s">
        <v>828</v>
      </c>
      <c r="B3118" t="s">
        <v>484</v>
      </c>
      <c r="C3118" t="s">
        <v>214</v>
      </c>
      <c r="D3118" t="s">
        <v>842</v>
      </c>
      <c r="E3118" t="s">
        <v>72</v>
      </c>
      <c r="F3118">
        <v>236940</v>
      </c>
    </row>
    <row r="3119" spans="1:6">
      <c r="A3119" t="s">
        <v>828</v>
      </c>
      <c r="B3119" t="s">
        <v>484</v>
      </c>
      <c r="C3119" t="s">
        <v>214</v>
      </c>
      <c r="D3119" t="s">
        <v>842</v>
      </c>
      <c r="E3119" t="s">
        <v>804</v>
      </c>
      <c r="F3119">
        <v>125748</v>
      </c>
    </row>
    <row r="3120" spans="1:6">
      <c r="A3120" t="s">
        <v>828</v>
      </c>
      <c r="B3120" t="s">
        <v>484</v>
      </c>
      <c r="C3120" t="s">
        <v>214</v>
      </c>
      <c r="D3120" t="s">
        <v>842</v>
      </c>
      <c r="E3120" t="s">
        <v>803</v>
      </c>
      <c r="F3120">
        <v>149857</v>
      </c>
    </row>
    <row r="3121" spans="1:6">
      <c r="A3121" t="s">
        <v>828</v>
      </c>
      <c r="B3121" t="s">
        <v>484</v>
      </c>
      <c r="C3121" t="s">
        <v>214</v>
      </c>
      <c r="D3121" t="s">
        <v>842</v>
      </c>
      <c r="E3121" t="s">
        <v>78</v>
      </c>
      <c r="F3121">
        <v>86070</v>
      </c>
    </row>
    <row r="3122" spans="1:6">
      <c r="A3122" t="s">
        <v>828</v>
      </c>
      <c r="B3122" t="s">
        <v>484</v>
      </c>
      <c r="C3122" t="s">
        <v>214</v>
      </c>
      <c r="D3122" t="s">
        <v>842</v>
      </c>
      <c r="E3122" t="s">
        <v>75</v>
      </c>
      <c r="F3122">
        <v>78182</v>
      </c>
    </row>
    <row r="3123" spans="1:6">
      <c r="A3123" t="s">
        <v>828</v>
      </c>
      <c r="B3123" t="s">
        <v>484</v>
      </c>
      <c r="C3123" t="s">
        <v>214</v>
      </c>
      <c r="D3123" t="s">
        <v>842</v>
      </c>
      <c r="E3123" t="s">
        <v>802</v>
      </c>
      <c r="F3123">
        <v>15380</v>
      </c>
    </row>
    <row r="3124" spans="1:6">
      <c r="A3124" t="s">
        <v>828</v>
      </c>
      <c r="B3124" t="s">
        <v>484</v>
      </c>
      <c r="C3124" t="s">
        <v>214</v>
      </c>
      <c r="D3124" t="s">
        <v>842</v>
      </c>
      <c r="E3124" t="s">
        <v>71</v>
      </c>
      <c r="F3124">
        <v>12372</v>
      </c>
    </row>
    <row r="3125" spans="1:6">
      <c r="A3125" t="s">
        <v>828</v>
      </c>
      <c r="B3125" t="s">
        <v>484</v>
      </c>
      <c r="C3125" t="s">
        <v>214</v>
      </c>
      <c r="D3125" t="s">
        <v>842</v>
      </c>
      <c r="E3125" t="s">
        <v>73</v>
      </c>
      <c r="F3125">
        <v>2063</v>
      </c>
    </row>
    <row r="3126" spans="1:6">
      <c r="A3126" t="s">
        <v>828</v>
      </c>
      <c r="B3126" t="s">
        <v>484</v>
      </c>
      <c r="C3126" t="s">
        <v>214</v>
      </c>
      <c r="D3126" t="s">
        <v>842</v>
      </c>
      <c r="E3126" t="s">
        <v>800</v>
      </c>
      <c r="F3126">
        <v>96</v>
      </c>
    </row>
    <row r="3127" spans="1:6">
      <c r="A3127" t="s">
        <v>828</v>
      </c>
      <c r="B3127" t="s">
        <v>484</v>
      </c>
      <c r="C3127" t="s">
        <v>214</v>
      </c>
      <c r="D3127" t="s">
        <v>841</v>
      </c>
      <c r="E3127" t="s">
        <v>70</v>
      </c>
      <c r="F3127">
        <v>440483</v>
      </c>
    </row>
    <row r="3128" spans="1:6">
      <c r="A3128" t="s">
        <v>828</v>
      </c>
      <c r="B3128" t="s">
        <v>484</v>
      </c>
      <c r="C3128" t="s">
        <v>214</v>
      </c>
      <c r="D3128" t="s">
        <v>841</v>
      </c>
      <c r="E3128" t="s">
        <v>72</v>
      </c>
      <c r="F3128">
        <v>148788</v>
      </c>
    </row>
    <row r="3129" spans="1:6">
      <c r="A3129" t="s">
        <v>828</v>
      </c>
      <c r="B3129" t="s">
        <v>484</v>
      </c>
      <c r="C3129" t="s">
        <v>214</v>
      </c>
      <c r="D3129" t="s">
        <v>841</v>
      </c>
      <c r="E3129" t="s">
        <v>804</v>
      </c>
      <c r="F3129">
        <v>78381</v>
      </c>
    </row>
    <row r="3130" spans="1:6">
      <c r="A3130" t="s">
        <v>828</v>
      </c>
      <c r="B3130" t="s">
        <v>484</v>
      </c>
      <c r="C3130" t="s">
        <v>214</v>
      </c>
      <c r="D3130" t="s">
        <v>841</v>
      </c>
      <c r="E3130" t="s">
        <v>803</v>
      </c>
      <c r="F3130">
        <v>89832</v>
      </c>
    </row>
    <row r="3131" spans="1:6">
      <c r="A3131" t="s">
        <v>828</v>
      </c>
      <c r="B3131" t="s">
        <v>484</v>
      </c>
      <c r="C3131" t="s">
        <v>214</v>
      </c>
      <c r="D3131" t="s">
        <v>841</v>
      </c>
      <c r="E3131" t="s">
        <v>78</v>
      </c>
      <c r="F3131">
        <v>56143</v>
      </c>
    </row>
    <row r="3132" spans="1:6">
      <c r="A3132" t="s">
        <v>828</v>
      </c>
      <c r="B3132" t="s">
        <v>484</v>
      </c>
      <c r="C3132" t="s">
        <v>214</v>
      </c>
      <c r="D3132" t="s">
        <v>841</v>
      </c>
      <c r="E3132" t="s">
        <v>75</v>
      </c>
      <c r="F3132">
        <v>49539</v>
      </c>
    </row>
    <row r="3133" spans="1:6">
      <c r="A3133" t="s">
        <v>828</v>
      </c>
      <c r="B3133" t="s">
        <v>484</v>
      </c>
      <c r="C3133" t="s">
        <v>214</v>
      </c>
      <c r="D3133" t="s">
        <v>841</v>
      </c>
      <c r="E3133" t="s">
        <v>802</v>
      </c>
      <c r="F3133">
        <v>9687</v>
      </c>
    </row>
    <row r="3134" spans="1:6">
      <c r="A3134" t="s">
        <v>828</v>
      </c>
      <c r="B3134" t="s">
        <v>484</v>
      </c>
      <c r="C3134" t="s">
        <v>214</v>
      </c>
      <c r="D3134" t="s">
        <v>841</v>
      </c>
      <c r="E3134" t="s">
        <v>71</v>
      </c>
      <c r="F3134">
        <v>7181</v>
      </c>
    </row>
    <row r="3135" spans="1:6">
      <c r="A3135" t="s">
        <v>828</v>
      </c>
      <c r="B3135" t="s">
        <v>484</v>
      </c>
      <c r="C3135" t="s">
        <v>214</v>
      </c>
      <c r="D3135" t="s">
        <v>841</v>
      </c>
      <c r="E3135" t="s">
        <v>73</v>
      </c>
      <c r="F3135">
        <v>887</v>
      </c>
    </row>
    <row r="3136" spans="1:6">
      <c r="A3136" t="s">
        <v>828</v>
      </c>
      <c r="B3136" t="s">
        <v>484</v>
      </c>
      <c r="C3136" t="s">
        <v>214</v>
      </c>
      <c r="D3136" t="s">
        <v>841</v>
      </c>
      <c r="E3136" t="s">
        <v>800</v>
      </c>
      <c r="F3136">
        <v>45</v>
      </c>
    </row>
    <row r="3137" spans="1:6">
      <c r="A3137" t="s">
        <v>828</v>
      </c>
      <c r="B3137" t="s">
        <v>484</v>
      </c>
      <c r="C3137" t="s">
        <v>214</v>
      </c>
      <c r="D3137" t="s">
        <v>840</v>
      </c>
      <c r="E3137" t="s">
        <v>70</v>
      </c>
      <c r="F3137">
        <v>247126</v>
      </c>
    </row>
    <row r="3138" spans="1:6">
      <c r="A3138" t="s">
        <v>828</v>
      </c>
      <c r="B3138" t="s">
        <v>484</v>
      </c>
      <c r="C3138" t="s">
        <v>214</v>
      </c>
      <c r="D3138" t="s">
        <v>840</v>
      </c>
      <c r="E3138" t="s">
        <v>72</v>
      </c>
      <c r="F3138">
        <v>85205</v>
      </c>
    </row>
    <row r="3139" spans="1:6">
      <c r="A3139" t="s">
        <v>828</v>
      </c>
      <c r="B3139" t="s">
        <v>484</v>
      </c>
      <c r="C3139" t="s">
        <v>214</v>
      </c>
      <c r="D3139" t="s">
        <v>840</v>
      </c>
      <c r="E3139" t="s">
        <v>804</v>
      </c>
      <c r="F3139">
        <v>42848</v>
      </c>
    </row>
    <row r="3140" spans="1:6">
      <c r="A3140" t="s">
        <v>828</v>
      </c>
      <c r="B3140" t="s">
        <v>484</v>
      </c>
      <c r="C3140" t="s">
        <v>214</v>
      </c>
      <c r="D3140" t="s">
        <v>840</v>
      </c>
      <c r="E3140" t="s">
        <v>803</v>
      </c>
      <c r="F3140">
        <v>48932</v>
      </c>
    </row>
    <row r="3141" spans="1:6">
      <c r="A3141" t="s">
        <v>828</v>
      </c>
      <c r="B3141" t="s">
        <v>484</v>
      </c>
      <c r="C3141" t="s">
        <v>214</v>
      </c>
      <c r="D3141" t="s">
        <v>840</v>
      </c>
      <c r="E3141" t="s">
        <v>78</v>
      </c>
      <c r="F3141">
        <v>32070</v>
      </c>
    </row>
    <row r="3142" spans="1:6">
      <c r="A3142" t="s">
        <v>828</v>
      </c>
      <c r="B3142" t="s">
        <v>484</v>
      </c>
      <c r="C3142" t="s">
        <v>214</v>
      </c>
      <c r="D3142" t="s">
        <v>840</v>
      </c>
      <c r="E3142" t="s">
        <v>75</v>
      </c>
      <c r="F3142">
        <v>28464</v>
      </c>
    </row>
    <row r="3143" spans="1:6">
      <c r="A3143" t="s">
        <v>828</v>
      </c>
      <c r="B3143" t="s">
        <v>484</v>
      </c>
      <c r="C3143" t="s">
        <v>214</v>
      </c>
      <c r="D3143" t="s">
        <v>840</v>
      </c>
      <c r="E3143" t="s">
        <v>802</v>
      </c>
      <c r="F3143">
        <v>5445</v>
      </c>
    </row>
    <row r="3144" spans="1:6">
      <c r="A3144" t="s">
        <v>828</v>
      </c>
      <c r="B3144" t="s">
        <v>484</v>
      </c>
      <c r="C3144" t="s">
        <v>214</v>
      </c>
      <c r="D3144" t="s">
        <v>840</v>
      </c>
      <c r="E3144" t="s">
        <v>71</v>
      </c>
      <c r="F3144">
        <v>3802</v>
      </c>
    </row>
    <row r="3145" spans="1:6">
      <c r="A3145" t="s">
        <v>828</v>
      </c>
      <c r="B3145" t="s">
        <v>484</v>
      </c>
      <c r="C3145" t="s">
        <v>214</v>
      </c>
      <c r="D3145" t="s">
        <v>840</v>
      </c>
      <c r="E3145" t="s">
        <v>73</v>
      </c>
      <c r="F3145">
        <v>333</v>
      </c>
    </row>
    <row r="3146" spans="1:6">
      <c r="A3146" t="s">
        <v>828</v>
      </c>
      <c r="B3146" t="s">
        <v>484</v>
      </c>
      <c r="C3146" t="s">
        <v>214</v>
      </c>
      <c r="D3146" t="s">
        <v>840</v>
      </c>
      <c r="E3146" t="s">
        <v>800</v>
      </c>
      <c r="F3146">
        <v>27</v>
      </c>
    </row>
    <row r="3147" spans="1:6">
      <c r="A3147" t="s">
        <v>828</v>
      </c>
      <c r="B3147" t="s">
        <v>484</v>
      </c>
      <c r="C3147" t="s">
        <v>214</v>
      </c>
      <c r="D3147" t="s">
        <v>839</v>
      </c>
      <c r="E3147" t="s">
        <v>70</v>
      </c>
      <c r="F3147">
        <v>124961</v>
      </c>
    </row>
    <row r="3148" spans="1:6">
      <c r="A3148" t="s">
        <v>828</v>
      </c>
      <c r="B3148" t="s">
        <v>484</v>
      </c>
      <c r="C3148" t="s">
        <v>214</v>
      </c>
      <c r="D3148" t="s">
        <v>839</v>
      </c>
      <c r="E3148" t="s">
        <v>72</v>
      </c>
      <c r="F3148">
        <v>43232</v>
      </c>
    </row>
    <row r="3149" spans="1:6">
      <c r="A3149" t="s">
        <v>828</v>
      </c>
      <c r="B3149" t="s">
        <v>484</v>
      </c>
      <c r="C3149" t="s">
        <v>214</v>
      </c>
      <c r="D3149" t="s">
        <v>839</v>
      </c>
      <c r="E3149" t="s">
        <v>804</v>
      </c>
      <c r="F3149">
        <v>22656</v>
      </c>
    </row>
    <row r="3150" spans="1:6">
      <c r="A3150" t="s">
        <v>828</v>
      </c>
      <c r="B3150" t="s">
        <v>484</v>
      </c>
      <c r="C3150" t="s">
        <v>214</v>
      </c>
      <c r="D3150" t="s">
        <v>839</v>
      </c>
      <c r="E3150" t="s">
        <v>803</v>
      </c>
      <c r="F3150">
        <v>23396</v>
      </c>
    </row>
    <row r="3151" spans="1:6">
      <c r="A3151" t="s">
        <v>828</v>
      </c>
      <c r="B3151" t="s">
        <v>484</v>
      </c>
      <c r="C3151" t="s">
        <v>214</v>
      </c>
      <c r="D3151" t="s">
        <v>839</v>
      </c>
      <c r="E3151" t="s">
        <v>78</v>
      </c>
      <c r="F3151">
        <v>15854</v>
      </c>
    </row>
    <row r="3152" spans="1:6">
      <c r="A3152" t="s">
        <v>828</v>
      </c>
      <c r="B3152" t="s">
        <v>484</v>
      </c>
      <c r="C3152" t="s">
        <v>214</v>
      </c>
      <c r="D3152" t="s">
        <v>839</v>
      </c>
      <c r="E3152" t="s">
        <v>75</v>
      </c>
      <c r="F3152">
        <v>15076</v>
      </c>
    </row>
    <row r="3153" spans="1:6">
      <c r="A3153" t="s">
        <v>828</v>
      </c>
      <c r="B3153" t="s">
        <v>484</v>
      </c>
      <c r="C3153" t="s">
        <v>214</v>
      </c>
      <c r="D3153" t="s">
        <v>839</v>
      </c>
      <c r="E3153" t="s">
        <v>802</v>
      </c>
      <c r="F3153">
        <v>2586</v>
      </c>
    </row>
    <row r="3154" spans="1:6">
      <c r="A3154" t="s">
        <v>828</v>
      </c>
      <c r="B3154" t="s">
        <v>484</v>
      </c>
      <c r="C3154" t="s">
        <v>214</v>
      </c>
      <c r="D3154" t="s">
        <v>839</v>
      </c>
      <c r="E3154" t="s">
        <v>71</v>
      </c>
      <c r="F3154">
        <v>2025</v>
      </c>
    </row>
    <row r="3155" spans="1:6">
      <c r="A3155" t="s">
        <v>828</v>
      </c>
      <c r="B3155" t="s">
        <v>484</v>
      </c>
      <c r="C3155" t="s">
        <v>214</v>
      </c>
      <c r="D3155" t="s">
        <v>839</v>
      </c>
      <c r="E3155" t="s">
        <v>73</v>
      </c>
      <c r="F3155">
        <v>126</v>
      </c>
    </row>
    <row r="3156" spans="1:6">
      <c r="A3156" t="s">
        <v>828</v>
      </c>
      <c r="B3156" t="s">
        <v>484</v>
      </c>
      <c r="C3156" t="s">
        <v>214</v>
      </c>
      <c r="D3156" t="s">
        <v>839</v>
      </c>
      <c r="E3156" t="s">
        <v>800</v>
      </c>
      <c r="F3156">
        <v>10</v>
      </c>
    </row>
    <row r="3157" spans="1:6">
      <c r="A3157" t="s">
        <v>828</v>
      </c>
      <c r="B3157" t="s">
        <v>484</v>
      </c>
      <c r="C3157" t="s">
        <v>214</v>
      </c>
      <c r="D3157" t="s">
        <v>838</v>
      </c>
      <c r="E3157" t="s">
        <v>70</v>
      </c>
      <c r="F3157">
        <v>36951</v>
      </c>
    </row>
    <row r="3158" spans="1:6">
      <c r="A3158" t="s">
        <v>828</v>
      </c>
      <c r="B3158" t="s">
        <v>484</v>
      </c>
      <c r="C3158" t="s">
        <v>214</v>
      </c>
      <c r="D3158" t="s">
        <v>838</v>
      </c>
      <c r="E3158" t="s">
        <v>72</v>
      </c>
      <c r="F3158">
        <v>13206</v>
      </c>
    </row>
    <row r="3159" spans="1:6">
      <c r="A3159" t="s">
        <v>828</v>
      </c>
      <c r="B3159" t="s">
        <v>484</v>
      </c>
      <c r="C3159" t="s">
        <v>214</v>
      </c>
      <c r="D3159" t="s">
        <v>838</v>
      </c>
      <c r="E3159" t="s">
        <v>804</v>
      </c>
      <c r="F3159">
        <v>6764</v>
      </c>
    </row>
    <row r="3160" spans="1:6">
      <c r="A3160" t="s">
        <v>828</v>
      </c>
      <c r="B3160" t="s">
        <v>484</v>
      </c>
      <c r="C3160" t="s">
        <v>214</v>
      </c>
      <c r="D3160" t="s">
        <v>838</v>
      </c>
      <c r="E3160" t="s">
        <v>803</v>
      </c>
      <c r="F3160">
        <v>6627</v>
      </c>
    </row>
    <row r="3161" spans="1:6">
      <c r="A3161" t="s">
        <v>828</v>
      </c>
      <c r="B3161" t="s">
        <v>484</v>
      </c>
      <c r="C3161" t="s">
        <v>214</v>
      </c>
      <c r="D3161" t="s">
        <v>838</v>
      </c>
      <c r="E3161" t="s">
        <v>78</v>
      </c>
      <c r="F3161">
        <v>4484</v>
      </c>
    </row>
    <row r="3162" spans="1:6">
      <c r="A3162" t="s">
        <v>828</v>
      </c>
      <c r="B3162" t="s">
        <v>484</v>
      </c>
      <c r="C3162" t="s">
        <v>214</v>
      </c>
      <c r="D3162" t="s">
        <v>838</v>
      </c>
      <c r="E3162" t="s">
        <v>75</v>
      </c>
      <c r="F3162">
        <v>4482</v>
      </c>
    </row>
    <row r="3163" spans="1:6">
      <c r="A3163" t="s">
        <v>828</v>
      </c>
      <c r="B3163" t="s">
        <v>484</v>
      </c>
      <c r="C3163" t="s">
        <v>214</v>
      </c>
      <c r="D3163" t="s">
        <v>838</v>
      </c>
      <c r="E3163" t="s">
        <v>802</v>
      </c>
      <c r="F3163">
        <v>729</v>
      </c>
    </row>
    <row r="3164" spans="1:6">
      <c r="A3164" t="s">
        <v>828</v>
      </c>
      <c r="B3164" t="s">
        <v>484</v>
      </c>
      <c r="C3164" t="s">
        <v>214</v>
      </c>
      <c r="D3164" t="s">
        <v>838</v>
      </c>
      <c r="E3164" t="s">
        <v>71</v>
      </c>
      <c r="F3164">
        <v>632</v>
      </c>
    </row>
    <row r="3165" spans="1:6">
      <c r="A3165" t="s">
        <v>828</v>
      </c>
      <c r="B3165" t="s">
        <v>484</v>
      </c>
      <c r="C3165" t="s">
        <v>214</v>
      </c>
      <c r="D3165" t="s">
        <v>838</v>
      </c>
      <c r="E3165" t="s">
        <v>73</v>
      </c>
      <c r="F3165">
        <v>21</v>
      </c>
    </row>
    <row r="3166" spans="1:6">
      <c r="A3166" t="s">
        <v>828</v>
      </c>
      <c r="B3166" t="s">
        <v>484</v>
      </c>
      <c r="C3166" t="s">
        <v>214</v>
      </c>
      <c r="D3166" t="s">
        <v>838</v>
      </c>
      <c r="E3166" t="s">
        <v>800</v>
      </c>
      <c r="F3166">
        <v>6</v>
      </c>
    </row>
    <row r="3167" spans="1:6">
      <c r="A3167" t="s">
        <v>828</v>
      </c>
      <c r="B3167" t="s">
        <v>484</v>
      </c>
      <c r="C3167" t="s">
        <v>214</v>
      </c>
      <c r="D3167" t="s">
        <v>837</v>
      </c>
      <c r="E3167" t="s">
        <v>70</v>
      </c>
      <c r="F3167">
        <v>5934</v>
      </c>
    </row>
    <row r="3168" spans="1:6">
      <c r="A3168" t="s">
        <v>828</v>
      </c>
      <c r="B3168" t="s">
        <v>484</v>
      </c>
      <c r="C3168" t="s">
        <v>214</v>
      </c>
      <c r="D3168" t="s">
        <v>837</v>
      </c>
      <c r="E3168" t="s">
        <v>72</v>
      </c>
      <c r="F3168">
        <v>2111</v>
      </c>
    </row>
    <row r="3169" spans="1:6">
      <c r="A3169" t="s">
        <v>828</v>
      </c>
      <c r="B3169" t="s">
        <v>484</v>
      </c>
      <c r="C3169" t="s">
        <v>214</v>
      </c>
      <c r="D3169" t="s">
        <v>837</v>
      </c>
      <c r="E3169" t="s">
        <v>804</v>
      </c>
      <c r="F3169">
        <v>1255</v>
      </c>
    </row>
    <row r="3170" spans="1:6">
      <c r="A3170" t="s">
        <v>828</v>
      </c>
      <c r="B3170" t="s">
        <v>484</v>
      </c>
      <c r="C3170" t="s">
        <v>214</v>
      </c>
      <c r="D3170" t="s">
        <v>837</v>
      </c>
      <c r="E3170" t="s">
        <v>803</v>
      </c>
      <c r="F3170">
        <v>1007</v>
      </c>
    </row>
    <row r="3171" spans="1:6">
      <c r="A3171" t="s">
        <v>828</v>
      </c>
      <c r="B3171" t="s">
        <v>484</v>
      </c>
      <c r="C3171" t="s">
        <v>214</v>
      </c>
      <c r="D3171" t="s">
        <v>837</v>
      </c>
      <c r="E3171" t="s">
        <v>78</v>
      </c>
      <c r="F3171">
        <v>693</v>
      </c>
    </row>
    <row r="3172" spans="1:6">
      <c r="A3172" t="s">
        <v>828</v>
      </c>
      <c r="B3172" t="s">
        <v>484</v>
      </c>
      <c r="C3172" t="s">
        <v>214</v>
      </c>
      <c r="D3172" t="s">
        <v>837</v>
      </c>
      <c r="E3172" t="s">
        <v>75</v>
      </c>
      <c r="F3172">
        <v>709</v>
      </c>
    </row>
    <row r="3173" spans="1:6">
      <c r="A3173" t="s">
        <v>828</v>
      </c>
      <c r="B3173" t="s">
        <v>484</v>
      </c>
      <c r="C3173" t="s">
        <v>214</v>
      </c>
      <c r="D3173" t="s">
        <v>837</v>
      </c>
      <c r="E3173" t="s">
        <v>802</v>
      </c>
      <c r="F3173">
        <v>83</v>
      </c>
    </row>
    <row r="3174" spans="1:6">
      <c r="A3174" t="s">
        <v>828</v>
      </c>
      <c r="B3174" t="s">
        <v>484</v>
      </c>
      <c r="C3174" t="s">
        <v>214</v>
      </c>
      <c r="D3174" t="s">
        <v>837</v>
      </c>
      <c r="E3174" t="s">
        <v>71</v>
      </c>
      <c r="F3174">
        <v>67</v>
      </c>
    </row>
    <row r="3175" spans="1:6">
      <c r="A3175" t="s">
        <v>828</v>
      </c>
      <c r="B3175" t="s">
        <v>484</v>
      </c>
      <c r="C3175" t="s">
        <v>214</v>
      </c>
      <c r="D3175" t="s">
        <v>837</v>
      </c>
      <c r="E3175" t="s">
        <v>73</v>
      </c>
      <c r="F3175">
        <v>9</v>
      </c>
    </row>
    <row r="3176" spans="1:6">
      <c r="A3176" t="s">
        <v>828</v>
      </c>
      <c r="B3176" t="s">
        <v>484</v>
      </c>
      <c r="C3176" t="s">
        <v>214</v>
      </c>
      <c r="D3176" t="s">
        <v>829</v>
      </c>
      <c r="E3176" t="s">
        <v>70</v>
      </c>
      <c r="F3176">
        <v>1360039</v>
      </c>
    </row>
    <row r="3177" spans="1:6">
      <c r="A3177" t="s">
        <v>828</v>
      </c>
      <c r="B3177" t="s">
        <v>484</v>
      </c>
      <c r="C3177" t="s">
        <v>214</v>
      </c>
      <c r="D3177" t="s">
        <v>829</v>
      </c>
      <c r="E3177" t="s">
        <v>72</v>
      </c>
      <c r="F3177">
        <v>448794</v>
      </c>
    </row>
    <row r="3178" spans="1:6">
      <c r="A3178" t="s">
        <v>828</v>
      </c>
      <c r="B3178" t="s">
        <v>484</v>
      </c>
      <c r="C3178" t="s">
        <v>214</v>
      </c>
      <c r="D3178" t="s">
        <v>829</v>
      </c>
      <c r="E3178" t="s">
        <v>804</v>
      </c>
      <c r="F3178">
        <v>282180</v>
      </c>
    </row>
    <row r="3179" spans="1:6">
      <c r="A3179" t="s">
        <v>828</v>
      </c>
      <c r="B3179" t="s">
        <v>484</v>
      </c>
      <c r="C3179" t="s">
        <v>214</v>
      </c>
      <c r="D3179" t="s">
        <v>829</v>
      </c>
      <c r="E3179" t="s">
        <v>803</v>
      </c>
      <c r="F3179">
        <v>275947</v>
      </c>
    </row>
    <row r="3180" spans="1:6">
      <c r="A3180" t="s">
        <v>828</v>
      </c>
      <c r="B3180" t="s">
        <v>484</v>
      </c>
      <c r="C3180" t="s">
        <v>214</v>
      </c>
      <c r="D3180" t="s">
        <v>829</v>
      </c>
      <c r="E3180" t="s">
        <v>78</v>
      </c>
      <c r="F3180">
        <v>177684</v>
      </c>
    </row>
    <row r="3181" spans="1:6">
      <c r="A3181" t="s">
        <v>828</v>
      </c>
      <c r="B3181" t="s">
        <v>484</v>
      </c>
      <c r="C3181" t="s">
        <v>214</v>
      </c>
      <c r="D3181" t="s">
        <v>829</v>
      </c>
      <c r="E3181" t="s">
        <v>75</v>
      </c>
      <c r="F3181">
        <v>116516</v>
      </c>
    </row>
    <row r="3182" spans="1:6">
      <c r="A3182" t="s">
        <v>828</v>
      </c>
      <c r="B3182" t="s">
        <v>484</v>
      </c>
      <c r="C3182" t="s">
        <v>214</v>
      </c>
      <c r="D3182" t="s">
        <v>829</v>
      </c>
      <c r="E3182" t="s">
        <v>802</v>
      </c>
      <c r="F3182">
        <v>28114</v>
      </c>
    </row>
    <row r="3183" spans="1:6">
      <c r="A3183" t="s">
        <v>828</v>
      </c>
      <c r="B3183" t="s">
        <v>484</v>
      </c>
      <c r="C3183" t="s">
        <v>214</v>
      </c>
      <c r="D3183" t="s">
        <v>829</v>
      </c>
      <c r="E3183" t="s">
        <v>71</v>
      </c>
      <c r="F3183">
        <v>22092</v>
      </c>
    </row>
    <row r="3184" spans="1:6">
      <c r="A3184" t="s">
        <v>828</v>
      </c>
      <c r="B3184" t="s">
        <v>484</v>
      </c>
      <c r="C3184" t="s">
        <v>214</v>
      </c>
      <c r="D3184" t="s">
        <v>829</v>
      </c>
      <c r="E3184" t="s">
        <v>73</v>
      </c>
      <c r="F3184">
        <v>8445</v>
      </c>
    </row>
    <row r="3185" spans="1:6">
      <c r="A3185" t="s">
        <v>828</v>
      </c>
      <c r="B3185" t="s">
        <v>484</v>
      </c>
      <c r="C3185" t="s">
        <v>214</v>
      </c>
      <c r="D3185" t="s">
        <v>829</v>
      </c>
      <c r="E3185" t="s">
        <v>800</v>
      </c>
      <c r="F3185">
        <v>267</v>
      </c>
    </row>
    <row r="3186" spans="1:6">
      <c r="A3186" t="s">
        <v>828</v>
      </c>
      <c r="B3186" t="s">
        <v>484</v>
      </c>
      <c r="C3186" t="s">
        <v>214</v>
      </c>
      <c r="D3186" t="s">
        <v>836</v>
      </c>
      <c r="E3186" t="s">
        <v>70</v>
      </c>
      <c r="F3186">
        <v>1397421</v>
      </c>
    </row>
    <row r="3187" spans="1:6">
      <c r="A3187" t="s">
        <v>828</v>
      </c>
      <c r="B3187" t="s">
        <v>484</v>
      </c>
      <c r="C3187" t="s">
        <v>214</v>
      </c>
      <c r="D3187" t="s">
        <v>836</v>
      </c>
      <c r="E3187" t="s">
        <v>72</v>
      </c>
      <c r="F3187">
        <v>457743</v>
      </c>
    </row>
    <row r="3188" spans="1:6">
      <c r="A3188" t="s">
        <v>828</v>
      </c>
      <c r="B3188" t="s">
        <v>484</v>
      </c>
      <c r="C3188" t="s">
        <v>214</v>
      </c>
      <c r="D3188" t="s">
        <v>836</v>
      </c>
      <c r="E3188" t="s">
        <v>804</v>
      </c>
      <c r="F3188">
        <v>282323</v>
      </c>
    </row>
    <row r="3189" spans="1:6">
      <c r="A3189" t="s">
        <v>828</v>
      </c>
      <c r="B3189" t="s">
        <v>484</v>
      </c>
      <c r="C3189" t="s">
        <v>214</v>
      </c>
      <c r="D3189" t="s">
        <v>836</v>
      </c>
      <c r="E3189" t="s">
        <v>803</v>
      </c>
      <c r="F3189">
        <v>285728</v>
      </c>
    </row>
    <row r="3190" spans="1:6">
      <c r="A3190" t="s">
        <v>828</v>
      </c>
      <c r="B3190" t="s">
        <v>484</v>
      </c>
      <c r="C3190" t="s">
        <v>214</v>
      </c>
      <c r="D3190" t="s">
        <v>836</v>
      </c>
      <c r="E3190" t="s">
        <v>78</v>
      </c>
      <c r="F3190">
        <v>177896</v>
      </c>
    </row>
    <row r="3191" spans="1:6">
      <c r="A3191" t="s">
        <v>828</v>
      </c>
      <c r="B3191" t="s">
        <v>484</v>
      </c>
      <c r="C3191" t="s">
        <v>214</v>
      </c>
      <c r="D3191" t="s">
        <v>836</v>
      </c>
      <c r="E3191" t="s">
        <v>75</v>
      </c>
      <c r="F3191">
        <v>131008</v>
      </c>
    </row>
    <row r="3192" spans="1:6">
      <c r="A3192" t="s">
        <v>828</v>
      </c>
      <c r="B3192" t="s">
        <v>484</v>
      </c>
      <c r="C3192" t="s">
        <v>214</v>
      </c>
      <c r="D3192" t="s">
        <v>836</v>
      </c>
      <c r="E3192" t="s">
        <v>802</v>
      </c>
      <c r="F3192">
        <v>30898</v>
      </c>
    </row>
    <row r="3193" spans="1:6">
      <c r="A3193" t="s">
        <v>828</v>
      </c>
      <c r="B3193" t="s">
        <v>484</v>
      </c>
      <c r="C3193" t="s">
        <v>214</v>
      </c>
      <c r="D3193" t="s">
        <v>836</v>
      </c>
      <c r="E3193" t="s">
        <v>71</v>
      </c>
      <c r="F3193">
        <v>23170</v>
      </c>
    </row>
    <row r="3194" spans="1:6">
      <c r="A3194" t="s">
        <v>828</v>
      </c>
      <c r="B3194" t="s">
        <v>484</v>
      </c>
      <c r="C3194" t="s">
        <v>214</v>
      </c>
      <c r="D3194" t="s">
        <v>836</v>
      </c>
      <c r="E3194" t="s">
        <v>73</v>
      </c>
      <c r="F3194">
        <v>8410</v>
      </c>
    </row>
    <row r="3195" spans="1:6">
      <c r="A3195" t="s">
        <v>828</v>
      </c>
      <c r="B3195" t="s">
        <v>484</v>
      </c>
      <c r="C3195" t="s">
        <v>214</v>
      </c>
      <c r="D3195" t="s">
        <v>836</v>
      </c>
      <c r="E3195" t="s">
        <v>800</v>
      </c>
      <c r="F3195">
        <v>245</v>
      </c>
    </row>
    <row r="3196" spans="1:6">
      <c r="A3196" t="s">
        <v>828</v>
      </c>
      <c r="B3196" t="s">
        <v>484</v>
      </c>
      <c r="C3196" t="s">
        <v>214</v>
      </c>
      <c r="D3196" t="s">
        <v>628</v>
      </c>
      <c r="E3196" t="s">
        <v>70</v>
      </c>
      <c r="F3196">
        <v>8</v>
      </c>
    </row>
    <row r="3197" spans="1:6">
      <c r="A3197" t="s">
        <v>828</v>
      </c>
      <c r="B3197" t="s">
        <v>484</v>
      </c>
      <c r="C3197" t="s">
        <v>214</v>
      </c>
      <c r="D3197" t="s">
        <v>628</v>
      </c>
      <c r="E3197" t="s">
        <v>72</v>
      </c>
      <c r="F3197">
        <v>6</v>
      </c>
    </row>
    <row r="3198" spans="1:6">
      <c r="A3198" t="s">
        <v>828</v>
      </c>
      <c r="B3198" t="s">
        <v>484</v>
      </c>
      <c r="C3198" t="s">
        <v>214</v>
      </c>
      <c r="D3198" t="s">
        <v>628</v>
      </c>
      <c r="E3198" t="s">
        <v>803</v>
      </c>
      <c r="F3198">
        <v>1</v>
      </c>
    </row>
    <row r="3199" spans="1:6">
      <c r="A3199" t="s">
        <v>828</v>
      </c>
      <c r="B3199" t="s">
        <v>484</v>
      </c>
      <c r="C3199" t="s">
        <v>214</v>
      </c>
      <c r="D3199" t="s">
        <v>628</v>
      </c>
      <c r="E3199" t="s">
        <v>78</v>
      </c>
      <c r="F3199">
        <v>1</v>
      </c>
    </row>
    <row r="3200" spans="1:6">
      <c r="A3200" t="s">
        <v>828</v>
      </c>
      <c r="B3200" t="s">
        <v>484</v>
      </c>
      <c r="C3200" t="s">
        <v>827</v>
      </c>
      <c r="D3200" t="s">
        <v>580</v>
      </c>
      <c r="E3200" t="s">
        <v>70</v>
      </c>
      <c r="F3200">
        <v>2</v>
      </c>
    </row>
    <row r="3201" spans="1:6">
      <c r="A3201" t="s">
        <v>828</v>
      </c>
      <c r="B3201" t="s">
        <v>484</v>
      </c>
      <c r="C3201" t="s">
        <v>827</v>
      </c>
      <c r="D3201" t="s">
        <v>580</v>
      </c>
      <c r="E3201" t="s">
        <v>72</v>
      </c>
      <c r="F3201">
        <v>1</v>
      </c>
    </row>
    <row r="3202" spans="1:6">
      <c r="A3202" t="s">
        <v>828</v>
      </c>
      <c r="B3202" t="s">
        <v>484</v>
      </c>
      <c r="C3202" t="s">
        <v>827</v>
      </c>
      <c r="D3202" t="s">
        <v>580</v>
      </c>
      <c r="E3202" t="s">
        <v>804</v>
      </c>
      <c r="F3202">
        <v>1</v>
      </c>
    </row>
    <row r="3203" spans="1:6">
      <c r="A3203" t="s">
        <v>828</v>
      </c>
      <c r="B3203" t="s">
        <v>484</v>
      </c>
      <c r="C3203" t="s">
        <v>827</v>
      </c>
      <c r="D3203" t="s">
        <v>833</v>
      </c>
      <c r="E3203" t="s">
        <v>70</v>
      </c>
      <c r="F3203">
        <v>6</v>
      </c>
    </row>
    <row r="3204" spans="1:6">
      <c r="A3204" t="s">
        <v>828</v>
      </c>
      <c r="B3204" t="s">
        <v>484</v>
      </c>
      <c r="C3204" t="s">
        <v>827</v>
      </c>
      <c r="D3204" t="s">
        <v>833</v>
      </c>
      <c r="E3204" t="s">
        <v>72</v>
      </c>
      <c r="F3204">
        <v>6</v>
      </c>
    </row>
    <row r="3205" spans="1:6">
      <c r="A3205" t="s">
        <v>828</v>
      </c>
      <c r="B3205" t="s">
        <v>484</v>
      </c>
      <c r="C3205" t="s">
        <v>827</v>
      </c>
      <c r="D3205" t="s">
        <v>832</v>
      </c>
      <c r="E3205" t="s">
        <v>70</v>
      </c>
      <c r="F3205">
        <v>1</v>
      </c>
    </row>
    <row r="3206" spans="1:6">
      <c r="A3206" t="s">
        <v>828</v>
      </c>
      <c r="B3206" t="s">
        <v>484</v>
      </c>
      <c r="C3206" t="s">
        <v>827</v>
      </c>
      <c r="D3206" t="s">
        <v>832</v>
      </c>
      <c r="E3206" t="s">
        <v>72</v>
      </c>
      <c r="F3206">
        <v>1</v>
      </c>
    </row>
    <row r="3207" spans="1:6">
      <c r="A3207" t="s">
        <v>828</v>
      </c>
      <c r="B3207" t="s">
        <v>484</v>
      </c>
      <c r="C3207" t="s">
        <v>827</v>
      </c>
      <c r="D3207" t="s">
        <v>831</v>
      </c>
      <c r="E3207" t="s">
        <v>70</v>
      </c>
      <c r="F3207">
        <v>3</v>
      </c>
    </row>
    <row r="3208" spans="1:6">
      <c r="A3208" t="s">
        <v>828</v>
      </c>
      <c r="B3208" t="s">
        <v>484</v>
      </c>
      <c r="C3208" t="s">
        <v>827</v>
      </c>
      <c r="D3208" t="s">
        <v>831</v>
      </c>
      <c r="E3208" t="s">
        <v>75</v>
      </c>
      <c r="F3208">
        <v>3</v>
      </c>
    </row>
    <row r="3209" spans="1:6">
      <c r="A3209" t="s">
        <v>828</v>
      </c>
      <c r="B3209" t="s">
        <v>484</v>
      </c>
      <c r="C3209" t="s">
        <v>827</v>
      </c>
      <c r="D3209" t="s">
        <v>843</v>
      </c>
      <c r="E3209" t="s">
        <v>70</v>
      </c>
      <c r="F3209">
        <v>2</v>
      </c>
    </row>
    <row r="3210" spans="1:6">
      <c r="A3210" t="s">
        <v>828</v>
      </c>
      <c r="B3210" t="s">
        <v>484</v>
      </c>
      <c r="C3210" t="s">
        <v>827</v>
      </c>
      <c r="D3210" t="s">
        <v>843</v>
      </c>
      <c r="E3210" t="s">
        <v>800</v>
      </c>
      <c r="F3210">
        <v>2</v>
      </c>
    </row>
    <row r="3211" spans="1:6">
      <c r="A3211" t="s">
        <v>828</v>
      </c>
      <c r="B3211" t="s">
        <v>484</v>
      </c>
      <c r="C3211" t="s">
        <v>827</v>
      </c>
      <c r="D3211" t="s">
        <v>829</v>
      </c>
      <c r="E3211" t="s">
        <v>70</v>
      </c>
      <c r="F3211">
        <v>5</v>
      </c>
    </row>
    <row r="3212" spans="1:6">
      <c r="A3212" t="s">
        <v>828</v>
      </c>
      <c r="B3212" t="s">
        <v>484</v>
      </c>
      <c r="C3212" t="s">
        <v>827</v>
      </c>
      <c r="D3212" t="s">
        <v>829</v>
      </c>
      <c r="E3212" t="s">
        <v>78</v>
      </c>
      <c r="F3212">
        <v>5</v>
      </c>
    </row>
    <row r="3213" spans="1:6">
      <c r="A3213" t="s">
        <v>828</v>
      </c>
      <c r="B3213" t="s">
        <v>484</v>
      </c>
      <c r="C3213" t="s">
        <v>827</v>
      </c>
      <c r="D3213" t="s">
        <v>836</v>
      </c>
      <c r="E3213" t="s">
        <v>70</v>
      </c>
      <c r="F3213">
        <v>2</v>
      </c>
    </row>
    <row r="3214" spans="1:6">
      <c r="A3214" t="s">
        <v>828</v>
      </c>
      <c r="B3214" t="s">
        <v>484</v>
      </c>
      <c r="C3214" t="s">
        <v>827</v>
      </c>
      <c r="D3214" t="s">
        <v>836</v>
      </c>
      <c r="E3214" t="s">
        <v>803</v>
      </c>
      <c r="F3214">
        <v>2</v>
      </c>
    </row>
    <row r="3215" spans="1:6">
      <c r="A3215" t="s">
        <v>828</v>
      </c>
      <c r="B3215" t="s">
        <v>484</v>
      </c>
      <c r="C3215" t="s">
        <v>827</v>
      </c>
      <c r="D3215" t="s">
        <v>628</v>
      </c>
      <c r="E3215" t="s">
        <v>70</v>
      </c>
      <c r="F3215">
        <v>18</v>
      </c>
    </row>
    <row r="3216" spans="1:6">
      <c r="A3216" t="s">
        <v>828</v>
      </c>
      <c r="B3216" t="s">
        <v>484</v>
      </c>
      <c r="C3216" t="s">
        <v>827</v>
      </c>
      <c r="D3216" t="s">
        <v>628</v>
      </c>
      <c r="E3216" t="s">
        <v>72</v>
      </c>
      <c r="F3216">
        <v>17</v>
      </c>
    </row>
    <row r="3217" spans="1:6">
      <c r="A3217" t="s">
        <v>828</v>
      </c>
      <c r="B3217" t="s">
        <v>484</v>
      </c>
      <c r="C3217" t="s">
        <v>827</v>
      </c>
      <c r="D3217" t="s">
        <v>628</v>
      </c>
      <c r="E3217" t="s">
        <v>804</v>
      </c>
      <c r="F3217">
        <v>1</v>
      </c>
    </row>
    <row r="3218" spans="1:6">
      <c r="A3218" t="s">
        <v>828</v>
      </c>
      <c r="B3218" t="s">
        <v>483</v>
      </c>
      <c r="C3218" t="s">
        <v>215</v>
      </c>
      <c r="D3218" t="s">
        <v>580</v>
      </c>
      <c r="E3218" t="s">
        <v>70</v>
      </c>
      <c r="F3218">
        <v>167700</v>
      </c>
    </row>
    <row r="3219" spans="1:6">
      <c r="A3219" t="s">
        <v>828</v>
      </c>
      <c r="B3219" t="s">
        <v>483</v>
      </c>
      <c r="C3219" t="s">
        <v>215</v>
      </c>
      <c r="D3219" t="s">
        <v>580</v>
      </c>
      <c r="E3219" t="s">
        <v>72</v>
      </c>
      <c r="F3219">
        <v>61480</v>
      </c>
    </row>
    <row r="3220" spans="1:6">
      <c r="A3220" t="s">
        <v>828</v>
      </c>
      <c r="B3220" t="s">
        <v>483</v>
      </c>
      <c r="C3220" t="s">
        <v>215</v>
      </c>
      <c r="D3220" t="s">
        <v>580</v>
      </c>
      <c r="E3220" t="s">
        <v>804</v>
      </c>
      <c r="F3220">
        <v>33633</v>
      </c>
    </row>
    <row r="3221" spans="1:6">
      <c r="A3221" t="s">
        <v>828</v>
      </c>
      <c r="B3221" t="s">
        <v>483</v>
      </c>
      <c r="C3221" t="s">
        <v>215</v>
      </c>
      <c r="D3221" t="s">
        <v>580</v>
      </c>
      <c r="E3221" t="s">
        <v>803</v>
      </c>
      <c r="F3221">
        <v>35689</v>
      </c>
    </row>
    <row r="3222" spans="1:6">
      <c r="A3222" t="s">
        <v>828</v>
      </c>
      <c r="B3222" t="s">
        <v>483</v>
      </c>
      <c r="C3222" t="s">
        <v>215</v>
      </c>
      <c r="D3222" t="s">
        <v>580</v>
      </c>
      <c r="E3222" t="s">
        <v>78</v>
      </c>
      <c r="F3222">
        <v>21914</v>
      </c>
    </row>
    <row r="3223" spans="1:6">
      <c r="A3223" t="s">
        <v>828</v>
      </c>
      <c r="B3223" t="s">
        <v>483</v>
      </c>
      <c r="C3223" t="s">
        <v>215</v>
      </c>
      <c r="D3223" t="s">
        <v>580</v>
      </c>
      <c r="E3223" t="s">
        <v>75</v>
      </c>
      <c r="F3223">
        <v>10098</v>
      </c>
    </row>
    <row r="3224" spans="1:6">
      <c r="A3224" t="s">
        <v>828</v>
      </c>
      <c r="B3224" t="s">
        <v>483</v>
      </c>
      <c r="C3224" t="s">
        <v>215</v>
      </c>
      <c r="D3224" t="s">
        <v>580</v>
      </c>
      <c r="E3224" t="s">
        <v>802</v>
      </c>
      <c r="F3224">
        <v>1500</v>
      </c>
    </row>
    <row r="3225" spans="1:6">
      <c r="A3225" t="s">
        <v>828</v>
      </c>
      <c r="B3225" t="s">
        <v>483</v>
      </c>
      <c r="C3225" t="s">
        <v>215</v>
      </c>
      <c r="D3225" t="s">
        <v>580</v>
      </c>
      <c r="E3225" t="s">
        <v>71</v>
      </c>
      <c r="F3225">
        <v>2598</v>
      </c>
    </row>
    <row r="3226" spans="1:6">
      <c r="A3226" t="s">
        <v>828</v>
      </c>
      <c r="B3226" t="s">
        <v>483</v>
      </c>
      <c r="C3226" t="s">
        <v>215</v>
      </c>
      <c r="D3226" t="s">
        <v>580</v>
      </c>
      <c r="E3226" t="s">
        <v>73</v>
      </c>
      <c r="F3226">
        <v>751</v>
      </c>
    </row>
    <row r="3227" spans="1:6">
      <c r="A3227" t="s">
        <v>828</v>
      </c>
      <c r="B3227" t="s">
        <v>483</v>
      </c>
      <c r="C3227" t="s">
        <v>215</v>
      </c>
      <c r="D3227" t="s">
        <v>580</v>
      </c>
      <c r="E3227" t="s">
        <v>800</v>
      </c>
      <c r="F3227">
        <v>37</v>
      </c>
    </row>
    <row r="3228" spans="1:6">
      <c r="A3228" t="s">
        <v>828</v>
      </c>
      <c r="B3228" t="s">
        <v>483</v>
      </c>
      <c r="C3228" t="s">
        <v>215</v>
      </c>
      <c r="D3228" t="s">
        <v>579</v>
      </c>
      <c r="E3228" t="s">
        <v>70</v>
      </c>
      <c r="F3228">
        <v>846444</v>
      </c>
    </row>
    <row r="3229" spans="1:6">
      <c r="A3229" t="s">
        <v>828</v>
      </c>
      <c r="B3229" t="s">
        <v>483</v>
      </c>
      <c r="C3229" t="s">
        <v>215</v>
      </c>
      <c r="D3229" t="s">
        <v>579</v>
      </c>
      <c r="E3229" t="s">
        <v>72</v>
      </c>
      <c r="F3229">
        <v>315268</v>
      </c>
    </row>
    <row r="3230" spans="1:6">
      <c r="A3230" t="s">
        <v>828</v>
      </c>
      <c r="B3230" t="s">
        <v>483</v>
      </c>
      <c r="C3230" t="s">
        <v>215</v>
      </c>
      <c r="D3230" t="s">
        <v>579</v>
      </c>
      <c r="E3230" t="s">
        <v>804</v>
      </c>
      <c r="F3230">
        <v>179887</v>
      </c>
    </row>
    <row r="3231" spans="1:6">
      <c r="A3231" t="s">
        <v>828</v>
      </c>
      <c r="B3231" t="s">
        <v>483</v>
      </c>
      <c r="C3231" t="s">
        <v>215</v>
      </c>
      <c r="D3231" t="s">
        <v>579</v>
      </c>
      <c r="E3231" t="s">
        <v>803</v>
      </c>
      <c r="F3231">
        <v>171819</v>
      </c>
    </row>
    <row r="3232" spans="1:6">
      <c r="A3232" t="s">
        <v>828</v>
      </c>
      <c r="B3232" t="s">
        <v>483</v>
      </c>
      <c r="C3232" t="s">
        <v>215</v>
      </c>
      <c r="D3232" t="s">
        <v>579</v>
      </c>
      <c r="E3232" t="s">
        <v>78</v>
      </c>
      <c r="F3232">
        <v>97218</v>
      </c>
    </row>
    <row r="3233" spans="1:6">
      <c r="A3233" t="s">
        <v>828</v>
      </c>
      <c r="B3233" t="s">
        <v>483</v>
      </c>
      <c r="C3233" t="s">
        <v>215</v>
      </c>
      <c r="D3233" t="s">
        <v>579</v>
      </c>
      <c r="E3233" t="s">
        <v>75</v>
      </c>
      <c r="F3233">
        <v>54349</v>
      </c>
    </row>
    <row r="3234" spans="1:6">
      <c r="A3234" t="s">
        <v>828</v>
      </c>
      <c r="B3234" t="s">
        <v>483</v>
      </c>
      <c r="C3234" t="s">
        <v>215</v>
      </c>
      <c r="D3234" t="s">
        <v>579</v>
      </c>
      <c r="E3234" t="s">
        <v>802</v>
      </c>
      <c r="F3234">
        <v>9364</v>
      </c>
    </row>
    <row r="3235" spans="1:6">
      <c r="A3235" t="s">
        <v>828</v>
      </c>
      <c r="B3235" t="s">
        <v>483</v>
      </c>
      <c r="C3235" t="s">
        <v>215</v>
      </c>
      <c r="D3235" t="s">
        <v>579</v>
      </c>
      <c r="E3235" t="s">
        <v>71</v>
      </c>
      <c r="F3235">
        <v>14752</v>
      </c>
    </row>
    <row r="3236" spans="1:6">
      <c r="A3236" t="s">
        <v>828</v>
      </c>
      <c r="B3236" t="s">
        <v>483</v>
      </c>
      <c r="C3236" t="s">
        <v>215</v>
      </c>
      <c r="D3236" t="s">
        <v>579</v>
      </c>
      <c r="E3236" t="s">
        <v>73</v>
      </c>
      <c r="F3236">
        <v>3593</v>
      </c>
    </row>
    <row r="3237" spans="1:6">
      <c r="A3237" t="s">
        <v>828</v>
      </c>
      <c r="B3237" t="s">
        <v>483</v>
      </c>
      <c r="C3237" t="s">
        <v>215</v>
      </c>
      <c r="D3237" t="s">
        <v>579</v>
      </c>
      <c r="E3237" t="s">
        <v>800</v>
      </c>
      <c r="F3237">
        <v>194</v>
      </c>
    </row>
    <row r="3238" spans="1:6">
      <c r="A3238" t="s">
        <v>828</v>
      </c>
      <c r="B3238" t="s">
        <v>483</v>
      </c>
      <c r="C3238" t="s">
        <v>215</v>
      </c>
      <c r="D3238" t="s">
        <v>578</v>
      </c>
      <c r="E3238" t="s">
        <v>70</v>
      </c>
      <c r="F3238">
        <v>922324</v>
      </c>
    </row>
    <row r="3239" spans="1:6">
      <c r="A3239" t="s">
        <v>828</v>
      </c>
      <c r="B3239" t="s">
        <v>483</v>
      </c>
      <c r="C3239" t="s">
        <v>215</v>
      </c>
      <c r="D3239" t="s">
        <v>578</v>
      </c>
      <c r="E3239" t="s">
        <v>72</v>
      </c>
      <c r="F3239">
        <v>324963</v>
      </c>
    </row>
    <row r="3240" spans="1:6">
      <c r="A3240" t="s">
        <v>828</v>
      </c>
      <c r="B3240" t="s">
        <v>483</v>
      </c>
      <c r="C3240" t="s">
        <v>215</v>
      </c>
      <c r="D3240" t="s">
        <v>578</v>
      </c>
      <c r="E3240" t="s">
        <v>804</v>
      </c>
      <c r="F3240">
        <v>197270</v>
      </c>
    </row>
    <row r="3241" spans="1:6">
      <c r="A3241" t="s">
        <v>828</v>
      </c>
      <c r="B3241" t="s">
        <v>483</v>
      </c>
      <c r="C3241" t="s">
        <v>215</v>
      </c>
      <c r="D3241" t="s">
        <v>578</v>
      </c>
      <c r="E3241" t="s">
        <v>803</v>
      </c>
      <c r="F3241">
        <v>191082</v>
      </c>
    </row>
    <row r="3242" spans="1:6">
      <c r="A3242" t="s">
        <v>828</v>
      </c>
      <c r="B3242" t="s">
        <v>483</v>
      </c>
      <c r="C3242" t="s">
        <v>215</v>
      </c>
      <c r="D3242" t="s">
        <v>578</v>
      </c>
      <c r="E3242" t="s">
        <v>78</v>
      </c>
      <c r="F3242">
        <v>109102</v>
      </c>
    </row>
    <row r="3243" spans="1:6">
      <c r="A3243" t="s">
        <v>828</v>
      </c>
      <c r="B3243" t="s">
        <v>483</v>
      </c>
      <c r="C3243" t="s">
        <v>215</v>
      </c>
      <c r="D3243" t="s">
        <v>578</v>
      </c>
      <c r="E3243" t="s">
        <v>75</v>
      </c>
      <c r="F3243">
        <v>68381</v>
      </c>
    </row>
    <row r="3244" spans="1:6">
      <c r="A3244" t="s">
        <v>828</v>
      </c>
      <c r="B3244" t="s">
        <v>483</v>
      </c>
      <c r="C3244" t="s">
        <v>215</v>
      </c>
      <c r="D3244" t="s">
        <v>578</v>
      </c>
      <c r="E3244" t="s">
        <v>802</v>
      </c>
      <c r="F3244">
        <v>11624</v>
      </c>
    </row>
    <row r="3245" spans="1:6">
      <c r="A3245" t="s">
        <v>828</v>
      </c>
      <c r="B3245" t="s">
        <v>483</v>
      </c>
      <c r="C3245" t="s">
        <v>215</v>
      </c>
      <c r="D3245" t="s">
        <v>578</v>
      </c>
      <c r="E3245" t="s">
        <v>71</v>
      </c>
      <c r="F3245">
        <v>16162</v>
      </c>
    </row>
    <row r="3246" spans="1:6">
      <c r="A3246" t="s">
        <v>828</v>
      </c>
      <c r="B3246" t="s">
        <v>483</v>
      </c>
      <c r="C3246" t="s">
        <v>215</v>
      </c>
      <c r="D3246" t="s">
        <v>578</v>
      </c>
      <c r="E3246" t="s">
        <v>73</v>
      </c>
      <c r="F3246">
        <v>3547</v>
      </c>
    </row>
    <row r="3247" spans="1:6">
      <c r="A3247" t="s">
        <v>828</v>
      </c>
      <c r="B3247" t="s">
        <v>483</v>
      </c>
      <c r="C3247" t="s">
        <v>215</v>
      </c>
      <c r="D3247" t="s">
        <v>578</v>
      </c>
      <c r="E3247" t="s">
        <v>800</v>
      </c>
      <c r="F3247">
        <v>193</v>
      </c>
    </row>
    <row r="3248" spans="1:6">
      <c r="A3248" t="s">
        <v>828</v>
      </c>
      <c r="B3248" t="s">
        <v>483</v>
      </c>
      <c r="C3248" t="s">
        <v>215</v>
      </c>
      <c r="D3248" t="s">
        <v>835</v>
      </c>
      <c r="E3248" t="s">
        <v>70</v>
      </c>
      <c r="F3248">
        <v>753087</v>
      </c>
    </row>
    <row r="3249" spans="1:6">
      <c r="A3249" t="s">
        <v>828</v>
      </c>
      <c r="B3249" t="s">
        <v>483</v>
      </c>
      <c r="C3249" t="s">
        <v>215</v>
      </c>
      <c r="D3249" t="s">
        <v>835</v>
      </c>
      <c r="E3249" t="s">
        <v>72</v>
      </c>
      <c r="F3249">
        <v>259061</v>
      </c>
    </row>
    <row r="3250" spans="1:6">
      <c r="A3250" t="s">
        <v>828</v>
      </c>
      <c r="B3250" t="s">
        <v>483</v>
      </c>
      <c r="C3250" t="s">
        <v>215</v>
      </c>
      <c r="D3250" t="s">
        <v>835</v>
      </c>
      <c r="E3250" t="s">
        <v>804</v>
      </c>
      <c r="F3250">
        <v>158041</v>
      </c>
    </row>
    <row r="3251" spans="1:6">
      <c r="A3251" t="s">
        <v>828</v>
      </c>
      <c r="B3251" t="s">
        <v>483</v>
      </c>
      <c r="C3251" t="s">
        <v>215</v>
      </c>
      <c r="D3251" t="s">
        <v>835</v>
      </c>
      <c r="E3251" t="s">
        <v>803</v>
      </c>
      <c r="F3251">
        <v>157054</v>
      </c>
    </row>
    <row r="3252" spans="1:6">
      <c r="A3252" t="s">
        <v>828</v>
      </c>
      <c r="B3252" t="s">
        <v>483</v>
      </c>
      <c r="C3252" t="s">
        <v>215</v>
      </c>
      <c r="D3252" t="s">
        <v>835</v>
      </c>
      <c r="E3252" t="s">
        <v>78</v>
      </c>
      <c r="F3252">
        <v>93180</v>
      </c>
    </row>
    <row r="3253" spans="1:6">
      <c r="A3253" t="s">
        <v>828</v>
      </c>
      <c r="B3253" t="s">
        <v>483</v>
      </c>
      <c r="C3253" t="s">
        <v>215</v>
      </c>
      <c r="D3253" t="s">
        <v>835</v>
      </c>
      <c r="E3253" t="s">
        <v>75</v>
      </c>
      <c r="F3253">
        <v>59561</v>
      </c>
    </row>
    <row r="3254" spans="1:6">
      <c r="A3254" t="s">
        <v>828</v>
      </c>
      <c r="B3254" t="s">
        <v>483</v>
      </c>
      <c r="C3254" t="s">
        <v>215</v>
      </c>
      <c r="D3254" t="s">
        <v>835</v>
      </c>
      <c r="E3254" t="s">
        <v>802</v>
      </c>
      <c r="F3254">
        <v>10442</v>
      </c>
    </row>
    <row r="3255" spans="1:6">
      <c r="A3255" t="s">
        <v>828</v>
      </c>
      <c r="B3255" t="s">
        <v>483</v>
      </c>
      <c r="C3255" t="s">
        <v>215</v>
      </c>
      <c r="D3255" t="s">
        <v>835</v>
      </c>
      <c r="E3255" t="s">
        <v>71</v>
      </c>
      <c r="F3255">
        <v>12414</v>
      </c>
    </row>
    <row r="3256" spans="1:6">
      <c r="A3256" t="s">
        <v>828</v>
      </c>
      <c r="B3256" t="s">
        <v>483</v>
      </c>
      <c r="C3256" t="s">
        <v>215</v>
      </c>
      <c r="D3256" t="s">
        <v>835</v>
      </c>
      <c r="E3256" t="s">
        <v>73</v>
      </c>
      <c r="F3256">
        <v>3116</v>
      </c>
    </row>
    <row r="3257" spans="1:6">
      <c r="A3257" t="s">
        <v>828</v>
      </c>
      <c r="B3257" t="s">
        <v>483</v>
      </c>
      <c r="C3257" t="s">
        <v>215</v>
      </c>
      <c r="D3257" t="s">
        <v>835</v>
      </c>
      <c r="E3257" t="s">
        <v>800</v>
      </c>
      <c r="F3257">
        <v>218</v>
      </c>
    </row>
    <row r="3258" spans="1:6">
      <c r="A3258" t="s">
        <v>828</v>
      </c>
      <c r="B3258" t="s">
        <v>483</v>
      </c>
      <c r="C3258" t="s">
        <v>215</v>
      </c>
      <c r="D3258" t="s">
        <v>834</v>
      </c>
      <c r="E3258" t="s">
        <v>70</v>
      </c>
      <c r="F3258">
        <v>637849</v>
      </c>
    </row>
    <row r="3259" spans="1:6">
      <c r="A3259" t="s">
        <v>828</v>
      </c>
      <c r="B3259" t="s">
        <v>483</v>
      </c>
      <c r="C3259" t="s">
        <v>215</v>
      </c>
      <c r="D3259" t="s">
        <v>834</v>
      </c>
      <c r="E3259" t="s">
        <v>72</v>
      </c>
      <c r="F3259">
        <v>211166</v>
      </c>
    </row>
    <row r="3260" spans="1:6">
      <c r="A3260" t="s">
        <v>828</v>
      </c>
      <c r="B3260" t="s">
        <v>483</v>
      </c>
      <c r="C3260" t="s">
        <v>215</v>
      </c>
      <c r="D3260" t="s">
        <v>834</v>
      </c>
      <c r="E3260" t="s">
        <v>804</v>
      </c>
      <c r="F3260">
        <v>134493</v>
      </c>
    </row>
    <row r="3261" spans="1:6">
      <c r="A3261" t="s">
        <v>828</v>
      </c>
      <c r="B3261" t="s">
        <v>483</v>
      </c>
      <c r="C3261" t="s">
        <v>215</v>
      </c>
      <c r="D3261" t="s">
        <v>834</v>
      </c>
      <c r="E3261" t="s">
        <v>803</v>
      </c>
      <c r="F3261">
        <v>126080</v>
      </c>
    </row>
    <row r="3262" spans="1:6">
      <c r="A3262" t="s">
        <v>828</v>
      </c>
      <c r="B3262" t="s">
        <v>483</v>
      </c>
      <c r="C3262" t="s">
        <v>215</v>
      </c>
      <c r="D3262" t="s">
        <v>834</v>
      </c>
      <c r="E3262" t="s">
        <v>78</v>
      </c>
      <c r="F3262">
        <v>85557</v>
      </c>
    </row>
    <row r="3263" spans="1:6">
      <c r="A3263" t="s">
        <v>828</v>
      </c>
      <c r="B3263" t="s">
        <v>483</v>
      </c>
      <c r="C3263" t="s">
        <v>215</v>
      </c>
      <c r="D3263" t="s">
        <v>834</v>
      </c>
      <c r="E3263" t="s">
        <v>75</v>
      </c>
      <c r="F3263">
        <v>56421</v>
      </c>
    </row>
    <row r="3264" spans="1:6">
      <c r="A3264" t="s">
        <v>828</v>
      </c>
      <c r="B3264" t="s">
        <v>483</v>
      </c>
      <c r="C3264" t="s">
        <v>215</v>
      </c>
      <c r="D3264" t="s">
        <v>834</v>
      </c>
      <c r="E3264" t="s">
        <v>802</v>
      </c>
      <c r="F3264">
        <v>10604</v>
      </c>
    </row>
    <row r="3265" spans="1:6">
      <c r="A3265" t="s">
        <v>828</v>
      </c>
      <c r="B3265" t="s">
        <v>483</v>
      </c>
      <c r="C3265" t="s">
        <v>215</v>
      </c>
      <c r="D3265" t="s">
        <v>834</v>
      </c>
      <c r="E3265" t="s">
        <v>71</v>
      </c>
      <c r="F3265">
        <v>9907</v>
      </c>
    </row>
    <row r="3266" spans="1:6">
      <c r="A3266" t="s">
        <v>828</v>
      </c>
      <c r="B3266" t="s">
        <v>483</v>
      </c>
      <c r="C3266" t="s">
        <v>215</v>
      </c>
      <c r="D3266" t="s">
        <v>834</v>
      </c>
      <c r="E3266" t="s">
        <v>73</v>
      </c>
      <c r="F3266">
        <v>3489</v>
      </c>
    </row>
    <row r="3267" spans="1:6">
      <c r="A3267" t="s">
        <v>828</v>
      </c>
      <c r="B3267" t="s">
        <v>483</v>
      </c>
      <c r="C3267" t="s">
        <v>215</v>
      </c>
      <c r="D3267" t="s">
        <v>834</v>
      </c>
      <c r="E3267" t="s">
        <v>800</v>
      </c>
      <c r="F3267">
        <v>132</v>
      </c>
    </row>
    <row r="3268" spans="1:6">
      <c r="A3268" t="s">
        <v>828</v>
      </c>
      <c r="B3268" t="s">
        <v>483</v>
      </c>
      <c r="C3268" t="s">
        <v>215</v>
      </c>
      <c r="D3268" t="s">
        <v>833</v>
      </c>
      <c r="E3268" t="s">
        <v>70</v>
      </c>
      <c r="F3268">
        <v>645408</v>
      </c>
    </row>
    <row r="3269" spans="1:6">
      <c r="A3269" t="s">
        <v>828</v>
      </c>
      <c r="B3269" t="s">
        <v>483</v>
      </c>
      <c r="C3269" t="s">
        <v>215</v>
      </c>
      <c r="D3269" t="s">
        <v>833</v>
      </c>
      <c r="E3269" t="s">
        <v>72</v>
      </c>
      <c r="F3269">
        <v>205580</v>
      </c>
    </row>
    <row r="3270" spans="1:6">
      <c r="A3270" t="s">
        <v>828</v>
      </c>
      <c r="B3270" t="s">
        <v>483</v>
      </c>
      <c r="C3270" t="s">
        <v>215</v>
      </c>
      <c r="D3270" t="s">
        <v>833</v>
      </c>
      <c r="E3270" t="s">
        <v>804</v>
      </c>
      <c r="F3270">
        <v>135328</v>
      </c>
    </row>
    <row r="3271" spans="1:6">
      <c r="A3271" t="s">
        <v>828</v>
      </c>
      <c r="B3271" t="s">
        <v>483</v>
      </c>
      <c r="C3271" t="s">
        <v>215</v>
      </c>
      <c r="D3271" t="s">
        <v>833</v>
      </c>
      <c r="E3271" t="s">
        <v>803</v>
      </c>
      <c r="F3271">
        <v>122564</v>
      </c>
    </row>
    <row r="3272" spans="1:6">
      <c r="A3272" t="s">
        <v>828</v>
      </c>
      <c r="B3272" t="s">
        <v>483</v>
      </c>
      <c r="C3272" t="s">
        <v>215</v>
      </c>
      <c r="D3272" t="s">
        <v>833</v>
      </c>
      <c r="E3272" t="s">
        <v>78</v>
      </c>
      <c r="F3272">
        <v>105133</v>
      </c>
    </row>
    <row r="3273" spans="1:6">
      <c r="A3273" t="s">
        <v>828</v>
      </c>
      <c r="B3273" t="s">
        <v>483</v>
      </c>
      <c r="C3273" t="s">
        <v>215</v>
      </c>
      <c r="D3273" t="s">
        <v>833</v>
      </c>
      <c r="E3273" t="s">
        <v>75</v>
      </c>
      <c r="F3273">
        <v>50210</v>
      </c>
    </row>
    <row r="3274" spans="1:6">
      <c r="A3274" t="s">
        <v>828</v>
      </c>
      <c r="B3274" t="s">
        <v>483</v>
      </c>
      <c r="C3274" t="s">
        <v>215</v>
      </c>
      <c r="D3274" t="s">
        <v>833</v>
      </c>
      <c r="E3274" t="s">
        <v>802</v>
      </c>
      <c r="F3274">
        <v>8993</v>
      </c>
    </row>
    <row r="3275" spans="1:6">
      <c r="A3275" t="s">
        <v>828</v>
      </c>
      <c r="B3275" t="s">
        <v>483</v>
      </c>
      <c r="C3275" t="s">
        <v>215</v>
      </c>
      <c r="D3275" t="s">
        <v>833</v>
      </c>
      <c r="E3275" t="s">
        <v>71</v>
      </c>
      <c r="F3275">
        <v>12129</v>
      </c>
    </row>
    <row r="3276" spans="1:6">
      <c r="A3276" t="s">
        <v>828</v>
      </c>
      <c r="B3276" t="s">
        <v>483</v>
      </c>
      <c r="C3276" t="s">
        <v>215</v>
      </c>
      <c r="D3276" t="s">
        <v>833</v>
      </c>
      <c r="E3276" t="s">
        <v>73</v>
      </c>
      <c r="F3276">
        <v>5299</v>
      </c>
    </row>
    <row r="3277" spans="1:6">
      <c r="A3277" t="s">
        <v>828</v>
      </c>
      <c r="B3277" t="s">
        <v>483</v>
      </c>
      <c r="C3277" t="s">
        <v>215</v>
      </c>
      <c r="D3277" t="s">
        <v>833</v>
      </c>
      <c r="E3277" t="s">
        <v>800</v>
      </c>
      <c r="F3277">
        <v>172</v>
      </c>
    </row>
    <row r="3278" spans="1:6">
      <c r="A3278" t="s">
        <v>828</v>
      </c>
      <c r="B3278" t="s">
        <v>483</v>
      </c>
      <c r="C3278" t="s">
        <v>215</v>
      </c>
      <c r="D3278" t="s">
        <v>832</v>
      </c>
      <c r="E3278" t="s">
        <v>70</v>
      </c>
      <c r="F3278">
        <v>911998</v>
      </c>
    </row>
    <row r="3279" spans="1:6">
      <c r="A3279" t="s">
        <v>828</v>
      </c>
      <c r="B3279" t="s">
        <v>483</v>
      </c>
      <c r="C3279" t="s">
        <v>215</v>
      </c>
      <c r="D3279" t="s">
        <v>832</v>
      </c>
      <c r="E3279" t="s">
        <v>72</v>
      </c>
      <c r="F3279">
        <v>304806</v>
      </c>
    </row>
    <row r="3280" spans="1:6">
      <c r="A3280" t="s">
        <v>828</v>
      </c>
      <c r="B3280" t="s">
        <v>483</v>
      </c>
      <c r="C3280" t="s">
        <v>215</v>
      </c>
      <c r="D3280" t="s">
        <v>832</v>
      </c>
      <c r="E3280" t="s">
        <v>804</v>
      </c>
      <c r="F3280">
        <v>204285</v>
      </c>
    </row>
    <row r="3281" spans="1:6">
      <c r="A3281" t="s">
        <v>828</v>
      </c>
      <c r="B3281" t="s">
        <v>483</v>
      </c>
      <c r="C3281" t="s">
        <v>215</v>
      </c>
      <c r="D3281" t="s">
        <v>832</v>
      </c>
      <c r="E3281" t="s">
        <v>803</v>
      </c>
      <c r="F3281">
        <v>171000</v>
      </c>
    </row>
    <row r="3282" spans="1:6">
      <c r="A3282" t="s">
        <v>828</v>
      </c>
      <c r="B3282" t="s">
        <v>483</v>
      </c>
      <c r="C3282" t="s">
        <v>215</v>
      </c>
      <c r="D3282" t="s">
        <v>832</v>
      </c>
      <c r="E3282" t="s">
        <v>78</v>
      </c>
      <c r="F3282">
        <v>130791</v>
      </c>
    </row>
    <row r="3283" spans="1:6">
      <c r="A3283" t="s">
        <v>828</v>
      </c>
      <c r="B3283" t="s">
        <v>483</v>
      </c>
      <c r="C3283" t="s">
        <v>215</v>
      </c>
      <c r="D3283" t="s">
        <v>832</v>
      </c>
      <c r="E3283" t="s">
        <v>75</v>
      </c>
      <c r="F3283">
        <v>63042</v>
      </c>
    </row>
    <row r="3284" spans="1:6">
      <c r="A3284" t="s">
        <v>828</v>
      </c>
      <c r="B3284" t="s">
        <v>483</v>
      </c>
      <c r="C3284" t="s">
        <v>215</v>
      </c>
      <c r="D3284" t="s">
        <v>832</v>
      </c>
      <c r="E3284" t="s">
        <v>802</v>
      </c>
      <c r="F3284">
        <v>11778</v>
      </c>
    </row>
    <row r="3285" spans="1:6">
      <c r="A3285" t="s">
        <v>828</v>
      </c>
      <c r="B3285" t="s">
        <v>483</v>
      </c>
      <c r="C3285" t="s">
        <v>215</v>
      </c>
      <c r="D3285" t="s">
        <v>832</v>
      </c>
      <c r="E3285" t="s">
        <v>71</v>
      </c>
      <c r="F3285">
        <v>18750</v>
      </c>
    </row>
    <row r="3286" spans="1:6">
      <c r="A3286" t="s">
        <v>828</v>
      </c>
      <c r="B3286" t="s">
        <v>483</v>
      </c>
      <c r="C3286" t="s">
        <v>215</v>
      </c>
      <c r="D3286" t="s">
        <v>832</v>
      </c>
      <c r="E3286" t="s">
        <v>73</v>
      </c>
      <c r="F3286">
        <v>7365</v>
      </c>
    </row>
    <row r="3287" spans="1:6">
      <c r="A3287" t="s">
        <v>828</v>
      </c>
      <c r="B3287" t="s">
        <v>483</v>
      </c>
      <c r="C3287" t="s">
        <v>215</v>
      </c>
      <c r="D3287" t="s">
        <v>832</v>
      </c>
      <c r="E3287" t="s">
        <v>800</v>
      </c>
      <c r="F3287">
        <v>181</v>
      </c>
    </row>
    <row r="3288" spans="1:6">
      <c r="A3288" t="s">
        <v>828</v>
      </c>
      <c r="B3288" t="s">
        <v>483</v>
      </c>
      <c r="C3288" t="s">
        <v>215</v>
      </c>
      <c r="D3288" t="s">
        <v>831</v>
      </c>
      <c r="E3288" t="s">
        <v>70</v>
      </c>
      <c r="F3288">
        <v>959731</v>
      </c>
    </row>
    <row r="3289" spans="1:6">
      <c r="A3289" t="s">
        <v>828</v>
      </c>
      <c r="B3289" t="s">
        <v>483</v>
      </c>
      <c r="C3289" t="s">
        <v>215</v>
      </c>
      <c r="D3289" t="s">
        <v>831</v>
      </c>
      <c r="E3289" t="s">
        <v>72</v>
      </c>
      <c r="F3289">
        <v>335695</v>
      </c>
    </row>
    <row r="3290" spans="1:6">
      <c r="A3290" t="s">
        <v>828</v>
      </c>
      <c r="B3290" t="s">
        <v>483</v>
      </c>
      <c r="C3290" t="s">
        <v>215</v>
      </c>
      <c r="D3290" t="s">
        <v>831</v>
      </c>
      <c r="E3290" t="s">
        <v>804</v>
      </c>
      <c r="F3290">
        <v>215619</v>
      </c>
    </row>
    <row r="3291" spans="1:6">
      <c r="A3291" t="s">
        <v>828</v>
      </c>
      <c r="B3291" t="s">
        <v>483</v>
      </c>
      <c r="C3291" t="s">
        <v>215</v>
      </c>
      <c r="D3291" t="s">
        <v>831</v>
      </c>
      <c r="E3291" t="s">
        <v>803</v>
      </c>
      <c r="F3291">
        <v>182197</v>
      </c>
    </row>
    <row r="3292" spans="1:6">
      <c r="A3292" t="s">
        <v>828</v>
      </c>
      <c r="B3292" t="s">
        <v>483</v>
      </c>
      <c r="C3292" t="s">
        <v>215</v>
      </c>
      <c r="D3292" t="s">
        <v>831</v>
      </c>
      <c r="E3292" t="s">
        <v>78</v>
      </c>
      <c r="F3292">
        <v>125402</v>
      </c>
    </row>
    <row r="3293" spans="1:6">
      <c r="A3293" t="s">
        <v>828</v>
      </c>
      <c r="B3293" t="s">
        <v>483</v>
      </c>
      <c r="C3293" t="s">
        <v>215</v>
      </c>
      <c r="D3293" t="s">
        <v>831</v>
      </c>
      <c r="E3293" t="s">
        <v>75</v>
      </c>
      <c r="F3293">
        <v>62595</v>
      </c>
    </row>
    <row r="3294" spans="1:6">
      <c r="A3294" t="s">
        <v>828</v>
      </c>
      <c r="B3294" t="s">
        <v>483</v>
      </c>
      <c r="C3294" t="s">
        <v>215</v>
      </c>
      <c r="D3294" t="s">
        <v>831</v>
      </c>
      <c r="E3294" t="s">
        <v>802</v>
      </c>
      <c r="F3294">
        <v>11838</v>
      </c>
    </row>
    <row r="3295" spans="1:6">
      <c r="A3295" t="s">
        <v>828</v>
      </c>
      <c r="B3295" t="s">
        <v>483</v>
      </c>
      <c r="C3295" t="s">
        <v>215</v>
      </c>
      <c r="D3295" t="s">
        <v>831</v>
      </c>
      <c r="E3295" t="s">
        <v>71</v>
      </c>
      <c r="F3295">
        <v>19187</v>
      </c>
    </row>
    <row r="3296" spans="1:6">
      <c r="A3296" t="s">
        <v>828</v>
      </c>
      <c r="B3296" t="s">
        <v>483</v>
      </c>
      <c r="C3296" t="s">
        <v>215</v>
      </c>
      <c r="D3296" t="s">
        <v>831</v>
      </c>
      <c r="E3296" t="s">
        <v>73</v>
      </c>
      <c r="F3296">
        <v>6832</v>
      </c>
    </row>
    <row r="3297" spans="1:6">
      <c r="A3297" t="s">
        <v>828</v>
      </c>
      <c r="B3297" t="s">
        <v>483</v>
      </c>
      <c r="C3297" t="s">
        <v>215</v>
      </c>
      <c r="D3297" t="s">
        <v>831</v>
      </c>
      <c r="E3297" t="s">
        <v>800</v>
      </c>
      <c r="F3297">
        <v>366</v>
      </c>
    </row>
    <row r="3298" spans="1:6">
      <c r="A3298" t="s">
        <v>828</v>
      </c>
      <c r="B3298" t="s">
        <v>483</v>
      </c>
      <c r="C3298" t="s">
        <v>215</v>
      </c>
      <c r="D3298" t="s">
        <v>830</v>
      </c>
      <c r="E3298" t="s">
        <v>70</v>
      </c>
      <c r="F3298">
        <v>983165</v>
      </c>
    </row>
    <row r="3299" spans="1:6">
      <c r="A3299" t="s">
        <v>828</v>
      </c>
      <c r="B3299" t="s">
        <v>483</v>
      </c>
      <c r="C3299" t="s">
        <v>215</v>
      </c>
      <c r="D3299" t="s">
        <v>830</v>
      </c>
      <c r="E3299" t="s">
        <v>72</v>
      </c>
      <c r="F3299">
        <v>342973</v>
      </c>
    </row>
    <row r="3300" spans="1:6">
      <c r="A3300" t="s">
        <v>828</v>
      </c>
      <c r="B3300" t="s">
        <v>483</v>
      </c>
      <c r="C3300" t="s">
        <v>215</v>
      </c>
      <c r="D3300" t="s">
        <v>830</v>
      </c>
      <c r="E3300" t="s">
        <v>804</v>
      </c>
      <c r="F3300">
        <v>215616</v>
      </c>
    </row>
    <row r="3301" spans="1:6">
      <c r="A3301" t="s">
        <v>828</v>
      </c>
      <c r="B3301" t="s">
        <v>483</v>
      </c>
      <c r="C3301" t="s">
        <v>215</v>
      </c>
      <c r="D3301" t="s">
        <v>830</v>
      </c>
      <c r="E3301" t="s">
        <v>803</v>
      </c>
      <c r="F3301">
        <v>195422</v>
      </c>
    </row>
    <row r="3302" spans="1:6">
      <c r="A3302" t="s">
        <v>828</v>
      </c>
      <c r="B3302" t="s">
        <v>483</v>
      </c>
      <c r="C3302" t="s">
        <v>215</v>
      </c>
      <c r="D3302" t="s">
        <v>830</v>
      </c>
      <c r="E3302" t="s">
        <v>78</v>
      </c>
      <c r="F3302">
        <v>124574</v>
      </c>
    </row>
    <row r="3303" spans="1:6">
      <c r="A3303" t="s">
        <v>828</v>
      </c>
      <c r="B3303" t="s">
        <v>483</v>
      </c>
      <c r="C3303" t="s">
        <v>215</v>
      </c>
      <c r="D3303" t="s">
        <v>830</v>
      </c>
      <c r="E3303" t="s">
        <v>75</v>
      </c>
      <c r="F3303">
        <v>67317</v>
      </c>
    </row>
    <row r="3304" spans="1:6">
      <c r="A3304" t="s">
        <v>828</v>
      </c>
      <c r="B3304" t="s">
        <v>483</v>
      </c>
      <c r="C3304" t="s">
        <v>215</v>
      </c>
      <c r="D3304" t="s">
        <v>830</v>
      </c>
      <c r="E3304" t="s">
        <v>802</v>
      </c>
      <c r="F3304">
        <v>13034</v>
      </c>
    </row>
    <row r="3305" spans="1:6">
      <c r="A3305" t="s">
        <v>828</v>
      </c>
      <c r="B3305" t="s">
        <v>483</v>
      </c>
      <c r="C3305" t="s">
        <v>215</v>
      </c>
      <c r="D3305" t="s">
        <v>830</v>
      </c>
      <c r="E3305" t="s">
        <v>71</v>
      </c>
      <c r="F3305">
        <v>17864</v>
      </c>
    </row>
    <row r="3306" spans="1:6">
      <c r="A3306" t="s">
        <v>828</v>
      </c>
      <c r="B3306" t="s">
        <v>483</v>
      </c>
      <c r="C3306" t="s">
        <v>215</v>
      </c>
      <c r="D3306" t="s">
        <v>830</v>
      </c>
      <c r="E3306" t="s">
        <v>73</v>
      </c>
      <c r="F3306">
        <v>6119</v>
      </c>
    </row>
    <row r="3307" spans="1:6">
      <c r="A3307" t="s">
        <v>828</v>
      </c>
      <c r="B3307" t="s">
        <v>483</v>
      </c>
      <c r="C3307" t="s">
        <v>215</v>
      </c>
      <c r="D3307" t="s">
        <v>830</v>
      </c>
      <c r="E3307" t="s">
        <v>800</v>
      </c>
      <c r="F3307">
        <v>246</v>
      </c>
    </row>
    <row r="3308" spans="1:6">
      <c r="A3308" t="s">
        <v>828</v>
      </c>
      <c r="B3308" t="s">
        <v>483</v>
      </c>
      <c r="C3308" t="s">
        <v>215</v>
      </c>
      <c r="D3308" t="s">
        <v>845</v>
      </c>
      <c r="E3308" t="s">
        <v>70</v>
      </c>
      <c r="F3308">
        <v>1032202</v>
      </c>
    </row>
    <row r="3309" spans="1:6">
      <c r="A3309" t="s">
        <v>828</v>
      </c>
      <c r="B3309" t="s">
        <v>483</v>
      </c>
      <c r="C3309" t="s">
        <v>215</v>
      </c>
      <c r="D3309" t="s">
        <v>845</v>
      </c>
      <c r="E3309" t="s">
        <v>72</v>
      </c>
      <c r="F3309">
        <v>345143</v>
      </c>
    </row>
    <row r="3310" spans="1:6">
      <c r="A3310" t="s">
        <v>828</v>
      </c>
      <c r="B3310" t="s">
        <v>483</v>
      </c>
      <c r="C3310" t="s">
        <v>215</v>
      </c>
      <c r="D3310" t="s">
        <v>845</v>
      </c>
      <c r="E3310" t="s">
        <v>804</v>
      </c>
      <c r="F3310">
        <v>224689</v>
      </c>
    </row>
    <row r="3311" spans="1:6">
      <c r="A3311" t="s">
        <v>828</v>
      </c>
      <c r="B3311" t="s">
        <v>483</v>
      </c>
      <c r="C3311" t="s">
        <v>215</v>
      </c>
      <c r="D3311" t="s">
        <v>845</v>
      </c>
      <c r="E3311" t="s">
        <v>803</v>
      </c>
      <c r="F3311">
        <v>207639</v>
      </c>
    </row>
    <row r="3312" spans="1:6">
      <c r="A3312" t="s">
        <v>828</v>
      </c>
      <c r="B3312" t="s">
        <v>483</v>
      </c>
      <c r="C3312" t="s">
        <v>215</v>
      </c>
      <c r="D3312" t="s">
        <v>845</v>
      </c>
      <c r="E3312" t="s">
        <v>78</v>
      </c>
      <c r="F3312">
        <v>135888</v>
      </c>
    </row>
    <row r="3313" spans="1:6">
      <c r="A3313" t="s">
        <v>828</v>
      </c>
      <c r="B3313" t="s">
        <v>483</v>
      </c>
      <c r="C3313" t="s">
        <v>215</v>
      </c>
      <c r="D3313" t="s">
        <v>845</v>
      </c>
      <c r="E3313" t="s">
        <v>75</v>
      </c>
      <c r="F3313">
        <v>77256</v>
      </c>
    </row>
    <row r="3314" spans="1:6">
      <c r="A3314" t="s">
        <v>828</v>
      </c>
      <c r="B3314" t="s">
        <v>483</v>
      </c>
      <c r="C3314" t="s">
        <v>215</v>
      </c>
      <c r="D3314" t="s">
        <v>845</v>
      </c>
      <c r="E3314" t="s">
        <v>802</v>
      </c>
      <c r="F3314">
        <v>16211</v>
      </c>
    </row>
    <row r="3315" spans="1:6">
      <c r="A3315" t="s">
        <v>828</v>
      </c>
      <c r="B3315" t="s">
        <v>483</v>
      </c>
      <c r="C3315" t="s">
        <v>215</v>
      </c>
      <c r="D3315" t="s">
        <v>845</v>
      </c>
      <c r="E3315" t="s">
        <v>71</v>
      </c>
      <c r="F3315">
        <v>18134</v>
      </c>
    </row>
    <row r="3316" spans="1:6">
      <c r="A3316" t="s">
        <v>828</v>
      </c>
      <c r="B3316" t="s">
        <v>483</v>
      </c>
      <c r="C3316" t="s">
        <v>215</v>
      </c>
      <c r="D3316" t="s">
        <v>845</v>
      </c>
      <c r="E3316" t="s">
        <v>73</v>
      </c>
      <c r="F3316">
        <v>6973</v>
      </c>
    </row>
    <row r="3317" spans="1:6">
      <c r="A3317" t="s">
        <v>828</v>
      </c>
      <c r="B3317" t="s">
        <v>483</v>
      </c>
      <c r="C3317" t="s">
        <v>215</v>
      </c>
      <c r="D3317" t="s">
        <v>845</v>
      </c>
      <c r="E3317" t="s">
        <v>800</v>
      </c>
      <c r="F3317">
        <v>269</v>
      </c>
    </row>
    <row r="3318" spans="1:6">
      <c r="A3318" t="s">
        <v>828</v>
      </c>
      <c r="B3318" t="s">
        <v>483</v>
      </c>
      <c r="C3318" t="s">
        <v>215</v>
      </c>
      <c r="D3318" t="s">
        <v>844</v>
      </c>
      <c r="E3318" t="s">
        <v>70</v>
      </c>
      <c r="F3318">
        <v>1109347</v>
      </c>
    </row>
    <row r="3319" spans="1:6">
      <c r="A3319" t="s">
        <v>828</v>
      </c>
      <c r="B3319" t="s">
        <v>483</v>
      </c>
      <c r="C3319" t="s">
        <v>215</v>
      </c>
      <c r="D3319" t="s">
        <v>844</v>
      </c>
      <c r="E3319" t="s">
        <v>72</v>
      </c>
      <c r="F3319">
        <v>368445</v>
      </c>
    </row>
    <row r="3320" spans="1:6">
      <c r="A3320" t="s">
        <v>828</v>
      </c>
      <c r="B3320" t="s">
        <v>483</v>
      </c>
      <c r="C3320" t="s">
        <v>215</v>
      </c>
      <c r="D3320" t="s">
        <v>844</v>
      </c>
      <c r="E3320" t="s">
        <v>804</v>
      </c>
      <c r="F3320">
        <v>215713</v>
      </c>
    </row>
    <row r="3321" spans="1:6">
      <c r="A3321" t="s">
        <v>828</v>
      </c>
      <c r="B3321" t="s">
        <v>483</v>
      </c>
      <c r="C3321" t="s">
        <v>215</v>
      </c>
      <c r="D3321" t="s">
        <v>844</v>
      </c>
      <c r="E3321" t="s">
        <v>803</v>
      </c>
      <c r="F3321">
        <v>224269</v>
      </c>
    </row>
    <row r="3322" spans="1:6">
      <c r="A3322" t="s">
        <v>828</v>
      </c>
      <c r="B3322" t="s">
        <v>483</v>
      </c>
      <c r="C3322" t="s">
        <v>215</v>
      </c>
      <c r="D3322" t="s">
        <v>844</v>
      </c>
      <c r="E3322" t="s">
        <v>78</v>
      </c>
      <c r="F3322">
        <v>143160</v>
      </c>
    </row>
    <row r="3323" spans="1:6">
      <c r="A3323" t="s">
        <v>828</v>
      </c>
      <c r="B3323" t="s">
        <v>483</v>
      </c>
      <c r="C3323" t="s">
        <v>215</v>
      </c>
      <c r="D3323" t="s">
        <v>844</v>
      </c>
      <c r="E3323" t="s">
        <v>75</v>
      </c>
      <c r="F3323">
        <v>107822</v>
      </c>
    </row>
    <row r="3324" spans="1:6">
      <c r="A3324" t="s">
        <v>828</v>
      </c>
      <c r="B3324" t="s">
        <v>483</v>
      </c>
      <c r="C3324" t="s">
        <v>215</v>
      </c>
      <c r="D3324" t="s">
        <v>844</v>
      </c>
      <c r="E3324" t="s">
        <v>802</v>
      </c>
      <c r="F3324">
        <v>24417</v>
      </c>
    </row>
    <row r="3325" spans="1:6">
      <c r="A3325" t="s">
        <v>828</v>
      </c>
      <c r="B3325" t="s">
        <v>483</v>
      </c>
      <c r="C3325" t="s">
        <v>215</v>
      </c>
      <c r="D3325" t="s">
        <v>844</v>
      </c>
      <c r="E3325" t="s">
        <v>71</v>
      </c>
      <c r="F3325">
        <v>18988</v>
      </c>
    </row>
    <row r="3326" spans="1:6">
      <c r="A3326" t="s">
        <v>828</v>
      </c>
      <c r="B3326" t="s">
        <v>483</v>
      </c>
      <c r="C3326" t="s">
        <v>215</v>
      </c>
      <c r="D3326" t="s">
        <v>844</v>
      </c>
      <c r="E3326" t="s">
        <v>73</v>
      </c>
      <c r="F3326">
        <v>6295</v>
      </c>
    </row>
    <row r="3327" spans="1:6">
      <c r="A3327" t="s">
        <v>828</v>
      </c>
      <c r="B3327" t="s">
        <v>483</v>
      </c>
      <c r="C3327" t="s">
        <v>215</v>
      </c>
      <c r="D3327" t="s">
        <v>844</v>
      </c>
      <c r="E3327" t="s">
        <v>800</v>
      </c>
      <c r="F3327">
        <v>238</v>
      </c>
    </row>
    <row r="3328" spans="1:6">
      <c r="A3328" t="s">
        <v>828</v>
      </c>
      <c r="B3328" t="s">
        <v>483</v>
      </c>
      <c r="C3328" t="s">
        <v>215</v>
      </c>
      <c r="D3328" t="s">
        <v>843</v>
      </c>
      <c r="E3328" t="s">
        <v>70</v>
      </c>
      <c r="F3328">
        <v>1010870</v>
      </c>
    </row>
    <row r="3329" spans="1:6">
      <c r="A3329" t="s">
        <v>828</v>
      </c>
      <c r="B3329" t="s">
        <v>483</v>
      </c>
      <c r="C3329" t="s">
        <v>215</v>
      </c>
      <c r="D3329" t="s">
        <v>843</v>
      </c>
      <c r="E3329" t="s">
        <v>72</v>
      </c>
      <c r="F3329">
        <v>335712</v>
      </c>
    </row>
    <row r="3330" spans="1:6">
      <c r="A3330" t="s">
        <v>828</v>
      </c>
      <c r="B3330" t="s">
        <v>483</v>
      </c>
      <c r="C3330" t="s">
        <v>215</v>
      </c>
      <c r="D3330" t="s">
        <v>843</v>
      </c>
      <c r="E3330" t="s">
        <v>804</v>
      </c>
      <c r="F3330">
        <v>186231</v>
      </c>
    </row>
    <row r="3331" spans="1:6">
      <c r="A3331" t="s">
        <v>828</v>
      </c>
      <c r="B3331" t="s">
        <v>483</v>
      </c>
      <c r="C3331" t="s">
        <v>215</v>
      </c>
      <c r="D3331" t="s">
        <v>843</v>
      </c>
      <c r="E3331" t="s">
        <v>803</v>
      </c>
      <c r="F3331">
        <v>206013</v>
      </c>
    </row>
    <row r="3332" spans="1:6">
      <c r="A3332" t="s">
        <v>828</v>
      </c>
      <c r="B3332" t="s">
        <v>483</v>
      </c>
      <c r="C3332" t="s">
        <v>215</v>
      </c>
      <c r="D3332" t="s">
        <v>843</v>
      </c>
      <c r="E3332" t="s">
        <v>78</v>
      </c>
      <c r="F3332">
        <v>132220</v>
      </c>
    </row>
    <row r="3333" spans="1:6">
      <c r="A3333" t="s">
        <v>828</v>
      </c>
      <c r="B3333" t="s">
        <v>483</v>
      </c>
      <c r="C3333" t="s">
        <v>215</v>
      </c>
      <c r="D3333" t="s">
        <v>843</v>
      </c>
      <c r="E3333" t="s">
        <v>75</v>
      </c>
      <c r="F3333">
        <v>105730</v>
      </c>
    </row>
    <row r="3334" spans="1:6">
      <c r="A3334" t="s">
        <v>828</v>
      </c>
      <c r="B3334" t="s">
        <v>483</v>
      </c>
      <c r="C3334" t="s">
        <v>215</v>
      </c>
      <c r="D3334" t="s">
        <v>843</v>
      </c>
      <c r="E3334" t="s">
        <v>802</v>
      </c>
      <c r="F3334">
        <v>22047</v>
      </c>
    </row>
    <row r="3335" spans="1:6">
      <c r="A3335" t="s">
        <v>828</v>
      </c>
      <c r="B3335" t="s">
        <v>483</v>
      </c>
      <c r="C3335" t="s">
        <v>215</v>
      </c>
      <c r="D3335" t="s">
        <v>843</v>
      </c>
      <c r="E3335" t="s">
        <v>71</v>
      </c>
      <c r="F3335">
        <v>18108</v>
      </c>
    </row>
    <row r="3336" spans="1:6">
      <c r="A3336" t="s">
        <v>828</v>
      </c>
      <c r="B3336" t="s">
        <v>483</v>
      </c>
      <c r="C3336" t="s">
        <v>215</v>
      </c>
      <c r="D3336" t="s">
        <v>843</v>
      </c>
      <c r="E3336" t="s">
        <v>73</v>
      </c>
      <c r="F3336">
        <v>4641</v>
      </c>
    </row>
    <row r="3337" spans="1:6">
      <c r="A3337" t="s">
        <v>828</v>
      </c>
      <c r="B3337" t="s">
        <v>483</v>
      </c>
      <c r="C3337" t="s">
        <v>215</v>
      </c>
      <c r="D3337" t="s">
        <v>843</v>
      </c>
      <c r="E3337" t="s">
        <v>800</v>
      </c>
      <c r="F3337">
        <v>168</v>
      </c>
    </row>
    <row r="3338" spans="1:6">
      <c r="A3338" t="s">
        <v>828</v>
      </c>
      <c r="B3338" t="s">
        <v>483</v>
      </c>
      <c r="C3338" t="s">
        <v>215</v>
      </c>
      <c r="D3338" t="s">
        <v>842</v>
      </c>
      <c r="E3338" t="s">
        <v>70</v>
      </c>
      <c r="F3338">
        <v>721830</v>
      </c>
    </row>
    <row r="3339" spans="1:6">
      <c r="A3339" t="s">
        <v>828</v>
      </c>
      <c r="B3339" t="s">
        <v>483</v>
      </c>
      <c r="C3339" t="s">
        <v>215</v>
      </c>
      <c r="D3339" t="s">
        <v>842</v>
      </c>
      <c r="E3339" t="s">
        <v>72</v>
      </c>
      <c r="F3339">
        <v>241684</v>
      </c>
    </row>
    <row r="3340" spans="1:6">
      <c r="A3340" t="s">
        <v>828</v>
      </c>
      <c r="B3340" t="s">
        <v>483</v>
      </c>
      <c r="C3340" t="s">
        <v>215</v>
      </c>
      <c r="D3340" t="s">
        <v>842</v>
      </c>
      <c r="E3340" t="s">
        <v>804</v>
      </c>
      <c r="F3340">
        <v>130407</v>
      </c>
    </row>
    <row r="3341" spans="1:6">
      <c r="A3341" t="s">
        <v>828</v>
      </c>
      <c r="B3341" t="s">
        <v>483</v>
      </c>
      <c r="C3341" t="s">
        <v>215</v>
      </c>
      <c r="D3341" t="s">
        <v>842</v>
      </c>
      <c r="E3341" t="s">
        <v>803</v>
      </c>
      <c r="F3341">
        <v>147859</v>
      </c>
    </row>
    <row r="3342" spans="1:6">
      <c r="A3342" t="s">
        <v>828</v>
      </c>
      <c r="B3342" t="s">
        <v>483</v>
      </c>
      <c r="C3342" t="s">
        <v>215</v>
      </c>
      <c r="D3342" t="s">
        <v>842</v>
      </c>
      <c r="E3342" t="s">
        <v>78</v>
      </c>
      <c r="F3342">
        <v>91794</v>
      </c>
    </row>
    <row r="3343" spans="1:6">
      <c r="A3343" t="s">
        <v>828</v>
      </c>
      <c r="B3343" t="s">
        <v>483</v>
      </c>
      <c r="C3343" t="s">
        <v>215</v>
      </c>
      <c r="D3343" t="s">
        <v>842</v>
      </c>
      <c r="E3343" t="s">
        <v>75</v>
      </c>
      <c r="F3343">
        <v>79570</v>
      </c>
    </row>
    <row r="3344" spans="1:6">
      <c r="A3344" t="s">
        <v>828</v>
      </c>
      <c r="B3344" t="s">
        <v>483</v>
      </c>
      <c r="C3344" t="s">
        <v>215</v>
      </c>
      <c r="D3344" t="s">
        <v>842</v>
      </c>
      <c r="E3344" t="s">
        <v>802</v>
      </c>
      <c r="F3344">
        <v>15673</v>
      </c>
    </row>
    <row r="3345" spans="1:6">
      <c r="A3345" t="s">
        <v>828</v>
      </c>
      <c r="B3345" t="s">
        <v>483</v>
      </c>
      <c r="C3345" t="s">
        <v>215</v>
      </c>
      <c r="D3345" t="s">
        <v>842</v>
      </c>
      <c r="E3345" t="s">
        <v>71</v>
      </c>
      <c r="F3345">
        <v>12262</v>
      </c>
    </row>
    <row r="3346" spans="1:6">
      <c r="A3346" t="s">
        <v>828</v>
      </c>
      <c r="B3346" t="s">
        <v>483</v>
      </c>
      <c r="C3346" t="s">
        <v>215</v>
      </c>
      <c r="D3346" t="s">
        <v>842</v>
      </c>
      <c r="E3346" t="s">
        <v>73</v>
      </c>
      <c r="F3346">
        <v>2434</v>
      </c>
    </row>
    <row r="3347" spans="1:6">
      <c r="A3347" t="s">
        <v>828</v>
      </c>
      <c r="B3347" t="s">
        <v>483</v>
      </c>
      <c r="C3347" t="s">
        <v>215</v>
      </c>
      <c r="D3347" t="s">
        <v>842</v>
      </c>
      <c r="E3347" t="s">
        <v>800</v>
      </c>
      <c r="F3347">
        <v>147</v>
      </c>
    </row>
    <row r="3348" spans="1:6">
      <c r="A3348" t="s">
        <v>828</v>
      </c>
      <c r="B3348" t="s">
        <v>483</v>
      </c>
      <c r="C3348" t="s">
        <v>215</v>
      </c>
      <c r="D3348" t="s">
        <v>841</v>
      </c>
      <c r="E3348" t="s">
        <v>70</v>
      </c>
      <c r="F3348">
        <v>449987</v>
      </c>
    </row>
    <row r="3349" spans="1:6">
      <c r="A3349" t="s">
        <v>828</v>
      </c>
      <c r="B3349" t="s">
        <v>483</v>
      </c>
      <c r="C3349" t="s">
        <v>215</v>
      </c>
      <c r="D3349" t="s">
        <v>841</v>
      </c>
      <c r="E3349" t="s">
        <v>72</v>
      </c>
      <c r="F3349">
        <v>150525</v>
      </c>
    </row>
    <row r="3350" spans="1:6">
      <c r="A3350" t="s">
        <v>828</v>
      </c>
      <c r="B3350" t="s">
        <v>483</v>
      </c>
      <c r="C3350" t="s">
        <v>215</v>
      </c>
      <c r="D3350" t="s">
        <v>841</v>
      </c>
      <c r="E3350" t="s">
        <v>804</v>
      </c>
      <c r="F3350">
        <v>79833</v>
      </c>
    </row>
    <row r="3351" spans="1:6">
      <c r="A3351" t="s">
        <v>828</v>
      </c>
      <c r="B3351" t="s">
        <v>483</v>
      </c>
      <c r="C3351" t="s">
        <v>215</v>
      </c>
      <c r="D3351" t="s">
        <v>841</v>
      </c>
      <c r="E3351" t="s">
        <v>803</v>
      </c>
      <c r="F3351">
        <v>91946</v>
      </c>
    </row>
    <row r="3352" spans="1:6">
      <c r="A3352" t="s">
        <v>828</v>
      </c>
      <c r="B3352" t="s">
        <v>483</v>
      </c>
      <c r="C3352" t="s">
        <v>215</v>
      </c>
      <c r="D3352" t="s">
        <v>841</v>
      </c>
      <c r="E3352" t="s">
        <v>78</v>
      </c>
      <c r="F3352">
        <v>58725</v>
      </c>
    </row>
    <row r="3353" spans="1:6">
      <c r="A3353" t="s">
        <v>828</v>
      </c>
      <c r="B3353" t="s">
        <v>483</v>
      </c>
      <c r="C3353" t="s">
        <v>215</v>
      </c>
      <c r="D3353" t="s">
        <v>841</v>
      </c>
      <c r="E3353" t="s">
        <v>75</v>
      </c>
      <c r="F3353">
        <v>50926</v>
      </c>
    </row>
    <row r="3354" spans="1:6">
      <c r="A3354" t="s">
        <v>828</v>
      </c>
      <c r="B3354" t="s">
        <v>483</v>
      </c>
      <c r="C3354" t="s">
        <v>215</v>
      </c>
      <c r="D3354" t="s">
        <v>841</v>
      </c>
      <c r="E3354" t="s">
        <v>802</v>
      </c>
      <c r="F3354">
        <v>9516</v>
      </c>
    </row>
    <row r="3355" spans="1:6">
      <c r="A3355" t="s">
        <v>828</v>
      </c>
      <c r="B3355" t="s">
        <v>483</v>
      </c>
      <c r="C3355" t="s">
        <v>215</v>
      </c>
      <c r="D3355" t="s">
        <v>841</v>
      </c>
      <c r="E3355" t="s">
        <v>71</v>
      </c>
      <c r="F3355">
        <v>7104</v>
      </c>
    </row>
    <row r="3356" spans="1:6">
      <c r="A3356" t="s">
        <v>828</v>
      </c>
      <c r="B3356" t="s">
        <v>483</v>
      </c>
      <c r="C3356" t="s">
        <v>215</v>
      </c>
      <c r="D3356" t="s">
        <v>841</v>
      </c>
      <c r="E3356" t="s">
        <v>73</v>
      </c>
      <c r="F3356">
        <v>1359</v>
      </c>
    </row>
    <row r="3357" spans="1:6">
      <c r="A3357" t="s">
        <v>828</v>
      </c>
      <c r="B3357" t="s">
        <v>483</v>
      </c>
      <c r="C3357" t="s">
        <v>215</v>
      </c>
      <c r="D3357" t="s">
        <v>841</v>
      </c>
      <c r="E3357" t="s">
        <v>800</v>
      </c>
      <c r="F3357">
        <v>53</v>
      </c>
    </row>
    <row r="3358" spans="1:6">
      <c r="A3358" t="s">
        <v>828</v>
      </c>
      <c r="B3358" t="s">
        <v>483</v>
      </c>
      <c r="C3358" t="s">
        <v>215</v>
      </c>
      <c r="D3358" t="s">
        <v>840</v>
      </c>
      <c r="E3358" t="s">
        <v>70</v>
      </c>
      <c r="F3358">
        <v>248003</v>
      </c>
    </row>
    <row r="3359" spans="1:6">
      <c r="A3359" t="s">
        <v>828</v>
      </c>
      <c r="B3359" t="s">
        <v>483</v>
      </c>
      <c r="C3359" t="s">
        <v>215</v>
      </c>
      <c r="D3359" t="s">
        <v>840</v>
      </c>
      <c r="E3359" t="s">
        <v>72</v>
      </c>
      <c r="F3359">
        <v>85275</v>
      </c>
    </row>
    <row r="3360" spans="1:6">
      <c r="A3360" t="s">
        <v>828</v>
      </c>
      <c r="B3360" t="s">
        <v>483</v>
      </c>
      <c r="C3360" t="s">
        <v>215</v>
      </c>
      <c r="D3360" t="s">
        <v>840</v>
      </c>
      <c r="E3360" t="s">
        <v>804</v>
      </c>
      <c r="F3360">
        <v>41769</v>
      </c>
    </row>
    <row r="3361" spans="1:6">
      <c r="A3361" t="s">
        <v>828</v>
      </c>
      <c r="B3361" t="s">
        <v>483</v>
      </c>
      <c r="C3361" t="s">
        <v>215</v>
      </c>
      <c r="D3361" t="s">
        <v>840</v>
      </c>
      <c r="E3361" t="s">
        <v>803</v>
      </c>
      <c r="F3361">
        <v>49705</v>
      </c>
    </row>
    <row r="3362" spans="1:6">
      <c r="A3362" t="s">
        <v>828</v>
      </c>
      <c r="B3362" t="s">
        <v>483</v>
      </c>
      <c r="C3362" t="s">
        <v>215</v>
      </c>
      <c r="D3362" t="s">
        <v>840</v>
      </c>
      <c r="E3362" t="s">
        <v>78</v>
      </c>
      <c r="F3362">
        <v>32794</v>
      </c>
    </row>
    <row r="3363" spans="1:6">
      <c r="A3363" t="s">
        <v>828</v>
      </c>
      <c r="B3363" t="s">
        <v>483</v>
      </c>
      <c r="C3363" t="s">
        <v>215</v>
      </c>
      <c r="D3363" t="s">
        <v>840</v>
      </c>
      <c r="E3363" t="s">
        <v>75</v>
      </c>
      <c r="F3363">
        <v>28925</v>
      </c>
    </row>
    <row r="3364" spans="1:6">
      <c r="A3364" t="s">
        <v>828</v>
      </c>
      <c r="B3364" t="s">
        <v>483</v>
      </c>
      <c r="C3364" t="s">
        <v>215</v>
      </c>
      <c r="D3364" t="s">
        <v>840</v>
      </c>
      <c r="E3364" t="s">
        <v>802</v>
      </c>
      <c r="F3364">
        <v>5374</v>
      </c>
    </row>
    <row r="3365" spans="1:6">
      <c r="A3365" t="s">
        <v>828</v>
      </c>
      <c r="B3365" t="s">
        <v>483</v>
      </c>
      <c r="C3365" t="s">
        <v>215</v>
      </c>
      <c r="D3365" t="s">
        <v>840</v>
      </c>
      <c r="E3365" t="s">
        <v>71</v>
      </c>
      <c r="F3365">
        <v>3684</v>
      </c>
    </row>
    <row r="3366" spans="1:6">
      <c r="A3366" t="s">
        <v>828</v>
      </c>
      <c r="B3366" t="s">
        <v>483</v>
      </c>
      <c r="C3366" t="s">
        <v>215</v>
      </c>
      <c r="D3366" t="s">
        <v>840</v>
      </c>
      <c r="E3366" t="s">
        <v>73</v>
      </c>
      <c r="F3366">
        <v>438</v>
      </c>
    </row>
    <row r="3367" spans="1:6">
      <c r="A3367" t="s">
        <v>828</v>
      </c>
      <c r="B3367" t="s">
        <v>483</v>
      </c>
      <c r="C3367" t="s">
        <v>215</v>
      </c>
      <c r="D3367" t="s">
        <v>840</v>
      </c>
      <c r="E3367" t="s">
        <v>800</v>
      </c>
      <c r="F3367">
        <v>39</v>
      </c>
    </row>
    <row r="3368" spans="1:6">
      <c r="A3368" t="s">
        <v>828</v>
      </c>
      <c r="B3368" t="s">
        <v>483</v>
      </c>
      <c r="C3368" t="s">
        <v>215</v>
      </c>
      <c r="D3368" t="s">
        <v>839</v>
      </c>
      <c r="E3368" t="s">
        <v>70</v>
      </c>
      <c r="F3368">
        <v>120219</v>
      </c>
    </row>
    <row r="3369" spans="1:6">
      <c r="A3369" t="s">
        <v>828</v>
      </c>
      <c r="B3369" t="s">
        <v>483</v>
      </c>
      <c r="C3369" t="s">
        <v>215</v>
      </c>
      <c r="D3369" t="s">
        <v>839</v>
      </c>
      <c r="E3369" t="s">
        <v>72</v>
      </c>
      <c r="F3369">
        <v>41994</v>
      </c>
    </row>
    <row r="3370" spans="1:6">
      <c r="A3370" t="s">
        <v>828</v>
      </c>
      <c r="B3370" t="s">
        <v>483</v>
      </c>
      <c r="C3370" t="s">
        <v>215</v>
      </c>
      <c r="D3370" t="s">
        <v>839</v>
      </c>
      <c r="E3370" t="s">
        <v>804</v>
      </c>
      <c r="F3370">
        <v>20914</v>
      </c>
    </row>
    <row r="3371" spans="1:6">
      <c r="A3371" t="s">
        <v>828</v>
      </c>
      <c r="B3371" t="s">
        <v>483</v>
      </c>
      <c r="C3371" t="s">
        <v>215</v>
      </c>
      <c r="D3371" t="s">
        <v>839</v>
      </c>
      <c r="E3371" t="s">
        <v>803</v>
      </c>
      <c r="F3371">
        <v>22930</v>
      </c>
    </row>
    <row r="3372" spans="1:6">
      <c r="A3372" t="s">
        <v>828</v>
      </c>
      <c r="B3372" t="s">
        <v>483</v>
      </c>
      <c r="C3372" t="s">
        <v>215</v>
      </c>
      <c r="D3372" t="s">
        <v>839</v>
      </c>
      <c r="E3372" t="s">
        <v>78</v>
      </c>
      <c r="F3372">
        <v>15279</v>
      </c>
    </row>
    <row r="3373" spans="1:6">
      <c r="A3373" t="s">
        <v>828</v>
      </c>
      <c r="B3373" t="s">
        <v>483</v>
      </c>
      <c r="C3373" t="s">
        <v>215</v>
      </c>
      <c r="D3373" t="s">
        <v>839</v>
      </c>
      <c r="E3373" t="s">
        <v>75</v>
      </c>
      <c r="F3373">
        <v>14459</v>
      </c>
    </row>
    <row r="3374" spans="1:6">
      <c r="A3374" t="s">
        <v>828</v>
      </c>
      <c r="B3374" t="s">
        <v>483</v>
      </c>
      <c r="C3374" t="s">
        <v>215</v>
      </c>
      <c r="D3374" t="s">
        <v>839</v>
      </c>
      <c r="E3374" t="s">
        <v>802</v>
      </c>
      <c r="F3374">
        <v>2387</v>
      </c>
    </row>
    <row r="3375" spans="1:6">
      <c r="A3375" t="s">
        <v>828</v>
      </c>
      <c r="B3375" t="s">
        <v>483</v>
      </c>
      <c r="C3375" t="s">
        <v>215</v>
      </c>
      <c r="D3375" t="s">
        <v>839</v>
      </c>
      <c r="E3375" t="s">
        <v>71</v>
      </c>
      <c r="F3375">
        <v>2037</v>
      </c>
    </row>
    <row r="3376" spans="1:6">
      <c r="A3376" t="s">
        <v>828</v>
      </c>
      <c r="B3376" t="s">
        <v>483</v>
      </c>
      <c r="C3376" t="s">
        <v>215</v>
      </c>
      <c r="D3376" t="s">
        <v>839</v>
      </c>
      <c r="E3376" t="s">
        <v>73</v>
      </c>
      <c r="F3376">
        <v>204</v>
      </c>
    </row>
    <row r="3377" spans="1:6">
      <c r="A3377" t="s">
        <v>828</v>
      </c>
      <c r="B3377" t="s">
        <v>483</v>
      </c>
      <c r="C3377" t="s">
        <v>215</v>
      </c>
      <c r="D3377" t="s">
        <v>839</v>
      </c>
      <c r="E3377" t="s">
        <v>800</v>
      </c>
      <c r="F3377">
        <v>15</v>
      </c>
    </row>
    <row r="3378" spans="1:6">
      <c r="A3378" t="s">
        <v>828</v>
      </c>
      <c r="B3378" t="s">
        <v>483</v>
      </c>
      <c r="C3378" t="s">
        <v>215</v>
      </c>
      <c r="D3378" t="s">
        <v>838</v>
      </c>
      <c r="E3378" t="s">
        <v>70</v>
      </c>
      <c r="F3378">
        <v>27514</v>
      </c>
    </row>
    <row r="3379" spans="1:6">
      <c r="A3379" t="s">
        <v>828</v>
      </c>
      <c r="B3379" t="s">
        <v>483</v>
      </c>
      <c r="C3379" t="s">
        <v>215</v>
      </c>
      <c r="D3379" t="s">
        <v>838</v>
      </c>
      <c r="E3379" t="s">
        <v>72</v>
      </c>
      <c r="F3379">
        <v>9701</v>
      </c>
    </row>
    <row r="3380" spans="1:6">
      <c r="A3380" t="s">
        <v>828</v>
      </c>
      <c r="B3380" t="s">
        <v>483</v>
      </c>
      <c r="C3380" t="s">
        <v>215</v>
      </c>
      <c r="D3380" t="s">
        <v>838</v>
      </c>
      <c r="E3380" t="s">
        <v>804</v>
      </c>
      <c r="F3380">
        <v>4935</v>
      </c>
    </row>
    <row r="3381" spans="1:6">
      <c r="A3381" t="s">
        <v>828</v>
      </c>
      <c r="B3381" t="s">
        <v>483</v>
      </c>
      <c r="C3381" t="s">
        <v>215</v>
      </c>
      <c r="D3381" t="s">
        <v>838</v>
      </c>
      <c r="E3381" t="s">
        <v>803</v>
      </c>
      <c r="F3381">
        <v>4819</v>
      </c>
    </row>
    <row r="3382" spans="1:6">
      <c r="A3382" t="s">
        <v>828</v>
      </c>
      <c r="B3382" t="s">
        <v>483</v>
      </c>
      <c r="C3382" t="s">
        <v>215</v>
      </c>
      <c r="D3382" t="s">
        <v>838</v>
      </c>
      <c r="E3382" t="s">
        <v>78</v>
      </c>
      <c r="F3382">
        <v>3591</v>
      </c>
    </row>
    <row r="3383" spans="1:6">
      <c r="A3383" t="s">
        <v>828</v>
      </c>
      <c r="B3383" t="s">
        <v>483</v>
      </c>
      <c r="C3383" t="s">
        <v>215</v>
      </c>
      <c r="D3383" t="s">
        <v>838</v>
      </c>
      <c r="E3383" t="s">
        <v>75</v>
      </c>
      <c r="F3383">
        <v>3352</v>
      </c>
    </row>
    <row r="3384" spans="1:6">
      <c r="A3384" t="s">
        <v>828</v>
      </c>
      <c r="B3384" t="s">
        <v>483</v>
      </c>
      <c r="C3384" t="s">
        <v>215</v>
      </c>
      <c r="D3384" t="s">
        <v>838</v>
      </c>
      <c r="E3384" t="s">
        <v>802</v>
      </c>
      <c r="F3384">
        <v>619</v>
      </c>
    </row>
    <row r="3385" spans="1:6">
      <c r="A3385" t="s">
        <v>828</v>
      </c>
      <c r="B3385" t="s">
        <v>483</v>
      </c>
      <c r="C3385" t="s">
        <v>215</v>
      </c>
      <c r="D3385" t="s">
        <v>838</v>
      </c>
      <c r="E3385" t="s">
        <v>71</v>
      </c>
      <c r="F3385">
        <v>483</v>
      </c>
    </row>
    <row r="3386" spans="1:6">
      <c r="A3386" t="s">
        <v>828</v>
      </c>
      <c r="B3386" t="s">
        <v>483</v>
      </c>
      <c r="C3386" t="s">
        <v>215</v>
      </c>
      <c r="D3386" t="s">
        <v>838</v>
      </c>
      <c r="E3386" t="s">
        <v>73</v>
      </c>
      <c r="F3386">
        <v>13</v>
      </c>
    </row>
    <row r="3387" spans="1:6">
      <c r="A3387" t="s">
        <v>828</v>
      </c>
      <c r="B3387" t="s">
        <v>483</v>
      </c>
      <c r="C3387" t="s">
        <v>215</v>
      </c>
      <c r="D3387" t="s">
        <v>838</v>
      </c>
      <c r="E3387" t="s">
        <v>800</v>
      </c>
      <c r="F3387">
        <v>1</v>
      </c>
    </row>
    <row r="3388" spans="1:6">
      <c r="A3388" t="s">
        <v>828</v>
      </c>
      <c r="B3388" t="s">
        <v>483</v>
      </c>
      <c r="C3388" t="s">
        <v>215</v>
      </c>
      <c r="D3388" t="s">
        <v>837</v>
      </c>
      <c r="E3388" t="s">
        <v>70</v>
      </c>
      <c r="F3388">
        <v>2967</v>
      </c>
    </row>
    <row r="3389" spans="1:6">
      <c r="A3389" t="s">
        <v>828</v>
      </c>
      <c r="B3389" t="s">
        <v>483</v>
      </c>
      <c r="C3389" t="s">
        <v>215</v>
      </c>
      <c r="D3389" t="s">
        <v>837</v>
      </c>
      <c r="E3389" t="s">
        <v>72</v>
      </c>
      <c r="F3389">
        <v>1113</v>
      </c>
    </row>
    <row r="3390" spans="1:6">
      <c r="A3390" t="s">
        <v>828</v>
      </c>
      <c r="B3390" t="s">
        <v>483</v>
      </c>
      <c r="C3390" t="s">
        <v>215</v>
      </c>
      <c r="D3390" t="s">
        <v>837</v>
      </c>
      <c r="E3390" t="s">
        <v>804</v>
      </c>
      <c r="F3390">
        <v>610</v>
      </c>
    </row>
    <row r="3391" spans="1:6">
      <c r="A3391" t="s">
        <v>828</v>
      </c>
      <c r="B3391" t="s">
        <v>483</v>
      </c>
      <c r="C3391" t="s">
        <v>215</v>
      </c>
      <c r="D3391" t="s">
        <v>837</v>
      </c>
      <c r="E3391" t="s">
        <v>803</v>
      </c>
      <c r="F3391">
        <v>477</v>
      </c>
    </row>
    <row r="3392" spans="1:6">
      <c r="A3392" t="s">
        <v>828</v>
      </c>
      <c r="B3392" t="s">
        <v>483</v>
      </c>
      <c r="C3392" t="s">
        <v>215</v>
      </c>
      <c r="D3392" t="s">
        <v>837</v>
      </c>
      <c r="E3392" t="s">
        <v>78</v>
      </c>
      <c r="F3392">
        <v>317</v>
      </c>
    </row>
    <row r="3393" spans="1:6">
      <c r="A3393" t="s">
        <v>828</v>
      </c>
      <c r="B3393" t="s">
        <v>483</v>
      </c>
      <c r="C3393" t="s">
        <v>215</v>
      </c>
      <c r="D3393" t="s">
        <v>837</v>
      </c>
      <c r="E3393" t="s">
        <v>75</v>
      </c>
      <c r="F3393">
        <v>382</v>
      </c>
    </row>
    <row r="3394" spans="1:6">
      <c r="A3394" t="s">
        <v>828</v>
      </c>
      <c r="B3394" t="s">
        <v>483</v>
      </c>
      <c r="C3394" t="s">
        <v>215</v>
      </c>
      <c r="D3394" t="s">
        <v>837</v>
      </c>
      <c r="E3394" t="s">
        <v>802</v>
      </c>
      <c r="F3394">
        <v>35</v>
      </c>
    </row>
    <row r="3395" spans="1:6">
      <c r="A3395" t="s">
        <v>828</v>
      </c>
      <c r="B3395" t="s">
        <v>483</v>
      </c>
      <c r="C3395" t="s">
        <v>215</v>
      </c>
      <c r="D3395" t="s">
        <v>837</v>
      </c>
      <c r="E3395" t="s">
        <v>71</v>
      </c>
      <c r="F3395">
        <v>33</v>
      </c>
    </row>
    <row r="3396" spans="1:6">
      <c r="A3396" t="s">
        <v>828</v>
      </c>
      <c r="B3396" t="s">
        <v>483</v>
      </c>
      <c r="C3396" t="s">
        <v>215</v>
      </c>
      <c r="D3396" t="s">
        <v>829</v>
      </c>
      <c r="E3396" t="s">
        <v>70</v>
      </c>
      <c r="F3396">
        <v>1085183</v>
      </c>
    </row>
    <row r="3397" spans="1:6">
      <c r="A3397" t="s">
        <v>828</v>
      </c>
      <c r="B3397" t="s">
        <v>483</v>
      </c>
      <c r="C3397" t="s">
        <v>215</v>
      </c>
      <c r="D3397" t="s">
        <v>829</v>
      </c>
      <c r="E3397" t="s">
        <v>72</v>
      </c>
      <c r="F3397">
        <v>363603</v>
      </c>
    </row>
    <row r="3398" spans="1:6">
      <c r="A3398" t="s">
        <v>828</v>
      </c>
      <c r="B3398" t="s">
        <v>483</v>
      </c>
      <c r="C3398" t="s">
        <v>215</v>
      </c>
      <c r="D3398" t="s">
        <v>829</v>
      </c>
      <c r="E3398" t="s">
        <v>804</v>
      </c>
      <c r="F3398">
        <v>229510</v>
      </c>
    </row>
    <row r="3399" spans="1:6">
      <c r="A3399" t="s">
        <v>828</v>
      </c>
      <c r="B3399" t="s">
        <v>483</v>
      </c>
      <c r="C3399" t="s">
        <v>215</v>
      </c>
      <c r="D3399" t="s">
        <v>829</v>
      </c>
      <c r="E3399" t="s">
        <v>803</v>
      </c>
      <c r="F3399">
        <v>214125</v>
      </c>
    </row>
    <row r="3400" spans="1:6">
      <c r="A3400" t="s">
        <v>828</v>
      </c>
      <c r="B3400" t="s">
        <v>483</v>
      </c>
      <c r="C3400" t="s">
        <v>215</v>
      </c>
      <c r="D3400" t="s">
        <v>829</v>
      </c>
      <c r="E3400" t="s">
        <v>78</v>
      </c>
      <c r="F3400">
        <v>143774</v>
      </c>
    </row>
    <row r="3401" spans="1:6">
      <c r="A3401" t="s">
        <v>828</v>
      </c>
      <c r="B3401" t="s">
        <v>483</v>
      </c>
      <c r="C3401" t="s">
        <v>215</v>
      </c>
      <c r="D3401" t="s">
        <v>829</v>
      </c>
      <c r="E3401" t="s">
        <v>75</v>
      </c>
      <c r="F3401">
        <v>89736</v>
      </c>
    </row>
    <row r="3402" spans="1:6">
      <c r="A3402" t="s">
        <v>828</v>
      </c>
      <c r="B3402" t="s">
        <v>483</v>
      </c>
      <c r="C3402" t="s">
        <v>215</v>
      </c>
      <c r="D3402" t="s">
        <v>829</v>
      </c>
      <c r="E3402" t="s">
        <v>802</v>
      </c>
      <c r="F3402">
        <v>19289</v>
      </c>
    </row>
    <row r="3403" spans="1:6">
      <c r="A3403" t="s">
        <v>828</v>
      </c>
      <c r="B3403" t="s">
        <v>483</v>
      </c>
      <c r="C3403" t="s">
        <v>215</v>
      </c>
      <c r="D3403" t="s">
        <v>829</v>
      </c>
      <c r="E3403" t="s">
        <v>71</v>
      </c>
      <c r="F3403">
        <v>17773</v>
      </c>
    </row>
    <row r="3404" spans="1:6">
      <c r="A3404" t="s">
        <v>828</v>
      </c>
      <c r="B3404" t="s">
        <v>483</v>
      </c>
      <c r="C3404" t="s">
        <v>215</v>
      </c>
      <c r="D3404" t="s">
        <v>829</v>
      </c>
      <c r="E3404" t="s">
        <v>73</v>
      </c>
      <c r="F3404">
        <v>7183</v>
      </c>
    </row>
    <row r="3405" spans="1:6">
      <c r="A3405" t="s">
        <v>828</v>
      </c>
      <c r="B3405" t="s">
        <v>483</v>
      </c>
      <c r="C3405" t="s">
        <v>215</v>
      </c>
      <c r="D3405" t="s">
        <v>829</v>
      </c>
      <c r="E3405" t="s">
        <v>800</v>
      </c>
      <c r="F3405">
        <v>190</v>
      </c>
    </row>
    <row r="3406" spans="1:6">
      <c r="A3406" t="s">
        <v>828</v>
      </c>
      <c r="B3406" t="s">
        <v>483</v>
      </c>
      <c r="C3406" t="s">
        <v>215</v>
      </c>
      <c r="D3406" t="s">
        <v>836</v>
      </c>
      <c r="E3406" t="s">
        <v>70</v>
      </c>
      <c r="F3406">
        <v>1159563</v>
      </c>
    </row>
    <row r="3407" spans="1:6">
      <c r="A3407" t="s">
        <v>828</v>
      </c>
      <c r="B3407" t="s">
        <v>483</v>
      </c>
      <c r="C3407" t="s">
        <v>215</v>
      </c>
      <c r="D3407" t="s">
        <v>836</v>
      </c>
      <c r="E3407" t="s">
        <v>72</v>
      </c>
      <c r="F3407">
        <v>386968</v>
      </c>
    </row>
    <row r="3408" spans="1:6">
      <c r="A3408" t="s">
        <v>828</v>
      </c>
      <c r="B3408" t="s">
        <v>483</v>
      </c>
      <c r="C3408" t="s">
        <v>215</v>
      </c>
      <c r="D3408" t="s">
        <v>836</v>
      </c>
      <c r="E3408" t="s">
        <v>804</v>
      </c>
      <c r="F3408">
        <v>236437</v>
      </c>
    </row>
    <row r="3409" spans="1:6">
      <c r="A3409" t="s">
        <v>828</v>
      </c>
      <c r="B3409" t="s">
        <v>483</v>
      </c>
      <c r="C3409" t="s">
        <v>215</v>
      </c>
      <c r="D3409" t="s">
        <v>836</v>
      </c>
      <c r="E3409" t="s">
        <v>803</v>
      </c>
      <c r="F3409">
        <v>230382</v>
      </c>
    </row>
    <row r="3410" spans="1:6">
      <c r="A3410" t="s">
        <v>828</v>
      </c>
      <c r="B3410" t="s">
        <v>483</v>
      </c>
      <c r="C3410" t="s">
        <v>215</v>
      </c>
      <c r="D3410" t="s">
        <v>836</v>
      </c>
      <c r="E3410" t="s">
        <v>78</v>
      </c>
      <c r="F3410">
        <v>151130</v>
      </c>
    </row>
    <row r="3411" spans="1:6">
      <c r="A3411" t="s">
        <v>828</v>
      </c>
      <c r="B3411" t="s">
        <v>483</v>
      </c>
      <c r="C3411" t="s">
        <v>215</v>
      </c>
      <c r="D3411" t="s">
        <v>836</v>
      </c>
      <c r="E3411" t="s">
        <v>75</v>
      </c>
      <c r="F3411">
        <v>104277</v>
      </c>
    </row>
    <row r="3412" spans="1:6">
      <c r="A3412" t="s">
        <v>828</v>
      </c>
      <c r="B3412" t="s">
        <v>483</v>
      </c>
      <c r="C3412" t="s">
        <v>215</v>
      </c>
      <c r="D3412" t="s">
        <v>836</v>
      </c>
      <c r="E3412" t="s">
        <v>802</v>
      </c>
      <c r="F3412">
        <v>23467</v>
      </c>
    </row>
    <row r="3413" spans="1:6">
      <c r="A3413" t="s">
        <v>828</v>
      </c>
      <c r="B3413" t="s">
        <v>483</v>
      </c>
      <c r="C3413" t="s">
        <v>215</v>
      </c>
      <c r="D3413" t="s">
        <v>836</v>
      </c>
      <c r="E3413" t="s">
        <v>71</v>
      </c>
      <c r="F3413">
        <v>19135</v>
      </c>
    </row>
    <row r="3414" spans="1:6">
      <c r="A3414" t="s">
        <v>828</v>
      </c>
      <c r="B3414" t="s">
        <v>483</v>
      </c>
      <c r="C3414" t="s">
        <v>215</v>
      </c>
      <c r="D3414" t="s">
        <v>836</v>
      </c>
      <c r="E3414" t="s">
        <v>73</v>
      </c>
      <c r="F3414">
        <v>7501</v>
      </c>
    </row>
    <row r="3415" spans="1:6">
      <c r="A3415" t="s">
        <v>828</v>
      </c>
      <c r="B3415" t="s">
        <v>483</v>
      </c>
      <c r="C3415" t="s">
        <v>215</v>
      </c>
      <c r="D3415" t="s">
        <v>836</v>
      </c>
      <c r="E3415" t="s">
        <v>800</v>
      </c>
      <c r="F3415">
        <v>266</v>
      </c>
    </row>
    <row r="3416" spans="1:6">
      <c r="A3416" t="s">
        <v>828</v>
      </c>
      <c r="B3416" t="s">
        <v>483</v>
      </c>
      <c r="C3416" t="s">
        <v>214</v>
      </c>
      <c r="D3416" t="s">
        <v>580</v>
      </c>
      <c r="E3416" t="s">
        <v>70</v>
      </c>
      <c r="F3416">
        <v>160722</v>
      </c>
    </row>
    <row r="3417" spans="1:6">
      <c r="A3417" t="s">
        <v>828</v>
      </c>
      <c r="B3417" t="s">
        <v>483</v>
      </c>
      <c r="C3417" t="s">
        <v>214</v>
      </c>
      <c r="D3417" t="s">
        <v>580</v>
      </c>
      <c r="E3417" t="s">
        <v>72</v>
      </c>
      <c r="F3417">
        <v>59194</v>
      </c>
    </row>
    <row r="3418" spans="1:6">
      <c r="A3418" t="s">
        <v>828</v>
      </c>
      <c r="B3418" t="s">
        <v>483</v>
      </c>
      <c r="C3418" t="s">
        <v>214</v>
      </c>
      <c r="D3418" t="s">
        <v>580</v>
      </c>
      <c r="E3418" t="s">
        <v>804</v>
      </c>
      <c r="F3418">
        <v>31594</v>
      </c>
    </row>
    <row r="3419" spans="1:6">
      <c r="A3419" t="s">
        <v>828</v>
      </c>
      <c r="B3419" t="s">
        <v>483</v>
      </c>
      <c r="C3419" t="s">
        <v>214</v>
      </c>
      <c r="D3419" t="s">
        <v>580</v>
      </c>
      <c r="E3419" t="s">
        <v>803</v>
      </c>
      <c r="F3419">
        <v>34496</v>
      </c>
    </row>
    <row r="3420" spans="1:6">
      <c r="A3420" t="s">
        <v>828</v>
      </c>
      <c r="B3420" t="s">
        <v>483</v>
      </c>
      <c r="C3420" t="s">
        <v>214</v>
      </c>
      <c r="D3420" t="s">
        <v>580</v>
      </c>
      <c r="E3420" t="s">
        <v>78</v>
      </c>
      <c r="F3420">
        <v>20910</v>
      </c>
    </row>
    <row r="3421" spans="1:6">
      <c r="A3421" t="s">
        <v>828</v>
      </c>
      <c r="B3421" t="s">
        <v>483</v>
      </c>
      <c r="C3421" t="s">
        <v>214</v>
      </c>
      <c r="D3421" t="s">
        <v>580</v>
      </c>
      <c r="E3421" t="s">
        <v>75</v>
      </c>
      <c r="F3421">
        <v>9615</v>
      </c>
    </row>
    <row r="3422" spans="1:6">
      <c r="A3422" t="s">
        <v>828</v>
      </c>
      <c r="B3422" t="s">
        <v>483</v>
      </c>
      <c r="C3422" t="s">
        <v>214</v>
      </c>
      <c r="D3422" t="s">
        <v>580</v>
      </c>
      <c r="E3422" t="s">
        <v>802</v>
      </c>
      <c r="F3422">
        <v>1493</v>
      </c>
    </row>
    <row r="3423" spans="1:6">
      <c r="A3423" t="s">
        <v>828</v>
      </c>
      <c r="B3423" t="s">
        <v>483</v>
      </c>
      <c r="C3423" t="s">
        <v>214</v>
      </c>
      <c r="D3423" t="s">
        <v>580</v>
      </c>
      <c r="E3423" t="s">
        <v>71</v>
      </c>
      <c r="F3423">
        <v>2600</v>
      </c>
    </row>
    <row r="3424" spans="1:6">
      <c r="A3424" t="s">
        <v>828</v>
      </c>
      <c r="B3424" t="s">
        <v>483</v>
      </c>
      <c r="C3424" t="s">
        <v>214</v>
      </c>
      <c r="D3424" t="s">
        <v>580</v>
      </c>
      <c r="E3424" t="s">
        <v>73</v>
      </c>
      <c r="F3424">
        <v>760</v>
      </c>
    </row>
    <row r="3425" spans="1:6">
      <c r="A3425" t="s">
        <v>828</v>
      </c>
      <c r="B3425" t="s">
        <v>483</v>
      </c>
      <c r="C3425" t="s">
        <v>214</v>
      </c>
      <c r="D3425" t="s">
        <v>580</v>
      </c>
      <c r="E3425" t="s">
        <v>800</v>
      </c>
      <c r="F3425">
        <v>60</v>
      </c>
    </row>
    <row r="3426" spans="1:6">
      <c r="A3426" t="s">
        <v>828</v>
      </c>
      <c r="B3426" t="s">
        <v>483</v>
      </c>
      <c r="C3426" t="s">
        <v>214</v>
      </c>
      <c r="D3426" t="s">
        <v>579</v>
      </c>
      <c r="E3426" t="s">
        <v>70</v>
      </c>
      <c r="F3426">
        <v>820052</v>
      </c>
    </row>
    <row r="3427" spans="1:6">
      <c r="A3427" t="s">
        <v>828</v>
      </c>
      <c r="B3427" t="s">
        <v>483</v>
      </c>
      <c r="C3427" t="s">
        <v>214</v>
      </c>
      <c r="D3427" t="s">
        <v>579</v>
      </c>
      <c r="E3427" t="s">
        <v>72</v>
      </c>
      <c r="F3427">
        <v>306115</v>
      </c>
    </row>
    <row r="3428" spans="1:6">
      <c r="A3428" t="s">
        <v>828</v>
      </c>
      <c r="B3428" t="s">
        <v>483</v>
      </c>
      <c r="C3428" t="s">
        <v>214</v>
      </c>
      <c r="D3428" t="s">
        <v>579</v>
      </c>
      <c r="E3428" t="s">
        <v>804</v>
      </c>
      <c r="F3428">
        <v>172768</v>
      </c>
    </row>
    <row r="3429" spans="1:6">
      <c r="A3429" t="s">
        <v>828</v>
      </c>
      <c r="B3429" t="s">
        <v>483</v>
      </c>
      <c r="C3429" t="s">
        <v>214</v>
      </c>
      <c r="D3429" t="s">
        <v>579</v>
      </c>
      <c r="E3429" t="s">
        <v>803</v>
      </c>
      <c r="F3429">
        <v>167826</v>
      </c>
    </row>
    <row r="3430" spans="1:6">
      <c r="A3430" t="s">
        <v>828</v>
      </c>
      <c r="B3430" t="s">
        <v>483</v>
      </c>
      <c r="C3430" t="s">
        <v>214</v>
      </c>
      <c r="D3430" t="s">
        <v>579</v>
      </c>
      <c r="E3430" t="s">
        <v>78</v>
      </c>
      <c r="F3430">
        <v>93140</v>
      </c>
    </row>
    <row r="3431" spans="1:6">
      <c r="A3431" t="s">
        <v>828</v>
      </c>
      <c r="B3431" t="s">
        <v>483</v>
      </c>
      <c r="C3431" t="s">
        <v>214</v>
      </c>
      <c r="D3431" t="s">
        <v>579</v>
      </c>
      <c r="E3431" t="s">
        <v>75</v>
      </c>
      <c r="F3431">
        <v>52885</v>
      </c>
    </row>
    <row r="3432" spans="1:6">
      <c r="A3432" t="s">
        <v>828</v>
      </c>
      <c r="B3432" t="s">
        <v>483</v>
      </c>
      <c r="C3432" t="s">
        <v>214</v>
      </c>
      <c r="D3432" t="s">
        <v>579</v>
      </c>
      <c r="E3432" t="s">
        <v>802</v>
      </c>
      <c r="F3432">
        <v>9134</v>
      </c>
    </row>
    <row r="3433" spans="1:6">
      <c r="A3433" t="s">
        <v>828</v>
      </c>
      <c r="B3433" t="s">
        <v>483</v>
      </c>
      <c r="C3433" t="s">
        <v>214</v>
      </c>
      <c r="D3433" t="s">
        <v>579</v>
      </c>
      <c r="E3433" t="s">
        <v>71</v>
      </c>
      <c r="F3433">
        <v>14581</v>
      </c>
    </row>
    <row r="3434" spans="1:6">
      <c r="A3434" t="s">
        <v>828</v>
      </c>
      <c r="B3434" t="s">
        <v>483</v>
      </c>
      <c r="C3434" t="s">
        <v>214</v>
      </c>
      <c r="D3434" t="s">
        <v>579</v>
      </c>
      <c r="E3434" t="s">
        <v>73</v>
      </c>
      <c r="F3434">
        <v>3390</v>
      </c>
    </row>
    <row r="3435" spans="1:6">
      <c r="A3435" t="s">
        <v>828</v>
      </c>
      <c r="B3435" t="s">
        <v>483</v>
      </c>
      <c r="C3435" t="s">
        <v>214</v>
      </c>
      <c r="D3435" t="s">
        <v>579</v>
      </c>
      <c r="E3435" t="s">
        <v>800</v>
      </c>
      <c r="F3435">
        <v>213</v>
      </c>
    </row>
    <row r="3436" spans="1:6">
      <c r="A3436" t="s">
        <v>828</v>
      </c>
      <c r="B3436" t="s">
        <v>483</v>
      </c>
      <c r="C3436" t="s">
        <v>214</v>
      </c>
      <c r="D3436" t="s">
        <v>578</v>
      </c>
      <c r="E3436" t="s">
        <v>70</v>
      </c>
      <c r="F3436">
        <v>897516</v>
      </c>
    </row>
    <row r="3437" spans="1:6">
      <c r="A3437" t="s">
        <v>828</v>
      </c>
      <c r="B3437" t="s">
        <v>483</v>
      </c>
      <c r="C3437" t="s">
        <v>214</v>
      </c>
      <c r="D3437" t="s">
        <v>578</v>
      </c>
      <c r="E3437" t="s">
        <v>72</v>
      </c>
      <c r="F3437">
        <v>315592</v>
      </c>
    </row>
    <row r="3438" spans="1:6">
      <c r="A3438" t="s">
        <v>828</v>
      </c>
      <c r="B3438" t="s">
        <v>483</v>
      </c>
      <c r="C3438" t="s">
        <v>214</v>
      </c>
      <c r="D3438" t="s">
        <v>578</v>
      </c>
      <c r="E3438" t="s">
        <v>804</v>
      </c>
      <c r="F3438">
        <v>190337</v>
      </c>
    </row>
    <row r="3439" spans="1:6">
      <c r="A3439" t="s">
        <v>828</v>
      </c>
      <c r="B3439" t="s">
        <v>483</v>
      </c>
      <c r="C3439" t="s">
        <v>214</v>
      </c>
      <c r="D3439" t="s">
        <v>578</v>
      </c>
      <c r="E3439" t="s">
        <v>803</v>
      </c>
      <c r="F3439">
        <v>186808</v>
      </c>
    </row>
    <row r="3440" spans="1:6">
      <c r="A3440" t="s">
        <v>828</v>
      </c>
      <c r="B3440" t="s">
        <v>483</v>
      </c>
      <c r="C3440" t="s">
        <v>214</v>
      </c>
      <c r="D3440" t="s">
        <v>578</v>
      </c>
      <c r="E3440" t="s">
        <v>78</v>
      </c>
      <c r="F3440">
        <v>106226</v>
      </c>
    </row>
    <row r="3441" spans="1:6">
      <c r="A3441" t="s">
        <v>828</v>
      </c>
      <c r="B3441" t="s">
        <v>483</v>
      </c>
      <c r="C3441" t="s">
        <v>214</v>
      </c>
      <c r="D3441" t="s">
        <v>578</v>
      </c>
      <c r="E3441" t="s">
        <v>75</v>
      </c>
      <c r="F3441">
        <v>67220</v>
      </c>
    </row>
    <row r="3442" spans="1:6">
      <c r="A3442" t="s">
        <v>828</v>
      </c>
      <c r="B3442" t="s">
        <v>483</v>
      </c>
      <c r="C3442" t="s">
        <v>214</v>
      </c>
      <c r="D3442" t="s">
        <v>578</v>
      </c>
      <c r="E3442" t="s">
        <v>802</v>
      </c>
      <c r="F3442">
        <v>11539</v>
      </c>
    </row>
    <row r="3443" spans="1:6">
      <c r="A3443" t="s">
        <v>828</v>
      </c>
      <c r="B3443" t="s">
        <v>483</v>
      </c>
      <c r="C3443" t="s">
        <v>214</v>
      </c>
      <c r="D3443" t="s">
        <v>578</v>
      </c>
      <c r="E3443" t="s">
        <v>71</v>
      </c>
      <c r="F3443">
        <v>16027</v>
      </c>
    </row>
    <row r="3444" spans="1:6">
      <c r="A3444" t="s">
        <v>828</v>
      </c>
      <c r="B3444" t="s">
        <v>483</v>
      </c>
      <c r="C3444" t="s">
        <v>214</v>
      </c>
      <c r="D3444" t="s">
        <v>578</v>
      </c>
      <c r="E3444" t="s">
        <v>73</v>
      </c>
      <c r="F3444">
        <v>3535</v>
      </c>
    </row>
    <row r="3445" spans="1:6">
      <c r="A3445" t="s">
        <v>828</v>
      </c>
      <c r="B3445" t="s">
        <v>483</v>
      </c>
      <c r="C3445" t="s">
        <v>214</v>
      </c>
      <c r="D3445" t="s">
        <v>578</v>
      </c>
      <c r="E3445" t="s">
        <v>800</v>
      </c>
      <c r="F3445">
        <v>232</v>
      </c>
    </row>
    <row r="3446" spans="1:6">
      <c r="A3446" t="s">
        <v>828</v>
      </c>
      <c r="B3446" t="s">
        <v>483</v>
      </c>
      <c r="C3446" t="s">
        <v>214</v>
      </c>
      <c r="D3446" t="s">
        <v>835</v>
      </c>
      <c r="E3446" t="s">
        <v>70</v>
      </c>
      <c r="F3446">
        <v>775855</v>
      </c>
    </row>
    <row r="3447" spans="1:6">
      <c r="A3447" t="s">
        <v>828</v>
      </c>
      <c r="B3447" t="s">
        <v>483</v>
      </c>
      <c r="C3447" t="s">
        <v>214</v>
      </c>
      <c r="D3447" t="s">
        <v>835</v>
      </c>
      <c r="E3447" t="s">
        <v>72</v>
      </c>
      <c r="F3447">
        <v>262538</v>
      </c>
    </row>
    <row r="3448" spans="1:6">
      <c r="A3448" t="s">
        <v>828</v>
      </c>
      <c r="B3448" t="s">
        <v>483</v>
      </c>
      <c r="C3448" t="s">
        <v>214</v>
      </c>
      <c r="D3448" t="s">
        <v>835</v>
      </c>
      <c r="E3448" t="s">
        <v>804</v>
      </c>
      <c r="F3448">
        <v>159787</v>
      </c>
    </row>
    <row r="3449" spans="1:6">
      <c r="A3449" t="s">
        <v>828</v>
      </c>
      <c r="B3449" t="s">
        <v>483</v>
      </c>
      <c r="C3449" t="s">
        <v>214</v>
      </c>
      <c r="D3449" t="s">
        <v>835</v>
      </c>
      <c r="E3449" t="s">
        <v>803</v>
      </c>
      <c r="F3449">
        <v>166693</v>
      </c>
    </row>
    <row r="3450" spans="1:6">
      <c r="A3450" t="s">
        <v>828</v>
      </c>
      <c r="B3450" t="s">
        <v>483</v>
      </c>
      <c r="C3450" t="s">
        <v>214</v>
      </c>
      <c r="D3450" t="s">
        <v>835</v>
      </c>
      <c r="E3450" t="s">
        <v>78</v>
      </c>
      <c r="F3450">
        <v>97037</v>
      </c>
    </row>
    <row r="3451" spans="1:6">
      <c r="A3451" t="s">
        <v>828</v>
      </c>
      <c r="B3451" t="s">
        <v>483</v>
      </c>
      <c r="C3451" t="s">
        <v>214</v>
      </c>
      <c r="D3451" t="s">
        <v>835</v>
      </c>
      <c r="E3451" t="s">
        <v>75</v>
      </c>
      <c r="F3451">
        <v>61364</v>
      </c>
    </row>
    <row r="3452" spans="1:6">
      <c r="A3452" t="s">
        <v>828</v>
      </c>
      <c r="B3452" t="s">
        <v>483</v>
      </c>
      <c r="C3452" t="s">
        <v>214</v>
      </c>
      <c r="D3452" t="s">
        <v>835</v>
      </c>
      <c r="E3452" t="s">
        <v>802</v>
      </c>
      <c r="F3452">
        <v>11438</v>
      </c>
    </row>
    <row r="3453" spans="1:6">
      <c r="A3453" t="s">
        <v>828</v>
      </c>
      <c r="B3453" t="s">
        <v>483</v>
      </c>
      <c r="C3453" t="s">
        <v>214</v>
      </c>
      <c r="D3453" t="s">
        <v>835</v>
      </c>
      <c r="E3453" t="s">
        <v>71</v>
      </c>
      <c r="F3453">
        <v>13262</v>
      </c>
    </row>
    <row r="3454" spans="1:6">
      <c r="A3454" t="s">
        <v>828</v>
      </c>
      <c r="B3454" t="s">
        <v>483</v>
      </c>
      <c r="C3454" t="s">
        <v>214</v>
      </c>
      <c r="D3454" t="s">
        <v>835</v>
      </c>
      <c r="E3454" t="s">
        <v>73</v>
      </c>
      <c r="F3454">
        <v>3587</v>
      </c>
    </row>
    <row r="3455" spans="1:6">
      <c r="A3455" t="s">
        <v>828</v>
      </c>
      <c r="B3455" t="s">
        <v>483</v>
      </c>
      <c r="C3455" t="s">
        <v>214</v>
      </c>
      <c r="D3455" t="s">
        <v>835</v>
      </c>
      <c r="E3455" t="s">
        <v>800</v>
      </c>
      <c r="F3455">
        <v>149</v>
      </c>
    </row>
    <row r="3456" spans="1:6">
      <c r="A3456" t="s">
        <v>828</v>
      </c>
      <c r="B3456" t="s">
        <v>483</v>
      </c>
      <c r="C3456" t="s">
        <v>214</v>
      </c>
      <c r="D3456" t="s">
        <v>834</v>
      </c>
      <c r="E3456" t="s">
        <v>70</v>
      </c>
      <c r="F3456">
        <v>840865</v>
      </c>
    </row>
    <row r="3457" spans="1:6">
      <c r="A3457" t="s">
        <v>828</v>
      </c>
      <c r="B3457" t="s">
        <v>483</v>
      </c>
      <c r="C3457" t="s">
        <v>214</v>
      </c>
      <c r="D3457" t="s">
        <v>834</v>
      </c>
      <c r="E3457" t="s">
        <v>72</v>
      </c>
      <c r="F3457">
        <v>272621</v>
      </c>
    </row>
    <row r="3458" spans="1:6">
      <c r="A3458" t="s">
        <v>828</v>
      </c>
      <c r="B3458" t="s">
        <v>483</v>
      </c>
      <c r="C3458" t="s">
        <v>214</v>
      </c>
      <c r="D3458" t="s">
        <v>834</v>
      </c>
      <c r="E3458" t="s">
        <v>804</v>
      </c>
      <c r="F3458">
        <v>172681</v>
      </c>
    </row>
    <row r="3459" spans="1:6">
      <c r="A3459" t="s">
        <v>828</v>
      </c>
      <c r="B3459" t="s">
        <v>483</v>
      </c>
      <c r="C3459" t="s">
        <v>214</v>
      </c>
      <c r="D3459" t="s">
        <v>834</v>
      </c>
      <c r="E3459" t="s">
        <v>803</v>
      </c>
      <c r="F3459">
        <v>174090</v>
      </c>
    </row>
    <row r="3460" spans="1:6">
      <c r="A3460" t="s">
        <v>828</v>
      </c>
      <c r="B3460" t="s">
        <v>483</v>
      </c>
      <c r="C3460" t="s">
        <v>214</v>
      </c>
      <c r="D3460" t="s">
        <v>834</v>
      </c>
      <c r="E3460" t="s">
        <v>78</v>
      </c>
      <c r="F3460">
        <v>114086</v>
      </c>
    </row>
    <row r="3461" spans="1:6">
      <c r="A3461" t="s">
        <v>828</v>
      </c>
      <c r="B3461" t="s">
        <v>483</v>
      </c>
      <c r="C3461" t="s">
        <v>214</v>
      </c>
      <c r="D3461" t="s">
        <v>834</v>
      </c>
      <c r="E3461" t="s">
        <v>75</v>
      </c>
      <c r="F3461">
        <v>72905</v>
      </c>
    </row>
    <row r="3462" spans="1:6">
      <c r="A3462" t="s">
        <v>828</v>
      </c>
      <c r="B3462" t="s">
        <v>483</v>
      </c>
      <c r="C3462" t="s">
        <v>214</v>
      </c>
      <c r="D3462" t="s">
        <v>834</v>
      </c>
      <c r="E3462" t="s">
        <v>802</v>
      </c>
      <c r="F3462">
        <v>15591</v>
      </c>
    </row>
    <row r="3463" spans="1:6">
      <c r="A3463" t="s">
        <v>828</v>
      </c>
      <c r="B3463" t="s">
        <v>483</v>
      </c>
      <c r="C3463" t="s">
        <v>214</v>
      </c>
      <c r="D3463" t="s">
        <v>834</v>
      </c>
      <c r="E3463" t="s">
        <v>71</v>
      </c>
      <c r="F3463">
        <v>13184</v>
      </c>
    </row>
    <row r="3464" spans="1:6">
      <c r="A3464" t="s">
        <v>828</v>
      </c>
      <c r="B3464" t="s">
        <v>483</v>
      </c>
      <c r="C3464" t="s">
        <v>214</v>
      </c>
      <c r="D3464" t="s">
        <v>834</v>
      </c>
      <c r="E3464" t="s">
        <v>73</v>
      </c>
      <c r="F3464">
        <v>5473</v>
      </c>
    </row>
    <row r="3465" spans="1:6">
      <c r="A3465" t="s">
        <v>828</v>
      </c>
      <c r="B3465" t="s">
        <v>483</v>
      </c>
      <c r="C3465" t="s">
        <v>214</v>
      </c>
      <c r="D3465" t="s">
        <v>834</v>
      </c>
      <c r="E3465" t="s">
        <v>800</v>
      </c>
      <c r="F3465">
        <v>234</v>
      </c>
    </row>
    <row r="3466" spans="1:6">
      <c r="A3466" t="s">
        <v>828</v>
      </c>
      <c r="B3466" t="s">
        <v>483</v>
      </c>
      <c r="C3466" t="s">
        <v>214</v>
      </c>
      <c r="D3466" t="s">
        <v>833</v>
      </c>
      <c r="E3466" t="s">
        <v>70</v>
      </c>
      <c r="F3466">
        <v>963926</v>
      </c>
    </row>
    <row r="3467" spans="1:6">
      <c r="A3467" t="s">
        <v>828</v>
      </c>
      <c r="B3467" t="s">
        <v>483</v>
      </c>
      <c r="C3467" t="s">
        <v>214</v>
      </c>
      <c r="D3467" t="s">
        <v>833</v>
      </c>
      <c r="E3467" t="s">
        <v>72</v>
      </c>
      <c r="F3467">
        <v>308318</v>
      </c>
    </row>
    <row r="3468" spans="1:6">
      <c r="A3468" t="s">
        <v>828</v>
      </c>
      <c r="B3468" t="s">
        <v>483</v>
      </c>
      <c r="C3468" t="s">
        <v>214</v>
      </c>
      <c r="D3468" t="s">
        <v>833</v>
      </c>
      <c r="E3468" t="s">
        <v>804</v>
      </c>
      <c r="F3468">
        <v>205714</v>
      </c>
    </row>
    <row r="3469" spans="1:6">
      <c r="A3469" t="s">
        <v>828</v>
      </c>
      <c r="B3469" t="s">
        <v>483</v>
      </c>
      <c r="C3469" t="s">
        <v>214</v>
      </c>
      <c r="D3469" t="s">
        <v>833</v>
      </c>
      <c r="E3469" t="s">
        <v>803</v>
      </c>
      <c r="F3469">
        <v>188051</v>
      </c>
    </row>
    <row r="3470" spans="1:6">
      <c r="A3470" t="s">
        <v>828</v>
      </c>
      <c r="B3470" t="s">
        <v>483</v>
      </c>
      <c r="C3470" t="s">
        <v>214</v>
      </c>
      <c r="D3470" t="s">
        <v>833</v>
      </c>
      <c r="E3470" t="s">
        <v>78</v>
      </c>
      <c r="F3470">
        <v>147724</v>
      </c>
    </row>
    <row r="3471" spans="1:6">
      <c r="A3471" t="s">
        <v>828</v>
      </c>
      <c r="B3471" t="s">
        <v>483</v>
      </c>
      <c r="C3471" t="s">
        <v>214</v>
      </c>
      <c r="D3471" t="s">
        <v>833</v>
      </c>
      <c r="E3471" t="s">
        <v>75</v>
      </c>
      <c r="F3471">
        <v>71858</v>
      </c>
    </row>
    <row r="3472" spans="1:6">
      <c r="A3472" t="s">
        <v>828</v>
      </c>
      <c r="B3472" t="s">
        <v>483</v>
      </c>
      <c r="C3472" t="s">
        <v>214</v>
      </c>
      <c r="D3472" t="s">
        <v>833</v>
      </c>
      <c r="E3472" t="s">
        <v>802</v>
      </c>
      <c r="F3472">
        <v>14556</v>
      </c>
    </row>
    <row r="3473" spans="1:6">
      <c r="A3473" t="s">
        <v>828</v>
      </c>
      <c r="B3473" t="s">
        <v>483</v>
      </c>
      <c r="C3473" t="s">
        <v>214</v>
      </c>
      <c r="D3473" t="s">
        <v>833</v>
      </c>
      <c r="E3473" t="s">
        <v>71</v>
      </c>
      <c r="F3473">
        <v>19212</v>
      </c>
    </row>
    <row r="3474" spans="1:6">
      <c r="A3474" t="s">
        <v>828</v>
      </c>
      <c r="B3474" t="s">
        <v>483</v>
      </c>
      <c r="C3474" t="s">
        <v>214</v>
      </c>
      <c r="D3474" t="s">
        <v>833</v>
      </c>
      <c r="E3474" t="s">
        <v>73</v>
      </c>
      <c r="F3474">
        <v>8220</v>
      </c>
    </row>
    <row r="3475" spans="1:6">
      <c r="A3475" t="s">
        <v>828</v>
      </c>
      <c r="B3475" t="s">
        <v>483</v>
      </c>
      <c r="C3475" t="s">
        <v>214</v>
      </c>
      <c r="D3475" t="s">
        <v>833</v>
      </c>
      <c r="E3475" t="s">
        <v>800</v>
      </c>
      <c r="F3475">
        <v>273</v>
      </c>
    </row>
    <row r="3476" spans="1:6">
      <c r="A3476" t="s">
        <v>828</v>
      </c>
      <c r="B3476" t="s">
        <v>483</v>
      </c>
      <c r="C3476" t="s">
        <v>214</v>
      </c>
      <c r="D3476" t="s">
        <v>832</v>
      </c>
      <c r="E3476" t="s">
        <v>70</v>
      </c>
      <c r="F3476">
        <v>1256358</v>
      </c>
    </row>
    <row r="3477" spans="1:6">
      <c r="A3477" t="s">
        <v>828</v>
      </c>
      <c r="B3477" t="s">
        <v>483</v>
      </c>
      <c r="C3477" t="s">
        <v>214</v>
      </c>
      <c r="D3477" t="s">
        <v>832</v>
      </c>
      <c r="E3477" t="s">
        <v>72</v>
      </c>
      <c r="F3477">
        <v>422204</v>
      </c>
    </row>
    <row r="3478" spans="1:6">
      <c r="A3478" t="s">
        <v>828</v>
      </c>
      <c r="B3478" t="s">
        <v>483</v>
      </c>
      <c r="C3478" t="s">
        <v>214</v>
      </c>
      <c r="D3478" t="s">
        <v>832</v>
      </c>
      <c r="E3478" t="s">
        <v>804</v>
      </c>
      <c r="F3478">
        <v>285730</v>
      </c>
    </row>
    <row r="3479" spans="1:6">
      <c r="A3479" t="s">
        <v>828</v>
      </c>
      <c r="B3479" t="s">
        <v>483</v>
      </c>
      <c r="C3479" t="s">
        <v>214</v>
      </c>
      <c r="D3479" t="s">
        <v>832</v>
      </c>
      <c r="E3479" t="s">
        <v>803</v>
      </c>
      <c r="F3479">
        <v>240722</v>
      </c>
    </row>
    <row r="3480" spans="1:6">
      <c r="A3480" t="s">
        <v>828</v>
      </c>
      <c r="B3480" t="s">
        <v>483</v>
      </c>
      <c r="C3480" t="s">
        <v>214</v>
      </c>
      <c r="D3480" t="s">
        <v>832</v>
      </c>
      <c r="E3480" t="s">
        <v>78</v>
      </c>
      <c r="F3480">
        <v>168628</v>
      </c>
    </row>
    <row r="3481" spans="1:6">
      <c r="A3481" t="s">
        <v>828</v>
      </c>
      <c r="B3481" t="s">
        <v>483</v>
      </c>
      <c r="C3481" t="s">
        <v>214</v>
      </c>
      <c r="D3481" t="s">
        <v>832</v>
      </c>
      <c r="E3481" t="s">
        <v>75</v>
      </c>
      <c r="F3481">
        <v>84551</v>
      </c>
    </row>
    <row r="3482" spans="1:6">
      <c r="A3482" t="s">
        <v>828</v>
      </c>
      <c r="B3482" t="s">
        <v>483</v>
      </c>
      <c r="C3482" t="s">
        <v>214</v>
      </c>
      <c r="D3482" t="s">
        <v>832</v>
      </c>
      <c r="E3482" t="s">
        <v>802</v>
      </c>
      <c r="F3482">
        <v>16942</v>
      </c>
    </row>
    <row r="3483" spans="1:6">
      <c r="A3483" t="s">
        <v>828</v>
      </c>
      <c r="B3483" t="s">
        <v>483</v>
      </c>
      <c r="C3483" t="s">
        <v>214</v>
      </c>
      <c r="D3483" t="s">
        <v>832</v>
      </c>
      <c r="E3483" t="s">
        <v>71</v>
      </c>
      <c r="F3483">
        <v>26492</v>
      </c>
    </row>
    <row r="3484" spans="1:6">
      <c r="A3484" t="s">
        <v>828</v>
      </c>
      <c r="B3484" t="s">
        <v>483</v>
      </c>
      <c r="C3484" t="s">
        <v>214</v>
      </c>
      <c r="D3484" t="s">
        <v>832</v>
      </c>
      <c r="E3484" t="s">
        <v>73</v>
      </c>
      <c r="F3484">
        <v>10748</v>
      </c>
    </row>
    <row r="3485" spans="1:6">
      <c r="A3485" t="s">
        <v>828</v>
      </c>
      <c r="B3485" t="s">
        <v>483</v>
      </c>
      <c r="C3485" t="s">
        <v>214</v>
      </c>
      <c r="D3485" t="s">
        <v>832</v>
      </c>
      <c r="E3485" t="s">
        <v>800</v>
      </c>
      <c r="F3485">
        <v>341</v>
      </c>
    </row>
    <row r="3486" spans="1:6">
      <c r="A3486" t="s">
        <v>828</v>
      </c>
      <c r="B3486" t="s">
        <v>483</v>
      </c>
      <c r="C3486" t="s">
        <v>214</v>
      </c>
      <c r="D3486" t="s">
        <v>831</v>
      </c>
      <c r="E3486" t="s">
        <v>70</v>
      </c>
      <c r="F3486">
        <v>1269518</v>
      </c>
    </row>
    <row r="3487" spans="1:6">
      <c r="A3487" t="s">
        <v>828</v>
      </c>
      <c r="B3487" t="s">
        <v>483</v>
      </c>
      <c r="C3487" t="s">
        <v>214</v>
      </c>
      <c r="D3487" t="s">
        <v>831</v>
      </c>
      <c r="E3487" t="s">
        <v>72</v>
      </c>
      <c r="F3487">
        <v>439682</v>
      </c>
    </row>
    <row r="3488" spans="1:6">
      <c r="A3488" t="s">
        <v>828</v>
      </c>
      <c r="B3488" t="s">
        <v>483</v>
      </c>
      <c r="C3488" t="s">
        <v>214</v>
      </c>
      <c r="D3488" t="s">
        <v>831</v>
      </c>
      <c r="E3488" t="s">
        <v>804</v>
      </c>
      <c r="F3488">
        <v>285660</v>
      </c>
    </row>
    <row r="3489" spans="1:6">
      <c r="A3489" t="s">
        <v>828</v>
      </c>
      <c r="B3489" t="s">
        <v>483</v>
      </c>
      <c r="C3489" t="s">
        <v>214</v>
      </c>
      <c r="D3489" t="s">
        <v>831</v>
      </c>
      <c r="E3489" t="s">
        <v>803</v>
      </c>
      <c r="F3489">
        <v>248153</v>
      </c>
    </row>
    <row r="3490" spans="1:6">
      <c r="A3490" t="s">
        <v>828</v>
      </c>
      <c r="B3490" t="s">
        <v>483</v>
      </c>
      <c r="C3490" t="s">
        <v>214</v>
      </c>
      <c r="D3490" t="s">
        <v>831</v>
      </c>
      <c r="E3490" t="s">
        <v>78</v>
      </c>
      <c r="F3490">
        <v>157020</v>
      </c>
    </row>
    <row r="3491" spans="1:6">
      <c r="A3491" t="s">
        <v>828</v>
      </c>
      <c r="B3491" t="s">
        <v>483</v>
      </c>
      <c r="C3491" t="s">
        <v>214</v>
      </c>
      <c r="D3491" t="s">
        <v>831</v>
      </c>
      <c r="E3491" t="s">
        <v>75</v>
      </c>
      <c r="F3491">
        <v>85753</v>
      </c>
    </row>
    <row r="3492" spans="1:6">
      <c r="A3492" t="s">
        <v>828</v>
      </c>
      <c r="B3492" t="s">
        <v>483</v>
      </c>
      <c r="C3492" t="s">
        <v>214</v>
      </c>
      <c r="D3492" t="s">
        <v>831</v>
      </c>
      <c r="E3492" t="s">
        <v>802</v>
      </c>
      <c r="F3492">
        <v>17869</v>
      </c>
    </row>
    <row r="3493" spans="1:6">
      <c r="A3493" t="s">
        <v>828</v>
      </c>
      <c r="B3493" t="s">
        <v>483</v>
      </c>
      <c r="C3493" t="s">
        <v>214</v>
      </c>
      <c r="D3493" t="s">
        <v>831</v>
      </c>
      <c r="E3493" t="s">
        <v>71</v>
      </c>
      <c r="F3493">
        <v>25904</v>
      </c>
    </row>
    <row r="3494" spans="1:6">
      <c r="A3494" t="s">
        <v>828</v>
      </c>
      <c r="B3494" t="s">
        <v>483</v>
      </c>
      <c r="C3494" t="s">
        <v>214</v>
      </c>
      <c r="D3494" t="s">
        <v>831</v>
      </c>
      <c r="E3494" t="s">
        <v>73</v>
      </c>
      <c r="F3494">
        <v>9122</v>
      </c>
    </row>
    <row r="3495" spans="1:6">
      <c r="A3495" t="s">
        <v>828</v>
      </c>
      <c r="B3495" t="s">
        <v>483</v>
      </c>
      <c r="C3495" t="s">
        <v>214</v>
      </c>
      <c r="D3495" t="s">
        <v>831</v>
      </c>
      <c r="E3495" t="s">
        <v>800</v>
      </c>
      <c r="F3495">
        <v>355</v>
      </c>
    </row>
    <row r="3496" spans="1:6">
      <c r="A3496" t="s">
        <v>828</v>
      </c>
      <c r="B3496" t="s">
        <v>483</v>
      </c>
      <c r="C3496" t="s">
        <v>214</v>
      </c>
      <c r="D3496" t="s">
        <v>830</v>
      </c>
      <c r="E3496" t="s">
        <v>70</v>
      </c>
      <c r="F3496">
        <v>1309423</v>
      </c>
    </row>
    <row r="3497" spans="1:6">
      <c r="A3497" t="s">
        <v>828</v>
      </c>
      <c r="B3497" t="s">
        <v>483</v>
      </c>
      <c r="C3497" t="s">
        <v>214</v>
      </c>
      <c r="D3497" t="s">
        <v>830</v>
      </c>
      <c r="E3497" t="s">
        <v>72</v>
      </c>
      <c r="F3497">
        <v>451421</v>
      </c>
    </row>
    <row r="3498" spans="1:6">
      <c r="A3498" t="s">
        <v>828</v>
      </c>
      <c r="B3498" t="s">
        <v>483</v>
      </c>
      <c r="C3498" t="s">
        <v>214</v>
      </c>
      <c r="D3498" t="s">
        <v>830</v>
      </c>
      <c r="E3498" t="s">
        <v>804</v>
      </c>
      <c r="F3498">
        <v>289561</v>
      </c>
    </row>
    <row r="3499" spans="1:6">
      <c r="A3499" t="s">
        <v>828</v>
      </c>
      <c r="B3499" t="s">
        <v>483</v>
      </c>
      <c r="C3499" t="s">
        <v>214</v>
      </c>
      <c r="D3499" t="s">
        <v>830</v>
      </c>
      <c r="E3499" t="s">
        <v>803</v>
      </c>
      <c r="F3499">
        <v>265872</v>
      </c>
    </row>
    <row r="3500" spans="1:6">
      <c r="A3500" t="s">
        <v>828</v>
      </c>
      <c r="B3500" t="s">
        <v>483</v>
      </c>
      <c r="C3500" t="s">
        <v>214</v>
      </c>
      <c r="D3500" t="s">
        <v>830</v>
      </c>
      <c r="E3500" t="s">
        <v>78</v>
      </c>
      <c r="F3500">
        <v>159193</v>
      </c>
    </row>
    <row r="3501" spans="1:6">
      <c r="A3501" t="s">
        <v>828</v>
      </c>
      <c r="B3501" t="s">
        <v>483</v>
      </c>
      <c r="C3501" t="s">
        <v>214</v>
      </c>
      <c r="D3501" t="s">
        <v>830</v>
      </c>
      <c r="E3501" t="s">
        <v>75</v>
      </c>
      <c r="F3501">
        <v>91063</v>
      </c>
    </row>
    <row r="3502" spans="1:6">
      <c r="A3502" t="s">
        <v>828</v>
      </c>
      <c r="B3502" t="s">
        <v>483</v>
      </c>
      <c r="C3502" t="s">
        <v>214</v>
      </c>
      <c r="D3502" t="s">
        <v>830</v>
      </c>
      <c r="E3502" t="s">
        <v>802</v>
      </c>
      <c r="F3502">
        <v>19675</v>
      </c>
    </row>
    <row r="3503" spans="1:6">
      <c r="A3503" t="s">
        <v>828</v>
      </c>
      <c r="B3503" t="s">
        <v>483</v>
      </c>
      <c r="C3503" t="s">
        <v>214</v>
      </c>
      <c r="D3503" t="s">
        <v>830</v>
      </c>
      <c r="E3503" t="s">
        <v>71</v>
      </c>
      <c r="F3503">
        <v>24303</v>
      </c>
    </row>
    <row r="3504" spans="1:6">
      <c r="A3504" t="s">
        <v>828</v>
      </c>
      <c r="B3504" t="s">
        <v>483</v>
      </c>
      <c r="C3504" t="s">
        <v>214</v>
      </c>
      <c r="D3504" t="s">
        <v>830</v>
      </c>
      <c r="E3504" t="s">
        <v>73</v>
      </c>
      <c r="F3504">
        <v>8094</v>
      </c>
    </row>
    <row r="3505" spans="1:6">
      <c r="A3505" t="s">
        <v>828</v>
      </c>
      <c r="B3505" t="s">
        <v>483</v>
      </c>
      <c r="C3505" t="s">
        <v>214</v>
      </c>
      <c r="D3505" t="s">
        <v>830</v>
      </c>
      <c r="E3505" t="s">
        <v>800</v>
      </c>
      <c r="F3505">
        <v>241</v>
      </c>
    </row>
    <row r="3506" spans="1:6">
      <c r="A3506" t="s">
        <v>828</v>
      </c>
      <c r="B3506" t="s">
        <v>483</v>
      </c>
      <c r="C3506" t="s">
        <v>214</v>
      </c>
      <c r="D3506" t="s">
        <v>845</v>
      </c>
      <c r="E3506" t="s">
        <v>70</v>
      </c>
      <c r="F3506">
        <v>1375806</v>
      </c>
    </row>
    <row r="3507" spans="1:6">
      <c r="A3507" t="s">
        <v>828</v>
      </c>
      <c r="B3507" t="s">
        <v>483</v>
      </c>
      <c r="C3507" t="s">
        <v>214</v>
      </c>
      <c r="D3507" t="s">
        <v>845</v>
      </c>
      <c r="E3507" t="s">
        <v>72</v>
      </c>
      <c r="F3507">
        <v>456373</v>
      </c>
    </row>
    <row r="3508" spans="1:6">
      <c r="A3508" t="s">
        <v>828</v>
      </c>
      <c r="B3508" t="s">
        <v>483</v>
      </c>
      <c r="C3508" t="s">
        <v>214</v>
      </c>
      <c r="D3508" t="s">
        <v>845</v>
      </c>
      <c r="E3508" t="s">
        <v>804</v>
      </c>
      <c r="F3508">
        <v>304350</v>
      </c>
    </row>
    <row r="3509" spans="1:6">
      <c r="A3509" t="s">
        <v>828</v>
      </c>
      <c r="B3509" t="s">
        <v>483</v>
      </c>
      <c r="C3509" t="s">
        <v>214</v>
      </c>
      <c r="D3509" t="s">
        <v>845</v>
      </c>
      <c r="E3509" t="s">
        <v>803</v>
      </c>
      <c r="F3509">
        <v>278241</v>
      </c>
    </row>
    <row r="3510" spans="1:6">
      <c r="A3510" t="s">
        <v>828</v>
      </c>
      <c r="B3510" t="s">
        <v>483</v>
      </c>
      <c r="C3510" t="s">
        <v>214</v>
      </c>
      <c r="D3510" t="s">
        <v>845</v>
      </c>
      <c r="E3510" t="s">
        <v>78</v>
      </c>
      <c r="F3510">
        <v>173803</v>
      </c>
    </row>
    <row r="3511" spans="1:6">
      <c r="A3511" t="s">
        <v>828</v>
      </c>
      <c r="B3511" t="s">
        <v>483</v>
      </c>
      <c r="C3511" t="s">
        <v>214</v>
      </c>
      <c r="D3511" t="s">
        <v>845</v>
      </c>
      <c r="E3511" t="s">
        <v>75</v>
      </c>
      <c r="F3511">
        <v>105945</v>
      </c>
    </row>
    <row r="3512" spans="1:6">
      <c r="A3512" t="s">
        <v>828</v>
      </c>
      <c r="B3512" t="s">
        <v>483</v>
      </c>
      <c r="C3512" t="s">
        <v>214</v>
      </c>
      <c r="D3512" t="s">
        <v>845</v>
      </c>
      <c r="E3512" t="s">
        <v>802</v>
      </c>
      <c r="F3512">
        <v>23974</v>
      </c>
    </row>
    <row r="3513" spans="1:6">
      <c r="A3513" t="s">
        <v>828</v>
      </c>
      <c r="B3513" t="s">
        <v>483</v>
      </c>
      <c r="C3513" t="s">
        <v>214</v>
      </c>
      <c r="D3513" t="s">
        <v>845</v>
      </c>
      <c r="E3513" t="s">
        <v>71</v>
      </c>
      <c r="F3513">
        <v>24235</v>
      </c>
    </row>
    <row r="3514" spans="1:6">
      <c r="A3514" t="s">
        <v>828</v>
      </c>
      <c r="B3514" t="s">
        <v>483</v>
      </c>
      <c r="C3514" t="s">
        <v>214</v>
      </c>
      <c r="D3514" t="s">
        <v>845</v>
      </c>
      <c r="E3514" t="s">
        <v>73</v>
      </c>
      <c r="F3514">
        <v>8645</v>
      </c>
    </row>
    <row r="3515" spans="1:6">
      <c r="A3515" t="s">
        <v>828</v>
      </c>
      <c r="B3515" t="s">
        <v>483</v>
      </c>
      <c r="C3515" t="s">
        <v>214</v>
      </c>
      <c r="D3515" t="s">
        <v>845</v>
      </c>
      <c r="E3515" t="s">
        <v>800</v>
      </c>
      <c r="F3515">
        <v>240</v>
      </c>
    </row>
    <row r="3516" spans="1:6">
      <c r="A3516" t="s">
        <v>828</v>
      </c>
      <c r="B3516" t="s">
        <v>483</v>
      </c>
      <c r="C3516" t="s">
        <v>214</v>
      </c>
      <c r="D3516" t="s">
        <v>844</v>
      </c>
      <c r="E3516" t="s">
        <v>70</v>
      </c>
      <c r="F3516">
        <v>1376811</v>
      </c>
    </row>
    <row r="3517" spans="1:6">
      <c r="A3517" t="s">
        <v>828</v>
      </c>
      <c r="B3517" t="s">
        <v>483</v>
      </c>
      <c r="C3517" t="s">
        <v>214</v>
      </c>
      <c r="D3517" t="s">
        <v>844</v>
      </c>
      <c r="E3517" t="s">
        <v>72</v>
      </c>
      <c r="F3517">
        <v>448584</v>
      </c>
    </row>
    <row r="3518" spans="1:6">
      <c r="A3518" t="s">
        <v>828</v>
      </c>
      <c r="B3518" t="s">
        <v>483</v>
      </c>
      <c r="C3518" t="s">
        <v>214</v>
      </c>
      <c r="D3518" t="s">
        <v>844</v>
      </c>
      <c r="E3518" t="s">
        <v>804</v>
      </c>
      <c r="F3518">
        <v>272649</v>
      </c>
    </row>
    <row r="3519" spans="1:6">
      <c r="A3519" t="s">
        <v>828</v>
      </c>
      <c r="B3519" t="s">
        <v>483</v>
      </c>
      <c r="C3519" t="s">
        <v>214</v>
      </c>
      <c r="D3519" t="s">
        <v>844</v>
      </c>
      <c r="E3519" t="s">
        <v>803</v>
      </c>
      <c r="F3519">
        <v>280369</v>
      </c>
    </row>
    <row r="3520" spans="1:6">
      <c r="A3520" t="s">
        <v>828</v>
      </c>
      <c r="B3520" t="s">
        <v>483</v>
      </c>
      <c r="C3520" t="s">
        <v>214</v>
      </c>
      <c r="D3520" t="s">
        <v>844</v>
      </c>
      <c r="E3520" t="s">
        <v>78</v>
      </c>
      <c r="F3520">
        <v>174850</v>
      </c>
    </row>
    <row r="3521" spans="1:6">
      <c r="A3521" t="s">
        <v>828</v>
      </c>
      <c r="B3521" t="s">
        <v>483</v>
      </c>
      <c r="C3521" t="s">
        <v>214</v>
      </c>
      <c r="D3521" t="s">
        <v>844</v>
      </c>
      <c r="E3521" t="s">
        <v>75</v>
      </c>
      <c r="F3521">
        <v>137700</v>
      </c>
    </row>
    <row r="3522" spans="1:6">
      <c r="A3522" t="s">
        <v>828</v>
      </c>
      <c r="B3522" t="s">
        <v>483</v>
      </c>
      <c r="C3522" t="s">
        <v>214</v>
      </c>
      <c r="D3522" t="s">
        <v>844</v>
      </c>
      <c r="E3522" t="s">
        <v>802</v>
      </c>
      <c r="F3522">
        <v>31436</v>
      </c>
    </row>
    <row r="3523" spans="1:6">
      <c r="A3523" t="s">
        <v>828</v>
      </c>
      <c r="B3523" t="s">
        <v>483</v>
      </c>
      <c r="C3523" t="s">
        <v>214</v>
      </c>
      <c r="D3523" t="s">
        <v>844</v>
      </c>
      <c r="E3523" t="s">
        <v>71</v>
      </c>
      <c r="F3523">
        <v>23378</v>
      </c>
    </row>
    <row r="3524" spans="1:6">
      <c r="A3524" t="s">
        <v>828</v>
      </c>
      <c r="B3524" t="s">
        <v>483</v>
      </c>
      <c r="C3524" t="s">
        <v>214</v>
      </c>
      <c r="D3524" t="s">
        <v>844</v>
      </c>
      <c r="E3524" t="s">
        <v>73</v>
      </c>
      <c r="F3524">
        <v>7580</v>
      </c>
    </row>
    <row r="3525" spans="1:6">
      <c r="A3525" t="s">
        <v>828</v>
      </c>
      <c r="B3525" t="s">
        <v>483</v>
      </c>
      <c r="C3525" t="s">
        <v>214</v>
      </c>
      <c r="D3525" t="s">
        <v>844</v>
      </c>
      <c r="E3525" t="s">
        <v>800</v>
      </c>
      <c r="F3525">
        <v>265</v>
      </c>
    </row>
    <row r="3526" spans="1:6">
      <c r="A3526" t="s">
        <v>828</v>
      </c>
      <c r="B3526" t="s">
        <v>483</v>
      </c>
      <c r="C3526" t="s">
        <v>214</v>
      </c>
      <c r="D3526" t="s">
        <v>843</v>
      </c>
      <c r="E3526" t="s">
        <v>70</v>
      </c>
      <c r="F3526">
        <v>1194348</v>
      </c>
    </row>
    <row r="3527" spans="1:6">
      <c r="A3527" t="s">
        <v>828</v>
      </c>
      <c r="B3527" t="s">
        <v>483</v>
      </c>
      <c r="C3527" t="s">
        <v>214</v>
      </c>
      <c r="D3527" t="s">
        <v>843</v>
      </c>
      <c r="E3527" t="s">
        <v>72</v>
      </c>
      <c r="F3527">
        <v>384992</v>
      </c>
    </row>
    <row r="3528" spans="1:6">
      <c r="A3528" t="s">
        <v>828</v>
      </c>
      <c r="B3528" t="s">
        <v>483</v>
      </c>
      <c r="C3528" t="s">
        <v>214</v>
      </c>
      <c r="D3528" t="s">
        <v>843</v>
      </c>
      <c r="E3528" t="s">
        <v>804</v>
      </c>
      <c r="F3528">
        <v>227084</v>
      </c>
    </row>
    <row r="3529" spans="1:6">
      <c r="A3529" t="s">
        <v>828</v>
      </c>
      <c r="B3529" t="s">
        <v>483</v>
      </c>
      <c r="C3529" t="s">
        <v>214</v>
      </c>
      <c r="D3529" t="s">
        <v>843</v>
      </c>
      <c r="E3529" t="s">
        <v>803</v>
      </c>
      <c r="F3529">
        <v>249868</v>
      </c>
    </row>
    <row r="3530" spans="1:6">
      <c r="A3530" t="s">
        <v>828</v>
      </c>
      <c r="B3530" t="s">
        <v>483</v>
      </c>
      <c r="C3530" t="s">
        <v>214</v>
      </c>
      <c r="D3530" t="s">
        <v>843</v>
      </c>
      <c r="E3530" t="s">
        <v>78</v>
      </c>
      <c r="F3530">
        <v>151086</v>
      </c>
    </row>
    <row r="3531" spans="1:6">
      <c r="A3531" t="s">
        <v>828</v>
      </c>
      <c r="B3531" t="s">
        <v>483</v>
      </c>
      <c r="C3531" t="s">
        <v>214</v>
      </c>
      <c r="D3531" t="s">
        <v>843</v>
      </c>
      <c r="E3531" t="s">
        <v>75</v>
      </c>
      <c r="F3531">
        <v>128192</v>
      </c>
    </row>
    <row r="3532" spans="1:6">
      <c r="A3532" t="s">
        <v>828</v>
      </c>
      <c r="B3532" t="s">
        <v>483</v>
      </c>
      <c r="C3532" t="s">
        <v>214</v>
      </c>
      <c r="D3532" t="s">
        <v>843</v>
      </c>
      <c r="E3532" t="s">
        <v>802</v>
      </c>
      <c r="F3532">
        <v>26677</v>
      </c>
    </row>
    <row r="3533" spans="1:6">
      <c r="A3533" t="s">
        <v>828</v>
      </c>
      <c r="B3533" t="s">
        <v>483</v>
      </c>
      <c r="C3533" t="s">
        <v>214</v>
      </c>
      <c r="D3533" t="s">
        <v>843</v>
      </c>
      <c r="E3533" t="s">
        <v>71</v>
      </c>
      <c r="F3533">
        <v>21573</v>
      </c>
    </row>
    <row r="3534" spans="1:6">
      <c r="A3534" t="s">
        <v>828</v>
      </c>
      <c r="B3534" t="s">
        <v>483</v>
      </c>
      <c r="C3534" t="s">
        <v>214</v>
      </c>
      <c r="D3534" t="s">
        <v>843</v>
      </c>
      <c r="E3534" t="s">
        <v>73</v>
      </c>
      <c r="F3534">
        <v>4700</v>
      </c>
    </row>
    <row r="3535" spans="1:6">
      <c r="A3535" t="s">
        <v>828</v>
      </c>
      <c r="B3535" t="s">
        <v>483</v>
      </c>
      <c r="C3535" t="s">
        <v>214</v>
      </c>
      <c r="D3535" t="s">
        <v>843</v>
      </c>
      <c r="E3535" t="s">
        <v>800</v>
      </c>
      <c r="F3535">
        <v>176</v>
      </c>
    </row>
    <row r="3536" spans="1:6">
      <c r="A3536" t="s">
        <v>828</v>
      </c>
      <c r="B3536" t="s">
        <v>483</v>
      </c>
      <c r="C3536" t="s">
        <v>214</v>
      </c>
      <c r="D3536" t="s">
        <v>842</v>
      </c>
      <c r="E3536" t="s">
        <v>70</v>
      </c>
      <c r="F3536">
        <v>821469</v>
      </c>
    </row>
    <row r="3537" spans="1:6">
      <c r="A3537" t="s">
        <v>828</v>
      </c>
      <c r="B3537" t="s">
        <v>483</v>
      </c>
      <c r="C3537" t="s">
        <v>214</v>
      </c>
      <c r="D3537" t="s">
        <v>842</v>
      </c>
      <c r="E3537" t="s">
        <v>72</v>
      </c>
      <c r="F3537">
        <v>270611</v>
      </c>
    </row>
    <row r="3538" spans="1:6">
      <c r="A3538" t="s">
        <v>828</v>
      </c>
      <c r="B3538" t="s">
        <v>483</v>
      </c>
      <c r="C3538" t="s">
        <v>214</v>
      </c>
      <c r="D3538" t="s">
        <v>842</v>
      </c>
      <c r="E3538" t="s">
        <v>804</v>
      </c>
      <c r="F3538">
        <v>151808</v>
      </c>
    </row>
    <row r="3539" spans="1:6">
      <c r="A3539" t="s">
        <v>828</v>
      </c>
      <c r="B3539" t="s">
        <v>483</v>
      </c>
      <c r="C3539" t="s">
        <v>214</v>
      </c>
      <c r="D3539" t="s">
        <v>842</v>
      </c>
      <c r="E3539" t="s">
        <v>803</v>
      </c>
      <c r="F3539">
        <v>173582</v>
      </c>
    </row>
    <row r="3540" spans="1:6">
      <c r="A3540" t="s">
        <v>828</v>
      </c>
      <c r="B3540" t="s">
        <v>483</v>
      </c>
      <c r="C3540" t="s">
        <v>214</v>
      </c>
      <c r="D3540" t="s">
        <v>842</v>
      </c>
      <c r="E3540" t="s">
        <v>78</v>
      </c>
      <c r="F3540">
        <v>99925</v>
      </c>
    </row>
    <row r="3541" spans="1:6">
      <c r="A3541" t="s">
        <v>828</v>
      </c>
      <c r="B3541" t="s">
        <v>483</v>
      </c>
      <c r="C3541" t="s">
        <v>214</v>
      </c>
      <c r="D3541" t="s">
        <v>842</v>
      </c>
      <c r="E3541" t="s">
        <v>75</v>
      </c>
      <c r="F3541">
        <v>91030</v>
      </c>
    </row>
    <row r="3542" spans="1:6">
      <c r="A3542" t="s">
        <v>828</v>
      </c>
      <c r="B3542" t="s">
        <v>483</v>
      </c>
      <c r="C3542" t="s">
        <v>214</v>
      </c>
      <c r="D3542" t="s">
        <v>842</v>
      </c>
      <c r="E3542" t="s">
        <v>802</v>
      </c>
      <c r="F3542">
        <v>17559</v>
      </c>
    </row>
    <row r="3543" spans="1:6">
      <c r="A3543" t="s">
        <v>828</v>
      </c>
      <c r="B3543" t="s">
        <v>483</v>
      </c>
      <c r="C3543" t="s">
        <v>214</v>
      </c>
      <c r="D3543" t="s">
        <v>842</v>
      </c>
      <c r="E3543" t="s">
        <v>71</v>
      </c>
      <c r="F3543">
        <v>14283</v>
      </c>
    </row>
    <row r="3544" spans="1:6">
      <c r="A3544" t="s">
        <v>828</v>
      </c>
      <c r="B3544" t="s">
        <v>483</v>
      </c>
      <c r="C3544" t="s">
        <v>214</v>
      </c>
      <c r="D3544" t="s">
        <v>842</v>
      </c>
      <c r="E3544" t="s">
        <v>73</v>
      </c>
      <c r="F3544">
        <v>2526</v>
      </c>
    </row>
    <row r="3545" spans="1:6">
      <c r="A3545" t="s">
        <v>828</v>
      </c>
      <c r="B3545" t="s">
        <v>483</v>
      </c>
      <c r="C3545" t="s">
        <v>214</v>
      </c>
      <c r="D3545" t="s">
        <v>842</v>
      </c>
      <c r="E3545" t="s">
        <v>800</v>
      </c>
      <c r="F3545">
        <v>145</v>
      </c>
    </row>
    <row r="3546" spans="1:6">
      <c r="A3546" t="s">
        <v>828</v>
      </c>
      <c r="B3546" t="s">
        <v>483</v>
      </c>
      <c r="C3546" t="s">
        <v>214</v>
      </c>
      <c r="D3546" t="s">
        <v>841</v>
      </c>
      <c r="E3546" t="s">
        <v>70</v>
      </c>
      <c r="F3546">
        <v>497242</v>
      </c>
    </row>
    <row r="3547" spans="1:6">
      <c r="A3547" t="s">
        <v>828</v>
      </c>
      <c r="B3547" t="s">
        <v>483</v>
      </c>
      <c r="C3547" t="s">
        <v>214</v>
      </c>
      <c r="D3547" t="s">
        <v>841</v>
      </c>
      <c r="E3547" t="s">
        <v>72</v>
      </c>
      <c r="F3547">
        <v>164039</v>
      </c>
    </row>
    <row r="3548" spans="1:6">
      <c r="A3548" t="s">
        <v>828</v>
      </c>
      <c r="B3548" t="s">
        <v>483</v>
      </c>
      <c r="C3548" t="s">
        <v>214</v>
      </c>
      <c r="D3548" t="s">
        <v>841</v>
      </c>
      <c r="E3548" t="s">
        <v>804</v>
      </c>
      <c r="F3548">
        <v>89934</v>
      </c>
    </row>
    <row r="3549" spans="1:6">
      <c r="A3549" t="s">
        <v>828</v>
      </c>
      <c r="B3549" t="s">
        <v>483</v>
      </c>
      <c r="C3549" t="s">
        <v>214</v>
      </c>
      <c r="D3549" t="s">
        <v>841</v>
      </c>
      <c r="E3549" t="s">
        <v>803</v>
      </c>
      <c r="F3549">
        <v>103167</v>
      </c>
    </row>
    <row r="3550" spans="1:6">
      <c r="A3550" t="s">
        <v>828</v>
      </c>
      <c r="B3550" t="s">
        <v>483</v>
      </c>
      <c r="C3550" t="s">
        <v>214</v>
      </c>
      <c r="D3550" t="s">
        <v>841</v>
      </c>
      <c r="E3550" t="s">
        <v>78</v>
      </c>
      <c r="F3550">
        <v>62896</v>
      </c>
    </row>
    <row r="3551" spans="1:6">
      <c r="A3551" t="s">
        <v>828</v>
      </c>
      <c r="B3551" t="s">
        <v>483</v>
      </c>
      <c r="C3551" t="s">
        <v>214</v>
      </c>
      <c r="D3551" t="s">
        <v>841</v>
      </c>
      <c r="E3551" t="s">
        <v>75</v>
      </c>
      <c r="F3551">
        <v>55947</v>
      </c>
    </row>
    <row r="3552" spans="1:6">
      <c r="A3552" t="s">
        <v>828</v>
      </c>
      <c r="B3552" t="s">
        <v>483</v>
      </c>
      <c r="C3552" t="s">
        <v>214</v>
      </c>
      <c r="D3552" t="s">
        <v>841</v>
      </c>
      <c r="E3552" t="s">
        <v>802</v>
      </c>
      <c r="F3552">
        <v>10967</v>
      </c>
    </row>
    <row r="3553" spans="1:6">
      <c r="A3553" t="s">
        <v>828</v>
      </c>
      <c r="B3553" t="s">
        <v>483</v>
      </c>
      <c r="C3553" t="s">
        <v>214</v>
      </c>
      <c r="D3553" t="s">
        <v>841</v>
      </c>
      <c r="E3553" t="s">
        <v>71</v>
      </c>
      <c r="F3553">
        <v>9086</v>
      </c>
    </row>
    <row r="3554" spans="1:6">
      <c r="A3554" t="s">
        <v>828</v>
      </c>
      <c r="B3554" t="s">
        <v>483</v>
      </c>
      <c r="C3554" t="s">
        <v>214</v>
      </c>
      <c r="D3554" t="s">
        <v>841</v>
      </c>
      <c r="E3554" t="s">
        <v>73</v>
      </c>
      <c r="F3554">
        <v>1119</v>
      </c>
    </row>
    <row r="3555" spans="1:6">
      <c r="A3555" t="s">
        <v>828</v>
      </c>
      <c r="B3555" t="s">
        <v>483</v>
      </c>
      <c r="C3555" t="s">
        <v>214</v>
      </c>
      <c r="D3555" t="s">
        <v>841</v>
      </c>
      <c r="E3555" t="s">
        <v>800</v>
      </c>
      <c r="F3555">
        <v>87</v>
      </c>
    </row>
    <row r="3556" spans="1:6">
      <c r="A3556" t="s">
        <v>828</v>
      </c>
      <c r="B3556" t="s">
        <v>483</v>
      </c>
      <c r="C3556" t="s">
        <v>214</v>
      </c>
      <c r="D3556" t="s">
        <v>840</v>
      </c>
      <c r="E3556" t="s">
        <v>70</v>
      </c>
      <c r="F3556">
        <v>275490</v>
      </c>
    </row>
    <row r="3557" spans="1:6">
      <c r="A3557" t="s">
        <v>828</v>
      </c>
      <c r="B3557" t="s">
        <v>483</v>
      </c>
      <c r="C3557" t="s">
        <v>214</v>
      </c>
      <c r="D3557" t="s">
        <v>840</v>
      </c>
      <c r="E3557" t="s">
        <v>72</v>
      </c>
      <c r="F3557">
        <v>93832</v>
      </c>
    </row>
    <row r="3558" spans="1:6">
      <c r="A3558" t="s">
        <v>828</v>
      </c>
      <c r="B3558" t="s">
        <v>483</v>
      </c>
      <c r="C3558" t="s">
        <v>214</v>
      </c>
      <c r="D3558" t="s">
        <v>840</v>
      </c>
      <c r="E3558" t="s">
        <v>804</v>
      </c>
      <c r="F3558">
        <v>49167</v>
      </c>
    </row>
    <row r="3559" spans="1:6">
      <c r="A3559" t="s">
        <v>828</v>
      </c>
      <c r="B3559" t="s">
        <v>483</v>
      </c>
      <c r="C3559" t="s">
        <v>214</v>
      </c>
      <c r="D3559" t="s">
        <v>840</v>
      </c>
      <c r="E3559" t="s">
        <v>803</v>
      </c>
      <c r="F3559">
        <v>54113</v>
      </c>
    </row>
    <row r="3560" spans="1:6">
      <c r="A3560" t="s">
        <v>828</v>
      </c>
      <c r="B3560" t="s">
        <v>483</v>
      </c>
      <c r="C3560" t="s">
        <v>214</v>
      </c>
      <c r="D3560" t="s">
        <v>840</v>
      </c>
      <c r="E3560" t="s">
        <v>78</v>
      </c>
      <c r="F3560">
        <v>35897</v>
      </c>
    </row>
    <row r="3561" spans="1:6">
      <c r="A3561" t="s">
        <v>828</v>
      </c>
      <c r="B3561" t="s">
        <v>483</v>
      </c>
      <c r="C3561" t="s">
        <v>214</v>
      </c>
      <c r="D3561" t="s">
        <v>840</v>
      </c>
      <c r="E3561" t="s">
        <v>75</v>
      </c>
      <c r="F3561">
        <v>31201</v>
      </c>
    </row>
    <row r="3562" spans="1:6">
      <c r="A3562" t="s">
        <v>828</v>
      </c>
      <c r="B3562" t="s">
        <v>483</v>
      </c>
      <c r="C3562" t="s">
        <v>214</v>
      </c>
      <c r="D3562" t="s">
        <v>840</v>
      </c>
      <c r="E3562" t="s">
        <v>802</v>
      </c>
      <c r="F3562">
        <v>6104</v>
      </c>
    </row>
    <row r="3563" spans="1:6">
      <c r="A3563" t="s">
        <v>828</v>
      </c>
      <c r="B3563" t="s">
        <v>483</v>
      </c>
      <c r="C3563" t="s">
        <v>214</v>
      </c>
      <c r="D3563" t="s">
        <v>840</v>
      </c>
      <c r="E3563" t="s">
        <v>71</v>
      </c>
      <c r="F3563">
        <v>4778</v>
      </c>
    </row>
    <row r="3564" spans="1:6">
      <c r="A3564" t="s">
        <v>828</v>
      </c>
      <c r="B3564" t="s">
        <v>483</v>
      </c>
      <c r="C3564" t="s">
        <v>214</v>
      </c>
      <c r="D3564" t="s">
        <v>840</v>
      </c>
      <c r="E3564" t="s">
        <v>73</v>
      </c>
      <c r="F3564">
        <v>346</v>
      </c>
    </row>
    <row r="3565" spans="1:6">
      <c r="A3565" t="s">
        <v>828</v>
      </c>
      <c r="B3565" t="s">
        <v>483</v>
      </c>
      <c r="C3565" t="s">
        <v>214</v>
      </c>
      <c r="D3565" t="s">
        <v>840</v>
      </c>
      <c r="E3565" t="s">
        <v>800</v>
      </c>
      <c r="F3565">
        <v>52</v>
      </c>
    </row>
    <row r="3566" spans="1:6">
      <c r="A3566" t="s">
        <v>828</v>
      </c>
      <c r="B3566" t="s">
        <v>483</v>
      </c>
      <c r="C3566" t="s">
        <v>214</v>
      </c>
      <c r="D3566" t="s">
        <v>839</v>
      </c>
      <c r="E3566" t="s">
        <v>70</v>
      </c>
      <c r="F3566">
        <v>138350</v>
      </c>
    </row>
    <row r="3567" spans="1:6">
      <c r="A3567" t="s">
        <v>828</v>
      </c>
      <c r="B3567" t="s">
        <v>483</v>
      </c>
      <c r="C3567" t="s">
        <v>214</v>
      </c>
      <c r="D3567" t="s">
        <v>839</v>
      </c>
      <c r="E3567" t="s">
        <v>72</v>
      </c>
      <c r="F3567">
        <v>47555</v>
      </c>
    </row>
    <row r="3568" spans="1:6">
      <c r="A3568" t="s">
        <v>828</v>
      </c>
      <c r="B3568" t="s">
        <v>483</v>
      </c>
      <c r="C3568" t="s">
        <v>214</v>
      </c>
      <c r="D3568" t="s">
        <v>839</v>
      </c>
      <c r="E3568" t="s">
        <v>804</v>
      </c>
      <c r="F3568">
        <v>24609</v>
      </c>
    </row>
    <row r="3569" spans="1:6">
      <c r="A3569" t="s">
        <v>828</v>
      </c>
      <c r="B3569" t="s">
        <v>483</v>
      </c>
      <c r="C3569" t="s">
        <v>214</v>
      </c>
      <c r="D3569" t="s">
        <v>839</v>
      </c>
      <c r="E3569" t="s">
        <v>803</v>
      </c>
      <c r="F3569">
        <v>26383</v>
      </c>
    </row>
    <row r="3570" spans="1:6">
      <c r="A3570" t="s">
        <v>828</v>
      </c>
      <c r="B3570" t="s">
        <v>483</v>
      </c>
      <c r="C3570" t="s">
        <v>214</v>
      </c>
      <c r="D3570" t="s">
        <v>839</v>
      </c>
      <c r="E3570" t="s">
        <v>78</v>
      </c>
      <c r="F3570">
        <v>17490</v>
      </c>
    </row>
    <row r="3571" spans="1:6">
      <c r="A3571" t="s">
        <v>828</v>
      </c>
      <c r="B3571" t="s">
        <v>483</v>
      </c>
      <c r="C3571" t="s">
        <v>214</v>
      </c>
      <c r="D3571" t="s">
        <v>839</v>
      </c>
      <c r="E3571" t="s">
        <v>75</v>
      </c>
      <c r="F3571">
        <v>16822</v>
      </c>
    </row>
    <row r="3572" spans="1:6">
      <c r="A3572" t="s">
        <v>828</v>
      </c>
      <c r="B3572" t="s">
        <v>483</v>
      </c>
      <c r="C3572" t="s">
        <v>214</v>
      </c>
      <c r="D3572" t="s">
        <v>839</v>
      </c>
      <c r="E3572" t="s">
        <v>802</v>
      </c>
      <c r="F3572">
        <v>3036</v>
      </c>
    </row>
    <row r="3573" spans="1:6">
      <c r="A3573" t="s">
        <v>828</v>
      </c>
      <c r="B3573" t="s">
        <v>483</v>
      </c>
      <c r="C3573" t="s">
        <v>214</v>
      </c>
      <c r="D3573" t="s">
        <v>839</v>
      </c>
      <c r="E3573" t="s">
        <v>71</v>
      </c>
      <c r="F3573">
        <v>2223</v>
      </c>
    </row>
    <row r="3574" spans="1:6">
      <c r="A3574" t="s">
        <v>828</v>
      </c>
      <c r="B3574" t="s">
        <v>483</v>
      </c>
      <c r="C3574" t="s">
        <v>214</v>
      </c>
      <c r="D3574" t="s">
        <v>839</v>
      </c>
      <c r="E3574" t="s">
        <v>73</v>
      </c>
      <c r="F3574">
        <v>196</v>
      </c>
    </row>
    <row r="3575" spans="1:6">
      <c r="A3575" t="s">
        <v>828</v>
      </c>
      <c r="B3575" t="s">
        <v>483</v>
      </c>
      <c r="C3575" t="s">
        <v>214</v>
      </c>
      <c r="D3575" t="s">
        <v>839</v>
      </c>
      <c r="E3575" t="s">
        <v>800</v>
      </c>
      <c r="F3575">
        <v>36</v>
      </c>
    </row>
    <row r="3576" spans="1:6">
      <c r="A3576" t="s">
        <v>828</v>
      </c>
      <c r="B3576" t="s">
        <v>483</v>
      </c>
      <c r="C3576" t="s">
        <v>214</v>
      </c>
      <c r="D3576" t="s">
        <v>838</v>
      </c>
      <c r="E3576" t="s">
        <v>70</v>
      </c>
      <c r="F3576">
        <v>42018</v>
      </c>
    </row>
    <row r="3577" spans="1:6">
      <c r="A3577" t="s">
        <v>828</v>
      </c>
      <c r="B3577" t="s">
        <v>483</v>
      </c>
      <c r="C3577" t="s">
        <v>214</v>
      </c>
      <c r="D3577" t="s">
        <v>838</v>
      </c>
      <c r="E3577" t="s">
        <v>72</v>
      </c>
      <c r="F3577">
        <v>14618</v>
      </c>
    </row>
    <row r="3578" spans="1:6">
      <c r="A3578" t="s">
        <v>828</v>
      </c>
      <c r="B3578" t="s">
        <v>483</v>
      </c>
      <c r="C3578" t="s">
        <v>214</v>
      </c>
      <c r="D3578" t="s">
        <v>838</v>
      </c>
      <c r="E3578" t="s">
        <v>804</v>
      </c>
      <c r="F3578">
        <v>8023</v>
      </c>
    </row>
    <row r="3579" spans="1:6">
      <c r="A3579" t="s">
        <v>828</v>
      </c>
      <c r="B3579" t="s">
        <v>483</v>
      </c>
      <c r="C3579" t="s">
        <v>214</v>
      </c>
      <c r="D3579" t="s">
        <v>838</v>
      </c>
      <c r="E3579" t="s">
        <v>803</v>
      </c>
      <c r="F3579">
        <v>7474</v>
      </c>
    </row>
    <row r="3580" spans="1:6">
      <c r="A3580" t="s">
        <v>828</v>
      </c>
      <c r="B3580" t="s">
        <v>483</v>
      </c>
      <c r="C3580" t="s">
        <v>214</v>
      </c>
      <c r="D3580" t="s">
        <v>838</v>
      </c>
      <c r="E3580" t="s">
        <v>78</v>
      </c>
      <c r="F3580">
        <v>5087</v>
      </c>
    </row>
    <row r="3581" spans="1:6">
      <c r="A3581" t="s">
        <v>828</v>
      </c>
      <c r="B3581" t="s">
        <v>483</v>
      </c>
      <c r="C3581" t="s">
        <v>214</v>
      </c>
      <c r="D3581" t="s">
        <v>838</v>
      </c>
      <c r="E3581" t="s">
        <v>75</v>
      </c>
      <c r="F3581">
        <v>5210</v>
      </c>
    </row>
    <row r="3582" spans="1:6">
      <c r="A3582" t="s">
        <v>828</v>
      </c>
      <c r="B3582" t="s">
        <v>483</v>
      </c>
      <c r="C3582" t="s">
        <v>214</v>
      </c>
      <c r="D3582" t="s">
        <v>838</v>
      </c>
      <c r="E3582" t="s">
        <v>802</v>
      </c>
      <c r="F3582">
        <v>859</v>
      </c>
    </row>
    <row r="3583" spans="1:6">
      <c r="A3583" t="s">
        <v>828</v>
      </c>
      <c r="B3583" t="s">
        <v>483</v>
      </c>
      <c r="C3583" t="s">
        <v>214</v>
      </c>
      <c r="D3583" t="s">
        <v>838</v>
      </c>
      <c r="E3583" t="s">
        <v>71</v>
      </c>
      <c r="F3583">
        <v>703</v>
      </c>
    </row>
    <row r="3584" spans="1:6">
      <c r="A3584" t="s">
        <v>828</v>
      </c>
      <c r="B3584" t="s">
        <v>483</v>
      </c>
      <c r="C3584" t="s">
        <v>214</v>
      </c>
      <c r="D3584" t="s">
        <v>838</v>
      </c>
      <c r="E3584" t="s">
        <v>73</v>
      </c>
      <c r="F3584">
        <v>37</v>
      </c>
    </row>
    <row r="3585" spans="1:6">
      <c r="A3585" t="s">
        <v>828</v>
      </c>
      <c r="B3585" t="s">
        <v>483</v>
      </c>
      <c r="C3585" t="s">
        <v>214</v>
      </c>
      <c r="D3585" t="s">
        <v>838</v>
      </c>
      <c r="E3585" t="s">
        <v>800</v>
      </c>
      <c r="F3585">
        <v>7</v>
      </c>
    </row>
    <row r="3586" spans="1:6">
      <c r="A3586" t="s">
        <v>828</v>
      </c>
      <c r="B3586" t="s">
        <v>483</v>
      </c>
      <c r="C3586" t="s">
        <v>214</v>
      </c>
      <c r="D3586" t="s">
        <v>837</v>
      </c>
      <c r="E3586" t="s">
        <v>70</v>
      </c>
      <c r="F3586">
        <v>7153</v>
      </c>
    </row>
    <row r="3587" spans="1:6">
      <c r="A3587" t="s">
        <v>828</v>
      </c>
      <c r="B3587" t="s">
        <v>483</v>
      </c>
      <c r="C3587" t="s">
        <v>214</v>
      </c>
      <c r="D3587" t="s">
        <v>837</v>
      </c>
      <c r="E3587" t="s">
        <v>72</v>
      </c>
      <c r="F3587">
        <v>2447</v>
      </c>
    </row>
    <row r="3588" spans="1:6">
      <c r="A3588" t="s">
        <v>828</v>
      </c>
      <c r="B3588" t="s">
        <v>483</v>
      </c>
      <c r="C3588" t="s">
        <v>214</v>
      </c>
      <c r="D3588" t="s">
        <v>837</v>
      </c>
      <c r="E3588" t="s">
        <v>804</v>
      </c>
      <c r="F3588">
        <v>1438</v>
      </c>
    </row>
    <row r="3589" spans="1:6">
      <c r="A3589" t="s">
        <v>828</v>
      </c>
      <c r="B3589" t="s">
        <v>483</v>
      </c>
      <c r="C3589" t="s">
        <v>214</v>
      </c>
      <c r="D3589" t="s">
        <v>837</v>
      </c>
      <c r="E3589" t="s">
        <v>803</v>
      </c>
      <c r="F3589">
        <v>1346</v>
      </c>
    </row>
    <row r="3590" spans="1:6">
      <c r="A3590" t="s">
        <v>828</v>
      </c>
      <c r="B3590" t="s">
        <v>483</v>
      </c>
      <c r="C3590" t="s">
        <v>214</v>
      </c>
      <c r="D3590" t="s">
        <v>837</v>
      </c>
      <c r="E3590" t="s">
        <v>78</v>
      </c>
      <c r="F3590">
        <v>935</v>
      </c>
    </row>
    <row r="3591" spans="1:6">
      <c r="A3591" t="s">
        <v>828</v>
      </c>
      <c r="B3591" t="s">
        <v>483</v>
      </c>
      <c r="C3591" t="s">
        <v>214</v>
      </c>
      <c r="D3591" t="s">
        <v>837</v>
      </c>
      <c r="E3591" t="s">
        <v>75</v>
      </c>
      <c r="F3591">
        <v>770</v>
      </c>
    </row>
    <row r="3592" spans="1:6">
      <c r="A3592" t="s">
        <v>828</v>
      </c>
      <c r="B3592" t="s">
        <v>483</v>
      </c>
      <c r="C3592" t="s">
        <v>214</v>
      </c>
      <c r="D3592" t="s">
        <v>837</v>
      </c>
      <c r="E3592" t="s">
        <v>802</v>
      </c>
      <c r="F3592">
        <v>123</v>
      </c>
    </row>
    <row r="3593" spans="1:6">
      <c r="A3593" t="s">
        <v>828</v>
      </c>
      <c r="B3593" t="s">
        <v>483</v>
      </c>
      <c r="C3593" t="s">
        <v>214</v>
      </c>
      <c r="D3593" t="s">
        <v>837</v>
      </c>
      <c r="E3593" t="s">
        <v>71</v>
      </c>
      <c r="F3593">
        <v>90</v>
      </c>
    </row>
    <row r="3594" spans="1:6">
      <c r="A3594" t="s">
        <v>828</v>
      </c>
      <c r="B3594" t="s">
        <v>483</v>
      </c>
      <c r="C3594" t="s">
        <v>214</v>
      </c>
      <c r="D3594" t="s">
        <v>837</v>
      </c>
      <c r="E3594" t="s">
        <v>73</v>
      </c>
      <c r="F3594">
        <v>1</v>
      </c>
    </row>
    <row r="3595" spans="1:6">
      <c r="A3595" t="s">
        <v>828</v>
      </c>
      <c r="B3595" t="s">
        <v>483</v>
      </c>
      <c r="C3595" t="s">
        <v>214</v>
      </c>
      <c r="D3595" t="s">
        <v>837</v>
      </c>
      <c r="E3595" t="s">
        <v>800</v>
      </c>
      <c r="F3595">
        <v>3</v>
      </c>
    </row>
    <row r="3596" spans="1:6">
      <c r="A3596" t="s">
        <v>828</v>
      </c>
      <c r="B3596" t="s">
        <v>483</v>
      </c>
      <c r="C3596" t="s">
        <v>214</v>
      </c>
      <c r="D3596" t="s">
        <v>829</v>
      </c>
      <c r="E3596" t="s">
        <v>70</v>
      </c>
      <c r="F3596">
        <v>1403235</v>
      </c>
    </row>
    <row r="3597" spans="1:6">
      <c r="A3597" t="s">
        <v>828</v>
      </c>
      <c r="B3597" t="s">
        <v>483</v>
      </c>
      <c r="C3597" t="s">
        <v>214</v>
      </c>
      <c r="D3597" t="s">
        <v>829</v>
      </c>
      <c r="E3597" t="s">
        <v>72</v>
      </c>
      <c r="F3597">
        <v>461377</v>
      </c>
    </row>
    <row r="3598" spans="1:6">
      <c r="A3598" t="s">
        <v>828</v>
      </c>
      <c r="B3598" t="s">
        <v>483</v>
      </c>
      <c r="C3598" t="s">
        <v>214</v>
      </c>
      <c r="D3598" t="s">
        <v>829</v>
      </c>
      <c r="E3598" t="s">
        <v>804</v>
      </c>
      <c r="F3598">
        <v>296533</v>
      </c>
    </row>
    <row r="3599" spans="1:6">
      <c r="A3599" t="s">
        <v>828</v>
      </c>
      <c r="B3599" t="s">
        <v>483</v>
      </c>
      <c r="C3599" t="s">
        <v>214</v>
      </c>
      <c r="D3599" t="s">
        <v>829</v>
      </c>
      <c r="E3599" t="s">
        <v>803</v>
      </c>
      <c r="F3599">
        <v>281516</v>
      </c>
    </row>
    <row r="3600" spans="1:6">
      <c r="A3600" t="s">
        <v>828</v>
      </c>
      <c r="B3600" t="s">
        <v>483</v>
      </c>
      <c r="C3600" t="s">
        <v>214</v>
      </c>
      <c r="D3600" t="s">
        <v>829</v>
      </c>
      <c r="E3600" t="s">
        <v>78</v>
      </c>
      <c r="F3600">
        <v>183617</v>
      </c>
    </row>
    <row r="3601" spans="1:6">
      <c r="A3601" t="s">
        <v>828</v>
      </c>
      <c r="B3601" t="s">
        <v>483</v>
      </c>
      <c r="C3601" t="s">
        <v>214</v>
      </c>
      <c r="D3601" t="s">
        <v>829</v>
      </c>
      <c r="E3601" t="s">
        <v>75</v>
      </c>
      <c r="F3601">
        <v>120021</v>
      </c>
    </row>
    <row r="3602" spans="1:6">
      <c r="A3602" t="s">
        <v>828</v>
      </c>
      <c r="B3602" t="s">
        <v>483</v>
      </c>
      <c r="C3602" t="s">
        <v>214</v>
      </c>
      <c r="D3602" t="s">
        <v>829</v>
      </c>
      <c r="E3602" t="s">
        <v>802</v>
      </c>
      <c r="F3602">
        <v>27873</v>
      </c>
    </row>
    <row r="3603" spans="1:6">
      <c r="A3603" t="s">
        <v>828</v>
      </c>
      <c r="B3603" t="s">
        <v>483</v>
      </c>
      <c r="C3603" t="s">
        <v>214</v>
      </c>
      <c r="D3603" t="s">
        <v>829</v>
      </c>
      <c r="E3603" t="s">
        <v>71</v>
      </c>
      <c r="F3603">
        <v>23008</v>
      </c>
    </row>
    <row r="3604" spans="1:6">
      <c r="A3604" t="s">
        <v>828</v>
      </c>
      <c r="B3604" t="s">
        <v>483</v>
      </c>
      <c r="C3604" t="s">
        <v>214</v>
      </c>
      <c r="D3604" t="s">
        <v>829</v>
      </c>
      <c r="E3604" t="s">
        <v>73</v>
      </c>
      <c r="F3604">
        <v>8973</v>
      </c>
    </row>
    <row r="3605" spans="1:6">
      <c r="A3605" t="s">
        <v>828</v>
      </c>
      <c r="B3605" t="s">
        <v>483</v>
      </c>
      <c r="C3605" t="s">
        <v>214</v>
      </c>
      <c r="D3605" t="s">
        <v>829</v>
      </c>
      <c r="E3605" t="s">
        <v>800</v>
      </c>
      <c r="F3605">
        <v>317</v>
      </c>
    </row>
    <row r="3606" spans="1:6">
      <c r="A3606" t="s">
        <v>828</v>
      </c>
      <c r="B3606" t="s">
        <v>483</v>
      </c>
      <c r="C3606" t="s">
        <v>214</v>
      </c>
      <c r="D3606" t="s">
        <v>836</v>
      </c>
      <c r="E3606" t="s">
        <v>70</v>
      </c>
      <c r="F3606">
        <v>1486631</v>
      </c>
    </row>
    <row r="3607" spans="1:6">
      <c r="A3607" t="s">
        <v>828</v>
      </c>
      <c r="B3607" t="s">
        <v>483</v>
      </c>
      <c r="C3607" t="s">
        <v>214</v>
      </c>
      <c r="D3607" t="s">
        <v>836</v>
      </c>
      <c r="E3607" t="s">
        <v>72</v>
      </c>
      <c r="F3607">
        <v>484680</v>
      </c>
    </row>
    <row r="3608" spans="1:6">
      <c r="A3608" t="s">
        <v>828</v>
      </c>
      <c r="B3608" t="s">
        <v>483</v>
      </c>
      <c r="C3608" t="s">
        <v>214</v>
      </c>
      <c r="D3608" t="s">
        <v>836</v>
      </c>
      <c r="E3608" t="s">
        <v>804</v>
      </c>
      <c r="F3608">
        <v>304647</v>
      </c>
    </row>
    <row r="3609" spans="1:6">
      <c r="A3609" t="s">
        <v>828</v>
      </c>
      <c r="B3609" t="s">
        <v>483</v>
      </c>
      <c r="C3609" t="s">
        <v>214</v>
      </c>
      <c r="D3609" t="s">
        <v>836</v>
      </c>
      <c r="E3609" t="s">
        <v>803</v>
      </c>
      <c r="F3609">
        <v>302658</v>
      </c>
    </row>
    <row r="3610" spans="1:6">
      <c r="A3610" t="s">
        <v>828</v>
      </c>
      <c r="B3610" t="s">
        <v>483</v>
      </c>
      <c r="C3610" t="s">
        <v>214</v>
      </c>
      <c r="D3610" t="s">
        <v>836</v>
      </c>
      <c r="E3610" t="s">
        <v>78</v>
      </c>
      <c r="F3610">
        <v>188331</v>
      </c>
    </row>
    <row r="3611" spans="1:6">
      <c r="A3611" t="s">
        <v>828</v>
      </c>
      <c r="B3611" t="s">
        <v>483</v>
      </c>
      <c r="C3611" t="s">
        <v>214</v>
      </c>
      <c r="D3611" t="s">
        <v>836</v>
      </c>
      <c r="E3611" t="s">
        <v>75</v>
      </c>
      <c r="F3611">
        <v>136967</v>
      </c>
    </row>
    <row r="3612" spans="1:6">
      <c r="A3612" t="s">
        <v>828</v>
      </c>
      <c r="B3612" t="s">
        <v>483</v>
      </c>
      <c r="C3612" t="s">
        <v>214</v>
      </c>
      <c r="D3612" t="s">
        <v>836</v>
      </c>
      <c r="E3612" t="s">
        <v>802</v>
      </c>
      <c r="F3612">
        <v>34185</v>
      </c>
    </row>
    <row r="3613" spans="1:6">
      <c r="A3613" t="s">
        <v>828</v>
      </c>
      <c r="B3613" t="s">
        <v>483</v>
      </c>
      <c r="C3613" t="s">
        <v>214</v>
      </c>
      <c r="D3613" t="s">
        <v>836</v>
      </c>
      <c r="E3613" t="s">
        <v>71</v>
      </c>
      <c r="F3613">
        <v>24943</v>
      </c>
    </row>
    <row r="3614" spans="1:6">
      <c r="A3614" t="s">
        <v>828</v>
      </c>
      <c r="B3614" t="s">
        <v>483</v>
      </c>
      <c r="C3614" t="s">
        <v>214</v>
      </c>
      <c r="D3614" t="s">
        <v>836</v>
      </c>
      <c r="E3614" t="s">
        <v>73</v>
      </c>
      <c r="F3614">
        <v>9875</v>
      </c>
    </row>
    <row r="3615" spans="1:6">
      <c r="A3615" t="s">
        <v>828</v>
      </c>
      <c r="B3615" t="s">
        <v>483</v>
      </c>
      <c r="C3615" t="s">
        <v>214</v>
      </c>
      <c r="D3615" t="s">
        <v>836</v>
      </c>
      <c r="E3615" t="s">
        <v>800</v>
      </c>
      <c r="F3615">
        <v>345</v>
      </c>
    </row>
    <row r="3616" spans="1:6">
      <c r="A3616" t="s">
        <v>828</v>
      </c>
      <c r="B3616" t="s">
        <v>483</v>
      </c>
      <c r="C3616" t="s">
        <v>214</v>
      </c>
      <c r="D3616" t="s">
        <v>628</v>
      </c>
      <c r="E3616" t="s">
        <v>70</v>
      </c>
      <c r="F3616">
        <v>10</v>
      </c>
    </row>
    <row r="3617" spans="1:6">
      <c r="A3617" t="s">
        <v>828</v>
      </c>
      <c r="B3617" t="s">
        <v>483</v>
      </c>
      <c r="C3617" t="s">
        <v>214</v>
      </c>
      <c r="D3617" t="s">
        <v>628</v>
      </c>
      <c r="E3617" t="s">
        <v>72</v>
      </c>
      <c r="F3617">
        <v>10</v>
      </c>
    </row>
    <row r="3618" spans="1:6">
      <c r="A3618" t="s">
        <v>828</v>
      </c>
      <c r="B3618" t="s">
        <v>483</v>
      </c>
      <c r="C3618" t="s">
        <v>827</v>
      </c>
      <c r="D3618" t="s">
        <v>580</v>
      </c>
      <c r="E3618" t="s">
        <v>70</v>
      </c>
      <c r="F3618">
        <v>5</v>
      </c>
    </row>
    <row r="3619" spans="1:6">
      <c r="A3619" t="s">
        <v>828</v>
      </c>
      <c r="B3619" t="s">
        <v>483</v>
      </c>
      <c r="C3619" t="s">
        <v>827</v>
      </c>
      <c r="D3619" t="s">
        <v>580</v>
      </c>
      <c r="E3619" t="s">
        <v>803</v>
      </c>
      <c r="F3619">
        <v>3</v>
      </c>
    </row>
    <row r="3620" spans="1:6">
      <c r="A3620" t="s">
        <v>828</v>
      </c>
      <c r="B3620" t="s">
        <v>483</v>
      </c>
      <c r="C3620" t="s">
        <v>827</v>
      </c>
      <c r="D3620" t="s">
        <v>580</v>
      </c>
      <c r="E3620" t="s">
        <v>75</v>
      </c>
      <c r="F3620">
        <v>1</v>
      </c>
    </row>
    <row r="3621" spans="1:6">
      <c r="A3621" t="s">
        <v>828</v>
      </c>
      <c r="B3621" t="s">
        <v>483</v>
      </c>
      <c r="C3621" t="s">
        <v>827</v>
      </c>
      <c r="D3621" t="s">
        <v>580</v>
      </c>
      <c r="E3621" t="s">
        <v>71</v>
      </c>
      <c r="F3621">
        <v>1</v>
      </c>
    </row>
    <row r="3622" spans="1:6">
      <c r="A3622" t="s">
        <v>828</v>
      </c>
      <c r="B3622" t="s">
        <v>483</v>
      </c>
      <c r="C3622" t="s">
        <v>827</v>
      </c>
      <c r="D3622" t="s">
        <v>579</v>
      </c>
      <c r="E3622" t="s">
        <v>70</v>
      </c>
      <c r="F3622">
        <v>7</v>
      </c>
    </row>
    <row r="3623" spans="1:6">
      <c r="A3623" t="s">
        <v>828</v>
      </c>
      <c r="B3623" t="s">
        <v>483</v>
      </c>
      <c r="C3623" t="s">
        <v>827</v>
      </c>
      <c r="D3623" t="s">
        <v>579</v>
      </c>
      <c r="E3623" t="s">
        <v>803</v>
      </c>
      <c r="F3623">
        <v>2</v>
      </c>
    </row>
    <row r="3624" spans="1:6">
      <c r="A3624" t="s">
        <v>828</v>
      </c>
      <c r="B3624" t="s">
        <v>483</v>
      </c>
      <c r="C3624" t="s">
        <v>827</v>
      </c>
      <c r="D3624" t="s">
        <v>579</v>
      </c>
      <c r="E3624" t="s">
        <v>78</v>
      </c>
      <c r="F3624">
        <v>5</v>
      </c>
    </row>
    <row r="3625" spans="1:6">
      <c r="A3625" t="s">
        <v>828</v>
      </c>
      <c r="B3625" t="s">
        <v>483</v>
      </c>
      <c r="C3625" t="s">
        <v>827</v>
      </c>
      <c r="D3625" t="s">
        <v>578</v>
      </c>
      <c r="E3625" t="s">
        <v>70</v>
      </c>
      <c r="F3625">
        <v>24</v>
      </c>
    </row>
    <row r="3626" spans="1:6">
      <c r="A3626" t="s">
        <v>828</v>
      </c>
      <c r="B3626" t="s">
        <v>483</v>
      </c>
      <c r="C3626" t="s">
        <v>827</v>
      </c>
      <c r="D3626" t="s">
        <v>578</v>
      </c>
      <c r="E3626" t="s">
        <v>72</v>
      </c>
      <c r="F3626">
        <v>13</v>
      </c>
    </row>
    <row r="3627" spans="1:6">
      <c r="A3627" t="s">
        <v>828</v>
      </c>
      <c r="B3627" t="s">
        <v>483</v>
      </c>
      <c r="C3627" t="s">
        <v>827</v>
      </c>
      <c r="D3627" t="s">
        <v>578</v>
      </c>
      <c r="E3627" t="s">
        <v>804</v>
      </c>
      <c r="F3627">
        <v>2</v>
      </c>
    </row>
    <row r="3628" spans="1:6">
      <c r="A3628" t="s">
        <v>828</v>
      </c>
      <c r="B3628" t="s">
        <v>483</v>
      </c>
      <c r="C3628" t="s">
        <v>827</v>
      </c>
      <c r="D3628" t="s">
        <v>578</v>
      </c>
      <c r="E3628" t="s">
        <v>803</v>
      </c>
      <c r="F3628">
        <v>9</v>
      </c>
    </row>
    <row r="3629" spans="1:6">
      <c r="A3629" t="s">
        <v>828</v>
      </c>
      <c r="B3629" t="s">
        <v>483</v>
      </c>
      <c r="C3629" t="s">
        <v>827</v>
      </c>
      <c r="D3629" t="s">
        <v>835</v>
      </c>
      <c r="E3629" t="s">
        <v>70</v>
      </c>
      <c r="F3629">
        <v>43</v>
      </c>
    </row>
    <row r="3630" spans="1:6">
      <c r="A3630" t="s">
        <v>828</v>
      </c>
      <c r="B3630" t="s">
        <v>483</v>
      </c>
      <c r="C3630" t="s">
        <v>827</v>
      </c>
      <c r="D3630" t="s">
        <v>835</v>
      </c>
      <c r="E3630" t="s">
        <v>72</v>
      </c>
      <c r="F3630">
        <v>16</v>
      </c>
    </row>
    <row r="3631" spans="1:6">
      <c r="A3631" t="s">
        <v>828</v>
      </c>
      <c r="B3631" t="s">
        <v>483</v>
      </c>
      <c r="C3631" t="s">
        <v>827</v>
      </c>
      <c r="D3631" t="s">
        <v>835</v>
      </c>
      <c r="E3631" t="s">
        <v>804</v>
      </c>
      <c r="F3631">
        <v>6</v>
      </c>
    </row>
    <row r="3632" spans="1:6">
      <c r="A3632" t="s">
        <v>828</v>
      </c>
      <c r="B3632" t="s">
        <v>483</v>
      </c>
      <c r="C3632" t="s">
        <v>827</v>
      </c>
      <c r="D3632" t="s">
        <v>835</v>
      </c>
      <c r="E3632" t="s">
        <v>803</v>
      </c>
      <c r="F3632">
        <v>21</v>
      </c>
    </row>
    <row r="3633" spans="1:6">
      <c r="A3633" t="s">
        <v>828</v>
      </c>
      <c r="B3633" t="s">
        <v>483</v>
      </c>
      <c r="C3633" t="s">
        <v>827</v>
      </c>
      <c r="D3633" t="s">
        <v>834</v>
      </c>
      <c r="E3633" t="s">
        <v>70</v>
      </c>
      <c r="F3633">
        <v>32</v>
      </c>
    </row>
    <row r="3634" spans="1:6">
      <c r="A3634" t="s">
        <v>828</v>
      </c>
      <c r="B3634" t="s">
        <v>483</v>
      </c>
      <c r="C3634" t="s">
        <v>827</v>
      </c>
      <c r="D3634" t="s">
        <v>834</v>
      </c>
      <c r="E3634" t="s">
        <v>72</v>
      </c>
      <c r="F3634">
        <v>10</v>
      </c>
    </row>
    <row r="3635" spans="1:6">
      <c r="A3635" t="s">
        <v>828</v>
      </c>
      <c r="B3635" t="s">
        <v>483</v>
      </c>
      <c r="C3635" t="s">
        <v>827</v>
      </c>
      <c r="D3635" t="s">
        <v>834</v>
      </c>
      <c r="E3635" t="s">
        <v>804</v>
      </c>
      <c r="F3635">
        <v>5</v>
      </c>
    </row>
    <row r="3636" spans="1:6">
      <c r="A3636" t="s">
        <v>828</v>
      </c>
      <c r="B3636" t="s">
        <v>483</v>
      </c>
      <c r="C3636" t="s">
        <v>827</v>
      </c>
      <c r="D3636" t="s">
        <v>834</v>
      </c>
      <c r="E3636" t="s">
        <v>802</v>
      </c>
      <c r="F3636">
        <v>17</v>
      </c>
    </row>
    <row r="3637" spans="1:6">
      <c r="A3637" t="s">
        <v>828</v>
      </c>
      <c r="B3637" t="s">
        <v>483</v>
      </c>
      <c r="C3637" t="s">
        <v>827</v>
      </c>
      <c r="D3637" t="s">
        <v>833</v>
      </c>
      <c r="E3637" t="s">
        <v>70</v>
      </c>
      <c r="F3637">
        <v>61</v>
      </c>
    </row>
    <row r="3638" spans="1:6">
      <c r="A3638" t="s">
        <v>828</v>
      </c>
      <c r="B3638" t="s">
        <v>483</v>
      </c>
      <c r="C3638" t="s">
        <v>827</v>
      </c>
      <c r="D3638" t="s">
        <v>833</v>
      </c>
      <c r="E3638" t="s">
        <v>72</v>
      </c>
      <c r="F3638">
        <v>7</v>
      </c>
    </row>
    <row r="3639" spans="1:6">
      <c r="A3639" t="s">
        <v>828</v>
      </c>
      <c r="B3639" t="s">
        <v>483</v>
      </c>
      <c r="C3639" t="s">
        <v>827</v>
      </c>
      <c r="D3639" t="s">
        <v>833</v>
      </c>
      <c r="E3639" t="s">
        <v>804</v>
      </c>
      <c r="F3639">
        <v>9</v>
      </c>
    </row>
    <row r="3640" spans="1:6">
      <c r="A3640" t="s">
        <v>828</v>
      </c>
      <c r="B3640" t="s">
        <v>483</v>
      </c>
      <c r="C3640" t="s">
        <v>827</v>
      </c>
      <c r="D3640" t="s">
        <v>833</v>
      </c>
      <c r="E3640" t="s">
        <v>803</v>
      </c>
      <c r="F3640">
        <v>18</v>
      </c>
    </row>
    <row r="3641" spans="1:6">
      <c r="A3641" t="s">
        <v>828</v>
      </c>
      <c r="B3641" t="s">
        <v>483</v>
      </c>
      <c r="C3641" t="s">
        <v>827</v>
      </c>
      <c r="D3641" t="s">
        <v>833</v>
      </c>
      <c r="E3641" t="s">
        <v>78</v>
      </c>
      <c r="F3641">
        <v>2</v>
      </c>
    </row>
    <row r="3642" spans="1:6">
      <c r="A3642" t="s">
        <v>828</v>
      </c>
      <c r="B3642" t="s">
        <v>483</v>
      </c>
      <c r="C3642" t="s">
        <v>827</v>
      </c>
      <c r="D3642" t="s">
        <v>833</v>
      </c>
      <c r="E3642" t="s">
        <v>75</v>
      </c>
      <c r="F3642">
        <v>5</v>
      </c>
    </row>
    <row r="3643" spans="1:6">
      <c r="A3643" t="s">
        <v>828</v>
      </c>
      <c r="B3643" t="s">
        <v>483</v>
      </c>
      <c r="C3643" t="s">
        <v>827</v>
      </c>
      <c r="D3643" t="s">
        <v>833</v>
      </c>
      <c r="E3643" t="s">
        <v>802</v>
      </c>
      <c r="F3643">
        <v>3</v>
      </c>
    </row>
    <row r="3644" spans="1:6">
      <c r="A3644" t="s">
        <v>828</v>
      </c>
      <c r="B3644" t="s">
        <v>483</v>
      </c>
      <c r="C3644" t="s">
        <v>827</v>
      </c>
      <c r="D3644" t="s">
        <v>833</v>
      </c>
      <c r="E3644" t="s">
        <v>71</v>
      </c>
      <c r="F3644">
        <v>15</v>
      </c>
    </row>
    <row r="3645" spans="1:6">
      <c r="A3645" t="s">
        <v>828</v>
      </c>
      <c r="B3645" t="s">
        <v>483</v>
      </c>
      <c r="C3645" t="s">
        <v>827</v>
      </c>
      <c r="D3645" t="s">
        <v>833</v>
      </c>
      <c r="E3645" t="s">
        <v>73</v>
      </c>
      <c r="F3645">
        <v>2</v>
      </c>
    </row>
    <row r="3646" spans="1:6">
      <c r="A3646" t="s">
        <v>828</v>
      </c>
      <c r="B3646" t="s">
        <v>483</v>
      </c>
      <c r="C3646" t="s">
        <v>827</v>
      </c>
      <c r="D3646" t="s">
        <v>832</v>
      </c>
      <c r="E3646" t="s">
        <v>70</v>
      </c>
      <c r="F3646">
        <v>56</v>
      </c>
    </row>
    <row r="3647" spans="1:6">
      <c r="A3647" t="s">
        <v>828</v>
      </c>
      <c r="B3647" t="s">
        <v>483</v>
      </c>
      <c r="C3647" t="s">
        <v>827</v>
      </c>
      <c r="D3647" t="s">
        <v>832</v>
      </c>
      <c r="E3647" t="s">
        <v>72</v>
      </c>
      <c r="F3647">
        <v>18</v>
      </c>
    </row>
    <row r="3648" spans="1:6">
      <c r="A3648" t="s">
        <v>828</v>
      </c>
      <c r="B3648" t="s">
        <v>483</v>
      </c>
      <c r="C3648" t="s">
        <v>827</v>
      </c>
      <c r="D3648" t="s">
        <v>832</v>
      </c>
      <c r="E3648" t="s">
        <v>804</v>
      </c>
      <c r="F3648">
        <v>16</v>
      </c>
    </row>
    <row r="3649" spans="1:6">
      <c r="A3649" t="s">
        <v>828</v>
      </c>
      <c r="B3649" t="s">
        <v>483</v>
      </c>
      <c r="C3649" t="s">
        <v>827</v>
      </c>
      <c r="D3649" t="s">
        <v>832</v>
      </c>
      <c r="E3649" t="s">
        <v>78</v>
      </c>
      <c r="F3649">
        <v>17</v>
      </c>
    </row>
    <row r="3650" spans="1:6">
      <c r="A3650" t="s">
        <v>828</v>
      </c>
      <c r="B3650" t="s">
        <v>483</v>
      </c>
      <c r="C3650" t="s">
        <v>827</v>
      </c>
      <c r="D3650" t="s">
        <v>832</v>
      </c>
      <c r="E3650" t="s">
        <v>71</v>
      </c>
      <c r="F3650">
        <v>5</v>
      </c>
    </row>
    <row r="3651" spans="1:6">
      <c r="A3651" t="s">
        <v>828</v>
      </c>
      <c r="B3651" t="s">
        <v>483</v>
      </c>
      <c r="C3651" t="s">
        <v>827</v>
      </c>
      <c r="D3651" t="s">
        <v>831</v>
      </c>
      <c r="E3651" t="s">
        <v>70</v>
      </c>
      <c r="F3651">
        <v>49</v>
      </c>
    </row>
    <row r="3652" spans="1:6">
      <c r="A3652" t="s">
        <v>828</v>
      </c>
      <c r="B3652" t="s">
        <v>483</v>
      </c>
      <c r="C3652" t="s">
        <v>827</v>
      </c>
      <c r="D3652" t="s">
        <v>831</v>
      </c>
      <c r="E3652" t="s">
        <v>72</v>
      </c>
      <c r="F3652">
        <v>11</v>
      </c>
    </row>
    <row r="3653" spans="1:6">
      <c r="A3653" t="s">
        <v>828</v>
      </c>
      <c r="B3653" t="s">
        <v>483</v>
      </c>
      <c r="C3653" t="s">
        <v>827</v>
      </c>
      <c r="D3653" t="s">
        <v>831</v>
      </c>
      <c r="E3653" t="s">
        <v>804</v>
      </c>
      <c r="F3653">
        <v>14</v>
      </c>
    </row>
    <row r="3654" spans="1:6">
      <c r="A3654" t="s">
        <v>828</v>
      </c>
      <c r="B3654" t="s">
        <v>483</v>
      </c>
      <c r="C3654" t="s">
        <v>827</v>
      </c>
      <c r="D3654" t="s">
        <v>831</v>
      </c>
      <c r="E3654" t="s">
        <v>803</v>
      </c>
      <c r="F3654">
        <v>3</v>
      </c>
    </row>
    <row r="3655" spans="1:6">
      <c r="A3655" t="s">
        <v>828</v>
      </c>
      <c r="B3655" t="s">
        <v>483</v>
      </c>
      <c r="C3655" t="s">
        <v>827</v>
      </c>
      <c r="D3655" t="s">
        <v>831</v>
      </c>
      <c r="E3655" t="s">
        <v>75</v>
      </c>
      <c r="F3655">
        <v>21</v>
      </c>
    </row>
    <row r="3656" spans="1:6">
      <c r="A3656" t="s">
        <v>828</v>
      </c>
      <c r="B3656" t="s">
        <v>483</v>
      </c>
      <c r="C3656" t="s">
        <v>827</v>
      </c>
      <c r="D3656" t="s">
        <v>830</v>
      </c>
      <c r="E3656" t="s">
        <v>70</v>
      </c>
      <c r="F3656">
        <v>23</v>
      </c>
    </row>
    <row r="3657" spans="1:6">
      <c r="A3657" t="s">
        <v>828</v>
      </c>
      <c r="B3657" t="s">
        <v>483</v>
      </c>
      <c r="C3657" t="s">
        <v>827</v>
      </c>
      <c r="D3657" t="s">
        <v>830</v>
      </c>
      <c r="E3657" t="s">
        <v>72</v>
      </c>
      <c r="F3657">
        <v>3</v>
      </c>
    </row>
    <row r="3658" spans="1:6">
      <c r="A3658" t="s">
        <v>828</v>
      </c>
      <c r="B3658" t="s">
        <v>483</v>
      </c>
      <c r="C3658" t="s">
        <v>827</v>
      </c>
      <c r="D3658" t="s">
        <v>830</v>
      </c>
      <c r="E3658" t="s">
        <v>803</v>
      </c>
      <c r="F3658">
        <v>14</v>
      </c>
    </row>
    <row r="3659" spans="1:6">
      <c r="A3659" t="s">
        <v>828</v>
      </c>
      <c r="B3659" t="s">
        <v>483</v>
      </c>
      <c r="C3659" t="s">
        <v>827</v>
      </c>
      <c r="D3659" t="s">
        <v>830</v>
      </c>
      <c r="E3659" t="s">
        <v>78</v>
      </c>
      <c r="F3659">
        <v>6</v>
      </c>
    </row>
    <row r="3660" spans="1:6">
      <c r="A3660" t="s">
        <v>828</v>
      </c>
      <c r="B3660" t="s">
        <v>483</v>
      </c>
      <c r="C3660" t="s">
        <v>827</v>
      </c>
      <c r="D3660" t="s">
        <v>845</v>
      </c>
      <c r="E3660" t="s">
        <v>70</v>
      </c>
      <c r="F3660">
        <v>29</v>
      </c>
    </row>
    <row r="3661" spans="1:6">
      <c r="A3661" t="s">
        <v>828</v>
      </c>
      <c r="B3661" t="s">
        <v>483</v>
      </c>
      <c r="C3661" t="s">
        <v>827</v>
      </c>
      <c r="D3661" t="s">
        <v>845</v>
      </c>
      <c r="E3661" t="s">
        <v>72</v>
      </c>
      <c r="F3661">
        <v>1</v>
      </c>
    </row>
    <row r="3662" spans="1:6">
      <c r="A3662" t="s">
        <v>828</v>
      </c>
      <c r="B3662" t="s">
        <v>483</v>
      </c>
      <c r="C3662" t="s">
        <v>827</v>
      </c>
      <c r="D3662" t="s">
        <v>845</v>
      </c>
      <c r="E3662" t="s">
        <v>804</v>
      </c>
      <c r="F3662">
        <v>10</v>
      </c>
    </row>
    <row r="3663" spans="1:6">
      <c r="A3663" t="s">
        <v>828</v>
      </c>
      <c r="B3663" t="s">
        <v>483</v>
      </c>
      <c r="C3663" t="s">
        <v>827</v>
      </c>
      <c r="D3663" t="s">
        <v>845</v>
      </c>
      <c r="E3663" t="s">
        <v>803</v>
      </c>
      <c r="F3663">
        <v>9</v>
      </c>
    </row>
    <row r="3664" spans="1:6">
      <c r="A3664" t="s">
        <v>828</v>
      </c>
      <c r="B3664" t="s">
        <v>483</v>
      </c>
      <c r="C3664" t="s">
        <v>827</v>
      </c>
      <c r="D3664" t="s">
        <v>845</v>
      </c>
      <c r="E3664" t="s">
        <v>75</v>
      </c>
      <c r="F3664">
        <v>9</v>
      </c>
    </row>
    <row r="3665" spans="1:6">
      <c r="A3665" t="s">
        <v>828</v>
      </c>
      <c r="B3665" t="s">
        <v>483</v>
      </c>
      <c r="C3665" t="s">
        <v>827</v>
      </c>
      <c r="D3665" t="s">
        <v>844</v>
      </c>
      <c r="E3665" t="s">
        <v>70</v>
      </c>
      <c r="F3665">
        <v>8</v>
      </c>
    </row>
    <row r="3666" spans="1:6">
      <c r="A3666" t="s">
        <v>828</v>
      </c>
      <c r="B3666" t="s">
        <v>483</v>
      </c>
      <c r="C3666" t="s">
        <v>827</v>
      </c>
      <c r="D3666" t="s">
        <v>844</v>
      </c>
      <c r="E3666" t="s">
        <v>72</v>
      </c>
      <c r="F3666">
        <v>3</v>
      </c>
    </row>
    <row r="3667" spans="1:6">
      <c r="A3667" t="s">
        <v>828</v>
      </c>
      <c r="B3667" t="s">
        <v>483</v>
      </c>
      <c r="C3667" t="s">
        <v>827</v>
      </c>
      <c r="D3667" t="s">
        <v>844</v>
      </c>
      <c r="E3667" t="s">
        <v>804</v>
      </c>
      <c r="F3667">
        <v>5</v>
      </c>
    </row>
    <row r="3668" spans="1:6">
      <c r="A3668" t="s">
        <v>828</v>
      </c>
      <c r="B3668" t="s">
        <v>483</v>
      </c>
      <c r="C3668" t="s">
        <v>827</v>
      </c>
      <c r="D3668" t="s">
        <v>843</v>
      </c>
      <c r="E3668" t="s">
        <v>70</v>
      </c>
      <c r="F3668">
        <v>12</v>
      </c>
    </row>
    <row r="3669" spans="1:6">
      <c r="A3669" t="s">
        <v>828</v>
      </c>
      <c r="B3669" t="s">
        <v>483</v>
      </c>
      <c r="C3669" t="s">
        <v>827</v>
      </c>
      <c r="D3669" t="s">
        <v>843</v>
      </c>
      <c r="E3669" t="s">
        <v>804</v>
      </c>
      <c r="F3669">
        <v>1</v>
      </c>
    </row>
    <row r="3670" spans="1:6">
      <c r="A3670" t="s">
        <v>828</v>
      </c>
      <c r="B3670" t="s">
        <v>483</v>
      </c>
      <c r="C3670" t="s">
        <v>827</v>
      </c>
      <c r="D3670" t="s">
        <v>843</v>
      </c>
      <c r="E3670" t="s">
        <v>803</v>
      </c>
      <c r="F3670">
        <v>8</v>
      </c>
    </row>
    <row r="3671" spans="1:6">
      <c r="A3671" t="s">
        <v>828</v>
      </c>
      <c r="B3671" t="s">
        <v>483</v>
      </c>
      <c r="C3671" t="s">
        <v>827</v>
      </c>
      <c r="D3671" t="s">
        <v>843</v>
      </c>
      <c r="E3671" t="s">
        <v>78</v>
      </c>
      <c r="F3671">
        <v>3</v>
      </c>
    </row>
    <row r="3672" spans="1:6">
      <c r="A3672" t="s">
        <v>828</v>
      </c>
      <c r="B3672" t="s">
        <v>483</v>
      </c>
      <c r="C3672" t="s">
        <v>827</v>
      </c>
      <c r="D3672" t="s">
        <v>829</v>
      </c>
      <c r="E3672" t="s">
        <v>70</v>
      </c>
      <c r="F3672">
        <v>14</v>
      </c>
    </row>
    <row r="3673" spans="1:6">
      <c r="A3673" t="s">
        <v>828</v>
      </c>
      <c r="B3673" t="s">
        <v>483</v>
      </c>
      <c r="C3673" t="s">
        <v>827</v>
      </c>
      <c r="D3673" t="s">
        <v>829</v>
      </c>
      <c r="E3673" t="s">
        <v>804</v>
      </c>
      <c r="F3673">
        <v>3</v>
      </c>
    </row>
    <row r="3674" spans="1:6">
      <c r="A3674" t="s">
        <v>828</v>
      </c>
      <c r="B3674" t="s">
        <v>483</v>
      </c>
      <c r="C3674" t="s">
        <v>827</v>
      </c>
      <c r="D3674" t="s">
        <v>829</v>
      </c>
      <c r="E3674" t="s">
        <v>803</v>
      </c>
      <c r="F3674">
        <v>11</v>
      </c>
    </row>
    <row r="3675" spans="1:6">
      <c r="A3675" t="s">
        <v>828</v>
      </c>
      <c r="B3675" t="s">
        <v>483</v>
      </c>
      <c r="C3675" t="s">
        <v>827</v>
      </c>
      <c r="D3675" t="s">
        <v>836</v>
      </c>
      <c r="E3675" t="s">
        <v>70</v>
      </c>
      <c r="F3675">
        <v>4</v>
      </c>
    </row>
    <row r="3676" spans="1:6">
      <c r="A3676" t="s">
        <v>828</v>
      </c>
      <c r="B3676" t="s">
        <v>483</v>
      </c>
      <c r="C3676" t="s">
        <v>827</v>
      </c>
      <c r="D3676" t="s">
        <v>836</v>
      </c>
      <c r="E3676" t="s">
        <v>72</v>
      </c>
      <c r="F3676">
        <v>1</v>
      </c>
    </row>
    <row r="3677" spans="1:6">
      <c r="A3677" t="s">
        <v>828</v>
      </c>
      <c r="B3677" t="s">
        <v>483</v>
      </c>
      <c r="C3677" t="s">
        <v>827</v>
      </c>
      <c r="D3677" t="s">
        <v>836</v>
      </c>
      <c r="E3677" t="s">
        <v>71</v>
      </c>
      <c r="F3677">
        <v>2</v>
      </c>
    </row>
    <row r="3678" spans="1:6">
      <c r="A3678" t="s">
        <v>828</v>
      </c>
      <c r="B3678" t="s">
        <v>483</v>
      </c>
      <c r="C3678" t="s">
        <v>827</v>
      </c>
      <c r="D3678" t="s">
        <v>836</v>
      </c>
      <c r="E3678" t="s">
        <v>73</v>
      </c>
      <c r="F3678">
        <v>1</v>
      </c>
    </row>
    <row r="3679" spans="1:6">
      <c r="A3679" t="s">
        <v>828</v>
      </c>
      <c r="B3679" t="s">
        <v>483</v>
      </c>
      <c r="C3679" t="s">
        <v>827</v>
      </c>
      <c r="D3679" t="s">
        <v>628</v>
      </c>
      <c r="E3679" t="s">
        <v>70</v>
      </c>
      <c r="F3679">
        <v>14</v>
      </c>
    </row>
    <row r="3680" spans="1:6">
      <c r="A3680" t="s">
        <v>828</v>
      </c>
      <c r="B3680" t="s">
        <v>483</v>
      </c>
      <c r="C3680" t="s">
        <v>827</v>
      </c>
      <c r="D3680" t="s">
        <v>628</v>
      </c>
      <c r="E3680" t="s">
        <v>72</v>
      </c>
      <c r="F3680">
        <v>7</v>
      </c>
    </row>
    <row r="3681" spans="1:6">
      <c r="A3681" t="s">
        <v>828</v>
      </c>
      <c r="B3681" t="s">
        <v>483</v>
      </c>
      <c r="C3681" t="s">
        <v>827</v>
      </c>
      <c r="D3681" t="s">
        <v>628</v>
      </c>
      <c r="E3681" t="s">
        <v>804</v>
      </c>
      <c r="F3681">
        <v>7</v>
      </c>
    </row>
    <row r="3682" spans="1:6">
      <c r="A3682" t="s">
        <v>828</v>
      </c>
      <c r="B3682" t="s">
        <v>96</v>
      </c>
      <c r="C3682" t="s">
        <v>215</v>
      </c>
      <c r="D3682" t="s">
        <v>580</v>
      </c>
      <c r="E3682" t="s">
        <v>70</v>
      </c>
      <c r="F3682">
        <v>177731</v>
      </c>
    </row>
    <row r="3683" spans="1:6">
      <c r="A3683" t="s">
        <v>828</v>
      </c>
      <c r="B3683" t="s">
        <v>96</v>
      </c>
      <c r="C3683" t="s">
        <v>215</v>
      </c>
      <c r="D3683" t="s">
        <v>580</v>
      </c>
      <c r="E3683" t="s">
        <v>72</v>
      </c>
      <c r="F3683">
        <v>65388</v>
      </c>
    </row>
    <row r="3684" spans="1:6">
      <c r="A3684" t="s">
        <v>828</v>
      </c>
      <c r="B3684" t="s">
        <v>96</v>
      </c>
      <c r="C3684" t="s">
        <v>215</v>
      </c>
      <c r="D3684" t="s">
        <v>580</v>
      </c>
      <c r="E3684" t="s">
        <v>804</v>
      </c>
      <c r="F3684">
        <v>36006</v>
      </c>
    </row>
    <row r="3685" spans="1:6">
      <c r="A3685" t="s">
        <v>828</v>
      </c>
      <c r="B3685" t="s">
        <v>96</v>
      </c>
      <c r="C3685" t="s">
        <v>215</v>
      </c>
      <c r="D3685" t="s">
        <v>580</v>
      </c>
      <c r="E3685" t="s">
        <v>803</v>
      </c>
      <c r="F3685">
        <v>36928</v>
      </c>
    </row>
    <row r="3686" spans="1:6">
      <c r="A3686" t="s">
        <v>828</v>
      </c>
      <c r="B3686" t="s">
        <v>96</v>
      </c>
      <c r="C3686" t="s">
        <v>215</v>
      </c>
      <c r="D3686" t="s">
        <v>580</v>
      </c>
      <c r="E3686" t="s">
        <v>78</v>
      </c>
      <c r="F3686">
        <v>22927</v>
      </c>
    </row>
    <row r="3687" spans="1:6">
      <c r="A3687" t="s">
        <v>828</v>
      </c>
      <c r="B3687" t="s">
        <v>96</v>
      </c>
      <c r="C3687" t="s">
        <v>215</v>
      </c>
      <c r="D3687" t="s">
        <v>580</v>
      </c>
      <c r="E3687" t="s">
        <v>75</v>
      </c>
      <c r="F3687">
        <v>10849</v>
      </c>
    </row>
    <row r="3688" spans="1:6">
      <c r="A3688" t="s">
        <v>828</v>
      </c>
      <c r="B3688" t="s">
        <v>96</v>
      </c>
      <c r="C3688" t="s">
        <v>215</v>
      </c>
      <c r="D3688" t="s">
        <v>580</v>
      </c>
      <c r="E3688" t="s">
        <v>802</v>
      </c>
      <c r="F3688">
        <v>1702</v>
      </c>
    </row>
    <row r="3689" spans="1:6">
      <c r="A3689" t="s">
        <v>828</v>
      </c>
      <c r="B3689" t="s">
        <v>96</v>
      </c>
      <c r="C3689" t="s">
        <v>215</v>
      </c>
      <c r="D3689" t="s">
        <v>580</v>
      </c>
      <c r="E3689" t="s">
        <v>71</v>
      </c>
      <c r="F3689">
        <v>2898</v>
      </c>
    </row>
    <row r="3690" spans="1:6">
      <c r="A3690" t="s">
        <v>828</v>
      </c>
      <c r="B3690" t="s">
        <v>96</v>
      </c>
      <c r="C3690" t="s">
        <v>215</v>
      </c>
      <c r="D3690" t="s">
        <v>580</v>
      </c>
      <c r="E3690" t="s">
        <v>73</v>
      </c>
      <c r="F3690">
        <v>959</v>
      </c>
    </row>
    <row r="3691" spans="1:6">
      <c r="A3691" t="s">
        <v>828</v>
      </c>
      <c r="B3691" t="s">
        <v>96</v>
      </c>
      <c r="C3691" t="s">
        <v>215</v>
      </c>
      <c r="D3691" t="s">
        <v>580</v>
      </c>
      <c r="E3691" t="s">
        <v>800</v>
      </c>
      <c r="F3691">
        <v>74</v>
      </c>
    </row>
    <row r="3692" spans="1:6">
      <c r="A3692" t="s">
        <v>828</v>
      </c>
      <c r="B3692" t="s">
        <v>96</v>
      </c>
      <c r="C3692" t="s">
        <v>215</v>
      </c>
      <c r="D3692" t="s">
        <v>579</v>
      </c>
      <c r="E3692" t="s">
        <v>70</v>
      </c>
      <c r="F3692">
        <v>883189</v>
      </c>
    </row>
    <row r="3693" spans="1:6">
      <c r="A3693" t="s">
        <v>828</v>
      </c>
      <c r="B3693" t="s">
        <v>96</v>
      </c>
      <c r="C3693" t="s">
        <v>215</v>
      </c>
      <c r="D3693" t="s">
        <v>579</v>
      </c>
      <c r="E3693" t="s">
        <v>72</v>
      </c>
      <c r="F3693">
        <v>333010</v>
      </c>
    </row>
    <row r="3694" spans="1:6">
      <c r="A3694" t="s">
        <v>828</v>
      </c>
      <c r="B3694" t="s">
        <v>96</v>
      </c>
      <c r="C3694" t="s">
        <v>215</v>
      </c>
      <c r="D3694" t="s">
        <v>579</v>
      </c>
      <c r="E3694" t="s">
        <v>804</v>
      </c>
      <c r="F3694">
        <v>190527</v>
      </c>
    </row>
    <row r="3695" spans="1:6">
      <c r="A3695" t="s">
        <v>828</v>
      </c>
      <c r="B3695" t="s">
        <v>96</v>
      </c>
      <c r="C3695" t="s">
        <v>215</v>
      </c>
      <c r="D3695" t="s">
        <v>579</v>
      </c>
      <c r="E3695" t="s">
        <v>803</v>
      </c>
      <c r="F3695">
        <v>172586</v>
      </c>
    </row>
    <row r="3696" spans="1:6">
      <c r="A3696" t="s">
        <v>828</v>
      </c>
      <c r="B3696" t="s">
        <v>96</v>
      </c>
      <c r="C3696" t="s">
        <v>215</v>
      </c>
      <c r="D3696" t="s">
        <v>579</v>
      </c>
      <c r="E3696" t="s">
        <v>78</v>
      </c>
      <c r="F3696">
        <v>100204</v>
      </c>
    </row>
    <row r="3697" spans="1:6">
      <c r="A3697" t="s">
        <v>828</v>
      </c>
      <c r="B3697" t="s">
        <v>96</v>
      </c>
      <c r="C3697" t="s">
        <v>215</v>
      </c>
      <c r="D3697" t="s">
        <v>579</v>
      </c>
      <c r="E3697" t="s">
        <v>75</v>
      </c>
      <c r="F3697">
        <v>56640</v>
      </c>
    </row>
    <row r="3698" spans="1:6">
      <c r="A3698" t="s">
        <v>828</v>
      </c>
      <c r="B3698" t="s">
        <v>96</v>
      </c>
      <c r="C3698" t="s">
        <v>215</v>
      </c>
      <c r="D3698" t="s">
        <v>579</v>
      </c>
      <c r="E3698" t="s">
        <v>802</v>
      </c>
      <c r="F3698">
        <v>9954</v>
      </c>
    </row>
    <row r="3699" spans="1:6">
      <c r="A3699" t="s">
        <v>828</v>
      </c>
      <c r="B3699" t="s">
        <v>96</v>
      </c>
      <c r="C3699" t="s">
        <v>215</v>
      </c>
      <c r="D3699" t="s">
        <v>579</v>
      </c>
      <c r="E3699" t="s">
        <v>71</v>
      </c>
      <c r="F3699">
        <v>16100</v>
      </c>
    </row>
    <row r="3700" spans="1:6">
      <c r="A3700" t="s">
        <v>828</v>
      </c>
      <c r="B3700" t="s">
        <v>96</v>
      </c>
      <c r="C3700" t="s">
        <v>215</v>
      </c>
      <c r="D3700" t="s">
        <v>579</v>
      </c>
      <c r="E3700" t="s">
        <v>73</v>
      </c>
      <c r="F3700">
        <v>3930</v>
      </c>
    </row>
    <row r="3701" spans="1:6">
      <c r="A3701" t="s">
        <v>828</v>
      </c>
      <c r="B3701" t="s">
        <v>96</v>
      </c>
      <c r="C3701" t="s">
        <v>215</v>
      </c>
      <c r="D3701" t="s">
        <v>579</v>
      </c>
      <c r="E3701" t="s">
        <v>800</v>
      </c>
      <c r="F3701">
        <v>238</v>
      </c>
    </row>
    <row r="3702" spans="1:6">
      <c r="A3702" t="s">
        <v>828</v>
      </c>
      <c r="B3702" t="s">
        <v>96</v>
      </c>
      <c r="C3702" t="s">
        <v>215</v>
      </c>
      <c r="D3702" t="s">
        <v>578</v>
      </c>
      <c r="E3702" t="s">
        <v>70</v>
      </c>
      <c r="F3702">
        <v>983373</v>
      </c>
    </row>
    <row r="3703" spans="1:6">
      <c r="A3703" t="s">
        <v>828</v>
      </c>
      <c r="B3703" t="s">
        <v>96</v>
      </c>
      <c r="C3703" t="s">
        <v>215</v>
      </c>
      <c r="D3703" t="s">
        <v>578</v>
      </c>
      <c r="E3703" t="s">
        <v>72</v>
      </c>
      <c r="F3703">
        <v>348115</v>
      </c>
    </row>
    <row r="3704" spans="1:6">
      <c r="A3704" t="s">
        <v>828</v>
      </c>
      <c r="B3704" t="s">
        <v>96</v>
      </c>
      <c r="C3704" t="s">
        <v>215</v>
      </c>
      <c r="D3704" t="s">
        <v>578</v>
      </c>
      <c r="E3704" t="s">
        <v>804</v>
      </c>
      <c r="F3704">
        <v>214410</v>
      </c>
    </row>
    <row r="3705" spans="1:6">
      <c r="A3705" t="s">
        <v>828</v>
      </c>
      <c r="B3705" t="s">
        <v>96</v>
      </c>
      <c r="C3705" t="s">
        <v>215</v>
      </c>
      <c r="D3705" t="s">
        <v>578</v>
      </c>
      <c r="E3705" t="s">
        <v>803</v>
      </c>
      <c r="F3705">
        <v>197238</v>
      </c>
    </row>
    <row r="3706" spans="1:6">
      <c r="A3706" t="s">
        <v>828</v>
      </c>
      <c r="B3706" t="s">
        <v>96</v>
      </c>
      <c r="C3706" t="s">
        <v>215</v>
      </c>
      <c r="D3706" t="s">
        <v>578</v>
      </c>
      <c r="E3706" t="s">
        <v>78</v>
      </c>
      <c r="F3706">
        <v>117047</v>
      </c>
    </row>
    <row r="3707" spans="1:6">
      <c r="A3707" t="s">
        <v>828</v>
      </c>
      <c r="B3707" t="s">
        <v>96</v>
      </c>
      <c r="C3707" t="s">
        <v>215</v>
      </c>
      <c r="D3707" t="s">
        <v>578</v>
      </c>
      <c r="E3707" t="s">
        <v>75</v>
      </c>
      <c r="F3707">
        <v>72087</v>
      </c>
    </row>
    <row r="3708" spans="1:6">
      <c r="A3708" t="s">
        <v>828</v>
      </c>
      <c r="B3708" t="s">
        <v>96</v>
      </c>
      <c r="C3708" t="s">
        <v>215</v>
      </c>
      <c r="D3708" t="s">
        <v>578</v>
      </c>
      <c r="E3708" t="s">
        <v>802</v>
      </c>
      <c r="F3708">
        <v>12886</v>
      </c>
    </row>
    <row r="3709" spans="1:6">
      <c r="A3709" t="s">
        <v>828</v>
      </c>
      <c r="B3709" t="s">
        <v>96</v>
      </c>
      <c r="C3709" t="s">
        <v>215</v>
      </c>
      <c r="D3709" t="s">
        <v>578</v>
      </c>
      <c r="E3709" t="s">
        <v>71</v>
      </c>
      <c r="F3709">
        <v>17431</v>
      </c>
    </row>
    <row r="3710" spans="1:6">
      <c r="A3710" t="s">
        <v>828</v>
      </c>
      <c r="B3710" t="s">
        <v>96</v>
      </c>
      <c r="C3710" t="s">
        <v>215</v>
      </c>
      <c r="D3710" t="s">
        <v>578</v>
      </c>
      <c r="E3710" t="s">
        <v>73</v>
      </c>
      <c r="F3710">
        <v>3951</v>
      </c>
    </row>
    <row r="3711" spans="1:6">
      <c r="A3711" t="s">
        <v>828</v>
      </c>
      <c r="B3711" t="s">
        <v>96</v>
      </c>
      <c r="C3711" t="s">
        <v>215</v>
      </c>
      <c r="D3711" t="s">
        <v>578</v>
      </c>
      <c r="E3711" t="s">
        <v>800</v>
      </c>
      <c r="F3711">
        <v>208</v>
      </c>
    </row>
    <row r="3712" spans="1:6">
      <c r="A3712" t="s">
        <v>828</v>
      </c>
      <c r="B3712" t="s">
        <v>96</v>
      </c>
      <c r="C3712" t="s">
        <v>215</v>
      </c>
      <c r="D3712" t="s">
        <v>835</v>
      </c>
      <c r="E3712" t="s">
        <v>70</v>
      </c>
      <c r="F3712">
        <v>786895</v>
      </c>
    </row>
    <row r="3713" spans="1:6">
      <c r="A3713" t="s">
        <v>828</v>
      </c>
      <c r="B3713" t="s">
        <v>96</v>
      </c>
      <c r="C3713" t="s">
        <v>215</v>
      </c>
      <c r="D3713" t="s">
        <v>835</v>
      </c>
      <c r="E3713" t="s">
        <v>72</v>
      </c>
      <c r="F3713">
        <v>269224</v>
      </c>
    </row>
    <row r="3714" spans="1:6">
      <c r="A3714" t="s">
        <v>828</v>
      </c>
      <c r="B3714" t="s">
        <v>96</v>
      </c>
      <c r="C3714" t="s">
        <v>215</v>
      </c>
      <c r="D3714" t="s">
        <v>835</v>
      </c>
      <c r="E3714" t="s">
        <v>804</v>
      </c>
      <c r="F3714">
        <v>170827</v>
      </c>
    </row>
    <row r="3715" spans="1:6">
      <c r="A3715" t="s">
        <v>828</v>
      </c>
      <c r="B3715" t="s">
        <v>96</v>
      </c>
      <c r="C3715" t="s">
        <v>215</v>
      </c>
      <c r="D3715" t="s">
        <v>835</v>
      </c>
      <c r="E3715" t="s">
        <v>803</v>
      </c>
      <c r="F3715">
        <v>162226</v>
      </c>
    </row>
    <row r="3716" spans="1:6">
      <c r="A3716" t="s">
        <v>828</v>
      </c>
      <c r="B3716" t="s">
        <v>96</v>
      </c>
      <c r="C3716" t="s">
        <v>215</v>
      </c>
      <c r="D3716" t="s">
        <v>835</v>
      </c>
      <c r="E3716" t="s">
        <v>78</v>
      </c>
      <c r="F3716">
        <v>94330</v>
      </c>
    </row>
    <row r="3717" spans="1:6">
      <c r="A3717" t="s">
        <v>828</v>
      </c>
      <c r="B3717" t="s">
        <v>96</v>
      </c>
      <c r="C3717" t="s">
        <v>215</v>
      </c>
      <c r="D3717" t="s">
        <v>835</v>
      </c>
      <c r="E3717" t="s">
        <v>75</v>
      </c>
      <c r="F3717">
        <v>61450</v>
      </c>
    </row>
    <row r="3718" spans="1:6">
      <c r="A3718" t="s">
        <v>828</v>
      </c>
      <c r="B3718" t="s">
        <v>96</v>
      </c>
      <c r="C3718" t="s">
        <v>215</v>
      </c>
      <c r="D3718" t="s">
        <v>835</v>
      </c>
      <c r="E3718" t="s">
        <v>802</v>
      </c>
      <c r="F3718">
        <v>11690</v>
      </c>
    </row>
    <row r="3719" spans="1:6">
      <c r="A3719" t="s">
        <v>828</v>
      </c>
      <c r="B3719" t="s">
        <v>96</v>
      </c>
      <c r="C3719" t="s">
        <v>215</v>
      </c>
      <c r="D3719" t="s">
        <v>835</v>
      </c>
      <c r="E3719" t="s">
        <v>71</v>
      </c>
      <c r="F3719">
        <v>13456</v>
      </c>
    </row>
    <row r="3720" spans="1:6">
      <c r="A3720" t="s">
        <v>828</v>
      </c>
      <c r="B3720" t="s">
        <v>96</v>
      </c>
      <c r="C3720" t="s">
        <v>215</v>
      </c>
      <c r="D3720" t="s">
        <v>835</v>
      </c>
      <c r="E3720" t="s">
        <v>73</v>
      </c>
      <c r="F3720">
        <v>3490</v>
      </c>
    </row>
    <row r="3721" spans="1:6">
      <c r="A3721" t="s">
        <v>828</v>
      </c>
      <c r="B3721" t="s">
        <v>96</v>
      </c>
      <c r="C3721" t="s">
        <v>215</v>
      </c>
      <c r="D3721" t="s">
        <v>835</v>
      </c>
      <c r="E3721" t="s">
        <v>800</v>
      </c>
      <c r="F3721">
        <v>202</v>
      </c>
    </row>
    <row r="3722" spans="1:6">
      <c r="A3722" t="s">
        <v>828</v>
      </c>
      <c r="B3722" t="s">
        <v>96</v>
      </c>
      <c r="C3722" t="s">
        <v>215</v>
      </c>
      <c r="D3722" t="s">
        <v>834</v>
      </c>
      <c r="E3722" t="s">
        <v>70</v>
      </c>
      <c r="F3722">
        <v>654641</v>
      </c>
    </row>
    <row r="3723" spans="1:6">
      <c r="A3723" t="s">
        <v>828</v>
      </c>
      <c r="B3723" t="s">
        <v>96</v>
      </c>
      <c r="C3723" t="s">
        <v>215</v>
      </c>
      <c r="D3723" t="s">
        <v>834</v>
      </c>
      <c r="E3723" t="s">
        <v>72</v>
      </c>
      <c r="F3723">
        <v>220921</v>
      </c>
    </row>
    <row r="3724" spans="1:6">
      <c r="A3724" t="s">
        <v>828</v>
      </c>
      <c r="B3724" t="s">
        <v>96</v>
      </c>
      <c r="C3724" t="s">
        <v>215</v>
      </c>
      <c r="D3724" t="s">
        <v>834</v>
      </c>
      <c r="E3724" t="s">
        <v>804</v>
      </c>
      <c r="F3724">
        <v>139456</v>
      </c>
    </row>
    <row r="3725" spans="1:6">
      <c r="A3725" t="s">
        <v>828</v>
      </c>
      <c r="B3725" t="s">
        <v>96</v>
      </c>
      <c r="C3725" t="s">
        <v>215</v>
      </c>
      <c r="D3725" t="s">
        <v>834</v>
      </c>
      <c r="E3725" t="s">
        <v>803</v>
      </c>
      <c r="F3725">
        <v>127079</v>
      </c>
    </row>
    <row r="3726" spans="1:6">
      <c r="A3726" t="s">
        <v>828</v>
      </c>
      <c r="B3726" t="s">
        <v>96</v>
      </c>
      <c r="C3726" t="s">
        <v>215</v>
      </c>
      <c r="D3726" t="s">
        <v>834</v>
      </c>
      <c r="E3726" t="s">
        <v>78</v>
      </c>
      <c r="F3726">
        <v>85663</v>
      </c>
    </row>
    <row r="3727" spans="1:6">
      <c r="A3727" t="s">
        <v>828</v>
      </c>
      <c r="B3727" t="s">
        <v>96</v>
      </c>
      <c r="C3727" t="s">
        <v>215</v>
      </c>
      <c r="D3727" t="s">
        <v>834</v>
      </c>
      <c r="E3727" t="s">
        <v>75</v>
      </c>
      <c r="F3727">
        <v>56860</v>
      </c>
    </row>
    <row r="3728" spans="1:6">
      <c r="A3728" t="s">
        <v>828</v>
      </c>
      <c r="B3728" t="s">
        <v>96</v>
      </c>
      <c r="C3728" t="s">
        <v>215</v>
      </c>
      <c r="D3728" t="s">
        <v>834</v>
      </c>
      <c r="E3728" t="s">
        <v>802</v>
      </c>
      <c r="F3728">
        <v>11316</v>
      </c>
    </row>
    <row r="3729" spans="1:6">
      <c r="A3729" t="s">
        <v>828</v>
      </c>
      <c r="B3729" t="s">
        <v>96</v>
      </c>
      <c r="C3729" t="s">
        <v>215</v>
      </c>
      <c r="D3729" t="s">
        <v>834</v>
      </c>
      <c r="E3729" t="s">
        <v>71</v>
      </c>
      <c r="F3729">
        <v>9596</v>
      </c>
    </row>
    <row r="3730" spans="1:6">
      <c r="A3730" t="s">
        <v>828</v>
      </c>
      <c r="B3730" t="s">
        <v>96</v>
      </c>
      <c r="C3730" t="s">
        <v>215</v>
      </c>
      <c r="D3730" t="s">
        <v>834</v>
      </c>
      <c r="E3730" t="s">
        <v>73</v>
      </c>
      <c r="F3730">
        <v>3649</v>
      </c>
    </row>
    <row r="3731" spans="1:6">
      <c r="A3731" t="s">
        <v>828</v>
      </c>
      <c r="B3731" t="s">
        <v>96</v>
      </c>
      <c r="C3731" t="s">
        <v>215</v>
      </c>
      <c r="D3731" t="s">
        <v>834</v>
      </c>
      <c r="E3731" t="s">
        <v>800</v>
      </c>
      <c r="F3731">
        <v>101</v>
      </c>
    </row>
    <row r="3732" spans="1:6">
      <c r="A3732" t="s">
        <v>828</v>
      </c>
      <c r="B3732" t="s">
        <v>96</v>
      </c>
      <c r="C3732" t="s">
        <v>215</v>
      </c>
      <c r="D3732" t="s">
        <v>833</v>
      </c>
      <c r="E3732" t="s">
        <v>70</v>
      </c>
      <c r="F3732">
        <v>641615</v>
      </c>
    </row>
    <row r="3733" spans="1:6">
      <c r="A3733" t="s">
        <v>828</v>
      </c>
      <c r="B3733" t="s">
        <v>96</v>
      </c>
      <c r="C3733" t="s">
        <v>215</v>
      </c>
      <c r="D3733" t="s">
        <v>833</v>
      </c>
      <c r="E3733" t="s">
        <v>72</v>
      </c>
      <c r="F3733">
        <v>207741</v>
      </c>
    </row>
    <row r="3734" spans="1:6">
      <c r="A3734" t="s">
        <v>828</v>
      </c>
      <c r="B3734" t="s">
        <v>96</v>
      </c>
      <c r="C3734" t="s">
        <v>215</v>
      </c>
      <c r="D3734" t="s">
        <v>833</v>
      </c>
      <c r="E3734" t="s">
        <v>804</v>
      </c>
      <c r="F3734">
        <v>136165</v>
      </c>
    </row>
    <row r="3735" spans="1:6">
      <c r="A3735" t="s">
        <v>828</v>
      </c>
      <c r="B3735" t="s">
        <v>96</v>
      </c>
      <c r="C3735" t="s">
        <v>215</v>
      </c>
      <c r="D3735" t="s">
        <v>833</v>
      </c>
      <c r="E3735" t="s">
        <v>803</v>
      </c>
      <c r="F3735">
        <v>120700</v>
      </c>
    </row>
    <row r="3736" spans="1:6">
      <c r="A3736" t="s">
        <v>828</v>
      </c>
      <c r="B3736" t="s">
        <v>96</v>
      </c>
      <c r="C3736" t="s">
        <v>215</v>
      </c>
      <c r="D3736" t="s">
        <v>833</v>
      </c>
      <c r="E3736" t="s">
        <v>78</v>
      </c>
      <c r="F3736">
        <v>100242</v>
      </c>
    </row>
    <row r="3737" spans="1:6">
      <c r="A3737" t="s">
        <v>828</v>
      </c>
      <c r="B3737" t="s">
        <v>96</v>
      </c>
      <c r="C3737" t="s">
        <v>215</v>
      </c>
      <c r="D3737" t="s">
        <v>833</v>
      </c>
      <c r="E3737" t="s">
        <v>75</v>
      </c>
      <c r="F3737">
        <v>50524</v>
      </c>
    </row>
    <row r="3738" spans="1:6">
      <c r="A3738" t="s">
        <v>828</v>
      </c>
      <c r="B3738" t="s">
        <v>96</v>
      </c>
      <c r="C3738" t="s">
        <v>215</v>
      </c>
      <c r="D3738" t="s">
        <v>833</v>
      </c>
      <c r="E3738" t="s">
        <v>802</v>
      </c>
      <c r="F3738">
        <v>9275</v>
      </c>
    </row>
    <row r="3739" spans="1:6">
      <c r="A3739" t="s">
        <v>828</v>
      </c>
      <c r="B3739" t="s">
        <v>96</v>
      </c>
      <c r="C3739" t="s">
        <v>215</v>
      </c>
      <c r="D3739" t="s">
        <v>833</v>
      </c>
      <c r="E3739" t="s">
        <v>71</v>
      </c>
      <c r="F3739">
        <v>11897</v>
      </c>
    </row>
    <row r="3740" spans="1:6">
      <c r="A3740" t="s">
        <v>828</v>
      </c>
      <c r="B3740" t="s">
        <v>96</v>
      </c>
      <c r="C3740" t="s">
        <v>215</v>
      </c>
      <c r="D3740" t="s">
        <v>833</v>
      </c>
      <c r="E3740" t="s">
        <v>73</v>
      </c>
      <c r="F3740">
        <v>4957</v>
      </c>
    </row>
    <row r="3741" spans="1:6">
      <c r="A3741" t="s">
        <v>828</v>
      </c>
      <c r="B3741" t="s">
        <v>96</v>
      </c>
      <c r="C3741" t="s">
        <v>215</v>
      </c>
      <c r="D3741" t="s">
        <v>833</v>
      </c>
      <c r="E3741" t="s">
        <v>800</v>
      </c>
      <c r="F3741">
        <v>114</v>
      </c>
    </row>
    <row r="3742" spans="1:6">
      <c r="A3742" t="s">
        <v>828</v>
      </c>
      <c r="B3742" t="s">
        <v>96</v>
      </c>
      <c r="C3742" t="s">
        <v>215</v>
      </c>
      <c r="D3742" t="s">
        <v>832</v>
      </c>
      <c r="E3742" t="s">
        <v>70</v>
      </c>
      <c r="F3742">
        <v>910521</v>
      </c>
    </row>
    <row r="3743" spans="1:6">
      <c r="A3743" t="s">
        <v>828</v>
      </c>
      <c r="B3743" t="s">
        <v>96</v>
      </c>
      <c r="C3743" t="s">
        <v>215</v>
      </c>
      <c r="D3743" t="s">
        <v>832</v>
      </c>
      <c r="E3743" t="s">
        <v>72</v>
      </c>
      <c r="F3743">
        <v>304237</v>
      </c>
    </row>
    <row r="3744" spans="1:6">
      <c r="A3744" t="s">
        <v>828</v>
      </c>
      <c r="B3744" t="s">
        <v>96</v>
      </c>
      <c r="C3744" t="s">
        <v>215</v>
      </c>
      <c r="D3744" t="s">
        <v>832</v>
      </c>
      <c r="E3744" t="s">
        <v>804</v>
      </c>
      <c r="F3744">
        <v>205083</v>
      </c>
    </row>
    <row r="3745" spans="1:6">
      <c r="A3745" t="s">
        <v>828</v>
      </c>
      <c r="B3745" t="s">
        <v>96</v>
      </c>
      <c r="C3745" t="s">
        <v>215</v>
      </c>
      <c r="D3745" t="s">
        <v>832</v>
      </c>
      <c r="E3745" t="s">
        <v>803</v>
      </c>
      <c r="F3745">
        <v>170034</v>
      </c>
    </row>
    <row r="3746" spans="1:6">
      <c r="A3746" t="s">
        <v>828</v>
      </c>
      <c r="B3746" t="s">
        <v>96</v>
      </c>
      <c r="C3746" t="s">
        <v>215</v>
      </c>
      <c r="D3746" t="s">
        <v>832</v>
      </c>
      <c r="E3746" t="s">
        <v>78</v>
      </c>
      <c r="F3746">
        <v>130000</v>
      </c>
    </row>
    <row r="3747" spans="1:6">
      <c r="A3747" t="s">
        <v>828</v>
      </c>
      <c r="B3747" t="s">
        <v>96</v>
      </c>
      <c r="C3747" t="s">
        <v>215</v>
      </c>
      <c r="D3747" t="s">
        <v>832</v>
      </c>
      <c r="E3747" t="s">
        <v>75</v>
      </c>
      <c r="F3747">
        <v>62888</v>
      </c>
    </row>
    <row r="3748" spans="1:6">
      <c r="A3748" t="s">
        <v>828</v>
      </c>
      <c r="B3748" t="s">
        <v>96</v>
      </c>
      <c r="C3748" t="s">
        <v>215</v>
      </c>
      <c r="D3748" t="s">
        <v>832</v>
      </c>
      <c r="E3748" t="s">
        <v>802</v>
      </c>
      <c r="F3748">
        <v>12473</v>
      </c>
    </row>
    <row r="3749" spans="1:6">
      <c r="A3749" t="s">
        <v>828</v>
      </c>
      <c r="B3749" t="s">
        <v>96</v>
      </c>
      <c r="C3749" t="s">
        <v>215</v>
      </c>
      <c r="D3749" t="s">
        <v>832</v>
      </c>
      <c r="E3749" t="s">
        <v>71</v>
      </c>
      <c r="F3749">
        <v>18250</v>
      </c>
    </row>
    <row r="3750" spans="1:6">
      <c r="A3750" t="s">
        <v>828</v>
      </c>
      <c r="B3750" t="s">
        <v>96</v>
      </c>
      <c r="C3750" t="s">
        <v>215</v>
      </c>
      <c r="D3750" t="s">
        <v>832</v>
      </c>
      <c r="E3750" t="s">
        <v>73</v>
      </c>
      <c r="F3750">
        <v>7334</v>
      </c>
    </row>
    <row r="3751" spans="1:6">
      <c r="A3751" t="s">
        <v>828</v>
      </c>
      <c r="B3751" t="s">
        <v>96</v>
      </c>
      <c r="C3751" t="s">
        <v>215</v>
      </c>
      <c r="D3751" t="s">
        <v>832</v>
      </c>
      <c r="E3751" t="s">
        <v>800</v>
      </c>
      <c r="F3751">
        <v>222</v>
      </c>
    </row>
    <row r="3752" spans="1:6">
      <c r="A3752" t="s">
        <v>828</v>
      </c>
      <c r="B3752" t="s">
        <v>96</v>
      </c>
      <c r="C3752" t="s">
        <v>215</v>
      </c>
      <c r="D3752" t="s">
        <v>831</v>
      </c>
      <c r="E3752" t="s">
        <v>70</v>
      </c>
      <c r="F3752">
        <v>1001103</v>
      </c>
    </row>
    <row r="3753" spans="1:6">
      <c r="A3753" t="s">
        <v>828</v>
      </c>
      <c r="B3753" t="s">
        <v>96</v>
      </c>
      <c r="C3753" t="s">
        <v>215</v>
      </c>
      <c r="D3753" t="s">
        <v>831</v>
      </c>
      <c r="E3753" t="s">
        <v>72</v>
      </c>
      <c r="F3753">
        <v>350369</v>
      </c>
    </row>
    <row r="3754" spans="1:6">
      <c r="A3754" t="s">
        <v>828</v>
      </c>
      <c r="B3754" t="s">
        <v>96</v>
      </c>
      <c r="C3754" t="s">
        <v>215</v>
      </c>
      <c r="D3754" t="s">
        <v>831</v>
      </c>
      <c r="E3754" t="s">
        <v>804</v>
      </c>
      <c r="F3754">
        <v>225074</v>
      </c>
    </row>
    <row r="3755" spans="1:6">
      <c r="A3755" t="s">
        <v>828</v>
      </c>
      <c r="B3755" t="s">
        <v>96</v>
      </c>
      <c r="C3755" t="s">
        <v>215</v>
      </c>
      <c r="D3755" t="s">
        <v>831</v>
      </c>
      <c r="E3755" t="s">
        <v>803</v>
      </c>
      <c r="F3755">
        <v>188685</v>
      </c>
    </row>
    <row r="3756" spans="1:6">
      <c r="A3756" t="s">
        <v>828</v>
      </c>
      <c r="B3756" t="s">
        <v>96</v>
      </c>
      <c r="C3756" t="s">
        <v>215</v>
      </c>
      <c r="D3756" t="s">
        <v>831</v>
      </c>
      <c r="E3756" t="s">
        <v>78</v>
      </c>
      <c r="F3756">
        <v>130616</v>
      </c>
    </row>
    <row r="3757" spans="1:6">
      <c r="A3757" t="s">
        <v>828</v>
      </c>
      <c r="B3757" t="s">
        <v>96</v>
      </c>
      <c r="C3757" t="s">
        <v>215</v>
      </c>
      <c r="D3757" t="s">
        <v>831</v>
      </c>
      <c r="E3757" t="s">
        <v>75</v>
      </c>
      <c r="F3757">
        <v>65074</v>
      </c>
    </row>
    <row r="3758" spans="1:6">
      <c r="A3758" t="s">
        <v>828</v>
      </c>
      <c r="B3758" t="s">
        <v>96</v>
      </c>
      <c r="C3758" t="s">
        <v>215</v>
      </c>
      <c r="D3758" t="s">
        <v>831</v>
      </c>
      <c r="E3758" t="s">
        <v>802</v>
      </c>
      <c r="F3758">
        <v>13471</v>
      </c>
    </row>
    <row r="3759" spans="1:6">
      <c r="A3759" t="s">
        <v>828</v>
      </c>
      <c r="B3759" t="s">
        <v>96</v>
      </c>
      <c r="C3759" t="s">
        <v>215</v>
      </c>
      <c r="D3759" t="s">
        <v>831</v>
      </c>
      <c r="E3759" t="s">
        <v>71</v>
      </c>
      <c r="F3759">
        <v>20075</v>
      </c>
    </row>
    <row r="3760" spans="1:6">
      <c r="A3760" t="s">
        <v>828</v>
      </c>
      <c r="B3760" t="s">
        <v>96</v>
      </c>
      <c r="C3760" t="s">
        <v>215</v>
      </c>
      <c r="D3760" t="s">
        <v>831</v>
      </c>
      <c r="E3760" t="s">
        <v>73</v>
      </c>
      <c r="F3760">
        <v>7436</v>
      </c>
    </row>
    <row r="3761" spans="1:6">
      <c r="A3761" t="s">
        <v>828</v>
      </c>
      <c r="B3761" t="s">
        <v>96</v>
      </c>
      <c r="C3761" t="s">
        <v>215</v>
      </c>
      <c r="D3761" t="s">
        <v>831</v>
      </c>
      <c r="E3761" t="s">
        <v>800</v>
      </c>
      <c r="F3761">
        <v>303</v>
      </c>
    </row>
    <row r="3762" spans="1:6">
      <c r="A3762" t="s">
        <v>828</v>
      </c>
      <c r="B3762" t="s">
        <v>96</v>
      </c>
      <c r="C3762" t="s">
        <v>215</v>
      </c>
      <c r="D3762" t="s">
        <v>830</v>
      </c>
      <c r="E3762" t="s">
        <v>70</v>
      </c>
      <c r="F3762">
        <v>998191</v>
      </c>
    </row>
    <row r="3763" spans="1:6">
      <c r="A3763" t="s">
        <v>828</v>
      </c>
      <c r="B3763" t="s">
        <v>96</v>
      </c>
      <c r="C3763" t="s">
        <v>215</v>
      </c>
      <c r="D3763" t="s">
        <v>830</v>
      </c>
      <c r="E3763" t="s">
        <v>72</v>
      </c>
      <c r="F3763">
        <v>350006</v>
      </c>
    </row>
    <row r="3764" spans="1:6">
      <c r="A3764" t="s">
        <v>828</v>
      </c>
      <c r="B3764" t="s">
        <v>96</v>
      </c>
      <c r="C3764" t="s">
        <v>215</v>
      </c>
      <c r="D3764" t="s">
        <v>830</v>
      </c>
      <c r="E3764" t="s">
        <v>804</v>
      </c>
      <c r="F3764">
        <v>219918</v>
      </c>
    </row>
    <row r="3765" spans="1:6">
      <c r="A3765" t="s">
        <v>828</v>
      </c>
      <c r="B3765" t="s">
        <v>96</v>
      </c>
      <c r="C3765" t="s">
        <v>215</v>
      </c>
      <c r="D3765" t="s">
        <v>830</v>
      </c>
      <c r="E3765" t="s">
        <v>803</v>
      </c>
      <c r="F3765">
        <v>197323</v>
      </c>
    </row>
    <row r="3766" spans="1:6">
      <c r="A3766" t="s">
        <v>828</v>
      </c>
      <c r="B3766" t="s">
        <v>96</v>
      </c>
      <c r="C3766" t="s">
        <v>215</v>
      </c>
      <c r="D3766" t="s">
        <v>830</v>
      </c>
      <c r="E3766" t="s">
        <v>78</v>
      </c>
      <c r="F3766">
        <v>125777</v>
      </c>
    </row>
    <row r="3767" spans="1:6">
      <c r="A3767" t="s">
        <v>828</v>
      </c>
      <c r="B3767" t="s">
        <v>96</v>
      </c>
      <c r="C3767" t="s">
        <v>215</v>
      </c>
      <c r="D3767" t="s">
        <v>830</v>
      </c>
      <c r="E3767" t="s">
        <v>75</v>
      </c>
      <c r="F3767">
        <v>66537</v>
      </c>
    </row>
    <row r="3768" spans="1:6">
      <c r="A3768" t="s">
        <v>828</v>
      </c>
      <c r="B3768" t="s">
        <v>96</v>
      </c>
      <c r="C3768" t="s">
        <v>215</v>
      </c>
      <c r="D3768" t="s">
        <v>830</v>
      </c>
      <c r="E3768" t="s">
        <v>802</v>
      </c>
      <c r="F3768">
        <v>13688</v>
      </c>
    </row>
    <row r="3769" spans="1:6">
      <c r="A3769" t="s">
        <v>828</v>
      </c>
      <c r="B3769" t="s">
        <v>96</v>
      </c>
      <c r="C3769" t="s">
        <v>215</v>
      </c>
      <c r="D3769" t="s">
        <v>830</v>
      </c>
      <c r="E3769" t="s">
        <v>71</v>
      </c>
      <c r="F3769">
        <v>18360</v>
      </c>
    </row>
    <row r="3770" spans="1:6">
      <c r="A3770" t="s">
        <v>828</v>
      </c>
      <c r="B3770" t="s">
        <v>96</v>
      </c>
      <c r="C3770" t="s">
        <v>215</v>
      </c>
      <c r="D3770" t="s">
        <v>830</v>
      </c>
      <c r="E3770" t="s">
        <v>73</v>
      </c>
      <c r="F3770">
        <v>6383</v>
      </c>
    </row>
    <row r="3771" spans="1:6">
      <c r="A3771" t="s">
        <v>828</v>
      </c>
      <c r="B3771" t="s">
        <v>96</v>
      </c>
      <c r="C3771" t="s">
        <v>215</v>
      </c>
      <c r="D3771" t="s">
        <v>830</v>
      </c>
      <c r="E3771" t="s">
        <v>800</v>
      </c>
      <c r="F3771">
        <v>199</v>
      </c>
    </row>
    <row r="3772" spans="1:6">
      <c r="A3772" t="s">
        <v>828</v>
      </c>
      <c r="B3772" t="s">
        <v>96</v>
      </c>
      <c r="C3772" t="s">
        <v>215</v>
      </c>
      <c r="D3772" t="s">
        <v>845</v>
      </c>
      <c r="E3772" t="s">
        <v>70</v>
      </c>
      <c r="F3772">
        <v>1067413</v>
      </c>
    </row>
    <row r="3773" spans="1:6">
      <c r="A3773" t="s">
        <v>828</v>
      </c>
      <c r="B3773" t="s">
        <v>96</v>
      </c>
      <c r="C3773" t="s">
        <v>215</v>
      </c>
      <c r="D3773" t="s">
        <v>845</v>
      </c>
      <c r="E3773" t="s">
        <v>72</v>
      </c>
      <c r="F3773">
        <v>357544</v>
      </c>
    </row>
    <row r="3774" spans="1:6">
      <c r="A3774" t="s">
        <v>828</v>
      </c>
      <c r="B3774" t="s">
        <v>96</v>
      </c>
      <c r="C3774" t="s">
        <v>215</v>
      </c>
      <c r="D3774" t="s">
        <v>845</v>
      </c>
      <c r="E3774" t="s">
        <v>804</v>
      </c>
      <c r="F3774">
        <v>233596</v>
      </c>
    </row>
    <row r="3775" spans="1:6">
      <c r="A3775" t="s">
        <v>828</v>
      </c>
      <c r="B3775" t="s">
        <v>96</v>
      </c>
      <c r="C3775" t="s">
        <v>215</v>
      </c>
      <c r="D3775" t="s">
        <v>845</v>
      </c>
      <c r="E3775" t="s">
        <v>803</v>
      </c>
      <c r="F3775">
        <v>215056</v>
      </c>
    </row>
    <row r="3776" spans="1:6">
      <c r="A3776" t="s">
        <v>828</v>
      </c>
      <c r="B3776" t="s">
        <v>96</v>
      </c>
      <c r="C3776" t="s">
        <v>215</v>
      </c>
      <c r="D3776" t="s">
        <v>845</v>
      </c>
      <c r="E3776" t="s">
        <v>78</v>
      </c>
      <c r="F3776">
        <v>140288</v>
      </c>
    </row>
    <row r="3777" spans="1:6">
      <c r="A3777" t="s">
        <v>828</v>
      </c>
      <c r="B3777" t="s">
        <v>96</v>
      </c>
      <c r="C3777" t="s">
        <v>215</v>
      </c>
      <c r="D3777" t="s">
        <v>845</v>
      </c>
      <c r="E3777" t="s">
        <v>75</v>
      </c>
      <c r="F3777">
        <v>78807</v>
      </c>
    </row>
    <row r="3778" spans="1:6">
      <c r="A3778" t="s">
        <v>828</v>
      </c>
      <c r="B3778" t="s">
        <v>96</v>
      </c>
      <c r="C3778" t="s">
        <v>215</v>
      </c>
      <c r="D3778" t="s">
        <v>845</v>
      </c>
      <c r="E3778" t="s">
        <v>802</v>
      </c>
      <c r="F3778">
        <v>17041</v>
      </c>
    </row>
    <row r="3779" spans="1:6">
      <c r="A3779" t="s">
        <v>828</v>
      </c>
      <c r="B3779" t="s">
        <v>96</v>
      </c>
      <c r="C3779" t="s">
        <v>215</v>
      </c>
      <c r="D3779" t="s">
        <v>845</v>
      </c>
      <c r="E3779" t="s">
        <v>71</v>
      </c>
      <c r="F3779">
        <v>18524</v>
      </c>
    </row>
    <row r="3780" spans="1:6">
      <c r="A3780" t="s">
        <v>828</v>
      </c>
      <c r="B3780" t="s">
        <v>96</v>
      </c>
      <c r="C3780" t="s">
        <v>215</v>
      </c>
      <c r="D3780" t="s">
        <v>845</v>
      </c>
      <c r="E3780" t="s">
        <v>73</v>
      </c>
      <c r="F3780">
        <v>6379</v>
      </c>
    </row>
    <row r="3781" spans="1:6">
      <c r="A3781" t="s">
        <v>828</v>
      </c>
      <c r="B3781" t="s">
        <v>96</v>
      </c>
      <c r="C3781" t="s">
        <v>215</v>
      </c>
      <c r="D3781" t="s">
        <v>845</v>
      </c>
      <c r="E3781" t="s">
        <v>800</v>
      </c>
      <c r="F3781">
        <v>178</v>
      </c>
    </row>
    <row r="3782" spans="1:6">
      <c r="A3782" t="s">
        <v>828</v>
      </c>
      <c r="B3782" t="s">
        <v>96</v>
      </c>
      <c r="C3782" t="s">
        <v>215</v>
      </c>
      <c r="D3782" t="s">
        <v>844</v>
      </c>
      <c r="E3782" t="s">
        <v>70</v>
      </c>
      <c r="F3782">
        <v>1141930</v>
      </c>
    </row>
    <row r="3783" spans="1:6">
      <c r="A3783" t="s">
        <v>828</v>
      </c>
      <c r="B3783" t="s">
        <v>96</v>
      </c>
      <c r="C3783" t="s">
        <v>215</v>
      </c>
      <c r="D3783" t="s">
        <v>844</v>
      </c>
      <c r="E3783" t="s">
        <v>72</v>
      </c>
      <c r="F3783">
        <v>380322</v>
      </c>
    </row>
    <row r="3784" spans="1:6">
      <c r="A3784" t="s">
        <v>828</v>
      </c>
      <c r="B3784" t="s">
        <v>96</v>
      </c>
      <c r="C3784" t="s">
        <v>215</v>
      </c>
      <c r="D3784" t="s">
        <v>844</v>
      </c>
      <c r="E3784" t="s">
        <v>804</v>
      </c>
      <c r="F3784">
        <v>224710</v>
      </c>
    </row>
    <row r="3785" spans="1:6">
      <c r="A3785" t="s">
        <v>828</v>
      </c>
      <c r="B3785" t="s">
        <v>96</v>
      </c>
      <c r="C3785" t="s">
        <v>215</v>
      </c>
      <c r="D3785" t="s">
        <v>844</v>
      </c>
      <c r="E3785" t="s">
        <v>803</v>
      </c>
      <c r="F3785">
        <v>228274</v>
      </c>
    </row>
    <row r="3786" spans="1:6">
      <c r="A3786" t="s">
        <v>828</v>
      </c>
      <c r="B3786" t="s">
        <v>96</v>
      </c>
      <c r="C3786" t="s">
        <v>215</v>
      </c>
      <c r="D3786" t="s">
        <v>844</v>
      </c>
      <c r="E3786" t="s">
        <v>78</v>
      </c>
      <c r="F3786">
        <v>147548</v>
      </c>
    </row>
    <row r="3787" spans="1:6">
      <c r="A3787" t="s">
        <v>828</v>
      </c>
      <c r="B3787" t="s">
        <v>96</v>
      </c>
      <c r="C3787" t="s">
        <v>215</v>
      </c>
      <c r="D3787" t="s">
        <v>844</v>
      </c>
      <c r="E3787" t="s">
        <v>75</v>
      </c>
      <c r="F3787">
        <v>109212</v>
      </c>
    </row>
    <row r="3788" spans="1:6">
      <c r="A3788" t="s">
        <v>828</v>
      </c>
      <c r="B3788" t="s">
        <v>96</v>
      </c>
      <c r="C3788" t="s">
        <v>215</v>
      </c>
      <c r="D3788" t="s">
        <v>844</v>
      </c>
      <c r="E3788" t="s">
        <v>802</v>
      </c>
      <c r="F3788">
        <v>26377</v>
      </c>
    </row>
    <row r="3789" spans="1:6">
      <c r="A3789" t="s">
        <v>828</v>
      </c>
      <c r="B3789" t="s">
        <v>96</v>
      </c>
      <c r="C3789" t="s">
        <v>215</v>
      </c>
      <c r="D3789" t="s">
        <v>844</v>
      </c>
      <c r="E3789" t="s">
        <v>71</v>
      </c>
      <c r="F3789">
        <v>18649</v>
      </c>
    </row>
    <row r="3790" spans="1:6">
      <c r="A3790" t="s">
        <v>828</v>
      </c>
      <c r="B3790" t="s">
        <v>96</v>
      </c>
      <c r="C3790" t="s">
        <v>215</v>
      </c>
      <c r="D3790" t="s">
        <v>844</v>
      </c>
      <c r="E3790" t="s">
        <v>73</v>
      </c>
      <c r="F3790">
        <v>6653</v>
      </c>
    </row>
    <row r="3791" spans="1:6">
      <c r="A3791" t="s">
        <v>828</v>
      </c>
      <c r="B3791" t="s">
        <v>96</v>
      </c>
      <c r="C3791" t="s">
        <v>215</v>
      </c>
      <c r="D3791" t="s">
        <v>844</v>
      </c>
      <c r="E3791" t="s">
        <v>800</v>
      </c>
      <c r="F3791">
        <v>185</v>
      </c>
    </row>
    <row r="3792" spans="1:6">
      <c r="A3792" t="s">
        <v>828</v>
      </c>
      <c r="B3792" t="s">
        <v>96</v>
      </c>
      <c r="C3792" t="s">
        <v>215</v>
      </c>
      <c r="D3792" t="s">
        <v>843</v>
      </c>
      <c r="E3792" t="s">
        <v>70</v>
      </c>
      <c r="F3792">
        <v>1038644</v>
      </c>
    </row>
    <row r="3793" spans="1:6">
      <c r="A3793" t="s">
        <v>828</v>
      </c>
      <c r="B3793" t="s">
        <v>96</v>
      </c>
      <c r="C3793" t="s">
        <v>215</v>
      </c>
      <c r="D3793" t="s">
        <v>843</v>
      </c>
      <c r="E3793" t="s">
        <v>72</v>
      </c>
      <c r="F3793">
        <v>341029</v>
      </c>
    </row>
    <row r="3794" spans="1:6">
      <c r="A3794" t="s">
        <v>828</v>
      </c>
      <c r="B3794" t="s">
        <v>96</v>
      </c>
      <c r="C3794" t="s">
        <v>215</v>
      </c>
      <c r="D3794" t="s">
        <v>843</v>
      </c>
      <c r="E3794" t="s">
        <v>804</v>
      </c>
      <c r="F3794">
        <v>192311</v>
      </c>
    </row>
    <row r="3795" spans="1:6">
      <c r="A3795" t="s">
        <v>828</v>
      </c>
      <c r="B3795" t="s">
        <v>96</v>
      </c>
      <c r="C3795" t="s">
        <v>215</v>
      </c>
      <c r="D3795" t="s">
        <v>843</v>
      </c>
      <c r="E3795" t="s">
        <v>803</v>
      </c>
      <c r="F3795">
        <v>213629</v>
      </c>
    </row>
    <row r="3796" spans="1:6">
      <c r="A3796" t="s">
        <v>828</v>
      </c>
      <c r="B3796" t="s">
        <v>96</v>
      </c>
      <c r="C3796" t="s">
        <v>215</v>
      </c>
      <c r="D3796" t="s">
        <v>843</v>
      </c>
      <c r="E3796" t="s">
        <v>78</v>
      </c>
      <c r="F3796">
        <v>136183</v>
      </c>
    </row>
    <row r="3797" spans="1:6">
      <c r="A3797" t="s">
        <v>828</v>
      </c>
      <c r="B3797" t="s">
        <v>96</v>
      </c>
      <c r="C3797" t="s">
        <v>215</v>
      </c>
      <c r="D3797" t="s">
        <v>843</v>
      </c>
      <c r="E3797" t="s">
        <v>75</v>
      </c>
      <c r="F3797">
        <v>107908</v>
      </c>
    </row>
    <row r="3798" spans="1:6">
      <c r="A3798" t="s">
        <v>828</v>
      </c>
      <c r="B3798" t="s">
        <v>96</v>
      </c>
      <c r="C3798" t="s">
        <v>215</v>
      </c>
      <c r="D3798" t="s">
        <v>843</v>
      </c>
      <c r="E3798" t="s">
        <v>802</v>
      </c>
      <c r="F3798">
        <v>24169</v>
      </c>
    </row>
    <row r="3799" spans="1:6">
      <c r="A3799" t="s">
        <v>828</v>
      </c>
      <c r="B3799" t="s">
        <v>96</v>
      </c>
      <c r="C3799" t="s">
        <v>215</v>
      </c>
      <c r="D3799" t="s">
        <v>843</v>
      </c>
      <c r="E3799" t="s">
        <v>71</v>
      </c>
      <c r="F3799">
        <v>18384</v>
      </c>
    </row>
    <row r="3800" spans="1:6">
      <c r="A3800" t="s">
        <v>828</v>
      </c>
      <c r="B3800" t="s">
        <v>96</v>
      </c>
      <c r="C3800" t="s">
        <v>215</v>
      </c>
      <c r="D3800" t="s">
        <v>843</v>
      </c>
      <c r="E3800" t="s">
        <v>73</v>
      </c>
      <c r="F3800">
        <v>4845</v>
      </c>
    </row>
    <row r="3801" spans="1:6">
      <c r="A3801" t="s">
        <v>828</v>
      </c>
      <c r="B3801" t="s">
        <v>96</v>
      </c>
      <c r="C3801" t="s">
        <v>215</v>
      </c>
      <c r="D3801" t="s">
        <v>843</v>
      </c>
      <c r="E3801" t="s">
        <v>800</v>
      </c>
      <c r="F3801">
        <v>186</v>
      </c>
    </row>
    <row r="3802" spans="1:6">
      <c r="A3802" t="s">
        <v>828</v>
      </c>
      <c r="B3802" t="s">
        <v>96</v>
      </c>
      <c r="C3802" t="s">
        <v>215</v>
      </c>
      <c r="D3802" t="s">
        <v>842</v>
      </c>
      <c r="E3802" t="s">
        <v>70</v>
      </c>
      <c r="F3802">
        <v>795743</v>
      </c>
    </row>
    <row r="3803" spans="1:6">
      <c r="A3803" t="s">
        <v>828</v>
      </c>
      <c r="B3803" t="s">
        <v>96</v>
      </c>
      <c r="C3803" t="s">
        <v>215</v>
      </c>
      <c r="D3803" t="s">
        <v>842</v>
      </c>
      <c r="E3803" t="s">
        <v>72</v>
      </c>
      <c r="F3803">
        <v>266133</v>
      </c>
    </row>
    <row r="3804" spans="1:6">
      <c r="A3804" t="s">
        <v>828</v>
      </c>
      <c r="B3804" t="s">
        <v>96</v>
      </c>
      <c r="C3804" t="s">
        <v>215</v>
      </c>
      <c r="D3804" t="s">
        <v>842</v>
      </c>
      <c r="E3804" t="s">
        <v>804</v>
      </c>
      <c r="F3804">
        <v>143256</v>
      </c>
    </row>
    <row r="3805" spans="1:6">
      <c r="A3805" t="s">
        <v>828</v>
      </c>
      <c r="B3805" t="s">
        <v>96</v>
      </c>
      <c r="C3805" t="s">
        <v>215</v>
      </c>
      <c r="D3805" t="s">
        <v>842</v>
      </c>
      <c r="E3805" t="s">
        <v>803</v>
      </c>
      <c r="F3805">
        <v>163628</v>
      </c>
    </row>
    <row r="3806" spans="1:6">
      <c r="A3806" t="s">
        <v>828</v>
      </c>
      <c r="B3806" t="s">
        <v>96</v>
      </c>
      <c r="C3806" t="s">
        <v>215</v>
      </c>
      <c r="D3806" t="s">
        <v>842</v>
      </c>
      <c r="E3806" t="s">
        <v>78</v>
      </c>
      <c r="F3806">
        <v>102432</v>
      </c>
    </row>
    <row r="3807" spans="1:6">
      <c r="A3807" t="s">
        <v>828</v>
      </c>
      <c r="B3807" t="s">
        <v>96</v>
      </c>
      <c r="C3807" t="s">
        <v>215</v>
      </c>
      <c r="D3807" t="s">
        <v>842</v>
      </c>
      <c r="E3807" t="s">
        <v>75</v>
      </c>
      <c r="F3807">
        <v>85562</v>
      </c>
    </row>
    <row r="3808" spans="1:6">
      <c r="A3808" t="s">
        <v>828</v>
      </c>
      <c r="B3808" t="s">
        <v>96</v>
      </c>
      <c r="C3808" t="s">
        <v>215</v>
      </c>
      <c r="D3808" t="s">
        <v>842</v>
      </c>
      <c r="E3808" t="s">
        <v>802</v>
      </c>
      <c r="F3808">
        <v>18509</v>
      </c>
    </row>
    <row r="3809" spans="1:6">
      <c r="A3809" t="s">
        <v>828</v>
      </c>
      <c r="B3809" t="s">
        <v>96</v>
      </c>
      <c r="C3809" t="s">
        <v>215</v>
      </c>
      <c r="D3809" t="s">
        <v>842</v>
      </c>
      <c r="E3809" t="s">
        <v>71</v>
      </c>
      <c r="F3809">
        <v>13407</v>
      </c>
    </row>
    <row r="3810" spans="1:6">
      <c r="A3810" t="s">
        <v>828</v>
      </c>
      <c r="B3810" t="s">
        <v>96</v>
      </c>
      <c r="C3810" t="s">
        <v>215</v>
      </c>
      <c r="D3810" t="s">
        <v>842</v>
      </c>
      <c r="E3810" t="s">
        <v>73</v>
      </c>
      <c r="F3810">
        <v>2688</v>
      </c>
    </row>
    <row r="3811" spans="1:6">
      <c r="A3811" t="s">
        <v>828</v>
      </c>
      <c r="B3811" t="s">
        <v>96</v>
      </c>
      <c r="C3811" t="s">
        <v>215</v>
      </c>
      <c r="D3811" t="s">
        <v>842</v>
      </c>
      <c r="E3811" t="s">
        <v>800</v>
      </c>
      <c r="F3811">
        <v>128</v>
      </c>
    </row>
    <row r="3812" spans="1:6">
      <c r="A3812" t="s">
        <v>828</v>
      </c>
      <c r="B3812" t="s">
        <v>96</v>
      </c>
      <c r="C3812" t="s">
        <v>215</v>
      </c>
      <c r="D3812" t="s">
        <v>841</v>
      </c>
      <c r="E3812" t="s">
        <v>70</v>
      </c>
      <c r="F3812">
        <v>486529</v>
      </c>
    </row>
    <row r="3813" spans="1:6">
      <c r="A3813" t="s">
        <v>828</v>
      </c>
      <c r="B3813" t="s">
        <v>96</v>
      </c>
      <c r="C3813" t="s">
        <v>215</v>
      </c>
      <c r="D3813" t="s">
        <v>841</v>
      </c>
      <c r="E3813" t="s">
        <v>72</v>
      </c>
      <c r="F3813">
        <v>162096</v>
      </c>
    </row>
    <row r="3814" spans="1:6">
      <c r="A3814" t="s">
        <v>828</v>
      </c>
      <c r="B3814" t="s">
        <v>96</v>
      </c>
      <c r="C3814" t="s">
        <v>215</v>
      </c>
      <c r="D3814" t="s">
        <v>841</v>
      </c>
      <c r="E3814" t="s">
        <v>804</v>
      </c>
      <c r="F3814">
        <v>86160</v>
      </c>
    </row>
    <row r="3815" spans="1:6">
      <c r="A3815" t="s">
        <v>828</v>
      </c>
      <c r="B3815" t="s">
        <v>96</v>
      </c>
      <c r="C3815" t="s">
        <v>215</v>
      </c>
      <c r="D3815" t="s">
        <v>841</v>
      </c>
      <c r="E3815" t="s">
        <v>803</v>
      </c>
      <c r="F3815">
        <v>101476</v>
      </c>
    </row>
    <row r="3816" spans="1:6">
      <c r="A3816" t="s">
        <v>828</v>
      </c>
      <c r="B3816" t="s">
        <v>96</v>
      </c>
      <c r="C3816" t="s">
        <v>215</v>
      </c>
      <c r="D3816" t="s">
        <v>841</v>
      </c>
      <c r="E3816" t="s">
        <v>78</v>
      </c>
      <c r="F3816">
        <v>62882</v>
      </c>
    </row>
    <row r="3817" spans="1:6">
      <c r="A3817" t="s">
        <v>828</v>
      </c>
      <c r="B3817" t="s">
        <v>96</v>
      </c>
      <c r="C3817" t="s">
        <v>215</v>
      </c>
      <c r="D3817" t="s">
        <v>841</v>
      </c>
      <c r="E3817" t="s">
        <v>75</v>
      </c>
      <c r="F3817">
        <v>53480</v>
      </c>
    </row>
    <row r="3818" spans="1:6">
      <c r="A3818" t="s">
        <v>828</v>
      </c>
      <c r="B3818" t="s">
        <v>96</v>
      </c>
      <c r="C3818" t="s">
        <v>215</v>
      </c>
      <c r="D3818" t="s">
        <v>841</v>
      </c>
      <c r="E3818" t="s">
        <v>802</v>
      </c>
      <c r="F3818">
        <v>11160</v>
      </c>
    </row>
    <row r="3819" spans="1:6">
      <c r="A3819" t="s">
        <v>828</v>
      </c>
      <c r="B3819" t="s">
        <v>96</v>
      </c>
      <c r="C3819" t="s">
        <v>215</v>
      </c>
      <c r="D3819" t="s">
        <v>841</v>
      </c>
      <c r="E3819" t="s">
        <v>71</v>
      </c>
      <c r="F3819">
        <v>7640</v>
      </c>
    </row>
    <row r="3820" spans="1:6">
      <c r="A3820" t="s">
        <v>828</v>
      </c>
      <c r="B3820" t="s">
        <v>96</v>
      </c>
      <c r="C3820" t="s">
        <v>215</v>
      </c>
      <c r="D3820" t="s">
        <v>841</v>
      </c>
      <c r="E3820" t="s">
        <v>73</v>
      </c>
      <c r="F3820">
        <v>1579</v>
      </c>
    </row>
    <row r="3821" spans="1:6">
      <c r="A3821" t="s">
        <v>828</v>
      </c>
      <c r="B3821" t="s">
        <v>96</v>
      </c>
      <c r="C3821" t="s">
        <v>215</v>
      </c>
      <c r="D3821" t="s">
        <v>841</v>
      </c>
      <c r="E3821" t="s">
        <v>800</v>
      </c>
      <c r="F3821">
        <v>56</v>
      </c>
    </row>
    <row r="3822" spans="1:6">
      <c r="A3822" t="s">
        <v>828</v>
      </c>
      <c r="B3822" t="s">
        <v>96</v>
      </c>
      <c r="C3822" t="s">
        <v>215</v>
      </c>
      <c r="D3822" t="s">
        <v>840</v>
      </c>
      <c r="E3822" t="s">
        <v>70</v>
      </c>
      <c r="F3822">
        <v>268687</v>
      </c>
    </row>
    <row r="3823" spans="1:6">
      <c r="A3823" t="s">
        <v>828</v>
      </c>
      <c r="B3823" t="s">
        <v>96</v>
      </c>
      <c r="C3823" t="s">
        <v>215</v>
      </c>
      <c r="D3823" t="s">
        <v>840</v>
      </c>
      <c r="E3823" t="s">
        <v>72</v>
      </c>
      <c r="F3823">
        <v>90804</v>
      </c>
    </row>
    <row r="3824" spans="1:6">
      <c r="A3824" t="s">
        <v>828</v>
      </c>
      <c r="B3824" t="s">
        <v>96</v>
      </c>
      <c r="C3824" t="s">
        <v>215</v>
      </c>
      <c r="D3824" t="s">
        <v>840</v>
      </c>
      <c r="E3824" t="s">
        <v>804</v>
      </c>
      <c r="F3824">
        <v>46222</v>
      </c>
    </row>
    <row r="3825" spans="1:6">
      <c r="A3825" t="s">
        <v>828</v>
      </c>
      <c r="B3825" t="s">
        <v>96</v>
      </c>
      <c r="C3825" t="s">
        <v>215</v>
      </c>
      <c r="D3825" t="s">
        <v>840</v>
      </c>
      <c r="E3825" t="s">
        <v>803</v>
      </c>
      <c r="F3825">
        <v>54083</v>
      </c>
    </row>
    <row r="3826" spans="1:6">
      <c r="A3826" t="s">
        <v>828</v>
      </c>
      <c r="B3826" t="s">
        <v>96</v>
      </c>
      <c r="C3826" t="s">
        <v>215</v>
      </c>
      <c r="D3826" t="s">
        <v>840</v>
      </c>
      <c r="E3826" t="s">
        <v>78</v>
      </c>
      <c r="F3826">
        <v>35541</v>
      </c>
    </row>
    <row r="3827" spans="1:6">
      <c r="A3827" t="s">
        <v>828</v>
      </c>
      <c r="B3827" t="s">
        <v>96</v>
      </c>
      <c r="C3827" t="s">
        <v>215</v>
      </c>
      <c r="D3827" t="s">
        <v>840</v>
      </c>
      <c r="E3827" t="s">
        <v>75</v>
      </c>
      <c r="F3827">
        <v>31401</v>
      </c>
    </row>
    <row r="3828" spans="1:6">
      <c r="A3828" t="s">
        <v>828</v>
      </c>
      <c r="B3828" t="s">
        <v>96</v>
      </c>
      <c r="C3828" t="s">
        <v>215</v>
      </c>
      <c r="D3828" t="s">
        <v>840</v>
      </c>
      <c r="E3828" t="s">
        <v>802</v>
      </c>
      <c r="F3828">
        <v>5957</v>
      </c>
    </row>
    <row r="3829" spans="1:6">
      <c r="A3829" t="s">
        <v>828</v>
      </c>
      <c r="B3829" t="s">
        <v>96</v>
      </c>
      <c r="C3829" t="s">
        <v>215</v>
      </c>
      <c r="D3829" t="s">
        <v>840</v>
      </c>
      <c r="E3829" t="s">
        <v>71</v>
      </c>
      <c r="F3829">
        <v>4066</v>
      </c>
    </row>
    <row r="3830" spans="1:6">
      <c r="A3830" t="s">
        <v>828</v>
      </c>
      <c r="B3830" t="s">
        <v>96</v>
      </c>
      <c r="C3830" t="s">
        <v>215</v>
      </c>
      <c r="D3830" t="s">
        <v>840</v>
      </c>
      <c r="E3830" t="s">
        <v>73</v>
      </c>
      <c r="F3830">
        <v>563</v>
      </c>
    </row>
    <row r="3831" spans="1:6">
      <c r="A3831" t="s">
        <v>828</v>
      </c>
      <c r="B3831" t="s">
        <v>96</v>
      </c>
      <c r="C3831" t="s">
        <v>215</v>
      </c>
      <c r="D3831" t="s">
        <v>840</v>
      </c>
      <c r="E3831" t="s">
        <v>800</v>
      </c>
      <c r="F3831">
        <v>50</v>
      </c>
    </row>
    <row r="3832" spans="1:6">
      <c r="A3832" t="s">
        <v>828</v>
      </c>
      <c r="B3832" t="s">
        <v>96</v>
      </c>
      <c r="C3832" t="s">
        <v>215</v>
      </c>
      <c r="D3832" t="s">
        <v>839</v>
      </c>
      <c r="E3832" t="s">
        <v>70</v>
      </c>
      <c r="F3832">
        <v>128607</v>
      </c>
    </row>
    <row r="3833" spans="1:6">
      <c r="A3833" t="s">
        <v>828</v>
      </c>
      <c r="B3833" t="s">
        <v>96</v>
      </c>
      <c r="C3833" t="s">
        <v>215</v>
      </c>
      <c r="D3833" t="s">
        <v>839</v>
      </c>
      <c r="E3833" t="s">
        <v>72</v>
      </c>
      <c r="F3833">
        <v>43700</v>
      </c>
    </row>
    <row r="3834" spans="1:6">
      <c r="A3834" t="s">
        <v>828</v>
      </c>
      <c r="B3834" t="s">
        <v>96</v>
      </c>
      <c r="C3834" t="s">
        <v>215</v>
      </c>
      <c r="D3834" t="s">
        <v>839</v>
      </c>
      <c r="E3834" t="s">
        <v>804</v>
      </c>
      <c r="F3834">
        <v>22504</v>
      </c>
    </row>
    <row r="3835" spans="1:6">
      <c r="A3835" t="s">
        <v>828</v>
      </c>
      <c r="B3835" t="s">
        <v>96</v>
      </c>
      <c r="C3835" t="s">
        <v>215</v>
      </c>
      <c r="D3835" t="s">
        <v>839</v>
      </c>
      <c r="E3835" t="s">
        <v>803</v>
      </c>
      <c r="F3835">
        <v>24821</v>
      </c>
    </row>
    <row r="3836" spans="1:6">
      <c r="A3836" t="s">
        <v>828</v>
      </c>
      <c r="B3836" t="s">
        <v>96</v>
      </c>
      <c r="C3836" t="s">
        <v>215</v>
      </c>
      <c r="D3836" t="s">
        <v>839</v>
      </c>
      <c r="E3836" t="s">
        <v>78</v>
      </c>
      <c r="F3836">
        <v>17004</v>
      </c>
    </row>
    <row r="3837" spans="1:6">
      <c r="A3837" t="s">
        <v>828</v>
      </c>
      <c r="B3837" t="s">
        <v>96</v>
      </c>
      <c r="C3837" t="s">
        <v>215</v>
      </c>
      <c r="D3837" t="s">
        <v>839</v>
      </c>
      <c r="E3837" t="s">
        <v>75</v>
      </c>
      <c r="F3837">
        <v>15398</v>
      </c>
    </row>
    <row r="3838" spans="1:6">
      <c r="A3838" t="s">
        <v>828</v>
      </c>
      <c r="B3838" t="s">
        <v>96</v>
      </c>
      <c r="C3838" t="s">
        <v>215</v>
      </c>
      <c r="D3838" t="s">
        <v>839</v>
      </c>
      <c r="E3838" t="s">
        <v>802</v>
      </c>
      <c r="F3838">
        <v>2894</v>
      </c>
    </row>
    <row r="3839" spans="1:6">
      <c r="A3839" t="s">
        <v>828</v>
      </c>
      <c r="B3839" t="s">
        <v>96</v>
      </c>
      <c r="C3839" t="s">
        <v>215</v>
      </c>
      <c r="D3839" t="s">
        <v>839</v>
      </c>
      <c r="E3839" t="s">
        <v>71</v>
      </c>
      <c r="F3839">
        <v>2107</v>
      </c>
    </row>
    <row r="3840" spans="1:6">
      <c r="A3840" t="s">
        <v>828</v>
      </c>
      <c r="B3840" t="s">
        <v>96</v>
      </c>
      <c r="C3840" t="s">
        <v>215</v>
      </c>
      <c r="D3840" t="s">
        <v>839</v>
      </c>
      <c r="E3840" t="s">
        <v>73</v>
      </c>
      <c r="F3840">
        <v>171</v>
      </c>
    </row>
    <row r="3841" spans="1:6">
      <c r="A3841" t="s">
        <v>828</v>
      </c>
      <c r="B3841" t="s">
        <v>96</v>
      </c>
      <c r="C3841" t="s">
        <v>215</v>
      </c>
      <c r="D3841" t="s">
        <v>839</v>
      </c>
      <c r="E3841" t="s">
        <v>800</v>
      </c>
      <c r="F3841">
        <v>8</v>
      </c>
    </row>
    <row r="3842" spans="1:6">
      <c r="A3842" t="s">
        <v>828</v>
      </c>
      <c r="B3842" t="s">
        <v>96</v>
      </c>
      <c r="C3842" t="s">
        <v>215</v>
      </c>
      <c r="D3842" t="s">
        <v>838</v>
      </c>
      <c r="E3842" t="s">
        <v>70</v>
      </c>
      <c r="F3842">
        <v>33184</v>
      </c>
    </row>
    <row r="3843" spans="1:6">
      <c r="A3843" t="s">
        <v>828</v>
      </c>
      <c r="B3843" t="s">
        <v>96</v>
      </c>
      <c r="C3843" t="s">
        <v>215</v>
      </c>
      <c r="D3843" t="s">
        <v>838</v>
      </c>
      <c r="E3843" t="s">
        <v>72</v>
      </c>
      <c r="F3843">
        <v>11545</v>
      </c>
    </row>
    <row r="3844" spans="1:6">
      <c r="A3844" t="s">
        <v>828</v>
      </c>
      <c r="B3844" t="s">
        <v>96</v>
      </c>
      <c r="C3844" t="s">
        <v>215</v>
      </c>
      <c r="D3844" t="s">
        <v>838</v>
      </c>
      <c r="E3844" t="s">
        <v>804</v>
      </c>
      <c r="F3844">
        <v>6171</v>
      </c>
    </row>
    <row r="3845" spans="1:6">
      <c r="A3845" t="s">
        <v>828</v>
      </c>
      <c r="B3845" t="s">
        <v>96</v>
      </c>
      <c r="C3845" t="s">
        <v>215</v>
      </c>
      <c r="D3845" t="s">
        <v>838</v>
      </c>
      <c r="E3845" t="s">
        <v>803</v>
      </c>
      <c r="F3845">
        <v>5994</v>
      </c>
    </row>
    <row r="3846" spans="1:6">
      <c r="A3846" t="s">
        <v>828</v>
      </c>
      <c r="B3846" t="s">
        <v>96</v>
      </c>
      <c r="C3846" t="s">
        <v>215</v>
      </c>
      <c r="D3846" t="s">
        <v>838</v>
      </c>
      <c r="E3846" t="s">
        <v>78</v>
      </c>
      <c r="F3846">
        <v>4311</v>
      </c>
    </row>
    <row r="3847" spans="1:6">
      <c r="A3847" t="s">
        <v>828</v>
      </c>
      <c r="B3847" t="s">
        <v>96</v>
      </c>
      <c r="C3847" t="s">
        <v>215</v>
      </c>
      <c r="D3847" t="s">
        <v>838</v>
      </c>
      <c r="E3847" t="s">
        <v>75</v>
      </c>
      <c r="F3847">
        <v>3864</v>
      </c>
    </row>
    <row r="3848" spans="1:6">
      <c r="A3848" t="s">
        <v>828</v>
      </c>
      <c r="B3848" t="s">
        <v>96</v>
      </c>
      <c r="C3848" t="s">
        <v>215</v>
      </c>
      <c r="D3848" t="s">
        <v>838</v>
      </c>
      <c r="E3848" t="s">
        <v>802</v>
      </c>
      <c r="F3848">
        <v>708</v>
      </c>
    </row>
    <row r="3849" spans="1:6">
      <c r="A3849" t="s">
        <v>828</v>
      </c>
      <c r="B3849" t="s">
        <v>96</v>
      </c>
      <c r="C3849" t="s">
        <v>215</v>
      </c>
      <c r="D3849" t="s">
        <v>838</v>
      </c>
      <c r="E3849" t="s">
        <v>71</v>
      </c>
      <c r="F3849">
        <v>547</v>
      </c>
    </row>
    <row r="3850" spans="1:6">
      <c r="A3850" t="s">
        <v>828</v>
      </c>
      <c r="B3850" t="s">
        <v>96</v>
      </c>
      <c r="C3850" t="s">
        <v>215</v>
      </c>
      <c r="D3850" t="s">
        <v>838</v>
      </c>
      <c r="E3850" t="s">
        <v>73</v>
      </c>
      <c r="F3850">
        <v>38</v>
      </c>
    </row>
    <row r="3851" spans="1:6">
      <c r="A3851" t="s">
        <v>828</v>
      </c>
      <c r="B3851" t="s">
        <v>96</v>
      </c>
      <c r="C3851" t="s">
        <v>215</v>
      </c>
      <c r="D3851" t="s">
        <v>838</v>
      </c>
      <c r="E3851" t="s">
        <v>800</v>
      </c>
      <c r="F3851">
        <v>6</v>
      </c>
    </row>
    <row r="3852" spans="1:6">
      <c r="A3852" t="s">
        <v>828</v>
      </c>
      <c r="B3852" t="s">
        <v>96</v>
      </c>
      <c r="C3852" t="s">
        <v>215</v>
      </c>
      <c r="D3852" t="s">
        <v>837</v>
      </c>
      <c r="E3852" t="s">
        <v>70</v>
      </c>
      <c r="F3852">
        <v>3142</v>
      </c>
    </row>
    <row r="3853" spans="1:6">
      <c r="A3853" t="s">
        <v>828</v>
      </c>
      <c r="B3853" t="s">
        <v>96</v>
      </c>
      <c r="C3853" t="s">
        <v>215</v>
      </c>
      <c r="D3853" t="s">
        <v>837</v>
      </c>
      <c r="E3853" t="s">
        <v>72</v>
      </c>
      <c r="F3853">
        <v>1180</v>
      </c>
    </row>
    <row r="3854" spans="1:6">
      <c r="A3854" t="s">
        <v>828</v>
      </c>
      <c r="B3854" t="s">
        <v>96</v>
      </c>
      <c r="C3854" t="s">
        <v>215</v>
      </c>
      <c r="D3854" t="s">
        <v>837</v>
      </c>
      <c r="E3854" t="s">
        <v>804</v>
      </c>
      <c r="F3854">
        <v>607</v>
      </c>
    </row>
    <row r="3855" spans="1:6">
      <c r="A3855" t="s">
        <v>828</v>
      </c>
      <c r="B3855" t="s">
        <v>96</v>
      </c>
      <c r="C3855" t="s">
        <v>215</v>
      </c>
      <c r="D3855" t="s">
        <v>837</v>
      </c>
      <c r="E3855" t="s">
        <v>803</v>
      </c>
      <c r="F3855">
        <v>549</v>
      </c>
    </row>
    <row r="3856" spans="1:6">
      <c r="A3856" t="s">
        <v>828</v>
      </c>
      <c r="B3856" t="s">
        <v>96</v>
      </c>
      <c r="C3856" t="s">
        <v>215</v>
      </c>
      <c r="D3856" t="s">
        <v>837</v>
      </c>
      <c r="E3856" t="s">
        <v>78</v>
      </c>
      <c r="F3856">
        <v>316</v>
      </c>
    </row>
    <row r="3857" spans="1:6">
      <c r="A3857" t="s">
        <v>828</v>
      </c>
      <c r="B3857" t="s">
        <v>96</v>
      </c>
      <c r="C3857" t="s">
        <v>215</v>
      </c>
      <c r="D3857" t="s">
        <v>837</v>
      </c>
      <c r="E3857" t="s">
        <v>75</v>
      </c>
      <c r="F3857">
        <v>359</v>
      </c>
    </row>
    <row r="3858" spans="1:6">
      <c r="A3858" t="s">
        <v>828</v>
      </c>
      <c r="B3858" t="s">
        <v>96</v>
      </c>
      <c r="C3858" t="s">
        <v>215</v>
      </c>
      <c r="D3858" t="s">
        <v>837</v>
      </c>
      <c r="E3858" t="s">
        <v>802</v>
      </c>
      <c r="F3858">
        <v>80</v>
      </c>
    </row>
    <row r="3859" spans="1:6">
      <c r="A3859" t="s">
        <v>828</v>
      </c>
      <c r="B3859" t="s">
        <v>96</v>
      </c>
      <c r="C3859" t="s">
        <v>215</v>
      </c>
      <c r="D3859" t="s">
        <v>837</v>
      </c>
      <c r="E3859" t="s">
        <v>71</v>
      </c>
      <c r="F3859">
        <v>47</v>
      </c>
    </row>
    <row r="3860" spans="1:6">
      <c r="A3860" t="s">
        <v>828</v>
      </c>
      <c r="B3860" t="s">
        <v>96</v>
      </c>
      <c r="C3860" t="s">
        <v>215</v>
      </c>
      <c r="D3860" t="s">
        <v>837</v>
      </c>
      <c r="E3860" t="s">
        <v>73</v>
      </c>
      <c r="F3860">
        <v>4</v>
      </c>
    </row>
    <row r="3861" spans="1:6">
      <c r="A3861" t="s">
        <v>828</v>
      </c>
      <c r="B3861" t="s">
        <v>96</v>
      </c>
      <c r="C3861" t="s">
        <v>215</v>
      </c>
      <c r="D3861" t="s">
        <v>829</v>
      </c>
      <c r="E3861" t="s">
        <v>70</v>
      </c>
      <c r="F3861">
        <v>1073275</v>
      </c>
    </row>
    <row r="3862" spans="1:6">
      <c r="A3862" t="s">
        <v>828</v>
      </c>
      <c r="B3862" t="s">
        <v>96</v>
      </c>
      <c r="C3862" t="s">
        <v>215</v>
      </c>
      <c r="D3862" t="s">
        <v>829</v>
      </c>
      <c r="E3862" t="s">
        <v>72</v>
      </c>
      <c r="F3862">
        <v>357401</v>
      </c>
    </row>
    <row r="3863" spans="1:6">
      <c r="A3863" t="s">
        <v>828</v>
      </c>
      <c r="B3863" t="s">
        <v>96</v>
      </c>
      <c r="C3863" t="s">
        <v>215</v>
      </c>
      <c r="D3863" t="s">
        <v>829</v>
      </c>
      <c r="E3863" t="s">
        <v>804</v>
      </c>
      <c r="F3863">
        <v>229264</v>
      </c>
    </row>
    <row r="3864" spans="1:6">
      <c r="A3864" t="s">
        <v>828</v>
      </c>
      <c r="B3864" t="s">
        <v>96</v>
      </c>
      <c r="C3864" t="s">
        <v>215</v>
      </c>
      <c r="D3864" t="s">
        <v>829</v>
      </c>
      <c r="E3864" t="s">
        <v>803</v>
      </c>
      <c r="F3864">
        <v>214047</v>
      </c>
    </row>
    <row r="3865" spans="1:6">
      <c r="A3865" t="s">
        <v>828</v>
      </c>
      <c r="B3865" t="s">
        <v>96</v>
      </c>
      <c r="C3865" t="s">
        <v>215</v>
      </c>
      <c r="D3865" t="s">
        <v>829</v>
      </c>
      <c r="E3865" t="s">
        <v>78</v>
      </c>
      <c r="F3865">
        <v>141256</v>
      </c>
    </row>
    <row r="3866" spans="1:6">
      <c r="A3866" t="s">
        <v>828</v>
      </c>
      <c r="B3866" t="s">
        <v>96</v>
      </c>
      <c r="C3866" t="s">
        <v>215</v>
      </c>
      <c r="D3866" t="s">
        <v>829</v>
      </c>
      <c r="E3866" t="s">
        <v>75</v>
      </c>
      <c r="F3866">
        <v>87598</v>
      </c>
    </row>
    <row r="3867" spans="1:6">
      <c r="A3867" t="s">
        <v>828</v>
      </c>
      <c r="B3867" t="s">
        <v>96</v>
      </c>
      <c r="C3867" t="s">
        <v>215</v>
      </c>
      <c r="D3867" t="s">
        <v>829</v>
      </c>
      <c r="E3867" t="s">
        <v>802</v>
      </c>
      <c r="F3867">
        <v>19334</v>
      </c>
    </row>
    <row r="3868" spans="1:6">
      <c r="A3868" t="s">
        <v>828</v>
      </c>
      <c r="B3868" t="s">
        <v>96</v>
      </c>
      <c r="C3868" t="s">
        <v>215</v>
      </c>
      <c r="D3868" t="s">
        <v>829</v>
      </c>
      <c r="E3868" t="s">
        <v>71</v>
      </c>
      <c r="F3868">
        <v>17473</v>
      </c>
    </row>
    <row r="3869" spans="1:6">
      <c r="A3869" t="s">
        <v>828</v>
      </c>
      <c r="B3869" t="s">
        <v>96</v>
      </c>
      <c r="C3869" t="s">
        <v>215</v>
      </c>
      <c r="D3869" t="s">
        <v>829</v>
      </c>
      <c r="E3869" t="s">
        <v>73</v>
      </c>
      <c r="F3869">
        <v>6686</v>
      </c>
    </row>
    <row r="3870" spans="1:6">
      <c r="A3870" t="s">
        <v>828</v>
      </c>
      <c r="B3870" t="s">
        <v>96</v>
      </c>
      <c r="C3870" t="s">
        <v>215</v>
      </c>
      <c r="D3870" t="s">
        <v>829</v>
      </c>
      <c r="E3870" t="s">
        <v>800</v>
      </c>
      <c r="F3870">
        <v>216</v>
      </c>
    </row>
    <row r="3871" spans="1:6">
      <c r="A3871" t="s">
        <v>828</v>
      </c>
      <c r="B3871" t="s">
        <v>96</v>
      </c>
      <c r="C3871" t="s">
        <v>215</v>
      </c>
      <c r="D3871" t="s">
        <v>836</v>
      </c>
      <c r="E3871" t="s">
        <v>70</v>
      </c>
      <c r="F3871">
        <v>1185722</v>
      </c>
    </row>
    <row r="3872" spans="1:6">
      <c r="A3872" t="s">
        <v>828</v>
      </c>
      <c r="B3872" t="s">
        <v>96</v>
      </c>
      <c r="C3872" t="s">
        <v>215</v>
      </c>
      <c r="D3872" t="s">
        <v>836</v>
      </c>
      <c r="E3872" t="s">
        <v>72</v>
      </c>
      <c r="F3872">
        <v>394260</v>
      </c>
    </row>
    <row r="3873" spans="1:6">
      <c r="A3873" t="s">
        <v>828</v>
      </c>
      <c r="B3873" t="s">
        <v>96</v>
      </c>
      <c r="C3873" t="s">
        <v>215</v>
      </c>
      <c r="D3873" t="s">
        <v>836</v>
      </c>
      <c r="E3873" t="s">
        <v>804</v>
      </c>
      <c r="F3873">
        <v>242662</v>
      </c>
    </row>
    <row r="3874" spans="1:6">
      <c r="A3874" t="s">
        <v>828</v>
      </c>
      <c r="B3874" t="s">
        <v>96</v>
      </c>
      <c r="C3874" t="s">
        <v>215</v>
      </c>
      <c r="D3874" t="s">
        <v>836</v>
      </c>
      <c r="E3874" t="s">
        <v>803</v>
      </c>
      <c r="F3874">
        <v>238051</v>
      </c>
    </row>
    <row r="3875" spans="1:6">
      <c r="A3875" t="s">
        <v>828</v>
      </c>
      <c r="B3875" t="s">
        <v>96</v>
      </c>
      <c r="C3875" t="s">
        <v>215</v>
      </c>
      <c r="D3875" t="s">
        <v>836</v>
      </c>
      <c r="E3875" t="s">
        <v>78</v>
      </c>
      <c r="F3875">
        <v>153751</v>
      </c>
    </row>
    <row r="3876" spans="1:6">
      <c r="A3876" t="s">
        <v>828</v>
      </c>
      <c r="B3876" t="s">
        <v>96</v>
      </c>
      <c r="C3876" t="s">
        <v>215</v>
      </c>
      <c r="D3876" t="s">
        <v>836</v>
      </c>
      <c r="E3876" t="s">
        <v>75</v>
      </c>
      <c r="F3876">
        <v>104200</v>
      </c>
    </row>
    <row r="3877" spans="1:6">
      <c r="A3877" t="s">
        <v>828</v>
      </c>
      <c r="B3877" t="s">
        <v>96</v>
      </c>
      <c r="C3877" t="s">
        <v>215</v>
      </c>
      <c r="D3877" t="s">
        <v>836</v>
      </c>
      <c r="E3877" t="s">
        <v>802</v>
      </c>
      <c r="F3877">
        <v>25329</v>
      </c>
    </row>
    <row r="3878" spans="1:6">
      <c r="A3878" t="s">
        <v>828</v>
      </c>
      <c r="B3878" t="s">
        <v>96</v>
      </c>
      <c r="C3878" t="s">
        <v>215</v>
      </c>
      <c r="D3878" t="s">
        <v>836</v>
      </c>
      <c r="E3878" t="s">
        <v>71</v>
      </c>
      <c r="F3878">
        <v>19306</v>
      </c>
    </row>
    <row r="3879" spans="1:6">
      <c r="A3879" t="s">
        <v>828</v>
      </c>
      <c r="B3879" t="s">
        <v>96</v>
      </c>
      <c r="C3879" t="s">
        <v>215</v>
      </c>
      <c r="D3879" t="s">
        <v>836</v>
      </c>
      <c r="E3879" t="s">
        <v>73</v>
      </c>
      <c r="F3879">
        <v>7838</v>
      </c>
    </row>
    <row r="3880" spans="1:6">
      <c r="A3880" t="s">
        <v>828</v>
      </c>
      <c r="B3880" t="s">
        <v>96</v>
      </c>
      <c r="C3880" t="s">
        <v>215</v>
      </c>
      <c r="D3880" t="s">
        <v>836</v>
      </c>
      <c r="E3880" t="s">
        <v>800</v>
      </c>
      <c r="F3880">
        <v>325</v>
      </c>
    </row>
    <row r="3881" spans="1:6">
      <c r="A3881" t="s">
        <v>828</v>
      </c>
      <c r="B3881" t="s">
        <v>96</v>
      </c>
      <c r="C3881" t="s">
        <v>215</v>
      </c>
      <c r="D3881" t="s">
        <v>628</v>
      </c>
      <c r="E3881" t="s">
        <v>70</v>
      </c>
      <c r="F3881">
        <v>1</v>
      </c>
    </row>
    <row r="3882" spans="1:6">
      <c r="A3882" t="s">
        <v>828</v>
      </c>
      <c r="B3882" t="s">
        <v>96</v>
      </c>
      <c r="C3882" t="s">
        <v>215</v>
      </c>
      <c r="D3882" t="s">
        <v>628</v>
      </c>
      <c r="E3882" t="s">
        <v>78</v>
      </c>
      <c r="F3882">
        <v>1</v>
      </c>
    </row>
    <row r="3883" spans="1:6">
      <c r="A3883" t="s">
        <v>828</v>
      </c>
      <c r="B3883" t="s">
        <v>96</v>
      </c>
      <c r="C3883" t="s">
        <v>214</v>
      </c>
      <c r="D3883" t="s">
        <v>580</v>
      </c>
      <c r="E3883" t="s">
        <v>70</v>
      </c>
      <c r="F3883">
        <v>167966</v>
      </c>
    </row>
    <row r="3884" spans="1:6">
      <c r="A3884" t="s">
        <v>828</v>
      </c>
      <c r="B3884" t="s">
        <v>96</v>
      </c>
      <c r="C3884" t="s">
        <v>214</v>
      </c>
      <c r="D3884" t="s">
        <v>580</v>
      </c>
      <c r="E3884" t="s">
        <v>72</v>
      </c>
      <c r="F3884">
        <v>61671</v>
      </c>
    </row>
    <row r="3885" spans="1:6">
      <c r="A3885" t="s">
        <v>828</v>
      </c>
      <c r="B3885" t="s">
        <v>96</v>
      </c>
      <c r="C3885" t="s">
        <v>214</v>
      </c>
      <c r="D3885" t="s">
        <v>580</v>
      </c>
      <c r="E3885" t="s">
        <v>804</v>
      </c>
      <c r="F3885">
        <v>33642</v>
      </c>
    </row>
    <row r="3886" spans="1:6">
      <c r="A3886" t="s">
        <v>828</v>
      </c>
      <c r="B3886" t="s">
        <v>96</v>
      </c>
      <c r="C3886" t="s">
        <v>214</v>
      </c>
      <c r="D3886" t="s">
        <v>580</v>
      </c>
      <c r="E3886" t="s">
        <v>803</v>
      </c>
      <c r="F3886">
        <v>35854</v>
      </c>
    </row>
    <row r="3887" spans="1:6">
      <c r="A3887" t="s">
        <v>828</v>
      </c>
      <c r="B3887" t="s">
        <v>96</v>
      </c>
      <c r="C3887" t="s">
        <v>214</v>
      </c>
      <c r="D3887" t="s">
        <v>580</v>
      </c>
      <c r="E3887" t="s">
        <v>78</v>
      </c>
      <c r="F3887">
        <v>21226</v>
      </c>
    </row>
    <row r="3888" spans="1:6">
      <c r="A3888" t="s">
        <v>828</v>
      </c>
      <c r="B3888" t="s">
        <v>96</v>
      </c>
      <c r="C3888" t="s">
        <v>214</v>
      </c>
      <c r="D3888" t="s">
        <v>580</v>
      </c>
      <c r="E3888" t="s">
        <v>75</v>
      </c>
      <c r="F3888">
        <v>10187</v>
      </c>
    </row>
    <row r="3889" spans="1:6">
      <c r="A3889" t="s">
        <v>828</v>
      </c>
      <c r="B3889" t="s">
        <v>96</v>
      </c>
      <c r="C3889" t="s">
        <v>214</v>
      </c>
      <c r="D3889" t="s">
        <v>580</v>
      </c>
      <c r="E3889" t="s">
        <v>802</v>
      </c>
      <c r="F3889">
        <v>1712</v>
      </c>
    </row>
    <row r="3890" spans="1:6">
      <c r="A3890" t="s">
        <v>828</v>
      </c>
      <c r="B3890" t="s">
        <v>96</v>
      </c>
      <c r="C3890" t="s">
        <v>214</v>
      </c>
      <c r="D3890" t="s">
        <v>580</v>
      </c>
      <c r="E3890" t="s">
        <v>71</v>
      </c>
      <c r="F3890">
        <v>2821</v>
      </c>
    </row>
    <row r="3891" spans="1:6">
      <c r="A3891" t="s">
        <v>828</v>
      </c>
      <c r="B3891" t="s">
        <v>96</v>
      </c>
      <c r="C3891" t="s">
        <v>214</v>
      </c>
      <c r="D3891" t="s">
        <v>580</v>
      </c>
      <c r="E3891" t="s">
        <v>73</v>
      </c>
      <c r="F3891">
        <v>814</v>
      </c>
    </row>
    <row r="3892" spans="1:6">
      <c r="A3892" t="s">
        <v>828</v>
      </c>
      <c r="B3892" t="s">
        <v>96</v>
      </c>
      <c r="C3892" t="s">
        <v>214</v>
      </c>
      <c r="D3892" t="s">
        <v>580</v>
      </c>
      <c r="E3892" t="s">
        <v>800</v>
      </c>
      <c r="F3892">
        <v>39</v>
      </c>
    </row>
    <row r="3893" spans="1:6">
      <c r="A3893" t="s">
        <v>828</v>
      </c>
      <c r="B3893" t="s">
        <v>96</v>
      </c>
      <c r="C3893" t="s">
        <v>214</v>
      </c>
      <c r="D3893" t="s">
        <v>579</v>
      </c>
      <c r="E3893" t="s">
        <v>70</v>
      </c>
      <c r="F3893">
        <v>854308</v>
      </c>
    </row>
    <row r="3894" spans="1:6">
      <c r="A3894" t="s">
        <v>828</v>
      </c>
      <c r="B3894" t="s">
        <v>96</v>
      </c>
      <c r="C3894" t="s">
        <v>214</v>
      </c>
      <c r="D3894" t="s">
        <v>579</v>
      </c>
      <c r="E3894" t="s">
        <v>72</v>
      </c>
      <c r="F3894">
        <v>321321</v>
      </c>
    </row>
    <row r="3895" spans="1:6">
      <c r="A3895" t="s">
        <v>828</v>
      </c>
      <c r="B3895" t="s">
        <v>96</v>
      </c>
      <c r="C3895" t="s">
        <v>214</v>
      </c>
      <c r="D3895" t="s">
        <v>579</v>
      </c>
      <c r="E3895" t="s">
        <v>804</v>
      </c>
      <c r="F3895">
        <v>184661</v>
      </c>
    </row>
    <row r="3896" spans="1:6">
      <c r="A3896" t="s">
        <v>828</v>
      </c>
      <c r="B3896" t="s">
        <v>96</v>
      </c>
      <c r="C3896" t="s">
        <v>214</v>
      </c>
      <c r="D3896" t="s">
        <v>579</v>
      </c>
      <c r="E3896" t="s">
        <v>803</v>
      </c>
      <c r="F3896">
        <v>166514</v>
      </c>
    </row>
    <row r="3897" spans="1:6">
      <c r="A3897" t="s">
        <v>828</v>
      </c>
      <c r="B3897" t="s">
        <v>96</v>
      </c>
      <c r="C3897" t="s">
        <v>214</v>
      </c>
      <c r="D3897" t="s">
        <v>579</v>
      </c>
      <c r="E3897" t="s">
        <v>78</v>
      </c>
      <c r="F3897">
        <v>96853</v>
      </c>
    </row>
    <row r="3898" spans="1:6">
      <c r="A3898" t="s">
        <v>828</v>
      </c>
      <c r="B3898" t="s">
        <v>96</v>
      </c>
      <c r="C3898" t="s">
        <v>214</v>
      </c>
      <c r="D3898" t="s">
        <v>579</v>
      </c>
      <c r="E3898" t="s">
        <v>75</v>
      </c>
      <c r="F3898">
        <v>55888</v>
      </c>
    </row>
    <row r="3899" spans="1:6">
      <c r="A3899" t="s">
        <v>828</v>
      </c>
      <c r="B3899" t="s">
        <v>96</v>
      </c>
      <c r="C3899" t="s">
        <v>214</v>
      </c>
      <c r="D3899" t="s">
        <v>579</v>
      </c>
      <c r="E3899" t="s">
        <v>802</v>
      </c>
      <c r="F3899">
        <v>9545</v>
      </c>
    </row>
    <row r="3900" spans="1:6">
      <c r="A3900" t="s">
        <v>828</v>
      </c>
      <c r="B3900" t="s">
        <v>96</v>
      </c>
      <c r="C3900" t="s">
        <v>214</v>
      </c>
      <c r="D3900" t="s">
        <v>579</v>
      </c>
      <c r="E3900" t="s">
        <v>71</v>
      </c>
      <c r="F3900">
        <v>15496</v>
      </c>
    </row>
    <row r="3901" spans="1:6">
      <c r="A3901" t="s">
        <v>828</v>
      </c>
      <c r="B3901" t="s">
        <v>96</v>
      </c>
      <c r="C3901" t="s">
        <v>214</v>
      </c>
      <c r="D3901" t="s">
        <v>579</v>
      </c>
      <c r="E3901" t="s">
        <v>73</v>
      </c>
      <c r="F3901">
        <v>3794</v>
      </c>
    </row>
    <row r="3902" spans="1:6">
      <c r="A3902" t="s">
        <v>828</v>
      </c>
      <c r="B3902" t="s">
        <v>96</v>
      </c>
      <c r="C3902" t="s">
        <v>214</v>
      </c>
      <c r="D3902" t="s">
        <v>579</v>
      </c>
      <c r="E3902" t="s">
        <v>800</v>
      </c>
      <c r="F3902">
        <v>236</v>
      </c>
    </row>
    <row r="3903" spans="1:6">
      <c r="A3903" t="s">
        <v>828</v>
      </c>
      <c r="B3903" t="s">
        <v>96</v>
      </c>
      <c r="C3903" t="s">
        <v>214</v>
      </c>
      <c r="D3903" t="s">
        <v>578</v>
      </c>
      <c r="E3903" t="s">
        <v>70</v>
      </c>
      <c r="F3903">
        <v>954834</v>
      </c>
    </row>
    <row r="3904" spans="1:6">
      <c r="A3904" t="s">
        <v>828</v>
      </c>
      <c r="B3904" t="s">
        <v>96</v>
      </c>
      <c r="C3904" t="s">
        <v>214</v>
      </c>
      <c r="D3904" t="s">
        <v>578</v>
      </c>
      <c r="E3904" t="s">
        <v>72</v>
      </c>
      <c r="F3904">
        <v>336666</v>
      </c>
    </row>
    <row r="3905" spans="1:6">
      <c r="A3905" t="s">
        <v>828</v>
      </c>
      <c r="B3905" t="s">
        <v>96</v>
      </c>
      <c r="C3905" t="s">
        <v>214</v>
      </c>
      <c r="D3905" t="s">
        <v>578</v>
      </c>
      <c r="E3905" t="s">
        <v>804</v>
      </c>
      <c r="F3905">
        <v>207676</v>
      </c>
    </row>
    <row r="3906" spans="1:6">
      <c r="A3906" t="s">
        <v>828</v>
      </c>
      <c r="B3906" t="s">
        <v>96</v>
      </c>
      <c r="C3906" t="s">
        <v>214</v>
      </c>
      <c r="D3906" t="s">
        <v>578</v>
      </c>
      <c r="E3906" t="s">
        <v>803</v>
      </c>
      <c r="F3906">
        <v>191059</v>
      </c>
    </row>
    <row r="3907" spans="1:6">
      <c r="A3907" t="s">
        <v>828</v>
      </c>
      <c r="B3907" t="s">
        <v>96</v>
      </c>
      <c r="C3907" t="s">
        <v>214</v>
      </c>
      <c r="D3907" t="s">
        <v>578</v>
      </c>
      <c r="E3907" t="s">
        <v>78</v>
      </c>
      <c r="F3907">
        <v>113582</v>
      </c>
    </row>
    <row r="3908" spans="1:6">
      <c r="A3908" t="s">
        <v>828</v>
      </c>
      <c r="B3908" t="s">
        <v>96</v>
      </c>
      <c r="C3908" t="s">
        <v>214</v>
      </c>
      <c r="D3908" t="s">
        <v>578</v>
      </c>
      <c r="E3908" t="s">
        <v>75</v>
      </c>
      <c r="F3908">
        <v>71566</v>
      </c>
    </row>
    <row r="3909" spans="1:6">
      <c r="A3909" t="s">
        <v>828</v>
      </c>
      <c r="B3909" t="s">
        <v>96</v>
      </c>
      <c r="C3909" t="s">
        <v>214</v>
      </c>
      <c r="D3909" t="s">
        <v>578</v>
      </c>
      <c r="E3909" t="s">
        <v>802</v>
      </c>
      <c r="F3909">
        <v>12405</v>
      </c>
    </row>
    <row r="3910" spans="1:6">
      <c r="A3910" t="s">
        <v>828</v>
      </c>
      <c r="B3910" t="s">
        <v>96</v>
      </c>
      <c r="C3910" t="s">
        <v>214</v>
      </c>
      <c r="D3910" t="s">
        <v>578</v>
      </c>
      <c r="E3910" t="s">
        <v>71</v>
      </c>
      <c r="F3910">
        <v>17540</v>
      </c>
    </row>
    <row r="3911" spans="1:6">
      <c r="A3911" t="s">
        <v>828</v>
      </c>
      <c r="B3911" t="s">
        <v>96</v>
      </c>
      <c r="C3911" t="s">
        <v>214</v>
      </c>
      <c r="D3911" t="s">
        <v>578</v>
      </c>
      <c r="E3911" t="s">
        <v>73</v>
      </c>
      <c r="F3911">
        <v>4113</v>
      </c>
    </row>
    <row r="3912" spans="1:6">
      <c r="A3912" t="s">
        <v>828</v>
      </c>
      <c r="B3912" t="s">
        <v>96</v>
      </c>
      <c r="C3912" t="s">
        <v>214</v>
      </c>
      <c r="D3912" t="s">
        <v>578</v>
      </c>
      <c r="E3912" t="s">
        <v>800</v>
      </c>
      <c r="F3912">
        <v>227</v>
      </c>
    </row>
    <row r="3913" spans="1:6">
      <c r="A3913" t="s">
        <v>828</v>
      </c>
      <c r="B3913" t="s">
        <v>96</v>
      </c>
      <c r="C3913" t="s">
        <v>214</v>
      </c>
      <c r="D3913" t="s">
        <v>835</v>
      </c>
      <c r="E3913" t="s">
        <v>70</v>
      </c>
      <c r="F3913">
        <v>804395</v>
      </c>
    </row>
    <row r="3914" spans="1:6">
      <c r="A3914" t="s">
        <v>828</v>
      </c>
      <c r="B3914" t="s">
        <v>96</v>
      </c>
      <c r="C3914" t="s">
        <v>214</v>
      </c>
      <c r="D3914" t="s">
        <v>835</v>
      </c>
      <c r="E3914" t="s">
        <v>72</v>
      </c>
      <c r="F3914">
        <v>274434</v>
      </c>
    </row>
    <row r="3915" spans="1:6">
      <c r="A3915" t="s">
        <v>828</v>
      </c>
      <c r="B3915" t="s">
        <v>96</v>
      </c>
      <c r="C3915" t="s">
        <v>214</v>
      </c>
      <c r="D3915" t="s">
        <v>835</v>
      </c>
      <c r="E3915" t="s">
        <v>804</v>
      </c>
      <c r="F3915">
        <v>168959</v>
      </c>
    </row>
    <row r="3916" spans="1:6">
      <c r="A3916" t="s">
        <v>828</v>
      </c>
      <c r="B3916" t="s">
        <v>96</v>
      </c>
      <c r="C3916" t="s">
        <v>214</v>
      </c>
      <c r="D3916" t="s">
        <v>835</v>
      </c>
      <c r="E3916" t="s">
        <v>803</v>
      </c>
      <c r="F3916">
        <v>168449</v>
      </c>
    </row>
    <row r="3917" spans="1:6">
      <c r="A3917" t="s">
        <v>828</v>
      </c>
      <c r="B3917" t="s">
        <v>96</v>
      </c>
      <c r="C3917" t="s">
        <v>214</v>
      </c>
      <c r="D3917" t="s">
        <v>835</v>
      </c>
      <c r="E3917" t="s">
        <v>78</v>
      </c>
      <c r="F3917">
        <v>99309</v>
      </c>
    </row>
    <row r="3918" spans="1:6">
      <c r="A3918" t="s">
        <v>828</v>
      </c>
      <c r="B3918" t="s">
        <v>96</v>
      </c>
      <c r="C3918" t="s">
        <v>214</v>
      </c>
      <c r="D3918" t="s">
        <v>835</v>
      </c>
      <c r="E3918" t="s">
        <v>75</v>
      </c>
      <c r="F3918">
        <v>62947</v>
      </c>
    </row>
    <row r="3919" spans="1:6">
      <c r="A3919" t="s">
        <v>828</v>
      </c>
      <c r="B3919" t="s">
        <v>96</v>
      </c>
      <c r="C3919" t="s">
        <v>214</v>
      </c>
      <c r="D3919" t="s">
        <v>835</v>
      </c>
      <c r="E3919" t="s">
        <v>802</v>
      </c>
      <c r="F3919">
        <v>12341</v>
      </c>
    </row>
    <row r="3920" spans="1:6">
      <c r="A3920" t="s">
        <v>828</v>
      </c>
      <c r="B3920" t="s">
        <v>96</v>
      </c>
      <c r="C3920" t="s">
        <v>214</v>
      </c>
      <c r="D3920" t="s">
        <v>835</v>
      </c>
      <c r="E3920" t="s">
        <v>71</v>
      </c>
      <c r="F3920">
        <v>13726</v>
      </c>
    </row>
    <row r="3921" spans="1:6">
      <c r="A3921" t="s">
        <v>828</v>
      </c>
      <c r="B3921" t="s">
        <v>96</v>
      </c>
      <c r="C3921" t="s">
        <v>214</v>
      </c>
      <c r="D3921" t="s">
        <v>835</v>
      </c>
      <c r="E3921" t="s">
        <v>73</v>
      </c>
      <c r="F3921">
        <v>4060</v>
      </c>
    </row>
    <row r="3922" spans="1:6">
      <c r="A3922" t="s">
        <v>828</v>
      </c>
      <c r="B3922" t="s">
        <v>96</v>
      </c>
      <c r="C3922" t="s">
        <v>214</v>
      </c>
      <c r="D3922" t="s">
        <v>835</v>
      </c>
      <c r="E3922" t="s">
        <v>800</v>
      </c>
      <c r="F3922">
        <v>170</v>
      </c>
    </row>
    <row r="3923" spans="1:6">
      <c r="A3923" t="s">
        <v>828</v>
      </c>
      <c r="B3923" t="s">
        <v>96</v>
      </c>
      <c r="C3923" t="s">
        <v>214</v>
      </c>
      <c r="D3923" t="s">
        <v>834</v>
      </c>
      <c r="E3923" t="s">
        <v>70</v>
      </c>
      <c r="F3923">
        <v>857248</v>
      </c>
    </row>
    <row r="3924" spans="1:6">
      <c r="A3924" t="s">
        <v>828</v>
      </c>
      <c r="B3924" t="s">
        <v>96</v>
      </c>
      <c r="C3924" t="s">
        <v>214</v>
      </c>
      <c r="D3924" t="s">
        <v>834</v>
      </c>
      <c r="E3924" t="s">
        <v>72</v>
      </c>
      <c r="F3924">
        <v>278720</v>
      </c>
    </row>
    <row r="3925" spans="1:6">
      <c r="A3925" t="s">
        <v>828</v>
      </c>
      <c r="B3925" t="s">
        <v>96</v>
      </c>
      <c r="C3925" t="s">
        <v>214</v>
      </c>
      <c r="D3925" t="s">
        <v>834</v>
      </c>
      <c r="E3925" t="s">
        <v>804</v>
      </c>
      <c r="F3925">
        <v>177782</v>
      </c>
    </row>
    <row r="3926" spans="1:6">
      <c r="A3926" t="s">
        <v>828</v>
      </c>
      <c r="B3926" t="s">
        <v>96</v>
      </c>
      <c r="C3926" t="s">
        <v>214</v>
      </c>
      <c r="D3926" t="s">
        <v>834</v>
      </c>
      <c r="E3926" t="s">
        <v>803</v>
      </c>
      <c r="F3926">
        <v>176896</v>
      </c>
    </row>
    <row r="3927" spans="1:6">
      <c r="A3927" t="s">
        <v>828</v>
      </c>
      <c r="B3927" t="s">
        <v>96</v>
      </c>
      <c r="C3927" t="s">
        <v>214</v>
      </c>
      <c r="D3927" t="s">
        <v>834</v>
      </c>
      <c r="E3927" t="s">
        <v>78</v>
      </c>
      <c r="F3927">
        <v>115893</v>
      </c>
    </row>
    <row r="3928" spans="1:6">
      <c r="A3928" t="s">
        <v>828</v>
      </c>
      <c r="B3928" t="s">
        <v>96</v>
      </c>
      <c r="C3928" t="s">
        <v>214</v>
      </c>
      <c r="D3928" t="s">
        <v>834</v>
      </c>
      <c r="E3928" t="s">
        <v>75</v>
      </c>
      <c r="F3928">
        <v>72112</v>
      </c>
    </row>
    <row r="3929" spans="1:6">
      <c r="A3929" t="s">
        <v>828</v>
      </c>
      <c r="B3929" t="s">
        <v>96</v>
      </c>
      <c r="C3929" t="s">
        <v>214</v>
      </c>
      <c r="D3929" t="s">
        <v>834</v>
      </c>
      <c r="E3929" t="s">
        <v>802</v>
      </c>
      <c r="F3929">
        <v>16495</v>
      </c>
    </row>
    <row r="3930" spans="1:6">
      <c r="A3930" t="s">
        <v>828</v>
      </c>
      <c r="B3930" t="s">
        <v>96</v>
      </c>
      <c r="C3930" t="s">
        <v>214</v>
      </c>
      <c r="D3930" t="s">
        <v>834</v>
      </c>
      <c r="E3930" t="s">
        <v>71</v>
      </c>
      <c r="F3930">
        <v>13586</v>
      </c>
    </row>
    <row r="3931" spans="1:6">
      <c r="A3931" t="s">
        <v>828</v>
      </c>
      <c r="B3931" t="s">
        <v>96</v>
      </c>
      <c r="C3931" t="s">
        <v>214</v>
      </c>
      <c r="D3931" t="s">
        <v>834</v>
      </c>
      <c r="E3931" t="s">
        <v>73</v>
      </c>
      <c r="F3931">
        <v>5595</v>
      </c>
    </row>
    <row r="3932" spans="1:6">
      <c r="A3932" t="s">
        <v>828</v>
      </c>
      <c r="B3932" t="s">
        <v>96</v>
      </c>
      <c r="C3932" t="s">
        <v>214</v>
      </c>
      <c r="D3932" t="s">
        <v>834</v>
      </c>
      <c r="E3932" t="s">
        <v>800</v>
      </c>
      <c r="F3932">
        <v>169</v>
      </c>
    </row>
    <row r="3933" spans="1:6">
      <c r="A3933" t="s">
        <v>828</v>
      </c>
      <c r="B3933" t="s">
        <v>96</v>
      </c>
      <c r="C3933" t="s">
        <v>214</v>
      </c>
      <c r="D3933" t="s">
        <v>833</v>
      </c>
      <c r="E3933" t="s">
        <v>70</v>
      </c>
      <c r="F3933">
        <v>971077</v>
      </c>
    </row>
    <row r="3934" spans="1:6">
      <c r="A3934" t="s">
        <v>828</v>
      </c>
      <c r="B3934" t="s">
        <v>96</v>
      </c>
      <c r="C3934" t="s">
        <v>214</v>
      </c>
      <c r="D3934" t="s">
        <v>833</v>
      </c>
      <c r="E3934" t="s">
        <v>72</v>
      </c>
      <c r="F3934">
        <v>313734</v>
      </c>
    </row>
    <row r="3935" spans="1:6">
      <c r="A3935" t="s">
        <v>828</v>
      </c>
      <c r="B3935" t="s">
        <v>96</v>
      </c>
      <c r="C3935" t="s">
        <v>214</v>
      </c>
      <c r="D3935" t="s">
        <v>833</v>
      </c>
      <c r="E3935" t="s">
        <v>804</v>
      </c>
      <c r="F3935">
        <v>209008</v>
      </c>
    </row>
    <row r="3936" spans="1:6">
      <c r="A3936" t="s">
        <v>828</v>
      </c>
      <c r="B3936" t="s">
        <v>96</v>
      </c>
      <c r="C3936" t="s">
        <v>214</v>
      </c>
      <c r="D3936" t="s">
        <v>833</v>
      </c>
      <c r="E3936" t="s">
        <v>803</v>
      </c>
      <c r="F3936">
        <v>189579</v>
      </c>
    </row>
    <row r="3937" spans="1:6">
      <c r="A3937" t="s">
        <v>828</v>
      </c>
      <c r="B3937" t="s">
        <v>96</v>
      </c>
      <c r="C3937" t="s">
        <v>214</v>
      </c>
      <c r="D3937" t="s">
        <v>833</v>
      </c>
      <c r="E3937" t="s">
        <v>78</v>
      </c>
      <c r="F3937">
        <v>143217</v>
      </c>
    </row>
    <row r="3938" spans="1:6">
      <c r="A3938" t="s">
        <v>828</v>
      </c>
      <c r="B3938" t="s">
        <v>96</v>
      </c>
      <c r="C3938" t="s">
        <v>214</v>
      </c>
      <c r="D3938" t="s">
        <v>833</v>
      </c>
      <c r="E3938" t="s">
        <v>75</v>
      </c>
      <c r="F3938">
        <v>72907</v>
      </c>
    </row>
    <row r="3939" spans="1:6">
      <c r="A3939" t="s">
        <v>828</v>
      </c>
      <c r="B3939" t="s">
        <v>96</v>
      </c>
      <c r="C3939" t="s">
        <v>214</v>
      </c>
      <c r="D3939" t="s">
        <v>833</v>
      </c>
      <c r="E3939" t="s">
        <v>802</v>
      </c>
      <c r="F3939">
        <v>15181</v>
      </c>
    </row>
    <row r="3940" spans="1:6">
      <c r="A3940" t="s">
        <v>828</v>
      </c>
      <c r="B3940" t="s">
        <v>96</v>
      </c>
      <c r="C3940" t="s">
        <v>214</v>
      </c>
      <c r="D3940" t="s">
        <v>833</v>
      </c>
      <c r="E3940" t="s">
        <v>71</v>
      </c>
      <c r="F3940">
        <v>18797</v>
      </c>
    </row>
    <row r="3941" spans="1:6">
      <c r="A3941" t="s">
        <v>828</v>
      </c>
      <c r="B3941" t="s">
        <v>96</v>
      </c>
      <c r="C3941" t="s">
        <v>214</v>
      </c>
      <c r="D3941" t="s">
        <v>833</v>
      </c>
      <c r="E3941" t="s">
        <v>73</v>
      </c>
      <c r="F3941">
        <v>8417</v>
      </c>
    </row>
    <row r="3942" spans="1:6">
      <c r="A3942" t="s">
        <v>828</v>
      </c>
      <c r="B3942" t="s">
        <v>96</v>
      </c>
      <c r="C3942" t="s">
        <v>214</v>
      </c>
      <c r="D3942" t="s">
        <v>833</v>
      </c>
      <c r="E3942" t="s">
        <v>800</v>
      </c>
      <c r="F3942">
        <v>237</v>
      </c>
    </row>
    <row r="3943" spans="1:6">
      <c r="A3943" t="s">
        <v>828</v>
      </c>
      <c r="B3943" t="s">
        <v>96</v>
      </c>
      <c r="C3943" t="s">
        <v>214</v>
      </c>
      <c r="D3943" t="s">
        <v>832</v>
      </c>
      <c r="E3943" t="s">
        <v>70</v>
      </c>
      <c r="F3943">
        <v>1277071</v>
      </c>
    </row>
    <row r="3944" spans="1:6">
      <c r="A3944" t="s">
        <v>828</v>
      </c>
      <c r="B3944" t="s">
        <v>96</v>
      </c>
      <c r="C3944" t="s">
        <v>214</v>
      </c>
      <c r="D3944" t="s">
        <v>832</v>
      </c>
      <c r="E3944" t="s">
        <v>72</v>
      </c>
      <c r="F3944">
        <v>431751</v>
      </c>
    </row>
    <row r="3945" spans="1:6">
      <c r="A3945" t="s">
        <v>828</v>
      </c>
      <c r="B3945" t="s">
        <v>96</v>
      </c>
      <c r="C3945" t="s">
        <v>214</v>
      </c>
      <c r="D3945" t="s">
        <v>832</v>
      </c>
      <c r="E3945" t="s">
        <v>804</v>
      </c>
      <c r="F3945">
        <v>289373</v>
      </c>
    </row>
    <row r="3946" spans="1:6">
      <c r="A3946" t="s">
        <v>828</v>
      </c>
      <c r="B3946" t="s">
        <v>96</v>
      </c>
      <c r="C3946" t="s">
        <v>214</v>
      </c>
      <c r="D3946" t="s">
        <v>832</v>
      </c>
      <c r="E3946" t="s">
        <v>803</v>
      </c>
      <c r="F3946">
        <v>243884</v>
      </c>
    </row>
    <row r="3947" spans="1:6">
      <c r="A3947" t="s">
        <v>828</v>
      </c>
      <c r="B3947" t="s">
        <v>96</v>
      </c>
      <c r="C3947" t="s">
        <v>214</v>
      </c>
      <c r="D3947" t="s">
        <v>832</v>
      </c>
      <c r="E3947" t="s">
        <v>78</v>
      </c>
      <c r="F3947">
        <v>170616</v>
      </c>
    </row>
    <row r="3948" spans="1:6">
      <c r="A3948" t="s">
        <v>828</v>
      </c>
      <c r="B3948" t="s">
        <v>96</v>
      </c>
      <c r="C3948" t="s">
        <v>214</v>
      </c>
      <c r="D3948" t="s">
        <v>832</v>
      </c>
      <c r="E3948" t="s">
        <v>75</v>
      </c>
      <c r="F3948">
        <v>85430</v>
      </c>
    </row>
    <row r="3949" spans="1:6">
      <c r="A3949" t="s">
        <v>828</v>
      </c>
      <c r="B3949" t="s">
        <v>96</v>
      </c>
      <c r="C3949" t="s">
        <v>214</v>
      </c>
      <c r="D3949" t="s">
        <v>832</v>
      </c>
      <c r="E3949" t="s">
        <v>802</v>
      </c>
      <c r="F3949">
        <v>18786</v>
      </c>
    </row>
    <row r="3950" spans="1:6">
      <c r="A3950" t="s">
        <v>828</v>
      </c>
      <c r="B3950" t="s">
        <v>96</v>
      </c>
      <c r="C3950" t="s">
        <v>214</v>
      </c>
      <c r="D3950" t="s">
        <v>832</v>
      </c>
      <c r="E3950" t="s">
        <v>71</v>
      </c>
      <c r="F3950">
        <v>26145</v>
      </c>
    </row>
    <row r="3951" spans="1:6">
      <c r="A3951" t="s">
        <v>828</v>
      </c>
      <c r="B3951" t="s">
        <v>96</v>
      </c>
      <c r="C3951" t="s">
        <v>214</v>
      </c>
      <c r="D3951" t="s">
        <v>832</v>
      </c>
      <c r="E3951" t="s">
        <v>73</v>
      </c>
      <c r="F3951">
        <v>10712</v>
      </c>
    </row>
    <row r="3952" spans="1:6">
      <c r="A3952" t="s">
        <v>828</v>
      </c>
      <c r="B3952" t="s">
        <v>96</v>
      </c>
      <c r="C3952" t="s">
        <v>214</v>
      </c>
      <c r="D3952" t="s">
        <v>832</v>
      </c>
      <c r="E3952" t="s">
        <v>800</v>
      </c>
      <c r="F3952">
        <v>374</v>
      </c>
    </row>
    <row r="3953" spans="1:6">
      <c r="A3953" t="s">
        <v>828</v>
      </c>
      <c r="B3953" t="s">
        <v>96</v>
      </c>
      <c r="C3953" t="s">
        <v>214</v>
      </c>
      <c r="D3953" t="s">
        <v>831</v>
      </c>
      <c r="E3953" t="s">
        <v>70</v>
      </c>
      <c r="F3953">
        <v>1329093</v>
      </c>
    </row>
    <row r="3954" spans="1:6">
      <c r="A3954" t="s">
        <v>828</v>
      </c>
      <c r="B3954" t="s">
        <v>96</v>
      </c>
      <c r="C3954" t="s">
        <v>214</v>
      </c>
      <c r="D3954" t="s">
        <v>831</v>
      </c>
      <c r="E3954" t="s">
        <v>72</v>
      </c>
      <c r="F3954">
        <v>461732</v>
      </c>
    </row>
    <row r="3955" spans="1:6">
      <c r="A3955" t="s">
        <v>828</v>
      </c>
      <c r="B3955" t="s">
        <v>96</v>
      </c>
      <c r="C3955" t="s">
        <v>214</v>
      </c>
      <c r="D3955" t="s">
        <v>831</v>
      </c>
      <c r="E3955" t="s">
        <v>804</v>
      </c>
      <c r="F3955">
        <v>299550</v>
      </c>
    </row>
    <row r="3956" spans="1:6">
      <c r="A3956" t="s">
        <v>828</v>
      </c>
      <c r="B3956" t="s">
        <v>96</v>
      </c>
      <c r="C3956" t="s">
        <v>214</v>
      </c>
      <c r="D3956" t="s">
        <v>831</v>
      </c>
      <c r="E3956" t="s">
        <v>803</v>
      </c>
      <c r="F3956">
        <v>257451</v>
      </c>
    </row>
    <row r="3957" spans="1:6">
      <c r="A3957" t="s">
        <v>828</v>
      </c>
      <c r="B3957" t="s">
        <v>96</v>
      </c>
      <c r="C3957" t="s">
        <v>214</v>
      </c>
      <c r="D3957" t="s">
        <v>831</v>
      </c>
      <c r="E3957" t="s">
        <v>78</v>
      </c>
      <c r="F3957">
        <v>165946</v>
      </c>
    </row>
    <row r="3958" spans="1:6">
      <c r="A3958" t="s">
        <v>828</v>
      </c>
      <c r="B3958" t="s">
        <v>96</v>
      </c>
      <c r="C3958" t="s">
        <v>214</v>
      </c>
      <c r="D3958" t="s">
        <v>831</v>
      </c>
      <c r="E3958" t="s">
        <v>75</v>
      </c>
      <c r="F3958">
        <v>87831</v>
      </c>
    </row>
    <row r="3959" spans="1:6">
      <c r="A3959" t="s">
        <v>828</v>
      </c>
      <c r="B3959" t="s">
        <v>96</v>
      </c>
      <c r="C3959" t="s">
        <v>214</v>
      </c>
      <c r="D3959" t="s">
        <v>831</v>
      </c>
      <c r="E3959" t="s">
        <v>802</v>
      </c>
      <c r="F3959">
        <v>19351</v>
      </c>
    </row>
    <row r="3960" spans="1:6">
      <c r="A3960" t="s">
        <v>828</v>
      </c>
      <c r="B3960" t="s">
        <v>96</v>
      </c>
      <c r="C3960" t="s">
        <v>214</v>
      </c>
      <c r="D3960" t="s">
        <v>831</v>
      </c>
      <c r="E3960" t="s">
        <v>71</v>
      </c>
      <c r="F3960">
        <v>27287</v>
      </c>
    </row>
    <row r="3961" spans="1:6">
      <c r="A3961" t="s">
        <v>828</v>
      </c>
      <c r="B3961" t="s">
        <v>96</v>
      </c>
      <c r="C3961" t="s">
        <v>214</v>
      </c>
      <c r="D3961" t="s">
        <v>831</v>
      </c>
      <c r="E3961" t="s">
        <v>73</v>
      </c>
      <c r="F3961">
        <v>9634</v>
      </c>
    </row>
    <row r="3962" spans="1:6">
      <c r="A3962" t="s">
        <v>828</v>
      </c>
      <c r="B3962" t="s">
        <v>96</v>
      </c>
      <c r="C3962" t="s">
        <v>214</v>
      </c>
      <c r="D3962" t="s">
        <v>831</v>
      </c>
      <c r="E3962" t="s">
        <v>800</v>
      </c>
      <c r="F3962">
        <v>311</v>
      </c>
    </row>
    <row r="3963" spans="1:6">
      <c r="A3963" t="s">
        <v>828</v>
      </c>
      <c r="B3963" t="s">
        <v>96</v>
      </c>
      <c r="C3963" t="s">
        <v>214</v>
      </c>
      <c r="D3963" t="s">
        <v>830</v>
      </c>
      <c r="E3963" t="s">
        <v>70</v>
      </c>
      <c r="F3963">
        <v>1316825</v>
      </c>
    </row>
    <row r="3964" spans="1:6">
      <c r="A3964" t="s">
        <v>828</v>
      </c>
      <c r="B3964" t="s">
        <v>96</v>
      </c>
      <c r="C3964" t="s">
        <v>214</v>
      </c>
      <c r="D3964" t="s">
        <v>830</v>
      </c>
      <c r="E3964" t="s">
        <v>72</v>
      </c>
      <c r="F3964">
        <v>454723</v>
      </c>
    </row>
    <row r="3965" spans="1:6">
      <c r="A3965" t="s">
        <v>828</v>
      </c>
      <c r="B3965" t="s">
        <v>96</v>
      </c>
      <c r="C3965" t="s">
        <v>214</v>
      </c>
      <c r="D3965" t="s">
        <v>830</v>
      </c>
      <c r="E3965" t="s">
        <v>804</v>
      </c>
      <c r="F3965">
        <v>292809</v>
      </c>
    </row>
    <row r="3966" spans="1:6">
      <c r="A3966" t="s">
        <v>828</v>
      </c>
      <c r="B3966" t="s">
        <v>96</v>
      </c>
      <c r="C3966" t="s">
        <v>214</v>
      </c>
      <c r="D3966" t="s">
        <v>830</v>
      </c>
      <c r="E3966" t="s">
        <v>803</v>
      </c>
      <c r="F3966">
        <v>265956</v>
      </c>
    </row>
    <row r="3967" spans="1:6">
      <c r="A3967" t="s">
        <v>828</v>
      </c>
      <c r="B3967" t="s">
        <v>96</v>
      </c>
      <c r="C3967" t="s">
        <v>214</v>
      </c>
      <c r="D3967" t="s">
        <v>830</v>
      </c>
      <c r="E3967" t="s">
        <v>78</v>
      </c>
      <c r="F3967">
        <v>159051</v>
      </c>
    </row>
    <row r="3968" spans="1:6">
      <c r="A3968" t="s">
        <v>828</v>
      </c>
      <c r="B3968" t="s">
        <v>96</v>
      </c>
      <c r="C3968" t="s">
        <v>214</v>
      </c>
      <c r="D3968" t="s">
        <v>830</v>
      </c>
      <c r="E3968" t="s">
        <v>75</v>
      </c>
      <c r="F3968">
        <v>90078</v>
      </c>
    </row>
    <row r="3969" spans="1:6">
      <c r="A3969" t="s">
        <v>828</v>
      </c>
      <c r="B3969" t="s">
        <v>96</v>
      </c>
      <c r="C3969" t="s">
        <v>214</v>
      </c>
      <c r="D3969" t="s">
        <v>830</v>
      </c>
      <c r="E3969" t="s">
        <v>802</v>
      </c>
      <c r="F3969">
        <v>20413</v>
      </c>
    </row>
    <row r="3970" spans="1:6">
      <c r="A3970" t="s">
        <v>828</v>
      </c>
      <c r="B3970" t="s">
        <v>96</v>
      </c>
      <c r="C3970" t="s">
        <v>214</v>
      </c>
      <c r="D3970" t="s">
        <v>830</v>
      </c>
      <c r="E3970" t="s">
        <v>71</v>
      </c>
      <c r="F3970">
        <v>24814</v>
      </c>
    </row>
    <row r="3971" spans="1:6">
      <c r="A3971" t="s">
        <v>828</v>
      </c>
      <c r="B3971" t="s">
        <v>96</v>
      </c>
      <c r="C3971" t="s">
        <v>214</v>
      </c>
      <c r="D3971" t="s">
        <v>830</v>
      </c>
      <c r="E3971" t="s">
        <v>73</v>
      </c>
      <c r="F3971">
        <v>8603</v>
      </c>
    </row>
    <row r="3972" spans="1:6">
      <c r="A3972" t="s">
        <v>828</v>
      </c>
      <c r="B3972" t="s">
        <v>96</v>
      </c>
      <c r="C3972" t="s">
        <v>214</v>
      </c>
      <c r="D3972" t="s">
        <v>830</v>
      </c>
      <c r="E3972" t="s">
        <v>800</v>
      </c>
      <c r="F3972">
        <v>378</v>
      </c>
    </row>
    <row r="3973" spans="1:6">
      <c r="A3973" t="s">
        <v>828</v>
      </c>
      <c r="B3973" t="s">
        <v>96</v>
      </c>
      <c r="C3973" t="s">
        <v>214</v>
      </c>
      <c r="D3973" t="s">
        <v>845</v>
      </c>
      <c r="E3973" t="s">
        <v>70</v>
      </c>
      <c r="F3973">
        <v>1425918</v>
      </c>
    </row>
    <row r="3974" spans="1:6">
      <c r="A3974" t="s">
        <v>828</v>
      </c>
      <c r="B3974" t="s">
        <v>96</v>
      </c>
      <c r="C3974" t="s">
        <v>214</v>
      </c>
      <c r="D3974" t="s">
        <v>845</v>
      </c>
      <c r="E3974" t="s">
        <v>72</v>
      </c>
      <c r="F3974">
        <v>475763</v>
      </c>
    </row>
    <row r="3975" spans="1:6">
      <c r="A3975" t="s">
        <v>828</v>
      </c>
      <c r="B3975" t="s">
        <v>96</v>
      </c>
      <c r="C3975" t="s">
        <v>214</v>
      </c>
      <c r="D3975" t="s">
        <v>845</v>
      </c>
      <c r="E3975" t="s">
        <v>804</v>
      </c>
      <c r="F3975">
        <v>317000</v>
      </c>
    </row>
    <row r="3976" spans="1:6">
      <c r="A3976" t="s">
        <v>828</v>
      </c>
      <c r="B3976" t="s">
        <v>96</v>
      </c>
      <c r="C3976" t="s">
        <v>214</v>
      </c>
      <c r="D3976" t="s">
        <v>845</v>
      </c>
      <c r="E3976" t="s">
        <v>803</v>
      </c>
      <c r="F3976">
        <v>288216</v>
      </c>
    </row>
    <row r="3977" spans="1:6">
      <c r="A3977" t="s">
        <v>828</v>
      </c>
      <c r="B3977" t="s">
        <v>96</v>
      </c>
      <c r="C3977" t="s">
        <v>214</v>
      </c>
      <c r="D3977" t="s">
        <v>845</v>
      </c>
      <c r="E3977" t="s">
        <v>78</v>
      </c>
      <c r="F3977">
        <v>178211</v>
      </c>
    </row>
    <row r="3978" spans="1:6">
      <c r="A3978" t="s">
        <v>828</v>
      </c>
      <c r="B3978" t="s">
        <v>96</v>
      </c>
      <c r="C3978" t="s">
        <v>214</v>
      </c>
      <c r="D3978" t="s">
        <v>845</v>
      </c>
      <c r="E3978" t="s">
        <v>75</v>
      </c>
      <c r="F3978">
        <v>107306</v>
      </c>
    </row>
    <row r="3979" spans="1:6">
      <c r="A3979" t="s">
        <v>828</v>
      </c>
      <c r="B3979" t="s">
        <v>96</v>
      </c>
      <c r="C3979" t="s">
        <v>214</v>
      </c>
      <c r="D3979" t="s">
        <v>845</v>
      </c>
      <c r="E3979" t="s">
        <v>802</v>
      </c>
      <c r="F3979">
        <v>25460</v>
      </c>
    </row>
    <row r="3980" spans="1:6">
      <c r="A3980" t="s">
        <v>828</v>
      </c>
      <c r="B3980" t="s">
        <v>96</v>
      </c>
      <c r="C3980" t="s">
        <v>214</v>
      </c>
      <c r="D3980" t="s">
        <v>845</v>
      </c>
      <c r="E3980" t="s">
        <v>71</v>
      </c>
      <c r="F3980">
        <v>24908</v>
      </c>
    </row>
    <row r="3981" spans="1:6">
      <c r="A3981" t="s">
        <v>828</v>
      </c>
      <c r="B3981" t="s">
        <v>96</v>
      </c>
      <c r="C3981" t="s">
        <v>214</v>
      </c>
      <c r="D3981" t="s">
        <v>845</v>
      </c>
      <c r="E3981" t="s">
        <v>73</v>
      </c>
      <c r="F3981">
        <v>8751</v>
      </c>
    </row>
    <row r="3982" spans="1:6">
      <c r="A3982" t="s">
        <v>828</v>
      </c>
      <c r="B3982" t="s">
        <v>96</v>
      </c>
      <c r="C3982" t="s">
        <v>214</v>
      </c>
      <c r="D3982" t="s">
        <v>845</v>
      </c>
      <c r="E3982" t="s">
        <v>800</v>
      </c>
      <c r="F3982">
        <v>303</v>
      </c>
    </row>
    <row r="3983" spans="1:6">
      <c r="A3983" t="s">
        <v>828</v>
      </c>
      <c r="B3983" t="s">
        <v>96</v>
      </c>
      <c r="C3983" t="s">
        <v>214</v>
      </c>
      <c r="D3983" t="s">
        <v>844</v>
      </c>
      <c r="E3983" t="s">
        <v>70</v>
      </c>
      <c r="F3983">
        <v>1423882</v>
      </c>
    </row>
    <row r="3984" spans="1:6">
      <c r="A3984" t="s">
        <v>828</v>
      </c>
      <c r="B3984" t="s">
        <v>96</v>
      </c>
      <c r="C3984" t="s">
        <v>214</v>
      </c>
      <c r="D3984" t="s">
        <v>844</v>
      </c>
      <c r="E3984" t="s">
        <v>72</v>
      </c>
      <c r="F3984">
        <v>464470</v>
      </c>
    </row>
    <row r="3985" spans="1:6">
      <c r="A3985" t="s">
        <v>828</v>
      </c>
      <c r="B3985" t="s">
        <v>96</v>
      </c>
      <c r="C3985" t="s">
        <v>214</v>
      </c>
      <c r="D3985" t="s">
        <v>844</v>
      </c>
      <c r="E3985" t="s">
        <v>804</v>
      </c>
      <c r="F3985">
        <v>282171</v>
      </c>
    </row>
    <row r="3986" spans="1:6">
      <c r="A3986" t="s">
        <v>828</v>
      </c>
      <c r="B3986" t="s">
        <v>96</v>
      </c>
      <c r="C3986" t="s">
        <v>214</v>
      </c>
      <c r="D3986" t="s">
        <v>844</v>
      </c>
      <c r="E3986" t="s">
        <v>803</v>
      </c>
      <c r="F3986">
        <v>291990</v>
      </c>
    </row>
    <row r="3987" spans="1:6">
      <c r="A3987" t="s">
        <v>828</v>
      </c>
      <c r="B3987" t="s">
        <v>96</v>
      </c>
      <c r="C3987" t="s">
        <v>214</v>
      </c>
      <c r="D3987" t="s">
        <v>844</v>
      </c>
      <c r="E3987" t="s">
        <v>78</v>
      </c>
      <c r="F3987">
        <v>181932</v>
      </c>
    </row>
    <row r="3988" spans="1:6">
      <c r="A3988" t="s">
        <v>828</v>
      </c>
      <c r="B3988" t="s">
        <v>96</v>
      </c>
      <c r="C3988" t="s">
        <v>214</v>
      </c>
      <c r="D3988" t="s">
        <v>844</v>
      </c>
      <c r="E3988" t="s">
        <v>75</v>
      </c>
      <c r="F3988">
        <v>138427</v>
      </c>
    </row>
    <row r="3989" spans="1:6">
      <c r="A3989" t="s">
        <v>828</v>
      </c>
      <c r="B3989" t="s">
        <v>96</v>
      </c>
      <c r="C3989" t="s">
        <v>214</v>
      </c>
      <c r="D3989" t="s">
        <v>844</v>
      </c>
      <c r="E3989" t="s">
        <v>802</v>
      </c>
      <c r="F3989">
        <v>34162</v>
      </c>
    </row>
    <row r="3990" spans="1:6">
      <c r="A3990" t="s">
        <v>828</v>
      </c>
      <c r="B3990" t="s">
        <v>96</v>
      </c>
      <c r="C3990" t="s">
        <v>214</v>
      </c>
      <c r="D3990" t="s">
        <v>844</v>
      </c>
      <c r="E3990" t="s">
        <v>71</v>
      </c>
      <c r="F3990">
        <v>22936</v>
      </c>
    </row>
    <row r="3991" spans="1:6">
      <c r="A3991" t="s">
        <v>828</v>
      </c>
      <c r="B3991" t="s">
        <v>96</v>
      </c>
      <c r="C3991" t="s">
        <v>214</v>
      </c>
      <c r="D3991" t="s">
        <v>844</v>
      </c>
      <c r="E3991" t="s">
        <v>73</v>
      </c>
      <c r="F3991">
        <v>7529</v>
      </c>
    </row>
    <row r="3992" spans="1:6">
      <c r="A3992" t="s">
        <v>828</v>
      </c>
      <c r="B3992" t="s">
        <v>96</v>
      </c>
      <c r="C3992" t="s">
        <v>214</v>
      </c>
      <c r="D3992" t="s">
        <v>844</v>
      </c>
      <c r="E3992" t="s">
        <v>800</v>
      </c>
      <c r="F3992">
        <v>265</v>
      </c>
    </row>
    <row r="3993" spans="1:6">
      <c r="A3993" t="s">
        <v>828</v>
      </c>
      <c r="B3993" t="s">
        <v>96</v>
      </c>
      <c r="C3993" t="s">
        <v>214</v>
      </c>
      <c r="D3993" t="s">
        <v>843</v>
      </c>
      <c r="E3993" t="s">
        <v>70</v>
      </c>
      <c r="F3993">
        <v>1240379</v>
      </c>
    </row>
    <row r="3994" spans="1:6">
      <c r="A3994" t="s">
        <v>828</v>
      </c>
      <c r="B3994" t="s">
        <v>96</v>
      </c>
      <c r="C3994" t="s">
        <v>214</v>
      </c>
      <c r="D3994" t="s">
        <v>843</v>
      </c>
      <c r="E3994" t="s">
        <v>72</v>
      </c>
      <c r="F3994">
        <v>398362</v>
      </c>
    </row>
    <row r="3995" spans="1:6">
      <c r="A3995" t="s">
        <v>828</v>
      </c>
      <c r="B3995" t="s">
        <v>96</v>
      </c>
      <c r="C3995" t="s">
        <v>214</v>
      </c>
      <c r="D3995" t="s">
        <v>843</v>
      </c>
      <c r="E3995" t="s">
        <v>804</v>
      </c>
      <c r="F3995">
        <v>237270</v>
      </c>
    </row>
    <row r="3996" spans="1:6">
      <c r="A3996" t="s">
        <v>828</v>
      </c>
      <c r="B3996" t="s">
        <v>96</v>
      </c>
      <c r="C3996" t="s">
        <v>214</v>
      </c>
      <c r="D3996" t="s">
        <v>843</v>
      </c>
      <c r="E3996" t="s">
        <v>803</v>
      </c>
      <c r="F3996">
        <v>259676</v>
      </c>
    </row>
    <row r="3997" spans="1:6">
      <c r="A3997" t="s">
        <v>828</v>
      </c>
      <c r="B3997" t="s">
        <v>96</v>
      </c>
      <c r="C3997" t="s">
        <v>214</v>
      </c>
      <c r="D3997" t="s">
        <v>843</v>
      </c>
      <c r="E3997" t="s">
        <v>78</v>
      </c>
      <c r="F3997">
        <v>156870</v>
      </c>
    </row>
    <row r="3998" spans="1:6">
      <c r="A3998" t="s">
        <v>828</v>
      </c>
      <c r="B3998" t="s">
        <v>96</v>
      </c>
      <c r="C3998" t="s">
        <v>214</v>
      </c>
      <c r="D3998" t="s">
        <v>843</v>
      </c>
      <c r="E3998" t="s">
        <v>75</v>
      </c>
      <c r="F3998">
        <v>130871</v>
      </c>
    </row>
    <row r="3999" spans="1:6">
      <c r="A3999" t="s">
        <v>828</v>
      </c>
      <c r="B3999" t="s">
        <v>96</v>
      </c>
      <c r="C3999" t="s">
        <v>214</v>
      </c>
      <c r="D3999" t="s">
        <v>843</v>
      </c>
      <c r="E3999" t="s">
        <v>802</v>
      </c>
      <c r="F3999">
        <v>29863</v>
      </c>
    </row>
    <row r="4000" spans="1:6">
      <c r="A4000" t="s">
        <v>828</v>
      </c>
      <c r="B4000" t="s">
        <v>96</v>
      </c>
      <c r="C4000" t="s">
        <v>214</v>
      </c>
      <c r="D4000" t="s">
        <v>843</v>
      </c>
      <c r="E4000" t="s">
        <v>71</v>
      </c>
      <c r="F4000">
        <v>21890</v>
      </c>
    </row>
    <row r="4001" spans="1:6">
      <c r="A4001" t="s">
        <v>828</v>
      </c>
      <c r="B4001" t="s">
        <v>96</v>
      </c>
      <c r="C4001" t="s">
        <v>214</v>
      </c>
      <c r="D4001" t="s">
        <v>843</v>
      </c>
      <c r="E4001" t="s">
        <v>73</v>
      </c>
      <c r="F4001">
        <v>5342</v>
      </c>
    </row>
    <row r="4002" spans="1:6">
      <c r="A4002" t="s">
        <v>828</v>
      </c>
      <c r="B4002" t="s">
        <v>96</v>
      </c>
      <c r="C4002" t="s">
        <v>214</v>
      </c>
      <c r="D4002" t="s">
        <v>843</v>
      </c>
      <c r="E4002" t="s">
        <v>800</v>
      </c>
      <c r="F4002">
        <v>235</v>
      </c>
    </row>
    <row r="4003" spans="1:6">
      <c r="A4003" t="s">
        <v>828</v>
      </c>
      <c r="B4003" t="s">
        <v>96</v>
      </c>
      <c r="C4003" t="s">
        <v>214</v>
      </c>
      <c r="D4003" t="s">
        <v>842</v>
      </c>
      <c r="E4003" t="s">
        <v>70</v>
      </c>
      <c r="F4003">
        <v>918295</v>
      </c>
    </row>
    <row r="4004" spans="1:6">
      <c r="A4004" t="s">
        <v>828</v>
      </c>
      <c r="B4004" t="s">
        <v>96</v>
      </c>
      <c r="C4004" t="s">
        <v>214</v>
      </c>
      <c r="D4004" t="s">
        <v>842</v>
      </c>
      <c r="E4004" t="s">
        <v>72</v>
      </c>
      <c r="F4004">
        <v>301054</v>
      </c>
    </row>
    <row r="4005" spans="1:6">
      <c r="A4005" t="s">
        <v>828</v>
      </c>
      <c r="B4005" t="s">
        <v>96</v>
      </c>
      <c r="C4005" t="s">
        <v>214</v>
      </c>
      <c r="D4005" t="s">
        <v>842</v>
      </c>
      <c r="E4005" t="s">
        <v>804</v>
      </c>
      <c r="F4005">
        <v>170459</v>
      </c>
    </row>
    <row r="4006" spans="1:6">
      <c r="A4006" t="s">
        <v>828</v>
      </c>
      <c r="B4006" t="s">
        <v>96</v>
      </c>
      <c r="C4006" t="s">
        <v>214</v>
      </c>
      <c r="D4006" t="s">
        <v>842</v>
      </c>
      <c r="E4006" t="s">
        <v>803</v>
      </c>
      <c r="F4006">
        <v>192683</v>
      </c>
    </row>
    <row r="4007" spans="1:6">
      <c r="A4007" t="s">
        <v>828</v>
      </c>
      <c r="B4007" t="s">
        <v>96</v>
      </c>
      <c r="C4007" t="s">
        <v>214</v>
      </c>
      <c r="D4007" t="s">
        <v>842</v>
      </c>
      <c r="E4007" t="s">
        <v>78</v>
      </c>
      <c r="F4007">
        <v>113039</v>
      </c>
    </row>
    <row r="4008" spans="1:6">
      <c r="A4008" t="s">
        <v>828</v>
      </c>
      <c r="B4008" t="s">
        <v>96</v>
      </c>
      <c r="C4008" t="s">
        <v>214</v>
      </c>
      <c r="D4008" t="s">
        <v>842</v>
      </c>
      <c r="E4008" t="s">
        <v>75</v>
      </c>
      <c r="F4008">
        <v>101050</v>
      </c>
    </row>
    <row r="4009" spans="1:6">
      <c r="A4009" t="s">
        <v>828</v>
      </c>
      <c r="B4009" t="s">
        <v>96</v>
      </c>
      <c r="C4009" t="s">
        <v>214</v>
      </c>
      <c r="D4009" t="s">
        <v>842</v>
      </c>
      <c r="E4009" t="s">
        <v>802</v>
      </c>
      <c r="F4009">
        <v>21072</v>
      </c>
    </row>
    <row r="4010" spans="1:6">
      <c r="A4010" t="s">
        <v>828</v>
      </c>
      <c r="B4010" t="s">
        <v>96</v>
      </c>
      <c r="C4010" t="s">
        <v>214</v>
      </c>
      <c r="D4010" t="s">
        <v>842</v>
      </c>
      <c r="E4010" t="s">
        <v>71</v>
      </c>
      <c r="F4010">
        <v>15989</v>
      </c>
    </row>
    <row r="4011" spans="1:6">
      <c r="A4011" t="s">
        <v>828</v>
      </c>
      <c r="B4011" t="s">
        <v>96</v>
      </c>
      <c r="C4011" t="s">
        <v>214</v>
      </c>
      <c r="D4011" t="s">
        <v>842</v>
      </c>
      <c r="E4011" t="s">
        <v>73</v>
      </c>
      <c r="F4011">
        <v>2819</v>
      </c>
    </row>
    <row r="4012" spans="1:6">
      <c r="A4012" t="s">
        <v>828</v>
      </c>
      <c r="B4012" t="s">
        <v>96</v>
      </c>
      <c r="C4012" t="s">
        <v>214</v>
      </c>
      <c r="D4012" t="s">
        <v>842</v>
      </c>
      <c r="E4012" t="s">
        <v>800</v>
      </c>
      <c r="F4012">
        <v>130</v>
      </c>
    </row>
    <row r="4013" spans="1:6">
      <c r="A4013" t="s">
        <v>828</v>
      </c>
      <c r="B4013" t="s">
        <v>96</v>
      </c>
      <c r="C4013" t="s">
        <v>214</v>
      </c>
      <c r="D4013" t="s">
        <v>841</v>
      </c>
      <c r="E4013" t="s">
        <v>70</v>
      </c>
      <c r="F4013">
        <v>540003</v>
      </c>
    </row>
    <row r="4014" spans="1:6">
      <c r="A4014" t="s">
        <v>828</v>
      </c>
      <c r="B4014" t="s">
        <v>96</v>
      </c>
      <c r="C4014" t="s">
        <v>214</v>
      </c>
      <c r="D4014" t="s">
        <v>841</v>
      </c>
      <c r="E4014" t="s">
        <v>72</v>
      </c>
      <c r="F4014">
        <v>177505</v>
      </c>
    </row>
    <row r="4015" spans="1:6">
      <c r="A4015" t="s">
        <v>828</v>
      </c>
      <c r="B4015" t="s">
        <v>96</v>
      </c>
      <c r="C4015" t="s">
        <v>214</v>
      </c>
      <c r="D4015" t="s">
        <v>841</v>
      </c>
      <c r="E4015" t="s">
        <v>804</v>
      </c>
      <c r="F4015">
        <v>96172</v>
      </c>
    </row>
    <row r="4016" spans="1:6">
      <c r="A4016" t="s">
        <v>828</v>
      </c>
      <c r="B4016" t="s">
        <v>96</v>
      </c>
      <c r="C4016" t="s">
        <v>214</v>
      </c>
      <c r="D4016" t="s">
        <v>841</v>
      </c>
      <c r="E4016" t="s">
        <v>803</v>
      </c>
      <c r="F4016">
        <v>114934</v>
      </c>
    </row>
    <row r="4017" spans="1:6">
      <c r="A4017" t="s">
        <v>828</v>
      </c>
      <c r="B4017" t="s">
        <v>96</v>
      </c>
      <c r="C4017" t="s">
        <v>214</v>
      </c>
      <c r="D4017" t="s">
        <v>841</v>
      </c>
      <c r="E4017" t="s">
        <v>78</v>
      </c>
      <c r="F4017">
        <v>68040</v>
      </c>
    </row>
    <row r="4018" spans="1:6">
      <c r="A4018" t="s">
        <v>828</v>
      </c>
      <c r="B4018" t="s">
        <v>96</v>
      </c>
      <c r="C4018" t="s">
        <v>214</v>
      </c>
      <c r="D4018" t="s">
        <v>841</v>
      </c>
      <c r="E4018" t="s">
        <v>75</v>
      </c>
      <c r="F4018">
        <v>60127</v>
      </c>
    </row>
    <row r="4019" spans="1:6">
      <c r="A4019" t="s">
        <v>828</v>
      </c>
      <c r="B4019" t="s">
        <v>96</v>
      </c>
      <c r="C4019" t="s">
        <v>214</v>
      </c>
      <c r="D4019" t="s">
        <v>841</v>
      </c>
      <c r="E4019" t="s">
        <v>802</v>
      </c>
      <c r="F4019">
        <v>12366</v>
      </c>
    </row>
    <row r="4020" spans="1:6">
      <c r="A4020" t="s">
        <v>828</v>
      </c>
      <c r="B4020" t="s">
        <v>96</v>
      </c>
      <c r="C4020" t="s">
        <v>214</v>
      </c>
      <c r="D4020" t="s">
        <v>841</v>
      </c>
      <c r="E4020" t="s">
        <v>71</v>
      </c>
      <c r="F4020">
        <v>9462</v>
      </c>
    </row>
    <row r="4021" spans="1:6">
      <c r="A4021" t="s">
        <v>828</v>
      </c>
      <c r="B4021" t="s">
        <v>96</v>
      </c>
      <c r="C4021" t="s">
        <v>214</v>
      </c>
      <c r="D4021" t="s">
        <v>841</v>
      </c>
      <c r="E4021" t="s">
        <v>73</v>
      </c>
      <c r="F4021">
        <v>1310</v>
      </c>
    </row>
    <row r="4022" spans="1:6">
      <c r="A4022" t="s">
        <v>828</v>
      </c>
      <c r="B4022" t="s">
        <v>96</v>
      </c>
      <c r="C4022" t="s">
        <v>214</v>
      </c>
      <c r="D4022" t="s">
        <v>841</v>
      </c>
      <c r="E4022" t="s">
        <v>800</v>
      </c>
      <c r="F4022">
        <v>87</v>
      </c>
    </row>
    <row r="4023" spans="1:6">
      <c r="A4023" t="s">
        <v>828</v>
      </c>
      <c r="B4023" t="s">
        <v>96</v>
      </c>
      <c r="C4023" t="s">
        <v>214</v>
      </c>
      <c r="D4023" t="s">
        <v>840</v>
      </c>
      <c r="E4023" t="s">
        <v>70</v>
      </c>
      <c r="F4023">
        <v>302039</v>
      </c>
    </row>
    <row r="4024" spans="1:6">
      <c r="A4024" t="s">
        <v>828</v>
      </c>
      <c r="B4024" t="s">
        <v>96</v>
      </c>
      <c r="C4024" t="s">
        <v>214</v>
      </c>
      <c r="D4024" t="s">
        <v>840</v>
      </c>
      <c r="E4024" t="s">
        <v>72</v>
      </c>
      <c r="F4024">
        <v>101342</v>
      </c>
    </row>
    <row r="4025" spans="1:6">
      <c r="A4025" t="s">
        <v>828</v>
      </c>
      <c r="B4025" t="s">
        <v>96</v>
      </c>
      <c r="C4025" t="s">
        <v>214</v>
      </c>
      <c r="D4025" t="s">
        <v>840</v>
      </c>
      <c r="E4025" t="s">
        <v>804</v>
      </c>
      <c r="F4025">
        <v>53837</v>
      </c>
    </row>
    <row r="4026" spans="1:6">
      <c r="A4026" t="s">
        <v>828</v>
      </c>
      <c r="B4026" t="s">
        <v>96</v>
      </c>
      <c r="C4026" t="s">
        <v>214</v>
      </c>
      <c r="D4026" t="s">
        <v>840</v>
      </c>
      <c r="E4026" t="s">
        <v>803</v>
      </c>
      <c r="F4026">
        <v>61022</v>
      </c>
    </row>
    <row r="4027" spans="1:6">
      <c r="A4027" t="s">
        <v>828</v>
      </c>
      <c r="B4027" t="s">
        <v>96</v>
      </c>
      <c r="C4027" t="s">
        <v>214</v>
      </c>
      <c r="D4027" t="s">
        <v>840</v>
      </c>
      <c r="E4027" t="s">
        <v>78</v>
      </c>
      <c r="F4027">
        <v>38518</v>
      </c>
    </row>
    <row r="4028" spans="1:6">
      <c r="A4028" t="s">
        <v>828</v>
      </c>
      <c r="B4028" t="s">
        <v>96</v>
      </c>
      <c r="C4028" t="s">
        <v>214</v>
      </c>
      <c r="D4028" t="s">
        <v>840</v>
      </c>
      <c r="E4028" t="s">
        <v>75</v>
      </c>
      <c r="F4028">
        <v>34707</v>
      </c>
    </row>
    <row r="4029" spans="1:6">
      <c r="A4029" t="s">
        <v>828</v>
      </c>
      <c r="B4029" t="s">
        <v>96</v>
      </c>
      <c r="C4029" t="s">
        <v>214</v>
      </c>
      <c r="D4029" t="s">
        <v>840</v>
      </c>
      <c r="E4029" t="s">
        <v>802</v>
      </c>
      <c r="F4029">
        <v>7015</v>
      </c>
    </row>
    <row r="4030" spans="1:6">
      <c r="A4030" t="s">
        <v>828</v>
      </c>
      <c r="B4030" t="s">
        <v>96</v>
      </c>
      <c r="C4030" t="s">
        <v>214</v>
      </c>
      <c r="D4030" t="s">
        <v>840</v>
      </c>
      <c r="E4030" t="s">
        <v>71</v>
      </c>
      <c r="F4030">
        <v>5092</v>
      </c>
    </row>
    <row r="4031" spans="1:6">
      <c r="A4031" t="s">
        <v>828</v>
      </c>
      <c r="B4031" t="s">
        <v>96</v>
      </c>
      <c r="C4031" t="s">
        <v>214</v>
      </c>
      <c r="D4031" t="s">
        <v>840</v>
      </c>
      <c r="E4031" t="s">
        <v>73</v>
      </c>
      <c r="F4031">
        <v>475</v>
      </c>
    </row>
    <row r="4032" spans="1:6">
      <c r="A4032" t="s">
        <v>828</v>
      </c>
      <c r="B4032" t="s">
        <v>96</v>
      </c>
      <c r="C4032" t="s">
        <v>214</v>
      </c>
      <c r="D4032" t="s">
        <v>840</v>
      </c>
      <c r="E4032" t="s">
        <v>800</v>
      </c>
      <c r="F4032">
        <v>31</v>
      </c>
    </row>
    <row r="4033" spans="1:6">
      <c r="A4033" t="s">
        <v>828</v>
      </c>
      <c r="B4033" t="s">
        <v>96</v>
      </c>
      <c r="C4033" t="s">
        <v>214</v>
      </c>
      <c r="D4033" t="s">
        <v>839</v>
      </c>
      <c r="E4033" t="s">
        <v>70</v>
      </c>
      <c r="F4033">
        <v>148893</v>
      </c>
    </row>
    <row r="4034" spans="1:6">
      <c r="A4034" t="s">
        <v>828</v>
      </c>
      <c r="B4034" t="s">
        <v>96</v>
      </c>
      <c r="C4034" t="s">
        <v>214</v>
      </c>
      <c r="D4034" t="s">
        <v>839</v>
      </c>
      <c r="E4034" t="s">
        <v>72</v>
      </c>
      <c r="F4034">
        <v>50289</v>
      </c>
    </row>
    <row r="4035" spans="1:6">
      <c r="A4035" t="s">
        <v>828</v>
      </c>
      <c r="B4035" t="s">
        <v>96</v>
      </c>
      <c r="C4035" t="s">
        <v>214</v>
      </c>
      <c r="D4035" t="s">
        <v>839</v>
      </c>
      <c r="E4035" t="s">
        <v>804</v>
      </c>
      <c r="F4035">
        <v>26965</v>
      </c>
    </row>
    <row r="4036" spans="1:6">
      <c r="A4036" t="s">
        <v>828</v>
      </c>
      <c r="B4036" t="s">
        <v>96</v>
      </c>
      <c r="C4036" t="s">
        <v>214</v>
      </c>
      <c r="D4036" t="s">
        <v>839</v>
      </c>
      <c r="E4036" t="s">
        <v>803</v>
      </c>
      <c r="F4036">
        <v>28949</v>
      </c>
    </row>
    <row r="4037" spans="1:6">
      <c r="A4037" t="s">
        <v>828</v>
      </c>
      <c r="B4037" t="s">
        <v>96</v>
      </c>
      <c r="C4037" t="s">
        <v>214</v>
      </c>
      <c r="D4037" t="s">
        <v>839</v>
      </c>
      <c r="E4037" t="s">
        <v>78</v>
      </c>
      <c r="F4037">
        <v>19271</v>
      </c>
    </row>
    <row r="4038" spans="1:6">
      <c r="A4038" t="s">
        <v>828</v>
      </c>
      <c r="B4038" t="s">
        <v>96</v>
      </c>
      <c r="C4038" t="s">
        <v>214</v>
      </c>
      <c r="D4038" t="s">
        <v>839</v>
      </c>
      <c r="E4038" t="s">
        <v>75</v>
      </c>
      <c r="F4038">
        <v>17527</v>
      </c>
    </row>
    <row r="4039" spans="1:6">
      <c r="A4039" t="s">
        <v>828</v>
      </c>
      <c r="B4039" t="s">
        <v>96</v>
      </c>
      <c r="C4039" t="s">
        <v>214</v>
      </c>
      <c r="D4039" t="s">
        <v>839</v>
      </c>
      <c r="E4039" t="s">
        <v>802</v>
      </c>
      <c r="F4039">
        <v>3217</v>
      </c>
    </row>
    <row r="4040" spans="1:6">
      <c r="A4040" t="s">
        <v>828</v>
      </c>
      <c r="B4040" t="s">
        <v>96</v>
      </c>
      <c r="C4040" t="s">
        <v>214</v>
      </c>
      <c r="D4040" t="s">
        <v>839</v>
      </c>
      <c r="E4040" t="s">
        <v>71</v>
      </c>
      <c r="F4040">
        <v>2464</v>
      </c>
    </row>
    <row r="4041" spans="1:6">
      <c r="A4041" t="s">
        <v>828</v>
      </c>
      <c r="B4041" t="s">
        <v>96</v>
      </c>
      <c r="C4041" t="s">
        <v>214</v>
      </c>
      <c r="D4041" t="s">
        <v>839</v>
      </c>
      <c r="E4041" t="s">
        <v>73</v>
      </c>
      <c r="F4041">
        <v>184</v>
      </c>
    </row>
    <row r="4042" spans="1:6">
      <c r="A4042" t="s">
        <v>828</v>
      </c>
      <c r="B4042" t="s">
        <v>96</v>
      </c>
      <c r="C4042" t="s">
        <v>214</v>
      </c>
      <c r="D4042" t="s">
        <v>839</v>
      </c>
      <c r="E4042" t="s">
        <v>800</v>
      </c>
      <c r="F4042">
        <v>27</v>
      </c>
    </row>
    <row r="4043" spans="1:6">
      <c r="A4043" t="s">
        <v>828</v>
      </c>
      <c r="B4043" t="s">
        <v>96</v>
      </c>
      <c r="C4043" t="s">
        <v>214</v>
      </c>
      <c r="D4043" t="s">
        <v>838</v>
      </c>
      <c r="E4043" t="s">
        <v>70</v>
      </c>
      <c r="F4043">
        <v>46205</v>
      </c>
    </row>
    <row r="4044" spans="1:6">
      <c r="A4044" t="s">
        <v>828</v>
      </c>
      <c r="B4044" t="s">
        <v>96</v>
      </c>
      <c r="C4044" t="s">
        <v>214</v>
      </c>
      <c r="D4044" t="s">
        <v>838</v>
      </c>
      <c r="E4044" t="s">
        <v>72</v>
      </c>
      <c r="F4044">
        <v>15886</v>
      </c>
    </row>
    <row r="4045" spans="1:6">
      <c r="A4045" t="s">
        <v>828</v>
      </c>
      <c r="B4045" t="s">
        <v>96</v>
      </c>
      <c r="C4045" t="s">
        <v>214</v>
      </c>
      <c r="D4045" t="s">
        <v>838</v>
      </c>
      <c r="E4045" t="s">
        <v>804</v>
      </c>
      <c r="F4045">
        <v>8450</v>
      </c>
    </row>
    <row r="4046" spans="1:6">
      <c r="A4046" t="s">
        <v>828</v>
      </c>
      <c r="B4046" t="s">
        <v>96</v>
      </c>
      <c r="C4046" t="s">
        <v>214</v>
      </c>
      <c r="D4046" t="s">
        <v>838</v>
      </c>
      <c r="E4046" t="s">
        <v>803</v>
      </c>
      <c r="F4046">
        <v>8360</v>
      </c>
    </row>
    <row r="4047" spans="1:6">
      <c r="A4047" t="s">
        <v>828</v>
      </c>
      <c r="B4047" t="s">
        <v>96</v>
      </c>
      <c r="C4047" t="s">
        <v>214</v>
      </c>
      <c r="D4047" t="s">
        <v>838</v>
      </c>
      <c r="E4047" t="s">
        <v>78</v>
      </c>
      <c r="F4047">
        <v>5738</v>
      </c>
    </row>
    <row r="4048" spans="1:6">
      <c r="A4048" t="s">
        <v>828</v>
      </c>
      <c r="B4048" t="s">
        <v>96</v>
      </c>
      <c r="C4048" t="s">
        <v>214</v>
      </c>
      <c r="D4048" t="s">
        <v>838</v>
      </c>
      <c r="E4048" t="s">
        <v>75</v>
      </c>
      <c r="F4048">
        <v>5890</v>
      </c>
    </row>
    <row r="4049" spans="1:6">
      <c r="A4049" t="s">
        <v>828</v>
      </c>
      <c r="B4049" t="s">
        <v>96</v>
      </c>
      <c r="C4049" t="s">
        <v>214</v>
      </c>
      <c r="D4049" t="s">
        <v>838</v>
      </c>
      <c r="E4049" t="s">
        <v>802</v>
      </c>
      <c r="F4049">
        <v>988</v>
      </c>
    </row>
    <row r="4050" spans="1:6">
      <c r="A4050" t="s">
        <v>828</v>
      </c>
      <c r="B4050" t="s">
        <v>96</v>
      </c>
      <c r="C4050" t="s">
        <v>214</v>
      </c>
      <c r="D4050" t="s">
        <v>838</v>
      </c>
      <c r="E4050" t="s">
        <v>71</v>
      </c>
      <c r="F4050">
        <v>818</v>
      </c>
    </row>
    <row r="4051" spans="1:6">
      <c r="A4051" t="s">
        <v>828</v>
      </c>
      <c r="B4051" t="s">
        <v>96</v>
      </c>
      <c r="C4051" t="s">
        <v>214</v>
      </c>
      <c r="D4051" t="s">
        <v>838</v>
      </c>
      <c r="E4051" t="s">
        <v>73</v>
      </c>
      <c r="F4051">
        <v>64</v>
      </c>
    </row>
    <row r="4052" spans="1:6">
      <c r="A4052" t="s">
        <v>828</v>
      </c>
      <c r="B4052" t="s">
        <v>96</v>
      </c>
      <c r="C4052" t="s">
        <v>214</v>
      </c>
      <c r="D4052" t="s">
        <v>838</v>
      </c>
      <c r="E4052" t="s">
        <v>800</v>
      </c>
      <c r="F4052">
        <v>11</v>
      </c>
    </row>
    <row r="4053" spans="1:6">
      <c r="A4053" t="s">
        <v>828</v>
      </c>
      <c r="B4053" t="s">
        <v>96</v>
      </c>
      <c r="C4053" t="s">
        <v>214</v>
      </c>
      <c r="D4053" t="s">
        <v>837</v>
      </c>
      <c r="E4053" t="s">
        <v>70</v>
      </c>
      <c r="F4053">
        <v>7917</v>
      </c>
    </row>
    <row r="4054" spans="1:6">
      <c r="A4054" t="s">
        <v>828</v>
      </c>
      <c r="B4054" t="s">
        <v>96</v>
      </c>
      <c r="C4054" t="s">
        <v>214</v>
      </c>
      <c r="D4054" t="s">
        <v>837</v>
      </c>
      <c r="E4054" t="s">
        <v>72</v>
      </c>
      <c r="F4054">
        <v>2578</v>
      </c>
    </row>
    <row r="4055" spans="1:6">
      <c r="A4055" t="s">
        <v>828</v>
      </c>
      <c r="B4055" t="s">
        <v>96</v>
      </c>
      <c r="C4055" t="s">
        <v>214</v>
      </c>
      <c r="D4055" t="s">
        <v>837</v>
      </c>
      <c r="E4055" t="s">
        <v>804</v>
      </c>
      <c r="F4055">
        <v>1558</v>
      </c>
    </row>
    <row r="4056" spans="1:6">
      <c r="A4056" t="s">
        <v>828</v>
      </c>
      <c r="B4056" t="s">
        <v>96</v>
      </c>
      <c r="C4056" t="s">
        <v>214</v>
      </c>
      <c r="D4056" t="s">
        <v>837</v>
      </c>
      <c r="E4056" t="s">
        <v>803</v>
      </c>
      <c r="F4056">
        <v>1452</v>
      </c>
    </row>
    <row r="4057" spans="1:6">
      <c r="A4057" t="s">
        <v>828</v>
      </c>
      <c r="B4057" t="s">
        <v>96</v>
      </c>
      <c r="C4057" t="s">
        <v>214</v>
      </c>
      <c r="D4057" t="s">
        <v>837</v>
      </c>
      <c r="E4057" t="s">
        <v>78</v>
      </c>
      <c r="F4057">
        <v>985</v>
      </c>
    </row>
    <row r="4058" spans="1:6">
      <c r="A4058" t="s">
        <v>828</v>
      </c>
      <c r="B4058" t="s">
        <v>96</v>
      </c>
      <c r="C4058" t="s">
        <v>214</v>
      </c>
      <c r="D4058" t="s">
        <v>837</v>
      </c>
      <c r="E4058" t="s">
        <v>75</v>
      </c>
      <c r="F4058">
        <v>1045</v>
      </c>
    </row>
    <row r="4059" spans="1:6">
      <c r="A4059" t="s">
        <v>828</v>
      </c>
      <c r="B4059" t="s">
        <v>96</v>
      </c>
      <c r="C4059" t="s">
        <v>214</v>
      </c>
      <c r="D4059" t="s">
        <v>837</v>
      </c>
      <c r="E4059" t="s">
        <v>802</v>
      </c>
      <c r="F4059">
        <v>170</v>
      </c>
    </row>
    <row r="4060" spans="1:6">
      <c r="A4060" t="s">
        <v>828</v>
      </c>
      <c r="B4060" t="s">
        <v>96</v>
      </c>
      <c r="C4060" t="s">
        <v>214</v>
      </c>
      <c r="D4060" t="s">
        <v>837</v>
      </c>
      <c r="E4060" t="s">
        <v>71</v>
      </c>
      <c r="F4060">
        <v>123</v>
      </c>
    </row>
    <row r="4061" spans="1:6">
      <c r="A4061" t="s">
        <v>828</v>
      </c>
      <c r="B4061" t="s">
        <v>96</v>
      </c>
      <c r="C4061" t="s">
        <v>214</v>
      </c>
      <c r="D4061" t="s">
        <v>837</v>
      </c>
      <c r="E4061" t="s">
        <v>800</v>
      </c>
      <c r="F4061">
        <v>6</v>
      </c>
    </row>
    <row r="4062" spans="1:6">
      <c r="A4062" t="s">
        <v>828</v>
      </c>
      <c r="B4062" t="s">
        <v>96</v>
      </c>
      <c r="C4062" t="s">
        <v>214</v>
      </c>
      <c r="D4062" t="s">
        <v>829</v>
      </c>
      <c r="E4062" t="s">
        <v>70</v>
      </c>
      <c r="F4062">
        <v>1396483</v>
      </c>
    </row>
    <row r="4063" spans="1:6">
      <c r="A4063" t="s">
        <v>828</v>
      </c>
      <c r="B4063" t="s">
        <v>96</v>
      </c>
      <c r="C4063" t="s">
        <v>214</v>
      </c>
      <c r="D4063" t="s">
        <v>829</v>
      </c>
      <c r="E4063" t="s">
        <v>72</v>
      </c>
      <c r="F4063">
        <v>456917</v>
      </c>
    </row>
    <row r="4064" spans="1:6">
      <c r="A4064" t="s">
        <v>828</v>
      </c>
      <c r="B4064" t="s">
        <v>96</v>
      </c>
      <c r="C4064" t="s">
        <v>214</v>
      </c>
      <c r="D4064" t="s">
        <v>829</v>
      </c>
      <c r="E4064" t="s">
        <v>804</v>
      </c>
      <c r="F4064">
        <v>299930</v>
      </c>
    </row>
    <row r="4065" spans="1:6">
      <c r="A4065" t="s">
        <v>828</v>
      </c>
      <c r="B4065" t="s">
        <v>96</v>
      </c>
      <c r="C4065" t="s">
        <v>214</v>
      </c>
      <c r="D4065" t="s">
        <v>829</v>
      </c>
      <c r="E4065" t="s">
        <v>803</v>
      </c>
      <c r="F4065">
        <v>281858</v>
      </c>
    </row>
    <row r="4066" spans="1:6">
      <c r="A4066" t="s">
        <v>828</v>
      </c>
      <c r="B4066" t="s">
        <v>96</v>
      </c>
      <c r="C4066" t="s">
        <v>214</v>
      </c>
      <c r="D4066" t="s">
        <v>829</v>
      </c>
      <c r="E4066" t="s">
        <v>78</v>
      </c>
      <c r="F4066">
        <v>181620</v>
      </c>
    </row>
    <row r="4067" spans="1:6">
      <c r="A4067" t="s">
        <v>828</v>
      </c>
      <c r="B4067" t="s">
        <v>96</v>
      </c>
      <c r="C4067" t="s">
        <v>214</v>
      </c>
      <c r="D4067" t="s">
        <v>829</v>
      </c>
      <c r="E4067" t="s">
        <v>75</v>
      </c>
      <c r="F4067">
        <v>115700</v>
      </c>
    </row>
    <row r="4068" spans="1:6">
      <c r="A4068" t="s">
        <v>828</v>
      </c>
      <c r="B4068" t="s">
        <v>96</v>
      </c>
      <c r="C4068" t="s">
        <v>214</v>
      </c>
      <c r="D4068" t="s">
        <v>829</v>
      </c>
      <c r="E4068" t="s">
        <v>802</v>
      </c>
      <c r="F4068">
        <v>28271</v>
      </c>
    </row>
    <row r="4069" spans="1:6">
      <c r="A4069" t="s">
        <v>828</v>
      </c>
      <c r="B4069" t="s">
        <v>96</v>
      </c>
      <c r="C4069" t="s">
        <v>214</v>
      </c>
      <c r="D4069" t="s">
        <v>829</v>
      </c>
      <c r="E4069" t="s">
        <v>71</v>
      </c>
      <c r="F4069">
        <v>22839</v>
      </c>
    </row>
    <row r="4070" spans="1:6">
      <c r="A4070" t="s">
        <v>828</v>
      </c>
      <c r="B4070" t="s">
        <v>96</v>
      </c>
      <c r="C4070" t="s">
        <v>214</v>
      </c>
      <c r="D4070" t="s">
        <v>829</v>
      </c>
      <c r="E4070" t="s">
        <v>73</v>
      </c>
      <c r="F4070">
        <v>9062</v>
      </c>
    </row>
    <row r="4071" spans="1:6">
      <c r="A4071" t="s">
        <v>828</v>
      </c>
      <c r="B4071" t="s">
        <v>96</v>
      </c>
      <c r="C4071" t="s">
        <v>214</v>
      </c>
      <c r="D4071" t="s">
        <v>829</v>
      </c>
      <c r="E4071" t="s">
        <v>800</v>
      </c>
      <c r="F4071">
        <v>286</v>
      </c>
    </row>
    <row r="4072" spans="1:6">
      <c r="A4072" t="s">
        <v>828</v>
      </c>
      <c r="B4072" t="s">
        <v>96</v>
      </c>
      <c r="C4072" t="s">
        <v>214</v>
      </c>
      <c r="D4072" t="s">
        <v>836</v>
      </c>
      <c r="E4072" t="s">
        <v>70</v>
      </c>
      <c r="F4072">
        <v>1512565</v>
      </c>
    </row>
    <row r="4073" spans="1:6">
      <c r="A4073" t="s">
        <v>828</v>
      </c>
      <c r="B4073" t="s">
        <v>96</v>
      </c>
      <c r="C4073" t="s">
        <v>214</v>
      </c>
      <c r="D4073" t="s">
        <v>836</v>
      </c>
      <c r="E4073" t="s">
        <v>72</v>
      </c>
      <c r="F4073">
        <v>494082</v>
      </c>
    </row>
    <row r="4074" spans="1:6">
      <c r="A4074" t="s">
        <v>828</v>
      </c>
      <c r="B4074" t="s">
        <v>96</v>
      </c>
      <c r="C4074" t="s">
        <v>214</v>
      </c>
      <c r="D4074" t="s">
        <v>836</v>
      </c>
      <c r="E4074" t="s">
        <v>804</v>
      </c>
      <c r="F4074">
        <v>309629</v>
      </c>
    </row>
    <row r="4075" spans="1:6">
      <c r="A4075" t="s">
        <v>828</v>
      </c>
      <c r="B4075" t="s">
        <v>96</v>
      </c>
      <c r="C4075" t="s">
        <v>214</v>
      </c>
      <c r="D4075" t="s">
        <v>836</v>
      </c>
      <c r="E4075" t="s">
        <v>803</v>
      </c>
      <c r="F4075">
        <v>309327</v>
      </c>
    </row>
    <row r="4076" spans="1:6">
      <c r="A4076" t="s">
        <v>828</v>
      </c>
      <c r="B4076" t="s">
        <v>96</v>
      </c>
      <c r="C4076" t="s">
        <v>214</v>
      </c>
      <c r="D4076" t="s">
        <v>836</v>
      </c>
      <c r="E4076" t="s">
        <v>78</v>
      </c>
      <c r="F4076">
        <v>193069</v>
      </c>
    </row>
    <row r="4077" spans="1:6">
      <c r="A4077" t="s">
        <v>828</v>
      </c>
      <c r="B4077" t="s">
        <v>96</v>
      </c>
      <c r="C4077" t="s">
        <v>214</v>
      </c>
      <c r="D4077" t="s">
        <v>836</v>
      </c>
      <c r="E4077" t="s">
        <v>75</v>
      </c>
      <c r="F4077">
        <v>136714</v>
      </c>
    </row>
    <row r="4078" spans="1:6">
      <c r="A4078" t="s">
        <v>828</v>
      </c>
      <c r="B4078" t="s">
        <v>96</v>
      </c>
      <c r="C4078" t="s">
        <v>214</v>
      </c>
      <c r="D4078" t="s">
        <v>836</v>
      </c>
      <c r="E4078" t="s">
        <v>802</v>
      </c>
      <c r="F4078">
        <v>35393</v>
      </c>
    </row>
    <row r="4079" spans="1:6">
      <c r="A4079" t="s">
        <v>828</v>
      </c>
      <c r="B4079" t="s">
        <v>96</v>
      </c>
      <c r="C4079" t="s">
        <v>214</v>
      </c>
      <c r="D4079" t="s">
        <v>836</v>
      </c>
      <c r="E4079" t="s">
        <v>71</v>
      </c>
      <c r="F4079">
        <v>24546</v>
      </c>
    </row>
    <row r="4080" spans="1:6">
      <c r="A4080" t="s">
        <v>828</v>
      </c>
      <c r="B4080" t="s">
        <v>96</v>
      </c>
      <c r="C4080" t="s">
        <v>214</v>
      </c>
      <c r="D4080" t="s">
        <v>836</v>
      </c>
      <c r="E4080" t="s">
        <v>73</v>
      </c>
      <c r="F4080">
        <v>9548</v>
      </c>
    </row>
    <row r="4081" spans="1:6">
      <c r="A4081" t="s">
        <v>828</v>
      </c>
      <c r="B4081" t="s">
        <v>96</v>
      </c>
      <c r="C4081" t="s">
        <v>214</v>
      </c>
      <c r="D4081" t="s">
        <v>836</v>
      </c>
      <c r="E4081" t="s">
        <v>800</v>
      </c>
      <c r="F4081">
        <v>257</v>
      </c>
    </row>
    <row r="4082" spans="1:6">
      <c r="A4082" t="s">
        <v>828</v>
      </c>
      <c r="B4082" t="s">
        <v>96</v>
      </c>
      <c r="C4082" t="s">
        <v>214</v>
      </c>
      <c r="D4082" t="s">
        <v>628</v>
      </c>
      <c r="E4082" t="s">
        <v>70</v>
      </c>
      <c r="F4082">
        <v>8</v>
      </c>
    </row>
    <row r="4083" spans="1:6">
      <c r="A4083" t="s">
        <v>828</v>
      </c>
      <c r="B4083" t="s">
        <v>96</v>
      </c>
      <c r="C4083" t="s">
        <v>214</v>
      </c>
      <c r="D4083" t="s">
        <v>628</v>
      </c>
      <c r="E4083" t="s">
        <v>72</v>
      </c>
      <c r="F4083">
        <v>5</v>
      </c>
    </row>
    <row r="4084" spans="1:6">
      <c r="A4084" t="s">
        <v>828</v>
      </c>
      <c r="B4084" t="s">
        <v>96</v>
      </c>
      <c r="C4084" t="s">
        <v>214</v>
      </c>
      <c r="D4084" t="s">
        <v>628</v>
      </c>
      <c r="E4084" t="s">
        <v>803</v>
      </c>
      <c r="F4084">
        <v>3</v>
      </c>
    </row>
    <row r="4085" spans="1:6">
      <c r="A4085" t="s">
        <v>828</v>
      </c>
      <c r="B4085" t="s">
        <v>96</v>
      </c>
      <c r="C4085" t="s">
        <v>827</v>
      </c>
      <c r="D4085" t="s">
        <v>580</v>
      </c>
      <c r="E4085" t="s">
        <v>70</v>
      </c>
      <c r="F4085">
        <v>21</v>
      </c>
    </row>
    <row r="4086" spans="1:6">
      <c r="A4086" t="s">
        <v>828</v>
      </c>
      <c r="B4086" t="s">
        <v>96</v>
      </c>
      <c r="C4086" t="s">
        <v>827</v>
      </c>
      <c r="D4086" t="s">
        <v>580</v>
      </c>
      <c r="E4086" t="s">
        <v>72</v>
      </c>
      <c r="F4086">
        <v>8</v>
      </c>
    </row>
    <row r="4087" spans="1:6">
      <c r="A4087" t="s">
        <v>828</v>
      </c>
      <c r="B4087" t="s">
        <v>96</v>
      </c>
      <c r="C4087" t="s">
        <v>827</v>
      </c>
      <c r="D4087" t="s">
        <v>580</v>
      </c>
      <c r="E4087" t="s">
        <v>804</v>
      </c>
      <c r="F4087">
        <v>1</v>
      </c>
    </row>
    <row r="4088" spans="1:6">
      <c r="A4088" t="s">
        <v>828</v>
      </c>
      <c r="B4088" t="s">
        <v>96</v>
      </c>
      <c r="C4088" t="s">
        <v>827</v>
      </c>
      <c r="D4088" t="s">
        <v>580</v>
      </c>
      <c r="E4088" t="s">
        <v>803</v>
      </c>
      <c r="F4088">
        <v>2</v>
      </c>
    </row>
    <row r="4089" spans="1:6">
      <c r="A4089" t="s">
        <v>828</v>
      </c>
      <c r="B4089" t="s">
        <v>96</v>
      </c>
      <c r="C4089" t="s">
        <v>827</v>
      </c>
      <c r="D4089" t="s">
        <v>580</v>
      </c>
      <c r="E4089" t="s">
        <v>78</v>
      </c>
      <c r="F4089">
        <v>5</v>
      </c>
    </row>
    <row r="4090" spans="1:6">
      <c r="A4090" t="s">
        <v>828</v>
      </c>
      <c r="B4090" t="s">
        <v>96</v>
      </c>
      <c r="C4090" t="s">
        <v>827</v>
      </c>
      <c r="D4090" t="s">
        <v>580</v>
      </c>
      <c r="E4090" t="s">
        <v>75</v>
      </c>
      <c r="F4090">
        <v>1</v>
      </c>
    </row>
    <row r="4091" spans="1:6">
      <c r="A4091" t="s">
        <v>828</v>
      </c>
      <c r="B4091" t="s">
        <v>96</v>
      </c>
      <c r="C4091" t="s">
        <v>827</v>
      </c>
      <c r="D4091" t="s">
        <v>580</v>
      </c>
      <c r="E4091" t="s">
        <v>802</v>
      </c>
      <c r="F4091">
        <v>3</v>
      </c>
    </row>
    <row r="4092" spans="1:6">
      <c r="A4092" t="s">
        <v>828</v>
      </c>
      <c r="B4092" t="s">
        <v>96</v>
      </c>
      <c r="C4092" t="s">
        <v>827</v>
      </c>
      <c r="D4092" t="s">
        <v>580</v>
      </c>
      <c r="E4092" t="s">
        <v>73</v>
      </c>
      <c r="F4092">
        <v>1</v>
      </c>
    </row>
    <row r="4093" spans="1:6">
      <c r="A4093" t="s">
        <v>828</v>
      </c>
      <c r="B4093" t="s">
        <v>96</v>
      </c>
      <c r="C4093" t="s">
        <v>827</v>
      </c>
      <c r="D4093" t="s">
        <v>579</v>
      </c>
      <c r="E4093" t="s">
        <v>70</v>
      </c>
      <c r="F4093">
        <v>7</v>
      </c>
    </row>
    <row r="4094" spans="1:6">
      <c r="A4094" t="s">
        <v>828</v>
      </c>
      <c r="B4094" t="s">
        <v>96</v>
      </c>
      <c r="C4094" t="s">
        <v>827</v>
      </c>
      <c r="D4094" t="s">
        <v>579</v>
      </c>
      <c r="E4094" t="s">
        <v>78</v>
      </c>
      <c r="F4094">
        <v>7</v>
      </c>
    </row>
    <row r="4095" spans="1:6">
      <c r="A4095" t="s">
        <v>828</v>
      </c>
      <c r="B4095" t="s">
        <v>96</v>
      </c>
      <c r="C4095" t="s">
        <v>827</v>
      </c>
      <c r="D4095" t="s">
        <v>578</v>
      </c>
      <c r="E4095" t="s">
        <v>70</v>
      </c>
      <c r="F4095">
        <v>2</v>
      </c>
    </row>
    <row r="4096" spans="1:6">
      <c r="A4096" t="s">
        <v>828</v>
      </c>
      <c r="B4096" t="s">
        <v>96</v>
      </c>
      <c r="C4096" t="s">
        <v>827</v>
      </c>
      <c r="D4096" t="s">
        <v>578</v>
      </c>
      <c r="E4096" t="s">
        <v>804</v>
      </c>
      <c r="F4096">
        <v>2</v>
      </c>
    </row>
    <row r="4097" spans="1:6">
      <c r="A4097" t="s">
        <v>828</v>
      </c>
      <c r="B4097" t="s">
        <v>96</v>
      </c>
      <c r="C4097" t="s">
        <v>827</v>
      </c>
      <c r="D4097" t="s">
        <v>835</v>
      </c>
      <c r="E4097" t="s">
        <v>70</v>
      </c>
      <c r="F4097">
        <v>9</v>
      </c>
    </row>
    <row r="4098" spans="1:6">
      <c r="A4098" t="s">
        <v>828</v>
      </c>
      <c r="B4098" t="s">
        <v>96</v>
      </c>
      <c r="C4098" t="s">
        <v>827</v>
      </c>
      <c r="D4098" t="s">
        <v>835</v>
      </c>
      <c r="E4098" t="s">
        <v>803</v>
      </c>
      <c r="F4098">
        <v>9</v>
      </c>
    </row>
    <row r="4099" spans="1:6">
      <c r="A4099" t="s">
        <v>828</v>
      </c>
      <c r="B4099" t="s">
        <v>96</v>
      </c>
      <c r="C4099" t="s">
        <v>827</v>
      </c>
      <c r="D4099" t="s">
        <v>834</v>
      </c>
      <c r="E4099" t="s">
        <v>70</v>
      </c>
      <c r="F4099">
        <v>5</v>
      </c>
    </row>
    <row r="4100" spans="1:6">
      <c r="A4100" t="s">
        <v>828</v>
      </c>
      <c r="B4100" t="s">
        <v>96</v>
      </c>
      <c r="C4100" t="s">
        <v>827</v>
      </c>
      <c r="D4100" t="s">
        <v>834</v>
      </c>
      <c r="E4100" t="s">
        <v>804</v>
      </c>
      <c r="F4100">
        <v>5</v>
      </c>
    </row>
    <row r="4101" spans="1:6">
      <c r="A4101" t="s">
        <v>828</v>
      </c>
      <c r="B4101" t="s">
        <v>96</v>
      </c>
      <c r="C4101" t="s">
        <v>827</v>
      </c>
      <c r="D4101" t="s">
        <v>833</v>
      </c>
      <c r="E4101" t="s">
        <v>70</v>
      </c>
      <c r="F4101">
        <v>9</v>
      </c>
    </row>
    <row r="4102" spans="1:6">
      <c r="A4102" t="s">
        <v>828</v>
      </c>
      <c r="B4102" t="s">
        <v>96</v>
      </c>
      <c r="C4102" t="s">
        <v>827</v>
      </c>
      <c r="D4102" t="s">
        <v>833</v>
      </c>
      <c r="E4102" t="s">
        <v>804</v>
      </c>
      <c r="F4102">
        <v>1</v>
      </c>
    </row>
    <row r="4103" spans="1:6">
      <c r="A4103" t="s">
        <v>828</v>
      </c>
      <c r="B4103" t="s">
        <v>96</v>
      </c>
      <c r="C4103" t="s">
        <v>827</v>
      </c>
      <c r="D4103" t="s">
        <v>833</v>
      </c>
      <c r="E4103" t="s">
        <v>803</v>
      </c>
      <c r="F4103">
        <v>5</v>
      </c>
    </row>
    <row r="4104" spans="1:6">
      <c r="A4104" t="s">
        <v>828</v>
      </c>
      <c r="B4104" t="s">
        <v>96</v>
      </c>
      <c r="C4104" t="s">
        <v>827</v>
      </c>
      <c r="D4104" t="s">
        <v>833</v>
      </c>
      <c r="E4104" t="s">
        <v>73</v>
      </c>
      <c r="F4104">
        <v>3</v>
      </c>
    </row>
    <row r="4105" spans="1:6">
      <c r="A4105" t="s">
        <v>828</v>
      </c>
      <c r="B4105" t="s">
        <v>96</v>
      </c>
      <c r="C4105" t="s">
        <v>827</v>
      </c>
      <c r="D4105" t="s">
        <v>832</v>
      </c>
      <c r="E4105" t="s">
        <v>70</v>
      </c>
      <c r="F4105">
        <v>9</v>
      </c>
    </row>
    <row r="4106" spans="1:6">
      <c r="A4106" t="s">
        <v>828</v>
      </c>
      <c r="B4106" t="s">
        <v>96</v>
      </c>
      <c r="C4106" t="s">
        <v>827</v>
      </c>
      <c r="D4106" t="s">
        <v>832</v>
      </c>
      <c r="E4106" t="s">
        <v>72</v>
      </c>
      <c r="F4106">
        <v>3</v>
      </c>
    </row>
    <row r="4107" spans="1:6">
      <c r="A4107" t="s">
        <v>828</v>
      </c>
      <c r="B4107" t="s">
        <v>96</v>
      </c>
      <c r="C4107" t="s">
        <v>827</v>
      </c>
      <c r="D4107" t="s">
        <v>832</v>
      </c>
      <c r="E4107" t="s">
        <v>803</v>
      </c>
      <c r="F4107">
        <v>6</v>
      </c>
    </row>
    <row r="4108" spans="1:6">
      <c r="A4108" t="s">
        <v>828</v>
      </c>
      <c r="B4108" t="s">
        <v>96</v>
      </c>
      <c r="C4108" t="s">
        <v>827</v>
      </c>
      <c r="D4108" t="s">
        <v>831</v>
      </c>
      <c r="E4108" t="s">
        <v>70</v>
      </c>
      <c r="F4108">
        <v>6</v>
      </c>
    </row>
    <row r="4109" spans="1:6">
      <c r="A4109" t="s">
        <v>828</v>
      </c>
      <c r="B4109" t="s">
        <v>96</v>
      </c>
      <c r="C4109" t="s">
        <v>827</v>
      </c>
      <c r="D4109" t="s">
        <v>831</v>
      </c>
      <c r="E4109" t="s">
        <v>803</v>
      </c>
      <c r="F4109">
        <v>6</v>
      </c>
    </row>
    <row r="4110" spans="1:6">
      <c r="A4110" t="s">
        <v>828</v>
      </c>
      <c r="B4110" t="s">
        <v>96</v>
      </c>
      <c r="C4110" t="s">
        <v>827</v>
      </c>
      <c r="D4110" t="s">
        <v>830</v>
      </c>
      <c r="E4110" t="s">
        <v>70</v>
      </c>
      <c r="F4110">
        <v>9</v>
      </c>
    </row>
    <row r="4111" spans="1:6">
      <c r="A4111" t="s">
        <v>828</v>
      </c>
      <c r="B4111" t="s">
        <v>96</v>
      </c>
      <c r="C4111" t="s">
        <v>827</v>
      </c>
      <c r="D4111" t="s">
        <v>830</v>
      </c>
      <c r="E4111" t="s">
        <v>72</v>
      </c>
      <c r="F4111">
        <v>6</v>
      </c>
    </row>
    <row r="4112" spans="1:6">
      <c r="A4112" t="s">
        <v>828</v>
      </c>
      <c r="B4112" t="s">
        <v>96</v>
      </c>
      <c r="C4112" t="s">
        <v>827</v>
      </c>
      <c r="D4112" t="s">
        <v>830</v>
      </c>
      <c r="E4112" t="s">
        <v>75</v>
      </c>
      <c r="F4112">
        <v>3</v>
      </c>
    </row>
    <row r="4113" spans="1:6">
      <c r="A4113" t="s">
        <v>828</v>
      </c>
      <c r="B4113" t="s">
        <v>96</v>
      </c>
      <c r="C4113" t="s">
        <v>827</v>
      </c>
      <c r="D4113" t="s">
        <v>829</v>
      </c>
      <c r="E4113" t="s">
        <v>70</v>
      </c>
      <c r="F4113">
        <v>10</v>
      </c>
    </row>
    <row r="4114" spans="1:6">
      <c r="A4114" t="s">
        <v>828</v>
      </c>
      <c r="B4114" t="s">
        <v>96</v>
      </c>
      <c r="C4114" t="s">
        <v>827</v>
      </c>
      <c r="D4114" t="s">
        <v>829</v>
      </c>
      <c r="E4114" t="s">
        <v>804</v>
      </c>
      <c r="F4114">
        <v>3</v>
      </c>
    </row>
    <row r="4115" spans="1:6">
      <c r="A4115" t="s">
        <v>828</v>
      </c>
      <c r="B4115" t="s">
        <v>96</v>
      </c>
      <c r="C4115" t="s">
        <v>827</v>
      </c>
      <c r="D4115" t="s">
        <v>829</v>
      </c>
      <c r="E4115" t="s">
        <v>803</v>
      </c>
      <c r="F4115">
        <v>4</v>
      </c>
    </row>
    <row r="4116" spans="1:6">
      <c r="A4116" t="s">
        <v>828</v>
      </c>
      <c r="B4116" t="s">
        <v>96</v>
      </c>
      <c r="C4116" t="s">
        <v>827</v>
      </c>
      <c r="D4116" t="s">
        <v>829</v>
      </c>
      <c r="E4116" t="s">
        <v>78</v>
      </c>
      <c r="F4116">
        <v>3</v>
      </c>
    </row>
    <row r="4117" spans="1:6">
      <c r="A4117" t="s">
        <v>828</v>
      </c>
      <c r="B4117" t="s">
        <v>96</v>
      </c>
      <c r="C4117" t="s">
        <v>827</v>
      </c>
      <c r="D4117" t="s">
        <v>628</v>
      </c>
      <c r="E4117" t="s">
        <v>70</v>
      </c>
      <c r="F4117">
        <v>18</v>
      </c>
    </row>
    <row r="4118" spans="1:6">
      <c r="A4118" t="s">
        <v>828</v>
      </c>
      <c r="B4118" t="s">
        <v>96</v>
      </c>
      <c r="C4118" t="s">
        <v>827</v>
      </c>
      <c r="D4118" t="s">
        <v>628</v>
      </c>
      <c r="E4118" t="s">
        <v>72</v>
      </c>
      <c r="F4118">
        <v>14</v>
      </c>
    </row>
    <row r="4119" spans="1:6">
      <c r="A4119" t="s">
        <v>828</v>
      </c>
      <c r="B4119" t="s">
        <v>96</v>
      </c>
      <c r="C4119" t="s">
        <v>827</v>
      </c>
      <c r="D4119" t="s">
        <v>628</v>
      </c>
      <c r="E4119" t="s">
        <v>804</v>
      </c>
      <c r="F4119">
        <v>4</v>
      </c>
    </row>
  </sheetData>
  <mergeCells count="2">
    <mergeCell ref="A2:E2"/>
    <mergeCell ref="A1:F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5:C35"/>
  <sheetViews>
    <sheetView workbookViewId="0">
      <selection activeCell="H36" sqref="H36"/>
    </sheetView>
  </sheetViews>
  <sheetFormatPr defaultRowHeight="15"/>
  <sheetData>
    <row r="5" spans="1:1" ht="23.25">
      <c r="A5" s="1" t="s">
        <v>106</v>
      </c>
    </row>
    <row r="6" spans="1:1">
      <c r="A6" s="2" t="s">
        <v>104</v>
      </c>
    </row>
    <row r="7" spans="1:1">
      <c r="A7" s="2"/>
    </row>
    <row r="8" spans="1:1" ht="23.25">
      <c r="A8" s="5" t="s">
        <v>281</v>
      </c>
    </row>
    <row r="9" spans="1:1" ht="15.6" customHeight="1">
      <c r="A9" s="5"/>
    </row>
    <row r="10" spans="1:1" ht="15" customHeight="1">
      <c r="A10" s="4" t="s">
        <v>858</v>
      </c>
    </row>
    <row r="11" spans="1:1">
      <c r="A11" s="2"/>
    </row>
    <row r="12" spans="1:1">
      <c r="A12" s="2" t="s">
        <v>857</v>
      </c>
    </row>
    <row r="13" spans="1:1">
      <c r="A13" s="3" t="s">
        <v>856</v>
      </c>
    </row>
    <row r="15" spans="1:1">
      <c r="A15" s="2" t="s">
        <v>855</v>
      </c>
    </row>
    <row r="16" spans="1:1">
      <c r="A16" s="3" t="s">
        <v>854</v>
      </c>
    </row>
    <row r="17" spans="1:3">
      <c r="A17" s="3"/>
    </row>
    <row r="18" spans="1:3">
      <c r="A18" s="2" t="s">
        <v>853</v>
      </c>
    </row>
    <row r="19" spans="1:3">
      <c r="A19" s="3" t="s">
        <v>852</v>
      </c>
    </row>
    <row r="20" spans="1:3">
      <c r="A20" s="3"/>
    </row>
    <row r="21" spans="1:3">
      <c r="A21" s="4" t="s">
        <v>851</v>
      </c>
    </row>
    <row r="23" spans="1:3">
      <c r="A23" s="2" t="s">
        <v>850</v>
      </c>
    </row>
    <row r="24" spans="1:3">
      <c r="A24" s="3" t="s">
        <v>849</v>
      </c>
    </row>
    <row r="25" spans="1:3">
      <c r="A25" s="3"/>
    </row>
    <row r="26" spans="1:3">
      <c r="A26" s="2" t="s">
        <v>760</v>
      </c>
    </row>
    <row r="27" spans="1:3">
      <c r="A27" s="3" t="s">
        <v>759</v>
      </c>
    </row>
    <row r="28" spans="1:3">
      <c r="A28" s="3"/>
    </row>
    <row r="29" spans="1:3" ht="17.45" customHeight="1">
      <c r="A29" s="4" t="s">
        <v>848</v>
      </c>
      <c r="C29" s="35"/>
    </row>
    <row r="31" spans="1:3">
      <c r="A31" s="2" t="s">
        <v>758</v>
      </c>
    </row>
    <row r="32" spans="1:3">
      <c r="A32" s="3" t="s">
        <v>757</v>
      </c>
    </row>
    <row r="34" spans="1:1">
      <c r="A34" s="2"/>
    </row>
    <row r="35" spans="1:1">
      <c r="A35" s="3"/>
    </row>
  </sheetData>
  <hyperlinks>
    <hyperlink ref="A13" location="'Dental workforce Int 1'!A1" display="Dental workforce interactive 1"/>
    <hyperlink ref="A16" location="'Dental workforce Int 2'!A1" display="Dental workforce interactive 2"/>
    <hyperlink ref="A19" location="'Dental workforce Int 3'!A1" display="Dental workforce interactive 3"/>
    <hyperlink ref="A24" location="'Dental workforce Int 4'!A1" display="Dental workforce interactive 4"/>
    <hyperlink ref="A27" location="'Dental workforce Int 5'!A1" display="Private health insurers interactive 5"/>
    <hyperlink ref="A32" location="'Dental workforce Int 6'!A1" display="Private health insurers interactive 6"/>
  </hyperlinks>
  <pageMargins left="0.7" right="0.7"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79"/>
  <sheetViews>
    <sheetView workbookViewId="0">
      <selection activeCell="C41" sqref="C41"/>
    </sheetView>
  </sheetViews>
  <sheetFormatPr defaultRowHeight="15"/>
  <cols>
    <col min="1" max="1" width="33.85546875" customWidth="1"/>
    <col min="2" max="2" width="12" customWidth="1"/>
    <col min="3" max="3" width="72.42578125" customWidth="1"/>
    <col min="4" max="4" width="22.140625" customWidth="1"/>
  </cols>
  <sheetData>
    <row r="1" spans="1:5" ht="18" customHeight="1">
      <c r="A1" s="197" t="s">
        <v>874</v>
      </c>
      <c r="B1" s="197"/>
      <c r="C1" s="197"/>
      <c r="D1" s="197"/>
    </row>
    <row r="2" spans="1:5">
      <c r="A2" s="197" t="s">
        <v>873</v>
      </c>
      <c r="B2" s="197"/>
      <c r="C2" s="197"/>
      <c r="D2" s="197"/>
    </row>
    <row r="4" spans="1:5">
      <c r="A4" s="19" t="s">
        <v>872</v>
      </c>
      <c r="B4" s="19" t="s">
        <v>92</v>
      </c>
      <c r="C4" s="19" t="s">
        <v>4</v>
      </c>
      <c r="D4" s="19" t="s">
        <v>871</v>
      </c>
      <c r="E4" s="19" t="s">
        <v>9</v>
      </c>
    </row>
    <row r="5" spans="1:5">
      <c r="A5" s="13" t="s">
        <v>870</v>
      </c>
      <c r="B5" s="13">
        <v>2013</v>
      </c>
      <c r="C5" s="13" t="s">
        <v>866</v>
      </c>
      <c r="D5" s="13" t="s">
        <v>863</v>
      </c>
      <c r="E5" s="13">
        <v>15479</v>
      </c>
    </row>
    <row r="6" spans="1:5">
      <c r="A6" s="13" t="s">
        <v>870</v>
      </c>
      <c r="B6" s="13">
        <v>2013</v>
      </c>
      <c r="C6" s="13" t="s">
        <v>865</v>
      </c>
      <c r="D6" s="13" t="s">
        <v>863</v>
      </c>
      <c r="E6" s="13">
        <f>E5-E7</f>
        <v>309</v>
      </c>
    </row>
    <row r="7" spans="1:5">
      <c r="A7" s="13" t="s">
        <v>870</v>
      </c>
      <c r="B7" s="13">
        <v>2013</v>
      </c>
      <c r="C7" s="13" t="s">
        <v>864</v>
      </c>
      <c r="D7" s="13" t="s">
        <v>863</v>
      </c>
      <c r="E7" s="13">
        <v>15170</v>
      </c>
    </row>
    <row r="8" spans="1:5">
      <c r="A8" s="13" t="s">
        <v>870</v>
      </c>
      <c r="B8" s="13">
        <v>2013</v>
      </c>
      <c r="C8" s="13" t="s">
        <v>862</v>
      </c>
      <c r="D8" s="13" t="s">
        <v>859</v>
      </c>
      <c r="E8" s="13">
        <v>88.8</v>
      </c>
    </row>
    <row r="9" spans="1:5">
      <c r="A9" s="13" t="s">
        <v>870</v>
      </c>
      <c r="B9" s="13">
        <v>2013</v>
      </c>
      <c r="C9" s="13" t="s">
        <v>860</v>
      </c>
      <c r="D9" s="13" t="s">
        <v>859</v>
      </c>
      <c r="E9" s="13">
        <f>100-E8</f>
        <v>11.200000000000003</v>
      </c>
    </row>
    <row r="10" spans="1:5">
      <c r="A10" s="13" t="s">
        <v>870</v>
      </c>
      <c r="B10" s="13">
        <v>2014</v>
      </c>
      <c r="C10" s="13" t="s">
        <v>866</v>
      </c>
      <c r="D10" s="13" t="s">
        <v>863</v>
      </c>
      <c r="E10" s="13">
        <v>15764</v>
      </c>
    </row>
    <row r="11" spans="1:5">
      <c r="A11" s="13" t="s">
        <v>870</v>
      </c>
      <c r="B11" s="13">
        <v>2014</v>
      </c>
      <c r="C11" s="13" t="s">
        <v>865</v>
      </c>
      <c r="D11" s="13" t="s">
        <v>863</v>
      </c>
      <c r="E11" s="13">
        <f>E10-E12</f>
        <v>359</v>
      </c>
    </row>
    <row r="12" spans="1:5">
      <c r="A12" s="13" t="s">
        <v>870</v>
      </c>
      <c r="B12" s="13">
        <v>2014</v>
      </c>
      <c r="C12" s="13" t="s">
        <v>864</v>
      </c>
      <c r="D12" s="13" t="s">
        <v>863</v>
      </c>
      <c r="E12" s="13">
        <v>15405</v>
      </c>
    </row>
    <row r="13" spans="1:5">
      <c r="A13" s="13" t="s">
        <v>870</v>
      </c>
      <c r="B13" s="13">
        <v>2014</v>
      </c>
      <c r="C13" s="13" t="s">
        <v>862</v>
      </c>
      <c r="D13" s="13" t="s">
        <v>859</v>
      </c>
      <c r="E13" s="13">
        <v>90.4</v>
      </c>
    </row>
    <row r="14" spans="1:5">
      <c r="A14" s="13" t="s">
        <v>870</v>
      </c>
      <c r="B14" s="13">
        <v>2014</v>
      </c>
      <c r="C14" s="13" t="s">
        <v>860</v>
      </c>
      <c r="D14" s="13" t="s">
        <v>859</v>
      </c>
      <c r="E14" s="13">
        <f>100-E13</f>
        <v>9.5999999999999943</v>
      </c>
    </row>
    <row r="15" spans="1:5">
      <c r="A15" s="13" t="s">
        <v>870</v>
      </c>
      <c r="B15" s="13">
        <v>2015</v>
      </c>
      <c r="C15" s="13" t="s">
        <v>866</v>
      </c>
      <c r="D15" s="13" t="s">
        <v>863</v>
      </c>
      <c r="E15" s="13">
        <v>16123</v>
      </c>
    </row>
    <row r="16" spans="1:5">
      <c r="A16" s="13" t="s">
        <v>870</v>
      </c>
      <c r="B16" s="13">
        <v>2015</v>
      </c>
      <c r="C16" s="13" t="s">
        <v>865</v>
      </c>
      <c r="D16" s="13" t="s">
        <v>863</v>
      </c>
      <c r="E16" s="13">
        <f>E15-E17</f>
        <v>405</v>
      </c>
    </row>
    <row r="17" spans="1:9">
      <c r="A17" s="13" t="s">
        <v>870</v>
      </c>
      <c r="B17" s="13">
        <v>2015</v>
      </c>
      <c r="C17" s="13" t="s">
        <v>864</v>
      </c>
      <c r="D17" s="13" t="s">
        <v>863</v>
      </c>
      <c r="E17" s="13">
        <v>15718</v>
      </c>
    </row>
    <row r="18" spans="1:9">
      <c r="A18" s="13" t="s">
        <v>870</v>
      </c>
      <c r="B18" s="13">
        <v>2015</v>
      </c>
      <c r="C18" s="13" t="s">
        <v>862</v>
      </c>
      <c r="D18" s="13" t="s">
        <v>859</v>
      </c>
      <c r="E18" s="13">
        <v>91</v>
      </c>
    </row>
    <row r="19" spans="1:9">
      <c r="A19" s="13" t="s">
        <v>870</v>
      </c>
      <c r="B19" s="13">
        <v>2015</v>
      </c>
      <c r="C19" s="13" t="s">
        <v>860</v>
      </c>
      <c r="D19" s="13" t="s">
        <v>859</v>
      </c>
      <c r="E19" s="13">
        <f>100-E18</f>
        <v>9</v>
      </c>
    </row>
    <row r="20" spans="1:9">
      <c r="A20" s="13" t="s">
        <v>870</v>
      </c>
      <c r="B20" s="13">
        <v>2016</v>
      </c>
      <c r="C20" s="13" t="s">
        <v>866</v>
      </c>
      <c r="D20" s="13" t="s">
        <v>863</v>
      </c>
      <c r="E20" s="13">
        <v>16549</v>
      </c>
    </row>
    <row r="21" spans="1:9">
      <c r="A21" s="13" t="s">
        <v>870</v>
      </c>
      <c r="B21" s="13">
        <v>2016</v>
      </c>
      <c r="C21" s="13" t="s">
        <v>865</v>
      </c>
      <c r="D21" s="13" t="s">
        <v>863</v>
      </c>
      <c r="E21" s="13">
        <f>E20-E22</f>
        <v>411</v>
      </c>
    </row>
    <row r="22" spans="1:9">
      <c r="A22" s="13" t="s">
        <v>870</v>
      </c>
      <c r="B22" s="13">
        <v>2016</v>
      </c>
      <c r="C22" s="13" t="s">
        <v>864</v>
      </c>
      <c r="D22" s="13" t="s">
        <v>863</v>
      </c>
      <c r="E22" s="13">
        <v>16138</v>
      </c>
    </row>
    <row r="23" spans="1:9">
      <c r="A23" s="13" t="s">
        <v>870</v>
      </c>
      <c r="B23" s="13">
        <v>2016</v>
      </c>
      <c r="C23" s="13" t="s">
        <v>862</v>
      </c>
      <c r="D23" s="13" t="s">
        <v>859</v>
      </c>
      <c r="E23" s="13">
        <v>90.7</v>
      </c>
    </row>
    <row r="24" spans="1:9">
      <c r="A24" s="13" t="s">
        <v>870</v>
      </c>
      <c r="B24" s="13">
        <v>2016</v>
      </c>
      <c r="C24" s="13" t="s">
        <v>860</v>
      </c>
      <c r="D24" s="13" t="s">
        <v>859</v>
      </c>
      <c r="E24" s="13">
        <f>100-E23</f>
        <v>9.2999999999999972</v>
      </c>
    </row>
    <row r="25" spans="1:9">
      <c r="A25" s="13" t="s">
        <v>870</v>
      </c>
      <c r="B25" s="13">
        <v>2017</v>
      </c>
      <c r="C25" s="13" t="s">
        <v>866</v>
      </c>
      <c r="D25" s="13" t="s">
        <v>863</v>
      </c>
      <c r="E25" s="13">
        <v>16987</v>
      </c>
    </row>
    <row r="26" spans="1:9">
      <c r="A26" s="13" t="s">
        <v>870</v>
      </c>
      <c r="B26" s="13">
        <v>2017</v>
      </c>
      <c r="C26" s="13" t="s">
        <v>865</v>
      </c>
      <c r="D26" s="13" t="s">
        <v>863</v>
      </c>
      <c r="E26" s="13">
        <v>446</v>
      </c>
    </row>
    <row r="27" spans="1:9">
      <c r="A27" s="13" t="s">
        <v>870</v>
      </c>
      <c r="B27" s="13">
        <v>2017</v>
      </c>
      <c r="C27" s="13" t="s">
        <v>864</v>
      </c>
      <c r="D27" s="13" t="s">
        <v>863</v>
      </c>
      <c r="E27" s="13">
        <v>16451</v>
      </c>
    </row>
    <row r="28" spans="1:9">
      <c r="A28" s="13" t="s">
        <v>870</v>
      </c>
      <c r="B28" s="13">
        <v>2017</v>
      </c>
      <c r="C28" s="13" t="s">
        <v>862</v>
      </c>
      <c r="D28" s="13" t="s">
        <v>859</v>
      </c>
      <c r="E28" s="13">
        <v>91</v>
      </c>
    </row>
    <row r="29" spans="1:9">
      <c r="A29" s="13" t="s">
        <v>870</v>
      </c>
      <c r="B29" s="13">
        <v>2017</v>
      </c>
      <c r="C29" s="13" t="s">
        <v>860</v>
      </c>
      <c r="D29" s="13" t="s">
        <v>859</v>
      </c>
      <c r="E29" s="13">
        <v>9</v>
      </c>
      <c r="G29" s="186"/>
      <c r="H29" s="186"/>
      <c r="I29" s="186"/>
    </row>
    <row r="30" spans="1:9">
      <c r="A30" s="13" t="s">
        <v>870</v>
      </c>
      <c r="B30" s="13">
        <v>2018</v>
      </c>
      <c r="C30" s="13" t="s">
        <v>866</v>
      </c>
      <c r="D30" s="13" t="s">
        <v>863</v>
      </c>
      <c r="E30" s="13">
        <v>17405</v>
      </c>
      <c r="G30" s="186"/>
      <c r="H30" s="186"/>
      <c r="I30" s="186"/>
    </row>
    <row r="31" spans="1:9">
      <c r="A31" s="13" t="s">
        <v>870</v>
      </c>
      <c r="B31" s="13">
        <v>2018</v>
      </c>
      <c r="C31" s="13" t="s">
        <v>865</v>
      </c>
      <c r="D31" s="13" t="s">
        <v>863</v>
      </c>
      <c r="E31" s="13">
        <v>409</v>
      </c>
    </row>
    <row r="32" spans="1:9">
      <c r="A32" s="13" t="s">
        <v>870</v>
      </c>
      <c r="B32" s="13">
        <v>2018</v>
      </c>
      <c r="C32" s="13" t="s">
        <v>864</v>
      </c>
      <c r="D32" s="13" t="s">
        <v>863</v>
      </c>
      <c r="E32" s="13">
        <v>16996</v>
      </c>
    </row>
    <row r="33" spans="1:5">
      <c r="A33" s="13" t="s">
        <v>870</v>
      </c>
      <c r="B33" s="13">
        <v>2018</v>
      </c>
      <c r="C33" s="13" t="s">
        <v>862</v>
      </c>
      <c r="D33" s="13" t="s">
        <v>859</v>
      </c>
      <c r="E33" s="13">
        <v>91</v>
      </c>
    </row>
    <row r="34" spans="1:5">
      <c r="A34" s="13" t="s">
        <v>870</v>
      </c>
      <c r="B34" s="13">
        <v>2018</v>
      </c>
      <c r="C34" s="13" t="s">
        <v>860</v>
      </c>
      <c r="D34" s="13" t="s">
        <v>859</v>
      </c>
      <c r="E34" s="13">
        <v>9</v>
      </c>
    </row>
    <row r="35" spans="1:5">
      <c r="A35" s="13" t="s">
        <v>870</v>
      </c>
      <c r="B35" s="13">
        <v>2019</v>
      </c>
      <c r="C35" s="13" t="s">
        <v>866</v>
      </c>
      <c r="D35" s="13" t="s">
        <v>863</v>
      </c>
      <c r="E35" s="13">
        <v>18061</v>
      </c>
    </row>
    <row r="36" spans="1:5">
      <c r="A36" s="13" t="s">
        <v>870</v>
      </c>
      <c r="B36" s="13">
        <v>2019</v>
      </c>
      <c r="C36" s="13" t="s">
        <v>865</v>
      </c>
      <c r="D36" s="13" t="s">
        <v>863</v>
      </c>
      <c r="E36" s="13">
        <v>571</v>
      </c>
    </row>
    <row r="37" spans="1:5">
      <c r="A37" s="13" t="s">
        <v>870</v>
      </c>
      <c r="B37" s="13">
        <v>2019</v>
      </c>
      <c r="C37" s="13" t="s">
        <v>864</v>
      </c>
      <c r="D37" s="13" t="s">
        <v>863</v>
      </c>
      <c r="E37" s="13">
        <v>17490</v>
      </c>
    </row>
    <row r="38" spans="1:5">
      <c r="A38" s="13" t="s">
        <v>870</v>
      </c>
      <c r="B38" s="13">
        <v>2019</v>
      </c>
      <c r="C38" s="13" t="s">
        <v>862</v>
      </c>
      <c r="D38" s="13" t="s">
        <v>859</v>
      </c>
      <c r="E38" s="13">
        <v>91.4</v>
      </c>
    </row>
    <row r="39" spans="1:5">
      <c r="A39" s="13" t="s">
        <v>870</v>
      </c>
      <c r="B39" s="13">
        <v>2019</v>
      </c>
      <c r="C39" s="13" t="s">
        <v>860</v>
      </c>
      <c r="D39" s="13" t="s">
        <v>859</v>
      </c>
      <c r="E39" s="13">
        <v>8.6</v>
      </c>
    </row>
    <row r="40" spans="1:5">
      <c r="A40" s="13" t="s">
        <v>869</v>
      </c>
      <c r="B40" s="13">
        <v>2013</v>
      </c>
      <c r="C40" s="13" t="s">
        <v>866</v>
      </c>
      <c r="D40" s="13" t="s">
        <v>863</v>
      </c>
      <c r="E40" s="13">
        <v>1195</v>
      </c>
    </row>
    <row r="41" spans="1:5">
      <c r="A41" s="13" t="s">
        <v>869</v>
      </c>
      <c r="B41" s="13">
        <v>2013</v>
      </c>
      <c r="C41" s="13" t="s">
        <v>865</v>
      </c>
      <c r="D41" s="13" t="s">
        <v>863</v>
      </c>
      <c r="E41" s="13">
        <f>E40-E42</f>
        <v>27</v>
      </c>
    </row>
    <row r="42" spans="1:5">
      <c r="A42" s="13" t="s">
        <v>869</v>
      </c>
      <c r="B42" s="13">
        <v>2013</v>
      </c>
      <c r="C42" s="13" t="s">
        <v>864</v>
      </c>
      <c r="D42" s="13" t="s">
        <v>863</v>
      </c>
      <c r="E42" s="13">
        <v>1168</v>
      </c>
    </row>
    <row r="43" spans="1:5">
      <c r="A43" s="13" t="s">
        <v>869</v>
      </c>
      <c r="B43" s="13">
        <v>2013</v>
      </c>
      <c r="C43" s="13" t="s">
        <v>862</v>
      </c>
      <c r="D43" s="13" t="s">
        <v>859</v>
      </c>
      <c r="E43" s="13">
        <v>95.1</v>
      </c>
    </row>
    <row r="44" spans="1:5">
      <c r="A44" s="13" t="s">
        <v>869</v>
      </c>
      <c r="B44" s="13">
        <v>2013</v>
      </c>
      <c r="C44" s="13" t="s">
        <v>860</v>
      </c>
      <c r="D44" s="13" t="s">
        <v>859</v>
      </c>
      <c r="E44" s="13">
        <f>100-E43</f>
        <v>4.9000000000000057</v>
      </c>
    </row>
    <row r="45" spans="1:5">
      <c r="A45" s="13" t="s">
        <v>869</v>
      </c>
      <c r="B45" s="13">
        <v>2014</v>
      </c>
      <c r="C45" s="13" t="s">
        <v>866</v>
      </c>
      <c r="D45" s="13" t="s">
        <v>863</v>
      </c>
      <c r="E45" s="13">
        <v>1223</v>
      </c>
    </row>
    <row r="46" spans="1:5">
      <c r="A46" s="13" t="s">
        <v>869</v>
      </c>
      <c r="B46" s="13">
        <v>2014</v>
      </c>
      <c r="C46" s="13" t="s">
        <v>865</v>
      </c>
      <c r="D46" s="13" t="s">
        <v>863</v>
      </c>
      <c r="E46" s="13">
        <f>E45-E47</f>
        <v>31</v>
      </c>
    </row>
    <row r="47" spans="1:5">
      <c r="A47" s="13" t="s">
        <v>869</v>
      </c>
      <c r="B47" s="13">
        <v>2014</v>
      </c>
      <c r="C47" s="13" t="s">
        <v>864</v>
      </c>
      <c r="D47" s="13" t="s">
        <v>863</v>
      </c>
      <c r="E47" s="13">
        <v>1192</v>
      </c>
    </row>
    <row r="48" spans="1:5">
      <c r="A48" s="13" t="s">
        <v>869</v>
      </c>
      <c r="B48" s="13">
        <v>2014</v>
      </c>
      <c r="C48" s="13" t="s">
        <v>862</v>
      </c>
      <c r="D48" s="13" t="s">
        <v>859</v>
      </c>
      <c r="E48" s="13">
        <v>94.3</v>
      </c>
    </row>
    <row r="49" spans="1:10">
      <c r="A49" s="13" t="s">
        <v>869</v>
      </c>
      <c r="B49" s="13">
        <v>2014</v>
      </c>
      <c r="C49" s="13" t="s">
        <v>860</v>
      </c>
      <c r="D49" s="13" t="s">
        <v>859</v>
      </c>
      <c r="E49" s="13">
        <f>100-E48</f>
        <v>5.7000000000000028</v>
      </c>
    </row>
    <row r="50" spans="1:10">
      <c r="A50" s="13" t="s">
        <v>869</v>
      </c>
      <c r="B50" s="13">
        <v>2015</v>
      </c>
      <c r="C50" s="13" t="s">
        <v>866</v>
      </c>
      <c r="D50" s="13" t="s">
        <v>863</v>
      </c>
      <c r="E50" s="13">
        <v>1230</v>
      </c>
    </row>
    <row r="51" spans="1:10">
      <c r="A51" s="13" t="s">
        <v>869</v>
      </c>
      <c r="B51" s="13">
        <v>2015</v>
      </c>
      <c r="C51" s="13" t="s">
        <v>865</v>
      </c>
      <c r="D51" s="13" t="s">
        <v>863</v>
      </c>
      <c r="E51" s="13">
        <f>E50-E52</f>
        <v>31</v>
      </c>
    </row>
    <row r="52" spans="1:10">
      <c r="A52" s="13" t="s">
        <v>869</v>
      </c>
      <c r="B52" s="13">
        <v>2015</v>
      </c>
      <c r="C52" s="13" t="s">
        <v>864</v>
      </c>
      <c r="D52" s="13" t="s">
        <v>863</v>
      </c>
      <c r="E52" s="13">
        <v>1199</v>
      </c>
    </row>
    <row r="53" spans="1:10">
      <c r="A53" s="13" t="s">
        <v>869</v>
      </c>
      <c r="B53" s="13">
        <v>2015</v>
      </c>
      <c r="C53" s="13" t="s">
        <v>862</v>
      </c>
      <c r="D53" s="13" t="s">
        <v>859</v>
      </c>
      <c r="E53" s="13">
        <v>94.2</v>
      </c>
    </row>
    <row r="54" spans="1:10">
      <c r="A54" s="13" t="s">
        <v>869</v>
      </c>
      <c r="B54" s="13">
        <v>2015</v>
      </c>
      <c r="C54" s="13" t="s">
        <v>860</v>
      </c>
      <c r="D54" s="13" t="s">
        <v>859</v>
      </c>
      <c r="E54" s="13">
        <f>100-E53</f>
        <v>5.7999999999999972</v>
      </c>
    </row>
    <row r="55" spans="1:10">
      <c r="A55" s="13" t="s">
        <v>869</v>
      </c>
      <c r="B55" s="13">
        <v>2016</v>
      </c>
      <c r="C55" s="13" t="s">
        <v>866</v>
      </c>
      <c r="D55" s="13" t="s">
        <v>863</v>
      </c>
      <c r="E55" s="13">
        <v>1228</v>
      </c>
    </row>
    <row r="56" spans="1:10">
      <c r="A56" s="13" t="s">
        <v>869</v>
      </c>
      <c r="B56" s="13">
        <v>2016</v>
      </c>
      <c r="C56" s="13" t="s">
        <v>865</v>
      </c>
      <c r="D56" s="13" t="s">
        <v>863</v>
      </c>
      <c r="E56" s="13">
        <f>E55-E57</f>
        <v>32</v>
      </c>
    </row>
    <row r="57" spans="1:10">
      <c r="A57" s="13" t="s">
        <v>869</v>
      </c>
      <c r="B57" s="13">
        <v>2016</v>
      </c>
      <c r="C57" s="13" t="s">
        <v>864</v>
      </c>
      <c r="D57" s="13" t="s">
        <v>863</v>
      </c>
      <c r="E57" s="13">
        <v>1196</v>
      </c>
    </row>
    <row r="58" spans="1:10">
      <c r="A58" s="13" t="s">
        <v>869</v>
      </c>
      <c r="B58" s="13">
        <v>2016</v>
      </c>
      <c r="C58" s="13" t="s">
        <v>862</v>
      </c>
      <c r="D58" s="13" t="s">
        <v>859</v>
      </c>
      <c r="E58" s="13">
        <v>94.6</v>
      </c>
    </row>
    <row r="59" spans="1:10">
      <c r="A59" s="13" t="s">
        <v>869</v>
      </c>
      <c r="B59" s="13">
        <v>2016</v>
      </c>
      <c r="C59" s="13" t="s">
        <v>860</v>
      </c>
      <c r="D59" s="13" t="s">
        <v>859</v>
      </c>
      <c r="E59" s="13">
        <f>100-E58</f>
        <v>5.4000000000000057</v>
      </c>
    </row>
    <row r="60" spans="1:10">
      <c r="A60" s="13" t="s">
        <v>869</v>
      </c>
      <c r="B60" s="13">
        <v>2017</v>
      </c>
      <c r="C60" s="13" t="s">
        <v>866</v>
      </c>
      <c r="D60" s="13" t="s">
        <v>863</v>
      </c>
      <c r="E60" s="13">
        <v>1228</v>
      </c>
    </row>
    <row r="61" spans="1:10">
      <c r="A61" s="13" t="s">
        <v>869</v>
      </c>
      <c r="B61" s="13">
        <v>2017</v>
      </c>
      <c r="C61" s="13" t="s">
        <v>865</v>
      </c>
      <c r="D61" s="13" t="s">
        <v>863</v>
      </c>
      <c r="E61" s="13">
        <v>33</v>
      </c>
    </row>
    <row r="62" spans="1:10">
      <c r="A62" s="13" t="s">
        <v>869</v>
      </c>
      <c r="B62" s="13">
        <v>2017</v>
      </c>
      <c r="C62" s="13" t="s">
        <v>864</v>
      </c>
      <c r="D62" s="13" t="s">
        <v>863</v>
      </c>
      <c r="E62" s="13">
        <v>1195</v>
      </c>
    </row>
    <row r="63" spans="1:10">
      <c r="A63" s="13" t="s">
        <v>869</v>
      </c>
      <c r="B63" s="13">
        <v>2017</v>
      </c>
      <c r="C63" s="13" t="s">
        <v>862</v>
      </c>
      <c r="D63" s="13" t="s">
        <v>859</v>
      </c>
      <c r="E63" s="13">
        <v>94.6</v>
      </c>
      <c r="H63" s="187"/>
      <c r="I63" s="187"/>
      <c r="J63" s="187"/>
    </row>
    <row r="64" spans="1:10">
      <c r="A64" s="13" t="s">
        <v>869</v>
      </c>
      <c r="B64" s="13">
        <v>2017</v>
      </c>
      <c r="C64" s="13" t="s">
        <v>860</v>
      </c>
      <c r="D64" s="13" t="s">
        <v>859</v>
      </c>
      <c r="E64" s="13">
        <v>5.4</v>
      </c>
      <c r="H64" s="187"/>
      <c r="I64" s="187"/>
      <c r="J64" s="187"/>
    </row>
    <row r="65" spans="1:10">
      <c r="A65" s="13" t="s">
        <v>869</v>
      </c>
      <c r="B65" s="13">
        <v>2018</v>
      </c>
      <c r="C65" s="13" t="s">
        <v>866</v>
      </c>
      <c r="D65" s="13" t="s">
        <v>863</v>
      </c>
      <c r="E65" s="13">
        <v>1224</v>
      </c>
      <c r="H65" s="187"/>
      <c r="I65" s="187"/>
      <c r="J65" s="187"/>
    </row>
    <row r="66" spans="1:10">
      <c r="A66" s="13" t="s">
        <v>869</v>
      </c>
      <c r="B66" s="13">
        <v>2018</v>
      </c>
      <c r="C66" s="13" t="s">
        <v>865</v>
      </c>
      <c r="D66" s="13" t="s">
        <v>863</v>
      </c>
      <c r="E66" s="13">
        <v>26</v>
      </c>
      <c r="H66" s="186"/>
      <c r="I66" s="186"/>
      <c r="J66" s="186"/>
    </row>
    <row r="67" spans="1:10">
      <c r="A67" s="13" t="s">
        <v>869</v>
      </c>
      <c r="B67" s="13">
        <v>2018</v>
      </c>
      <c r="C67" s="13" t="s">
        <v>864</v>
      </c>
      <c r="D67" s="13" t="s">
        <v>863</v>
      </c>
      <c r="E67" s="13">
        <v>1198</v>
      </c>
      <c r="H67" s="186"/>
      <c r="I67" s="186"/>
      <c r="J67" s="186"/>
    </row>
    <row r="68" spans="1:10">
      <c r="A68" s="13" t="s">
        <v>869</v>
      </c>
      <c r="B68" s="13">
        <v>2018</v>
      </c>
      <c r="C68" s="13" t="s">
        <v>862</v>
      </c>
      <c r="D68" s="13" t="s">
        <v>859</v>
      </c>
      <c r="E68" s="13">
        <v>94.5</v>
      </c>
    </row>
    <row r="69" spans="1:10">
      <c r="A69" s="13" t="s">
        <v>869</v>
      </c>
      <c r="B69" s="13">
        <v>2018</v>
      </c>
      <c r="C69" s="13" t="s">
        <v>860</v>
      </c>
      <c r="D69" s="13" t="s">
        <v>859</v>
      </c>
      <c r="E69" s="13">
        <v>5.5</v>
      </c>
    </row>
    <row r="70" spans="1:10">
      <c r="A70" s="13" t="s">
        <v>869</v>
      </c>
      <c r="B70" s="13">
        <v>2019</v>
      </c>
      <c r="C70" s="13" t="s">
        <v>866</v>
      </c>
      <c r="D70" s="13" t="s">
        <v>863</v>
      </c>
      <c r="E70" s="13">
        <v>1249</v>
      </c>
    </row>
    <row r="71" spans="1:10">
      <c r="A71" s="13" t="s">
        <v>869</v>
      </c>
      <c r="B71" s="13">
        <v>2019</v>
      </c>
      <c r="C71" s="13" t="s">
        <v>865</v>
      </c>
      <c r="D71" s="13" t="s">
        <v>863</v>
      </c>
      <c r="E71" s="13">
        <v>35</v>
      </c>
    </row>
    <row r="72" spans="1:10">
      <c r="A72" s="13" t="s">
        <v>869</v>
      </c>
      <c r="B72" s="13">
        <v>2019</v>
      </c>
      <c r="C72" s="13" t="s">
        <v>864</v>
      </c>
      <c r="D72" s="13" t="s">
        <v>863</v>
      </c>
      <c r="E72" s="13">
        <v>1214</v>
      </c>
    </row>
    <row r="73" spans="1:10">
      <c r="A73" s="13" t="s">
        <v>869</v>
      </c>
      <c r="B73" s="13">
        <v>2019</v>
      </c>
      <c r="C73" s="13" t="s">
        <v>862</v>
      </c>
      <c r="D73" s="13" t="s">
        <v>859</v>
      </c>
      <c r="E73" s="13">
        <v>95.2</v>
      </c>
    </row>
    <row r="74" spans="1:10">
      <c r="A74" s="13" t="s">
        <v>869</v>
      </c>
      <c r="B74" s="13">
        <v>2019</v>
      </c>
      <c r="C74" s="13" t="s">
        <v>860</v>
      </c>
      <c r="D74" s="13" t="s">
        <v>859</v>
      </c>
      <c r="E74" s="13">
        <v>4.8</v>
      </c>
    </row>
    <row r="75" spans="1:10">
      <c r="A75" s="13" t="s">
        <v>868</v>
      </c>
      <c r="B75" s="13">
        <v>2013</v>
      </c>
      <c r="C75" s="13" t="s">
        <v>866</v>
      </c>
      <c r="D75" s="13" t="s">
        <v>863</v>
      </c>
      <c r="E75" s="13">
        <v>1621</v>
      </c>
    </row>
    <row r="76" spans="1:10">
      <c r="A76" s="13" t="s">
        <v>868</v>
      </c>
      <c r="B76" s="13">
        <v>2013</v>
      </c>
      <c r="C76" s="13" t="s">
        <v>865</v>
      </c>
      <c r="D76" s="13" t="s">
        <v>863</v>
      </c>
      <c r="E76" s="13">
        <f>E75-E77</f>
        <v>40</v>
      </c>
    </row>
    <row r="77" spans="1:10">
      <c r="A77" s="13" t="s">
        <v>868</v>
      </c>
      <c r="B77" s="13">
        <v>2013</v>
      </c>
      <c r="C77" s="13" t="s">
        <v>864</v>
      </c>
      <c r="D77" s="13" t="s">
        <v>863</v>
      </c>
      <c r="E77" s="13">
        <v>1581</v>
      </c>
    </row>
    <row r="78" spans="1:10">
      <c r="A78" s="13" t="s">
        <v>868</v>
      </c>
      <c r="B78" s="13">
        <v>2013</v>
      </c>
      <c r="C78" s="13" t="s">
        <v>862</v>
      </c>
      <c r="D78" s="13" t="s">
        <v>859</v>
      </c>
      <c r="E78" s="13">
        <v>88.9</v>
      </c>
    </row>
    <row r="79" spans="1:10">
      <c r="A79" s="13" t="s">
        <v>868</v>
      </c>
      <c r="B79" s="13">
        <v>2013</v>
      </c>
      <c r="C79" s="13" t="s">
        <v>860</v>
      </c>
      <c r="D79" s="13" t="s">
        <v>859</v>
      </c>
      <c r="E79" s="13">
        <f>100-E78</f>
        <v>11.099999999999994</v>
      </c>
    </row>
    <row r="80" spans="1:10">
      <c r="A80" s="13" t="s">
        <v>868</v>
      </c>
      <c r="B80" s="13">
        <v>2014</v>
      </c>
      <c r="C80" s="13" t="s">
        <v>866</v>
      </c>
      <c r="D80" s="13" t="s">
        <v>863</v>
      </c>
      <c r="E80" s="13">
        <v>1668</v>
      </c>
    </row>
    <row r="81" spans="1:10">
      <c r="A81" s="13" t="s">
        <v>868</v>
      </c>
      <c r="B81" s="13">
        <v>2014</v>
      </c>
      <c r="C81" s="13" t="s">
        <v>865</v>
      </c>
      <c r="D81" s="13" t="s">
        <v>863</v>
      </c>
      <c r="E81" s="13">
        <f>E80-E82</f>
        <v>43</v>
      </c>
      <c r="H81" s="187"/>
      <c r="I81" s="187"/>
      <c r="J81" s="187"/>
    </row>
    <row r="82" spans="1:10">
      <c r="A82" s="13" t="s">
        <v>868</v>
      </c>
      <c r="B82" s="13">
        <v>2014</v>
      </c>
      <c r="C82" s="13" t="s">
        <v>864</v>
      </c>
      <c r="D82" s="13" t="s">
        <v>863</v>
      </c>
      <c r="E82" s="13">
        <v>1625</v>
      </c>
      <c r="H82" s="187"/>
      <c r="I82" s="187"/>
      <c r="J82" s="187"/>
    </row>
    <row r="83" spans="1:10">
      <c r="A83" s="13" t="s">
        <v>868</v>
      </c>
      <c r="B83" s="13">
        <v>2014</v>
      </c>
      <c r="C83" s="13" t="s">
        <v>862</v>
      </c>
      <c r="D83" s="13" t="s">
        <v>859</v>
      </c>
      <c r="E83" s="13">
        <v>89.3</v>
      </c>
      <c r="H83" s="187"/>
      <c r="I83" s="187"/>
      <c r="J83" s="187"/>
    </row>
    <row r="84" spans="1:10">
      <c r="A84" s="13" t="s">
        <v>868</v>
      </c>
      <c r="B84" s="13">
        <v>2014</v>
      </c>
      <c r="C84" s="13" t="s">
        <v>860</v>
      </c>
      <c r="D84" s="13" t="s">
        <v>859</v>
      </c>
      <c r="E84" s="13">
        <f>100-E83</f>
        <v>10.700000000000003</v>
      </c>
      <c r="H84" s="186"/>
      <c r="I84" s="186"/>
      <c r="J84" s="186"/>
    </row>
    <row r="85" spans="1:10">
      <c r="A85" s="13" t="s">
        <v>868</v>
      </c>
      <c r="B85" s="13">
        <v>2015</v>
      </c>
      <c r="C85" s="13" t="s">
        <v>866</v>
      </c>
      <c r="D85" s="13" t="s">
        <v>863</v>
      </c>
      <c r="E85" s="13">
        <v>1721</v>
      </c>
      <c r="H85" s="186"/>
      <c r="I85" s="186"/>
      <c r="J85" s="186"/>
    </row>
    <row r="86" spans="1:10">
      <c r="A86" s="13" t="s">
        <v>868</v>
      </c>
      <c r="B86" s="13">
        <v>2015</v>
      </c>
      <c r="C86" s="13" t="s">
        <v>865</v>
      </c>
      <c r="D86" s="13" t="s">
        <v>863</v>
      </c>
      <c r="E86" s="13">
        <f>E85-E87</f>
        <v>39</v>
      </c>
    </row>
    <row r="87" spans="1:10">
      <c r="A87" s="13" t="s">
        <v>868</v>
      </c>
      <c r="B87" s="13">
        <v>2015</v>
      </c>
      <c r="C87" s="13" t="s">
        <v>864</v>
      </c>
      <c r="D87" s="13" t="s">
        <v>863</v>
      </c>
      <c r="E87" s="13">
        <v>1682</v>
      </c>
    </row>
    <row r="88" spans="1:10">
      <c r="A88" s="13" t="s">
        <v>868</v>
      </c>
      <c r="B88" s="13">
        <v>2015</v>
      </c>
      <c r="C88" s="13" t="s">
        <v>862</v>
      </c>
      <c r="D88" s="13" t="s">
        <v>859</v>
      </c>
      <c r="E88" s="13">
        <v>88.8</v>
      </c>
    </row>
    <row r="89" spans="1:10">
      <c r="A89" s="13" t="s">
        <v>868</v>
      </c>
      <c r="B89" s="13">
        <v>2015</v>
      </c>
      <c r="C89" s="13" t="s">
        <v>860</v>
      </c>
      <c r="D89" s="13" t="s">
        <v>859</v>
      </c>
      <c r="E89" s="13">
        <f>100-E88</f>
        <v>11.200000000000003</v>
      </c>
    </row>
    <row r="90" spans="1:10">
      <c r="A90" s="13" t="s">
        <v>868</v>
      </c>
      <c r="B90" s="13">
        <v>2016</v>
      </c>
      <c r="C90" s="13" t="s">
        <v>866</v>
      </c>
      <c r="D90" s="13" t="s">
        <v>863</v>
      </c>
      <c r="E90" s="13">
        <v>1740</v>
      </c>
    </row>
    <row r="91" spans="1:10">
      <c r="A91" s="13" t="s">
        <v>868</v>
      </c>
      <c r="B91" s="13">
        <v>2016</v>
      </c>
      <c r="C91" s="13" t="s">
        <v>865</v>
      </c>
      <c r="D91" s="13" t="s">
        <v>863</v>
      </c>
      <c r="E91" s="13">
        <f>E90-E92</f>
        <v>37</v>
      </c>
    </row>
    <row r="92" spans="1:10">
      <c r="A92" s="13" t="s">
        <v>868</v>
      </c>
      <c r="B92" s="13">
        <v>2016</v>
      </c>
      <c r="C92" s="13" t="s">
        <v>864</v>
      </c>
      <c r="D92" s="13" t="s">
        <v>863</v>
      </c>
      <c r="E92" s="13">
        <v>1703</v>
      </c>
    </row>
    <row r="93" spans="1:10">
      <c r="A93" s="13" t="s">
        <v>868</v>
      </c>
      <c r="B93" s="13">
        <v>2016</v>
      </c>
      <c r="C93" s="13" t="s">
        <v>862</v>
      </c>
      <c r="D93" s="13" t="s">
        <v>859</v>
      </c>
      <c r="E93" s="13">
        <v>88.9</v>
      </c>
    </row>
    <row r="94" spans="1:10">
      <c r="A94" s="13" t="s">
        <v>868</v>
      </c>
      <c r="B94" s="13">
        <v>2016</v>
      </c>
      <c r="C94" s="13" t="s">
        <v>860</v>
      </c>
      <c r="D94" s="13" t="s">
        <v>859</v>
      </c>
      <c r="E94" s="13">
        <f>100-E93</f>
        <v>11.099999999999994</v>
      </c>
    </row>
    <row r="95" spans="1:10">
      <c r="A95" s="13" t="s">
        <v>868</v>
      </c>
      <c r="B95" s="13">
        <v>2017</v>
      </c>
      <c r="C95" s="13" t="s">
        <v>866</v>
      </c>
      <c r="D95" s="13" t="s">
        <v>863</v>
      </c>
      <c r="E95" s="13">
        <v>1738</v>
      </c>
    </row>
    <row r="96" spans="1:10">
      <c r="A96" s="13" t="s">
        <v>868</v>
      </c>
      <c r="B96" s="13">
        <v>2017</v>
      </c>
      <c r="C96" s="13" t="s">
        <v>865</v>
      </c>
      <c r="D96" s="13" t="s">
        <v>863</v>
      </c>
      <c r="E96" s="13">
        <v>43</v>
      </c>
    </row>
    <row r="97" spans="1:5">
      <c r="A97" s="13" t="s">
        <v>868</v>
      </c>
      <c r="B97" s="13">
        <v>2017</v>
      </c>
      <c r="C97" s="13" t="s">
        <v>864</v>
      </c>
      <c r="D97" s="13" t="s">
        <v>863</v>
      </c>
      <c r="E97" s="13">
        <v>1695</v>
      </c>
    </row>
    <row r="98" spans="1:5">
      <c r="A98" s="13" t="s">
        <v>868</v>
      </c>
      <c r="B98" s="13">
        <v>2017</v>
      </c>
      <c r="C98" s="13" t="s">
        <v>862</v>
      </c>
      <c r="D98" s="13" t="s">
        <v>859</v>
      </c>
      <c r="E98" s="13">
        <v>88.1</v>
      </c>
    </row>
    <row r="99" spans="1:5">
      <c r="A99" s="13" t="s">
        <v>868</v>
      </c>
      <c r="B99" s="13">
        <v>2017</v>
      </c>
      <c r="C99" s="13" t="s">
        <v>860</v>
      </c>
      <c r="D99" s="13" t="s">
        <v>859</v>
      </c>
      <c r="E99" s="13">
        <v>11.9</v>
      </c>
    </row>
    <row r="100" spans="1:5">
      <c r="A100" s="13" t="s">
        <v>868</v>
      </c>
      <c r="B100" s="13">
        <v>2018</v>
      </c>
      <c r="C100" s="13" t="s">
        <v>866</v>
      </c>
      <c r="D100" s="13" t="s">
        <v>863</v>
      </c>
      <c r="E100" s="13">
        <v>1754</v>
      </c>
    </row>
    <row r="101" spans="1:5">
      <c r="A101" s="13" t="s">
        <v>868</v>
      </c>
      <c r="B101" s="13">
        <v>2018</v>
      </c>
      <c r="C101" s="13" t="s">
        <v>865</v>
      </c>
      <c r="D101" s="13" t="s">
        <v>863</v>
      </c>
      <c r="E101" s="13">
        <v>44</v>
      </c>
    </row>
    <row r="102" spans="1:5">
      <c r="A102" s="13" t="s">
        <v>868</v>
      </c>
      <c r="B102" s="13">
        <v>2018</v>
      </c>
      <c r="C102" s="13" t="s">
        <v>864</v>
      </c>
      <c r="D102" s="13" t="s">
        <v>863</v>
      </c>
      <c r="E102" s="13">
        <v>1710</v>
      </c>
    </row>
    <row r="103" spans="1:5">
      <c r="A103" s="13" t="s">
        <v>868</v>
      </c>
      <c r="B103" s="13">
        <v>2018</v>
      </c>
      <c r="C103" s="13" t="s">
        <v>862</v>
      </c>
      <c r="D103" s="13" t="s">
        <v>859</v>
      </c>
      <c r="E103" s="13">
        <v>90.2</v>
      </c>
    </row>
    <row r="104" spans="1:5">
      <c r="A104" s="13" t="s">
        <v>868</v>
      </c>
      <c r="B104" s="13">
        <v>2018</v>
      </c>
      <c r="C104" s="13" t="s">
        <v>860</v>
      </c>
      <c r="D104" s="13" t="s">
        <v>859</v>
      </c>
      <c r="E104" s="13">
        <v>9.8000000000000007</v>
      </c>
    </row>
    <row r="105" spans="1:5">
      <c r="A105" s="13" t="s">
        <v>868</v>
      </c>
      <c r="B105" s="13">
        <v>2019</v>
      </c>
      <c r="C105" s="13" t="s">
        <v>866</v>
      </c>
      <c r="D105" s="13" t="s">
        <v>863</v>
      </c>
      <c r="E105" s="13">
        <v>1754</v>
      </c>
    </row>
    <row r="106" spans="1:5">
      <c r="A106" s="13" t="s">
        <v>868</v>
      </c>
      <c r="B106" s="13">
        <v>2019</v>
      </c>
      <c r="C106" s="13" t="s">
        <v>865</v>
      </c>
      <c r="D106" s="13" t="s">
        <v>863</v>
      </c>
      <c r="E106" s="13">
        <v>54</v>
      </c>
    </row>
    <row r="107" spans="1:5">
      <c r="A107" s="13" t="s">
        <v>868</v>
      </c>
      <c r="B107" s="13">
        <v>2019</v>
      </c>
      <c r="C107" s="13" t="s">
        <v>864</v>
      </c>
      <c r="D107" s="13" t="s">
        <v>863</v>
      </c>
      <c r="E107" s="13">
        <v>1700</v>
      </c>
    </row>
    <row r="108" spans="1:5">
      <c r="A108" s="13" t="s">
        <v>868</v>
      </c>
      <c r="B108" s="13">
        <v>2019</v>
      </c>
      <c r="C108" s="13" t="s">
        <v>862</v>
      </c>
      <c r="D108" s="13" t="s">
        <v>859</v>
      </c>
      <c r="E108" s="13">
        <v>89.6</v>
      </c>
    </row>
    <row r="109" spans="1:5">
      <c r="A109" s="13" t="s">
        <v>868</v>
      </c>
      <c r="B109" s="13">
        <v>2019</v>
      </c>
      <c r="C109" s="13" t="s">
        <v>860</v>
      </c>
      <c r="D109" s="13" t="s">
        <v>859</v>
      </c>
      <c r="E109" s="13">
        <v>10.4</v>
      </c>
    </row>
    <row r="110" spans="1:5">
      <c r="A110" s="13" t="s">
        <v>867</v>
      </c>
      <c r="B110" s="13">
        <v>2013</v>
      </c>
      <c r="C110" s="13" t="s">
        <v>866</v>
      </c>
      <c r="D110" s="13" t="s">
        <v>863</v>
      </c>
      <c r="E110" s="13">
        <v>1231</v>
      </c>
    </row>
    <row r="111" spans="1:5">
      <c r="A111" s="13" t="s">
        <v>867</v>
      </c>
      <c r="B111" s="13">
        <v>2013</v>
      </c>
      <c r="C111" s="13" t="s">
        <v>865</v>
      </c>
      <c r="D111" s="13" t="s">
        <v>863</v>
      </c>
      <c r="E111" s="13">
        <f>E110-E112</f>
        <v>37</v>
      </c>
    </row>
    <row r="112" spans="1:5">
      <c r="A112" s="13" t="s">
        <v>867</v>
      </c>
      <c r="B112" s="13">
        <v>2013</v>
      </c>
      <c r="C112" s="13" t="s">
        <v>864</v>
      </c>
      <c r="D112" s="13" t="s">
        <v>863</v>
      </c>
      <c r="E112" s="13">
        <v>1194</v>
      </c>
    </row>
    <row r="113" spans="1:5">
      <c r="A113" s="13" t="s">
        <v>867</v>
      </c>
      <c r="B113" s="13">
        <v>2013</v>
      </c>
      <c r="C113" s="13" t="s">
        <v>862</v>
      </c>
      <c r="D113" s="13" t="s">
        <v>859</v>
      </c>
      <c r="E113" s="13">
        <v>87</v>
      </c>
    </row>
    <row r="114" spans="1:5">
      <c r="A114" s="13" t="s">
        <v>867</v>
      </c>
      <c r="B114" s="13">
        <v>2013</v>
      </c>
      <c r="C114" s="13" t="s">
        <v>860</v>
      </c>
      <c r="D114" s="13" t="s">
        <v>859</v>
      </c>
      <c r="E114" s="13">
        <f>100-E113</f>
        <v>13</v>
      </c>
    </row>
    <row r="115" spans="1:5">
      <c r="A115" s="13" t="s">
        <v>867</v>
      </c>
      <c r="B115" s="13">
        <v>2014</v>
      </c>
      <c r="C115" s="13" t="s">
        <v>866</v>
      </c>
      <c r="D115" s="13" t="s">
        <v>863</v>
      </c>
      <c r="E115" s="13">
        <v>1200</v>
      </c>
    </row>
    <row r="116" spans="1:5">
      <c r="A116" s="13" t="s">
        <v>867</v>
      </c>
      <c r="B116" s="13">
        <v>2014</v>
      </c>
      <c r="C116" s="13" t="s">
        <v>865</v>
      </c>
      <c r="D116" s="13" t="s">
        <v>863</v>
      </c>
      <c r="E116" s="13">
        <f>E115-E117</f>
        <v>47</v>
      </c>
    </row>
    <row r="117" spans="1:5">
      <c r="A117" s="13" t="s">
        <v>867</v>
      </c>
      <c r="B117" s="13">
        <v>2014</v>
      </c>
      <c r="C117" s="13" t="s">
        <v>864</v>
      </c>
      <c r="D117" s="13" t="s">
        <v>863</v>
      </c>
      <c r="E117" s="13">
        <v>1153</v>
      </c>
    </row>
    <row r="118" spans="1:5">
      <c r="A118" s="13" t="s">
        <v>867</v>
      </c>
      <c r="B118" s="13">
        <v>2014</v>
      </c>
      <c r="C118" s="13" t="s">
        <v>862</v>
      </c>
      <c r="D118" s="13" t="s">
        <v>859</v>
      </c>
      <c r="E118" s="13">
        <v>87.4</v>
      </c>
    </row>
    <row r="119" spans="1:5">
      <c r="A119" s="13" t="s">
        <v>867</v>
      </c>
      <c r="B119" s="13">
        <v>2014</v>
      </c>
      <c r="C119" s="13" t="s">
        <v>860</v>
      </c>
      <c r="D119" s="13" t="s">
        <v>859</v>
      </c>
      <c r="E119" s="13">
        <f>100-E118</f>
        <v>12.599999999999994</v>
      </c>
    </row>
    <row r="120" spans="1:5">
      <c r="A120" s="13" t="s">
        <v>867</v>
      </c>
      <c r="B120" s="13">
        <v>2015</v>
      </c>
      <c r="C120" s="13" t="s">
        <v>866</v>
      </c>
      <c r="D120" s="13" t="s">
        <v>863</v>
      </c>
      <c r="E120" s="13">
        <v>1152</v>
      </c>
    </row>
    <row r="121" spans="1:5">
      <c r="A121" s="13" t="s">
        <v>867</v>
      </c>
      <c r="B121" s="13">
        <v>2015</v>
      </c>
      <c r="C121" s="13" t="s">
        <v>865</v>
      </c>
      <c r="D121" s="13" t="s">
        <v>863</v>
      </c>
      <c r="E121" s="13">
        <f>E120-E122</f>
        <v>46</v>
      </c>
    </row>
    <row r="122" spans="1:5">
      <c r="A122" s="13" t="s">
        <v>867</v>
      </c>
      <c r="B122" s="13">
        <v>2015</v>
      </c>
      <c r="C122" s="13" t="s">
        <v>864</v>
      </c>
      <c r="D122" s="13" t="s">
        <v>863</v>
      </c>
      <c r="E122" s="13">
        <v>1106</v>
      </c>
    </row>
    <row r="123" spans="1:5">
      <c r="A123" s="13" t="s">
        <v>867</v>
      </c>
      <c r="B123" s="13">
        <v>2015</v>
      </c>
      <c r="C123" s="13" t="s">
        <v>862</v>
      </c>
      <c r="D123" s="13" t="s">
        <v>859</v>
      </c>
      <c r="E123" s="13">
        <v>86.8</v>
      </c>
    </row>
    <row r="124" spans="1:5">
      <c r="A124" s="13" t="s">
        <v>867</v>
      </c>
      <c r="B124" s="13">
        <v>2015</v>
      </c>
      <c r="C124" s="13" t="s">
        <v>860</v>
      </c>
      <c r="D124" s="13" t="s">
        <v>859</v>
      </c>
      <c r="E124" s="13">
        <f>100-E123</f>
        <v>13.200000000000003</v>
      </c>
    </row>
    <row r="125" spans="1:5">
      <c r="A125" s="13" t="s">
        <v>867</v>
      </c>
      <c r="B125" s="13">
        <v>2016</v>
      </c>
      <c r="C125" s="13" t="s">
        <v>866</v>
      </c>
      <c r="D125" s="13" t="s">
        <v>863</v>
      </c>
      <c r="E125" s="13">
        <v>1091</v>
      </c>
    </row>
    <row r="126" spans="1:5">
      <c r="A126" s="13" t="s">
        <v>867</v>
      </c>
      <c r="B126" s="13">
        <v>2016</v>
      </c>
      <c r="C126" s="13" t="s">
        <v>865</v>
      </c>
      <c r="D126" s="13" t="s">
        <v>863</v>
      </c>
      <c r="E126" s="13">
        <f>E125-E127</f>
        <v>45</v>
      </c>
    </row>
    <row r="127" spans="1:5">
      <c r="A127" s="13" t="s">
        <v>867</v>
      </c>
      <c r="B127" s="13">
        <v>2016</v>
      </c>
      <c r="C127" s="13" t="s">
        <v>864</v>
      </c>
      <c r="D127" s="13" t="s">
        <v>863</v>
      </c>
      <c r="E127" s="13">
        <v>1046</v>
      </c>
    </row>
    <row r="128" spans="1:5">
      <c r="A128" s="13" t="s">
        <v>867</v>
      </c>
      <c r="B128" s="13">
        <v>2016</v>
      </c>
      <c r="C128" s="13" t="s">
        <v>862</v>
      </c>
      <c r="D128" s="13" t="s">
        <v>859</v>
      </c>
      <c r="E128" s="13">
        <v>87.7</v>
      </c>
    </row>
    <row r="129" spans="1:9">
      <c r="A129" s="13" t="s">
        <v>867</v>
      </c>
      <c r="B129" s="13">
        <v>2016</v>
      </c>
      <c r="C129" s="13" t="s">
        <v>860</v>
      </c>
      <c r="D129" s="13" t="s">
        <v>859</v>
      </c>
      <c r="E129" s="13">
        <f>100-E128</f>
        <v>12.299999999999997</v>
      </c>
    </row>
    <row r="130" spans="1:9">
      <c r="A130" s="13" t="s">
        <v>867</v>
      </c>
      <c r="B130" s="13">
        <v>2017</v>
      </c>
      <c r="C130" s="13" t="s">
        <v>866</v>
      </c>
      <c r="D130" s="13" t="s">
        <v>863</v>
      </c>
      <c r="E130" s="13">
        <v>1074</v>
      </c>
    </row>
    <row r="131" spans="1:9">
      <c r="A131" s="13" t="s">
        <v>867</v>
      </c>
      <c r="B131" s="13">
        <v>2017</v>
      </c>
      <c r="C131" s="13" t="s">
        <v>865</v>
      </c>
      <c r="D131" s="13" t="s">
        <v>863</v>
      </c>
      <c r="E131" s="13">
        <v>49</v>
      </c>
    </row>
    <row r="132" spans="1:9">
      <c r="A132" s="13" t="s">
        <v>867</v>
      </c>
      <c r="B132" s="13">
        <v>2017</v>
      </c>
      <c r="C132" s="13" t="s">
        <v>864</v>
      </c>
      <c r="D132" s="13" t="s">
        <v>863</v>
      </c>
      <c r="E132" s="13">
        <v>1025</v>
      </c>
    </row>
    <row r="133" spans="1:9">
      <c r="A133" s="13" t="s">
        <v>867</v>
      </c>
      <c r="B133" s="13">
        <v>2017</v>
      </c>
      <c r="C133" s="13" t="s">
        <v>862</v>
      </c>
      <c r="D133" s="13" t="s">
        <v>859</v>
      </c>
      <c r="E133" s="13">
        <v>89.1</v>
      </c>
      <c r="G133" s="187"/>
      <c r="H133" s="187"/>
      <c r="I133" s="187"/>
    </row>
    <row r="134" spans="1:9">
      <c r="A134" s="13" t="s">
        <v>867</v>
      </c>
      <c r="B134" s="13">
        <v>2017</v>
      </c>
      <c r="C134" s="13" t="s">
        <v>860</v>
      </c>
      <c r="D134" s="13" t="s">
        <v>859</v>
      </c>
      <c r="E134" s="13">
        <v>10.9</v>
      </c>
      <c r="G134" s="187"/>
      <c r="H134" s="187"/>
      <c r="I134" s="187"/>
    </row>
    <row r="135" spans="1:9">
      <c r="A135" s="13" t="s">
        <v>867</v>
      </c>
      <c r="B135" s="13">
        <v>2018</v>
      </c>
      <c r="C135" s="13" t="s">
        <v>866</v>
      </c>
      <c r="D135" s="13" t="s">
        <v>863</v>
      </c>
      <c r="E135" s="13">
        <v>1002</v>
      </c>
      <c r="G135" s="187"/>
      <c r="H135" s="187"/>
      <c r="I135" s="187"/>
    </row>
    <row r="136" spans="1:9">
      <c r="A136" s="13" t="s">
        <v>867</v>
      </c>
      <c r="B136" s="13">
        <v>2018</v>
      </c>
      <c r="C136" s="13" t="s">
        <v>865</v>
      </c>
      <c r="D136" s="13" t="s">
        <v>863</v>
      </c>
      <c r="E136" s="13">
        <v>44</v>
      </c>
      <c r="G136" s="186"/>
      <c r="H136" s="186"/>
      <c r="I136" s="186"/>
    </row>
    <row r="137" spans="1:9">
      <c r="A137" s="13" t="s">
        <v>867</v>
      </c>
      <c r="B137" s="13">
        <v>2018</v>
      </c>
      <c r="C137" s="13" t="s">
        <v>864</v>
      </c>
      <c r="D137" s="13" t="s">
        <v>863</v>
      </c>
      <c r="E137" s="13">
        <v>958</v>
      </c>
      <c r="G137" s="186"/>
      <c r="H137" s="186"/>
      <c r="I137" s="186"/>
    </row>
    <row r="138" spans="1:9">
      <c r="A138" s="13" t="s">
        <v>867</v>
      </c>
      <c r="B138" s="13">
        <v>2018</v>
      </c>
      <c r="C138" s="13" t="s">
        <v>862</v>
      </c>
      <c r="D138" s="13" t="s">
        <v>859</v>
      </c>
      <c r="E138" s="13">
        <v>87.2</v>
      </c>
    </row>
    <row r="139" spans="1:9">
      <c r="A139" s="13" t="s">
        <v>867</v>
      </c>
      <c r="B139" s="13">
        <v>2018</v>
      </c>
      <c r="C139" s="13" t="s">
        <v>860</v>
      </c>
      <c r="D139" s="13" t="s">
        <v>859</v>
      </c>
      <c r="E139" s="13">
        <v>12.8</v>
      </c>
    </row>
    <row r="140" spans="1:9">
      <c r="A140" s="13" t="s">
        <v>867</v>
      </c>
      <c r="B140" s="13">
        <v>2019</v>
      </c>
      <c r="C140" s="13" t="s">
        <v>866</v>
      </c>
      <c r="D140" s="13" t="s">
        <v>863</v>
      </c>
      <c r="E140" s="13">
        <v>972</v>
      </c>
    </row>
    <row r="141" spans="1:9">
      <c r="A141" s="13" t="s">
        <v>867</v>
      </c>
      <c r="B141" s="13">
        <v>2019</v>
      </c>
      <c r="C141" s="13" t="s">
        <v>865</v>
      </c>
      <c r="D141" s="13" t="s">
        <v>863</v>
      </c>
      <c r="E141" s="13">
        <v>62</v>
      </c>
    </row>
    <row r="142" spans="1:9">
      <c r="A142" s="13" t="s">
        <v>867</v>
      </c>
      <c r="B142" s="13">
        <v>2019</v>
      </c>
      <c r="C142" s="13" t="s">
        <v>864</v>
      </c>
      <c r="D142" s="13" t="s">
        <v>863</v>
      </c>
      <c r="E142" s="13">
        <v>910</v>
      </c>
    </row>
    <row r="143" spans="1:9">
      <c r="A143" s="13" t="s">
        <v>867</v>
      </c>
      <c r="B143" s="13">
        <v>2019</v>
      </c>
      <c r="C143" s="13" t="s">
        <v>862</v>
      </c>
      <c r="D143" s="13" t="s">
        <v>859</v>
      </c>
      <c r="E143" s="13">
        <v>88.2</v>
      </c>
    </row>
    <row r="144" spans="1:9">
      <c r="A144" s="13" t="s">
        <v>867</v>
      </c>
      <c r="B144" s="13">
        <v>2019</v>
      </c>
      <c r="C144" s="13" t="s">
        <v>860</v>
      </c>
      <c r="D144" s="13" t="s">
        <v>859</v>
      </c>
      <c r="E144" s="13">
        <v>11.8</v>
      </c>
    </row>
    <row r="145" spans="1:5">
      <c r="A145" s="13" t="s">
        <v>861</v>
      </c>
      <c r="B145" s="13">
        <v>2013</v>
      </c>
      <c r="C145" s="13" t="s">
        <v>866</v>
      </c>
      <c r="D145" s="13" t="s">
        <v>863</v>
      </c>
      <c r="E145" s="13">
        <v>943</v>
      </c>
    </row>
    <row r="146" spans="1:5">
      <c r="A146" s="13" t="s">
        <v>861</v>
      </c>
      <c r="B146" s="13">
        <v>2013</v>
      </c>
      <c r="C146" s="13" t="s">
        <v>865</v>
      </c>
      <c r="D146" s="13" t="s">
        <v>863</v>
      </c>
      <c r="E146" s="13">
        <f>E145-E147</f>
        <v>13</v>
      </c>
    </row>
    <row r="147" spans="1:5">
      <c r="A147" s="13" t="s">
        <v>861</v>
      </c>
      <c r="B147" s="13">
        <v>2013</v>
      </c>
      <c r="C147" s="13" t="s">
        <v>864</v>
      </c>
      <c r="D147" s="13" t="s">
        <v>863</v>
      </c>
      <c r="E147" s="13">
        <v>930</v>
      </c>
    </row>
    <row r="148" spans="1:5">
      <c r="A148" s="13" t="s">
        <v>861</v>
      </c>
      <c r="B148" s="13">
        <v>2013</v>
      </c>
      <c r="C148" s="13" t="s">
        <v>862</v>
      </c>
      <c r="D148" s="13" t="s">
        <v>859</v>
      </c>
      <c r="E148" s="13">
        <v>88.1</v>
      </c>
    </row>
    <row r="149" spans="1:5">
      <c r="A149" s="13" t="s">
        <v>861</v>
      </c>
      <c r="B149" s="13">
        <v>2013</v>
      </c>
      <c r="C149" s="13" t="s">
        <v>860</v>
      </c>
      <c r="D149" s="13" t="s">
        <v>859</v>
      </c>
      <c r="E149" s="13">
        <f>100-E148</f>
        <v>11.900000000000006</v>
      </c>
    </row>
    <row r="150" spans="1:5">
      <c r="A150" s="13" t="s">
        <v>861</v>
      </c>
      <c r="B150" s="13">
        <v>2014</v>
      </c>
      <c r="C150" s="13" t="s">
        <v>866</v>
      </c>
      <c r="D150" s="13" t="s">
        <v>863</v>
      </c>
      <c r="E150" s="13">
        <v>1120</v>
      </c>
    </row>
    <row r="151" spans="1:5">
      <c r="A151" s="13" t="s">
        <v>861</v>
      </c>
      <c r="B151" s="13">
        <v>2014</v>
      </c>
      <c r="C151" s="13" t="s">
        <v>865</v>
      </c>
      <c r="D151" s="13" t="s">
        <v>863</v>
      </c>
      <c r="E151" s="13">
        <f>E150-E152</f>
        <v>12</v>
      </c>
    </row>
    <row r="152" spans="1:5">
      <c r="A152" s="13" t="s">
        <v>861</v>
      </c>
      <c r="B152" s="13">
        <v>2014</v>
      </c>
      <c r="C152" s="13" t="s">
        <v>864</v>
      </c>
      <c r="D152" s="13" t="s">
        <v>863</v>
      </c>
      <c r="E152" s="13">
        <v>1108</v>
      </c>
    </row>
    <row r="153" spans="1:5">
      <c r="A153" s="13" t="s">
        <v>861</v>
      </c>
      <c r="B153" s="13">
        <v>2014</v>
      </c>
      <c r="C153" s="13" t="s">
        <v>862</v>
      </c>
      <c r="D153" s="13" t="s">
        <v>859</v>
      </c>
      <c r="E153" s="13">
        <v>92.8</v>
      </c>
    </row>
    <row r="154" spans="1:5">
      <c r="A154" s="13" t="s">
        <v>861</v>
      </c>
      <c r="B154" s="13">
        <v>2014</v>
      </c>
      <c r="C154" s="13" t="s">
        <v>860</v>
      </c>
      <c r="D154" s="13" t="s">
        <v>859</v>
      </c>
      <c r="E154" s="13">
        <f>100-E153</f>
        <v>7.2000000000000028</v>
      </c>
    </row>
    <row r="155" spans="1:5">
      <c r="A155" s="13" t="s">
        <v>861</v>
      </c>
      <c r="B155" s="13">
        <v>2015</v>
      </c>
      <c r="C155" s="13" t="s">
        <v>866</v>
      </c>
      <c r="D155" s="13" t="s">
        <v>863</v>
      </c>
      <c r="E155" s="13">
        <v>1280</v>
      </c>
    </row>
    <row r="156" spans="1:5">
      <c r="A156" s="13" t="s">
        <v>861</v>
      </c>
      <c r="B156" s="13">
        <v>2015</v>
      </c>
      <c r="C156" s="13" t="s">
        <v>865</v>
      </c>
      <c r="D156" s="13" t="s">
        <v>863</v>
      </c>
      <c r="E156" s="13">
        <f>E155-E157</f>
        <v>19</v>
      </c>
    </row>
    <row r="157" spans="1:5">
      <c r="A157" s="13" t="s">
        <v>861</v>
      </c>
      <c r="B157" s="13">
        <v>2015</v>
      </c>
      <c r="C157" s="13" t="s">
        <v>864</v>
      </c>
      <c r="D157" s="13" t="s">
        <v>863</v>
      </c>
      <c r="E157" s="13">
        <v>1261</v>
      </c>
    </row>
    <row r="158" spans="1:5">
      <c r="A158" s="13" t="s">
        <v>861</v>
      </c>
      <c r="B158" s="13">
        <v>2015</v>
      </c>
      <c r="C158" s="13" t="s">
        <v>862</v>
      </c>
      <c r="D158" s="13" t="s">
        <v>859</v>
      </c>
      <c r="E158" s="13">
        <v>91.7</v>
      </c>
    </row>
    <row r="159" spans="1:5">
      <c r="A159" s="13" t="s">
        <v>861</v>
      </c>
      <c r="B159" s="13">
        <v>2015</v>
      </c>
      <c r="C159" s="13" t="s">
        <v>860</v>
      </c>
      <c r="D159" s="13" t="s">
        <v>859</v>
      </c>
      <c r="E159" s="13">
        <f>100-E158</f>
        <v>8.2999999999999972</v>
      </c>
    </row>
    <row r="160" spans="1:5">
      <c r="A160" s="13" t="s">
        <v>861</v>
      </c>
      <c r="B160" s="13">
        <v>2016</v>
      </c>
      <c r="C160" s="13" t="s">
        <v>866</v>
      </c>
      <c r="D160" s="13" t="s">
        <v>863</v>
      </c>
      <c r="E160" s="13">
        <v>1434</v>
      </c>
    </row>
    <row r="161" spans="1:9">
      <c r="A161" s="13" t="s">
        <v>861</v>
      </c>
      <c r="B161" s="13">
        <v>2016</v>
      </c>
      <c r="C161" s="13" t="s">
        <v>865</v>
      </c>
      <c r="D161" s="13" t="s">
        <v>863</v>
      </c>
      <c r="E161" s="13">
        <f>E160-E162</f>
        <v>20</v>
      </c>
    </row>
    <row r="162" spans="1:9">
      <c r="A162" s="13" t="s">
        <v>861</v>
      </c>
      <c r="B162" s="13">
        <v>2016</v>
      </c>
      <c r="C162" s="13" t="s">
        <v>864</v>
      </c>
      <c r="D162" s="13" t="s">
        <v>863</v>
      </c>
      <c r="E162" s="13">
        <v>1414</v>
      </c>
    </row>
    <row r="163" spans="1:9">
      <c r="A163" s="13" t="s">
        <v>861</v>
      </c>
      <c r="B163" s="13">
        <v>2016</v>
      </c>
      <c r="C163" s="13" t="s">
        <v>862</v>
      </c>
      <c r="D163" s="13" t="s">
        <v>859</v>
      </c>
      <c r="E163" s="13">
        <v>91.4</v>
      </c>
    </row>
    <row r="164" spans="1:9">
      <c r="A164" s="13" t="s">
        <v>861</v>
      </c>
      <c r="B164" s="13">
        <v>2016</v>
      </c>
      <c r="C164" s="13" t="s">
        <v>860</v>
      </c>
      <c r="D164" s="13" t="s">
        <v>859</v>
      </c>
      <c r="E164" s="13">
        <f>100-E163</f>
        <v>8.5999999999999943</v>
      </c>
    </row>
    <row r="165" spans="1:9">
      <c r="A165" s="13" t="s">
        <v>861</v>
      </c>
      <c r="B165" s="13">
        <v>2017</v>
      </c>
      <c r="C165" s="13" t="s">
        <v>866</v>
      </c>
      <c r="D165" s="13" t="s">
        <v>863</v>
      </c>
      <c r="E165" s="13">
        <v>1511</v>
      </c>
    </row>
    <row r="166" spans="1:9">
      <c r="A166" s="13" t="s">
        <v>861</v>
      </c>
      <c r="B166" s="13">
        <v>2017</v>
      </c>
      <c r="C166" s="13" t="s">
        <v>865</v>
      </c>
      <c r="D166" s="13" t="s">
        <v>863</v>
      </c>
      <c r="E166" s="13">
        <v>21</v>
      </c>
    </row>
    <row r="167" spans="1:9">
      <c r="A167" s="13" t="s">
        <v>861</v>
      </c>
      <c r="B167" s="13">
        <v>2017</v>
      </c>
      <c r="C167" s="13" t="s">
        <v>864</v>
      </c>
      <c r="D167" s="13" t="s">
        <v>863</v>
      </c>
      <c r="E167" s="13">
        <v>1490</v>
      </c>
    </row>
    <row r="168" spans="1:9">
      <c r="A168" s="13" t="s">
        <v>861</v>
      </c>
      <c r="B168" s="13">
        <v>2017</v>
      </c>
      <c r="C168" s="13" t="s">
        <v>862</v>
      </c>
      <c r="D168" s="13" t="s">
        <v>859</v>
      </c>
      <c r="E168" s="13">
        <v>90.9</v>
      </c>
    </row>
    <row r="169" spans="1:9">
      <c r="A169" s="13" t="s">
        <v>861</v>
      </c>
      <c r="B169" s="13">
        <v>2017</v>
      </c>
      <c r="C169" s="13" t="s">
        <v>860</v>
      </c>
      <c r="D169" s="13" t="s">
        <v>859</v>
      </c>
      <c r="E169" s="13">
        <v>9.1</v>
      </c>
      <c r="G169" s="187"/>
      <c r="H169" s="187"/>
      <c r="I169" s="187"/>
    </row>
    <row r="170" spans="1:9">
      <c r="A170" s="13" t="s">
        <v>861</v>
      </c>
      <c r="B170" s="13">
        <v>2018</v>
      </c>
      <c r="C170" s="13" t="s">
        <v>866</v>
      </c>
      <c r="D170" s="13" t="s">
        <v>863</v>
      </c>
      <c r="E170" s="13">
        <v>1811</v>
      </c>
      <c r="G170" s="187"/>
      <c r="H170" s="187"/>
      <c r="I170" s="187"/>
    </row>
    <row r="171" spans="1:9">
      <c r="A171" s="13" t="s">
        <v>861</v>
      </c>
      <c r="B171" s="13">
        <v>2018</v>
      </c>
      <c r="C171" s="13" t="s">
        <v>865</v>
      </c>
      <c r="D171" s="13" t="s">
        <v>863</v>
      </c>
      <c r="E171" s="13">
        <v>12</v>
      </c>
      <c r="G171" s="187"/>
      <c r="H171" s="187"/>
      <c r="I171" s="187"/>
    </row>
    <row r="172" spans="1:9">
      <c r="A172" s="13" t="s">
        <v>861</v>
      </c>
      <c r="B172" s="13">
        <v>2018</v>
      </c>
      <c r="C172" s="13" t="s">
        <v>864</v>
      </c>
      <c r="D172" s="13" t="s">
        <v>863</v>
      </c>
      <c r="E172" s="13">
        <v>1799</v>
      </c>
      <c r="G172" s="186"/>
      <c r="H172" s="186"/>
      <c r="I172" s="186"/>
    </row>
    <row r="173" spans="1:9">
      <c r="A173" s="13" t="s">
        <v>861</v>
      </c>
      <c r="B173" s="13">
        <v>2018</v>
      </c>
      <c r="C173" s="13" t="s">
        <v>862</v>
      </c>
      <c r="D173" s="13" t="s">
        <v>859</v>
      </c>
      <c r="E173" s="13">
        <v>89.4</v>
      </c>
      <c r="G173" s="185"/>
      <c r="H173" s="185"/>
      <c r="I173" s="185"/>
    </row>
    <row r="174" spans="1:9">
      <c r="A174" s="13" t="s">
        <v>861</v>
      </c>
      <c r="B174" s="13">
        <v>2018</v>
      </c>
      <c r="C174" s="13" t="s">
        <v>860</v>
      </c>
      <c r="D174" s="13" t="s">
        <v>859</v>
      </c>
      <c r="E174" s="13">
        <v>10.6</v>
      </c>
    </row>
    <row r="175" spans="1:9">
      <c r="A175" s="13" t="s">
        <v>861</v>
      </c>
      <c r="B175" s="13">
        <v>2019</v>
      </c>
      <c r="C175" s="13" t="s">
        <v>866</v>
      </c>
      <c r="D175" s="13" t="s">
        <v>863</v>
      </c>
      <c r="E175" s="13">
        <v>2107</v>
      </c>
    </row>
    <row r="176" spans="1:9">
      <c r="A176" s="13" t="s">
        <v>861</v>
      </c>
      <c r="B176" s="13">
        <v>2019</v>
      </c>
      <c r="C176" s="13" t="s">
        <v>865</v>
      </c>
      <c r="D176" s="13" t="s">
        <v>863</v>
      </c>
      <c r="E176" s="13">
        <v>30</v>
      </c>
    </row>
    <row r="177" spans="1:5">
      <c r="A177" s="13" t="s">
        <v>861</v>
      </c>
      <c r="B177" s="13">
        <v>2019</v>
      </c>
      <c r="C177" s="13" t="s">
        <v>864</v>
      </c>
      <c r="D177" s="13" t="s">
        <v>863</v>
      </c>
      <c r="E177" s="13">
        <v>2077</v>
      </c>
    </row>
    <row r="178" spans="1:5">
      <c r="A178" s="13" t="s">
        <v>861</v>
      </c>
      <c r="B178" s="13">
        <v>2019</v>
      </c>
      <c r="C178" s="13" t="s">
        <v>862</v>
      </c>
      <c r="D178" s="13" t="s">
        <v>859</v>
      </c>
      <c r="E178" s="13">
        <v>88.9</v>
      </c>
    </row>
    <row r="179" spans="1:5">
      <c r="A179" s="13" t="s">
        <v>861</v>
      </c>
      <c r="B179" s="13">
        <v>2019</v>
      </c>
      <c r="C179" s="13" t="s">
        <v>860</v>
      </c>
      <c r="D179" s="13" t="s">
        <v>859</v>
      </c>
      <c r="E179" s="13">
        <v>11.1</v>
      </c>
    </row>
  </sheetData>
  <mergeCells count="2">
    <mergeCell ref="A1:D1"/>
    <mergeCell ref="A2:D2"/>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59"/>
  <sheetViews>
    <sheetView topLeftCell="A288" workbookViewId="0">
      <selection activeCell="D304" sqref="D304"/>
    </sheetView>
  </sheetViews>
  <sheetFormatPr defaultRowHeight="15"/>
  <cols>
    <col min="1" max="1" width="59" customWidth="1"/>
    <col min="2" max="2" width="23.42578125" customWidth="1"/>
    <col min="4" max="4" width="25.5703125" customWidth="1"/>
    <col min="5" max="5" width="24" customWidth="1"/>
  </cols>
  <sheetData>
    <row r="1" spans="1:7" ht="17.25" customHeight="1">
      <c r="A1" s="197" t="s">
        <v>878</v>
      </c>
      <c r="B1" s="197"/>
      <c r="C1" s="197"/>
      <c r="D1" s="197"/>
    </row>
    <row r="2" spans="1:7">
      <c r="A2" s="197" t="s">
        <v>873</v>
      </c>
      <c r="B2" s="197"/>
      <c r="C2" s="197"/>
      <c r="D2" s="197"/>
    </row>
    <row r="4" spans="1:7">
      <c r="A4" s="19" t="s">
        <v>4</v>
      </c>
      <c r="B4" s="19" t="s">
        <v>872</v>
      </c>
      <c r="C4" s="19" t="s">
        <v>92</v>
      </c>
      <c r="D4" s="19" t="s">
        <v>6</v>
      </c>
      <c r="E4" s="19" t="s">
        <v>7</v>
      </c>
      <c r="F4" s="19" t="s">
        <v>9</v>
      </c>
    </row>
    <row r="5" spans="1:7">
      <c r="A5" s="13" t="s">
        <v>876</v>
      </c>
      <c r="B5" s="13" t="s">
        <v>870</v>
      </c>
      <c r="C5" s="13">
        <v>2013</v>
      </c>
      <c r="D5" s="13" t="s">
        <v>877</v>
      </c>
      <c r="E5" s="13" t="s">
        <v>72</v>
      </c>
      <c r="F5" s="24">
        <v>57.6</v>
      </c>
      <c r="G5" s="38"/>
    </row>
    <row r="6" spans="1:7">
      <c r="A6" s="13" t="s">
        <v>876</v>
      </c>
      <c r="B6" s="13" t="s">
        <v>870</v>
      </c>
      <c r="C6" s="13">
        <v>2013</v>
      </c>
      <c r="D6" s="13" t="s">
        <v>877</v>
      </c>
      <c r="E6" s="13" t="s">
        <v>77</v>
      </c>
      <c r="F6" s="189">
        <v>52.1</v>
      </c>
      <c r="G6" s="39"/>
    </row>
    <row r="7" spans="1:7">
      <c r="A7" s="13" t="s">
        <v>876</v>
      </c>
      <c r="B7" s="13" t="s">
        <v>870</v>
      </c>
      <c r="C7" s="13">
        <v>2013</v>
      </c>
      <c r="D7" s="13" t="s">
        <v>877</v>
      </c>
      <c r="E7" s="13" t="s">
        <v>74</v>
      </c>
      <c r="F7" s="189">
        <v>57.5</v>
      </c>
      <c r="G7" s="39"/>
    </row>
    <row r="8" spans="1:7">
      <c r="A8" s="13" t="s">
        <v>876</v>
      </c>
      <c r="B8" s="13" t="s">
        <v>870</v>
      </c>
      <c r="C8" s="13">
        <v>2013</v>
      </c>
      <c r="D8" s="13" t="s">
        <v>877</v>
      </c>
      <c r="E8" s="13" t="s">
        <v>78</v>
      </c>
      <c r="F8" s="24">
        <v>55</v>
      </c>
      <c r="G8" s="38"/>
    </row>
    <row r="9" spans="1:7">
      <c r="A9" s="13" t="s">
        <v>876</v>
      </c>
      <c r="B9" s="13" t="s">
        <v>870</v>
      </c>
      <c r="C9" s="13">
        <v>2013</v>
      </c>
      <c r="D9" s="13" t="s">
        <v>877</v>
      </c>
      <c r="E9" s="13" t="s">
        <v>75</v>
      </c>
      <c r="F9" s="189">
        <v>58.1</v>
      </c>
      <c r="G9" s="39"/>
    </row>
    <row r="10" spans="1:7">
      <c r="A10" s="13" t="s">
        <v>876</v>
      </c>
      <c r="B10" s="13" t="s">
        <v>870</v>
      </c>
      <c r="C10" s="13">
        <v>2013</v>
      </c>
      <c r="D10" s="13" t="s">
        <v>877</v>
      </c>
      <c r="E10" s="13" t="s">
        <v>76</v>
      </c>
      <c r="F10" s="189">
        <v>37.9</v>
      </c>
      <c r="G10" s="39"/>
    </row>
    <row r="11" spans="1:7">
      <c r="A11" s="13" t="s">
        <v>876</v>
      </c>
      <c r="B11" s="13" t="s">
        <v>870</v>
      </c>
      <c r="C11" s="13">
        <v>2013</v>
      </c>
      <c r="D11" s="13" t="s">
        <v>877</v>
      </c>
      <c r="E11" s="13" t="s">
        <v>71</v>
      </c>
      <c r="F11" s="189">
        <v>65</v>
      </c>
      <c r="G11" s="39"/>
    </row>
    <row r="12" spans="1:7">
      <c r="A12" s="13" t="s">
        <v>876</v>
      </c>
      <c r="B12" s="13" t="s">
        <v>870</v>
      </c>
      <c r="C12" s="13">
        <v>2013</v>
      </c>
      <c r="D12" s="13" t="s">
        <v>877</v>
      </c>
      <c r="E12" s="13" t="s">
        <v>73</v>
      </c>
      <c r="F12" s="24">
        <v>37.5</v>
      </c>
      <c r="G12" s="38"/>
    </row>
    <row r="13" spans="1:7">
      <c r="A13" s="13" t="s">
        <v>876</v>
      </c>
      <c r="B13" s="13" t="s">
        <v>870</v>
      </c>
      <c r="C13" s="13">
        <v>2013</v>
      </c>
      <c r="D13" s="13" t="s">
        <v>877</v>
      </c>
      <c r="E13" s="13" t="s">
        <v>70</v>
      </c>
      <c r="F13" s="24">
        <v>55.5</v>
      </c>
      <c r="G13" s="38"/>
    </row>
    <row r="14" spans="1:7">
      <c r="A14" s="13" t="s">
        <v>876</v>
      </c>
      <c r="B14" s="13" t="s">
        <v>869</v>
      </c>
      <c r="C14" s="13">
        <v>2013</v>
      </c>
      <c r="D14" s="13" t="s">
        <v>877</v>
      </c>
      <c r="E14" s="13" t="s">
        <v>72</v>
      </c>
      <c r="F14" s="189">
        <v>5.0999999999999996</v>
      </c>
      <c r="G14" s="39"/>
    </row>
    <row r="15" spans="1:7">
      <c r="A15" s="13" t="s">
        <v>876</v>
      </c>
      <c r="B15" s="13" t="s">
        <v>869</v>
      </c>
      <c r="C15" s="13">
        <v>2013</v>
      </c>
      <c r="D15" s="13" t="s">
        <v>877</v>
      </c>
      <c r="E15" s="13" t="s">
        <v>77</v>
      </c>
      <c r="F15" s="189">
        <v>5.7</v>
      </c>
      <c r="G15" s="39"/>
    </row>
    <row r="16" spans="1:7">
      <c r="A16" s="13" t="s">
        <v>876</v>
      </c>
      <c r="B16" s="13" t="s">
        <v>869</v>
      </c>
      <c r="C16" s="13">
        <v>2013</v>
      </c>
      <c r="D16" s="13" t="s">
        <v>877</v>
      </c>
      <c r="E16" s="13" t="s">
        <v>74</v>
      </c>
      <c r="F16" s="189">
        <v>5.0999999999999996</v>
      </c>
      <c r="G16" s="39"/>
    </row>
    <row r="17" spans="1:7">
      <c r="A17" s="13" t="s">
        <v>876</v>
      </c>
      <c r="B17" s="13" t="s">
        <v>869</v>
      </c>
      <c r="C17" s="13">
        <v>2013</v>
      </c>
      <c r="D17" s="13" t="s">
        <v>877</v>
      </c>
      <c r="E17" s="13" t="s">
        <v>78</v>
      </c>
      <c r="F17" s="189">
        <v>3.4</v>
      </c>
      <c r="G17" s="39"/>
    </row>
    <row r="18" spans="1:7">
      <c r="A18" s="13" t="s">
        <v>876</v>
      </c>
      <c r="B18" s="13" t="s">
        <v>869</v>
      </c>
      <c r="C18" s="13">
        <v>2013</v>
      </c>
      <c r="D18" s="13" t="s">
        <v>877</v>
      </c>
      <c r="E18" s="13" t="s">
        <v>75</v>
      </c>
      <c r="F18" s="189">
        <v>3.1</v>
      </c>
      <c r="G18" s="39"/>
    </row>
    <row r="19" spans="1:7">
      <c r="A19" s="13" t="s">
        <v>876</v>
      </c>
      <c r="B19" s="13" t="s">
        <v>869</v>
      </c>
      <c r="C19" s="13">
        <v>2013</v>
      </c>
      <c r="D19" s="13" t="s">
        <v>877</v>
      </c>
      <c r="E19" s="13" t="s">
        <v>76</v>
      </c>
      <c r="F19" s="189">
        <v>8.3000000000000007</v>
      </c>
      <c r="G19" s="39"/>
    </row>
    <row r="20" spans="1:7">
      <c r="A20" s="13" t="s">
        <v>876</v>
      </c>
      <c r="B20" s="13" t="s">
        <v>869</v>
      </c>
      <c r="C20" s="13">
        <v>2013</v>
      </c>
      <c r="D20" s="13" t="s">
        <v>877</v>
      </c>
      <c r="E20" s="13" t="s">
        <v>71</v>
      </c>
      <c r="F20" s="189">
        <v>4.0999999999999996</v>
      </c>
      <c r="G20" s="39"/>
    </row>
    <row r="21" spans="1:7">
      <c r="A21" s="13" t="s">
        <v>876</v>
      </c>
      <c r="B21" s="13" t="s">
        <v>869</v>
      </c>
      <c r="C21" s="13">
        <v>2013</v>
      </c>
      <c r="D21" s="13" t="s">
        <v>877</v>
      </c>
      <c r="E21" s="13" t="s">
        <v>73</v>
      </c>
      <c r="F21" s="189">
        <v>1.1000000000000001</v>
      </c>
      <c r="G21" s="39"/>
    </row>
    <row r="22" spans="1:7">
      <c r="A22" s="13" t="s">
        <v>876</v>
      </c>
      <c r="B22" s="13" t="s">
        <v>869</v>
      </c>
      <c r="C22" s="13">
        <v>2013</v>
      </c>
      <c r="D22" s="13" t="s">
        <v>877</v>
      </c>
      <c r="E22" s="13" t="s">
        <v>70</v>
      </c>
      <c r="F22" s="189">
        <v>4.9000000000000004</v>
      </c>
      <c r="G22" s="39"/>
    </row>
    <row r="23" spans="1:7">
      <c r="A23" s="13" t="s">
        <v>876</v>
      </c>
      <c r="B23" s="13" t="s">
        <v>868</v>
      </c>
      <c r="C23" s="13">
        <v>2013</v>
      </c>
      <c r="D23" s="13" t="s">
        <v>877</v>
      </c>
      <c r="E23" s="13" t="s">
        <v>72</v>
      </c>
      <c r="F23" s="189">
        <v>3.6</v>
      </c>
      <c r="G23" s="39"/>
    </row>
    <row r="24" spans="1:7">
      <c r="A24" s="13" t="s">
        <v>876</v>
      </c>
      <c r="B24" s="13" t="s">
        <v>868</v>
      </c>
      <c r="C24" s="13">
        <v>2013</v>
      </c>
      <c r="D24" s="13" t="s">
        <v>877</v>
      </c>
      <c r="E24" s="13" t="s">
        <v>77</v>
      </c>
      <c r="F24" s="189">
        <v>3.4</v>
      </c>
      <c r="G24" s="39"/>
    </row>
    <row r="25" spans="1:7">
      <c r="A25" s="13" t="s">
        <v>876</v>
      </c>
      <c r="B25" s="13" t="s">
        <v>868</v>
      </c>
      <c r="C25" s="13">
        <v>2013</v>
      </c>
      <c r="D25" s="13" t="s">
        <v>877</v>
      </c>
      <c r="E25" s="13" t="s">
        <v>74</v>
      </c>
      <c r="F25" s="189">
        <v>4.0999999999999996</v>
      </c>
      <c r="G25" s="39"/>
    </row>
    <row r="26" spans="1:7">
      <c r="A26" s="13" t="s">
        <v>876</v>
      </c>
      <c r="B26" s="13" t="s">
        <v>868</v>
      </c>
      <c r="C26" s="13">
        <v>2013</v>
      </c>
      <c r="D26" s="13" t="s">
        <v>877</v>
      </c>
      <c r="E26" s="13" t="s">
        <v>78</v>
      </c>
      <c r="F26" s="189">
        <v>7.8</v>
      </c>
      <c r="G26" s="39"/>
    </row>
    <row r="27" spans="1:7">
      <c r="A27" s="13" t="s">
        <v>876</v>
      </c>
      <c r="B27" s="13" t="s">
        <v>868</v>
      </c>
      <c r="C27" s="13">
        <v>2013</v>
      </c>
      <c r="D27" s="13" t="s">
        <v>877</v>
      </c>
      <c r="E27" s="13" t="s">
        <v>75</v>
      </c>
      <c r="F27" s="189">
        <v>10.4</v>
      </c>
      <c r="G27" s="39"/>
    </row>
    <row r="28" spans="1:7">
      <c r="A28" s="13" t="s">
        <v>876</v>
      </c>
      <c r="B28" s="13" t="s">
        <v>868</v>
      </c>
      <c r="C28" s="13">
        <v>2013</v>
      </c>
      <c r="D28" s="13" t="s">
        <v>877</v>
      </c>
      <c r="E28" s="13" t="s">
        <v>76</v>
      </c>
      <c r="F28" s="189">
        <v>2.5</v>
      </c>
      <c r="G28" s="39"/>
    </row>
    <row r="29" spans="1:7">
      <c r="A29" s="13" t="s">
        <v>876</v>
      </c>
      <c r="B29" s="13" t="s">
        <v>868</v>
      </c>
      <c r="C29" s="13">
        <v>2013</v>
      </c>
      <c r="D29" s="13" t="s">
        <v>877</v>
      </c>
      <c r="E29" s="13" t="s">
        <v>71</v>
      </c>
      <c r="F29" s="189">
        <v>8.9</v>
      </c>
      <c r="G29" s="39"/>
    </row>
    <row r="30" spans="1:7">
      <c r="A30" s="13" t="s">
        <v>876</v>
      </c>
      <c r="B30" s="13" t="s">
        <v>868</v>
      </c>
      <c r="C30" s="13">
        <v>2013</v>
      </c>
      <c r="D30" s="13" t="s">
        <v>877</v>
      </c>
      <c r="E30" s="13" t="s">
        <v>73</v>
      </c>
      <c r="F30" s="189">
        <v>3.7</v>
      </c>
      <c r="G30" s="39"/>
    </row>
    <row r="31" spans="1:7">
      <c r="A31" s="13" t="s">
        <v>876</v>
      </c>
      <c r="B31" s="13" t="s">
        <v>868</v>
      </c>
      <c r="C31" s="13">
        <v>2013</v>
      </c>
      <c r="D31" s="13" t="s">
        <v>877</v>
      </c>
      <c r="E31" s="13" t="s">
        <v>70</v>
      </c>
      <c r="F31" s="189">
        <v>4.5999999999999996</v>
      </c>
      <c r="G31" s="39"/>
    </row>
    <row r="32" spans="1:7">
      <c r="A32" s="13" t="s">
        <v>876</v>
      </c>
      <c r="B32" s="13" t="s">
        <v>867</v>
      </c>
      <c r="C32" s="13">
        <v>2013</v>
      </c>
      <c r="D32" s="13" t="s">
        <v>877</v>
      </c>
      <c r="E32" s="13" t="s">
        <v>72</v>
      </c>
      <c r="F32" s="189">
        <v>2.1</v>
      </c>
      <c r="G32" s="39"/>
    </row>
    <row r="33" spans="1:7">
      <c r="A33" s="13" t="s">
        <v>876</v>
      </c>
      <c r="B33" s="13" t="s">
        <v>867</v>
      </c>
      <c r="C33" s="13">
        <v>2013</v>
      </c>
      <c r="D33" s="13" t="s">
        <v>877</v>
      </c>
      <c r="E33" s="13" t="s">
        <v>77</v>
      </c>
      <c r="F33" s="189">
        <v>2.2000000000000002</v>
      </c>
      <c r="G33" s="39"/>
    </row>
    <row r="34" spans="1:7">
      <c r="A34" s="13" t="s">
        <v>876</v>
      </c>
      <c r="B34" s="13" t="s">
        <v>867</v>
      </c>
      <c r="C34" s="13">
        <v>2013</v>
      </c>
      <c r="D34" s="13" t="s">
        <v>877</v>
      </c>
      <c r="E34" s="13" t="s">
        <v>74</v>
      </c>
      <c r="F34" s="189">
        <v>3.5</v>
      </c>
      <c r="G34" s="39"/>
    </row>
    <row r="35" spans="1:7">
      <c r="A35" s="13" t="s">
        <v>876</v>
      </c>
      <c r="B35" s="13" t="s">
        <v>867</v>
      </c>
      <c r="C35" s="13">
        <v>2013</v>
      </c>
      <c r="D35" s="13" t="s">
        <v>877</v>
      </c>
      <c r="E35" s="13" t="s">
        <v>78</v>
      </c>
      <c r="F35" s="189">
        <v>9.3000000000000007</v>
      </c>
      <c r="G35" s="39"/>
    </row>
    <row r="36" spans="1:7">
      <c r="A36" s="13" t="s">
        <v>876</v>
      </c>
      <c r="B36" s="13" t="s">
        <v>867</v>
      </c>
      <c r="C36" s="13">
        <v>2013</v>
      </c>
      <c r="D36" s="13" t="s">
        <v>877</v>
      </c>
      <c r="E36" s="13" t="s">
        <v>75</v>
      </c>
      <c r="F36" s="189">
        <v>4.4000000000000004</v>
      </c>
      <c r="G36" s="39"/>
    </row>
    <row r="37" spans="1:7">
      <c r="A37" s="13" t="s">
        <v>876</v>
      </c>
      <c r="B37" s="13" t="s">
        <v>867</v>
      </c>
      <c r="C37" s="13">
        <v>2013</v>
      </c>
      <c r="D37" s="13" t="s">
        <v>877</v>
      </c>
      <c r="E37" s="13" t="s">
        <v>76</v>
      </c>
      <c r="F37" s="189">
        <v>8.8000000000000007</v>
      </c>
      <c r="G37" s="39"/>
    </row>
    <row r="38" spans="1:7">
      <c r="A38" s="13" t="s">
        <v>876</v>
      </c>
      <c r="B38" s="13" t="s">
        <v>867</v>
      </c>
      <c r="C38" s="13">
        <v>2013</v>
      </c>
      <c r="D38" s="13" t="s">
        <v>877</v>
      </c>
      <c r="E38" s="13" t="s">
        <v>71</v>
      </c>
      <c r="F38" s="189">
        <v>2.9</v>
      </c>
      <c r="G38" s="39"/>
    </row>
    <row r="39" spans="1:7">
      <c r="A39" s="13" t="s">
        <v>876</v>
      </c>
      <c r="B39" s="13" t="s">
        <v>867</v>
      </c>
      <c r="C39" s="13">
        <v>2013</v>
      </c>
      <c r="D39" s="13" t="s">
        <v>877</v>
      </c>
      <c r="E39" s="13" t="s">
        <v>73</v>
      </c>
      <c r="F39" s="189">
        <v>6.8</v>
      </c>
      <c r="G39" s="39"/>
    </row>
    <row r="40" spans="1:7">
      <c r="A40" s="13" t="s">
        <v>876</v>
      </c>
      <c r="B40" s="13" t="s">
        <v>867</v>
      </c>
      <c r="C40" s="13">
        <v>2013</v>
      </c>
      <c r="D40" s="13" t="s">
        <v>877</v>
      </c>
      <c r="E40" s="13" t="s">
        <v>70</v>
      </c>
      <c r="F40" s="189">
        <v>3.6</v>
      </c>
      <c r="G40" s="39"/>
    </row>
    <row r="41" spans="1:7">
      <c r="A41" s="13" t="s">
        <v>876</v>
      </c>
      <c r="B41" s="13" t="s">
        <v>875</v>
      </c>
      <c r="C41" s="13">
        <v>2013</v>
      </c>
      <c r="D41" s="13" t="s">
        <v>877</v>
      </c>
      <c r="E41" s="13" t="s">
        <v>72</v>
      </c>
      <c r="F41" s="189">
        <v>2.5</v>
      </c>
      <c r="G41" s="39"/>
    </row>
    <row r="42" spans="1:7">
      <c r="A42" s="13" t="s">
        <v>876</v>
      </c>
      <c r="B42" s="13" t="s">
        <v>875</v>
      </c>
      <c r="C42" s="13">
        <v>2013</v>
      </c>
      <c r="D42" s="13" t="s">
        <v>877</v>
      </c>
      <c r="E42" s="13" t="s">
        <v>77</v>
      </c>
      <c r="F42" s="189">
        <v>3.1</v>
      </c>
      <c r="G42" s="39"/>
    </row>
    <row r="43" spans="1:7">
      <c r="A43" s="13" t="s">
        <v>876</v>
      </c>
      <c r="B43" s="13" t="s">
        <v>875</v>
      </c>
      <c r="C43" s="13">
        <v>2013</v>
      </c>
      <c r="D43" s="13" t="s">
        <v>877</v>
      </c>
      <c r="E43" s="13" t="s">
        <v>74</v>
      </c>
      <c r="F43" s="189">
        <v>4.9000000000000004</v>
      </c>
      <c r="G43" s="39"/>
    </row>
    <row r="44" spans="1:7">
      <c r="A44" s="13" t="s">
        <v>876</v>
      </c>
      <c r="B44" s="13" t="s">
        <v>875</v>
      </c>
      <c r="C44" s="13">
        <v>2013</v>
      </c>
      <c r="D44" s="13" t="s">
        <v>877</v>
      </c>
      <c r="E44" s="13" t="s">
        <v>78</v>
      </c>
      <c r="F44" s="189">
        <v>1.3</v>
      </c>
      <c r="G44" s="39"/>
    </row>
    <row r="45" spans="1:7">
      <c r="A45" s="13" t="s">
        <v>876</v>
      </c>
      <c r="B45" s="13" t="s">
        <v>875</v>
      </c>
      <c r="C45" s="13">
        <v>2013</v>
      </c>
      <c r="D45" s="13" t="s">
        <v>877</v>
      </c>
      <c r="E45" s="13" t="s">
        <v>75</v>
      </c>
      <c r="F45" s="189">
        <v>5.0999999999999996</v>
      </c>
      <c r="G45" s="39"/>
    </row>
    <row r="46" spans="1:7">
      <c r="A46" s="13" t="s">
        <v>876</v>
      </c>
      <c r="B46" s="13" t="s">
        <v>875</v>
      </c>
      <c r="C46" s="13">
        <v>2013</v>
      </c>
      <c r="D46" s="13" t="s">
        <v>877</v>
      </c>
      <c r="E46" s="13" t="s">
        <v>76</v>
      </c>
      <c r="F46" s="189">
        <v>1.5</v>
      </c>
      <c r="G46" s="39"/>
    </row>
    <row r="47" spans="1:7">
      <c r="A47" s="13" t="s">
        <v>876</v>
      </c>
      <c r="B47" s="13" t="s">
        <v>875</v>
      </c>
      <c r="C47" s="13">
        <v>2013</v>
      </c>
      <c r="D47" s="13" t="s">
        <v>877</v>
      </c>
      <c r="E47" s="13" t="s">
        <v>71</v>
      </c>
      <c r="F47" s="189">
        <v>4</v>
      </c>
      <c r="G47" s="39"/>
    </row>
    <row r="48" spans="1:7">
      <c r="A48" s="13" t="s">
        <v>876</v>
      </c>
      <c r="B48" s="13" t="s">
        <v>875</v>
      </c>
      <c r="C48" s="13">
        <v>2013</v>
      </c>
      <c r="D48" s="13" t="s">
        <v>877</v>
      </c>
      <c r="E48" s="13" t="s">
        <v>73</v>
      </c>
      <c r="F48" s="189">
        <v>2</v>
      </c>
      <c r="G48" s="39"/>
    </row>
    <row r="49" spans="1:7">
      <c r="A49" s="13" t="s">
        <v>876</v>
      </c>
      <c r="B49" s="13" t="s">
        <v>875</v>
      </c>
      <c r="C49" s="13">
        <v>2013</v>
      </c>
      <c r="D49" s="13" t="s">
        <v>877</v>
      </c>
      <c r="E49" s="13" t="s">
        <v>70</v>
      </c>
      <c r="F49" s="189">
        <v>3.2</v>
      </c>
      <c r="G49" s="39"/>
    </row>
    <row r="50" spans="1:7">
      <c r="A50" s="13" t="s">
        <v>876</v>
      </c>
      <c r="B50" s="13" t="s">
        <v>870</v>
      </c>
      <c r="C50" s="13">
        <v>2014</v>
      </c>
      <c r="D50" s="13" t="s">
        <v>877</v>
      </c>
      <c r="E50" s="13" t="s">
        <v>72</v>
      </c>
      <c r="F50" s="189">
        <v>58.9</v>
      </c>
      <c r="G50" s="39"/>
    </row>
    <row r="51" spans="1:7">
      <c r="A51" s="13" t="s">
        <v>876</v>
      </c>
      <c r="B51" s="13" t="s">
        <v>870</v>
      </c>
      <c r="C51" s="13">
        <v>2014</v>
      </c>
      <c r="D51" s="13" t="s">
        <v>877</v>
      </c>
      <c r="E51" s="13" t="s">
        <v>77</v>
      </c>
      <c r="F51" s="189">
        <v>52.5</v>
      </c>
      <c r="G51" s="39"/>
    </row>
    <row r="52" spans="1:7">
      <c r="A52" s="13" t="s">
        <v>876</v>
      </c>
      <c r="B52" s="13" t="s">
        <v>870</v>
      </c>
      <c r="C52" s="13">
        <v>2014</v>
      </c>
      <c r="D52" s="13" t="s">
        <v>877</v>
      </c>
      <c r="E52" s="13" t="s">
        <v>74</v>
      </c>
      <c r="F52" s="189">
        <v>58.5</v>
      </c>
      <c r="G52" s="39"/>
    </row>
    <row r="53" spans="1:7">
      <c r="A53" s="13" t="s">
        <v>876</v>
      </c>
      <c r="B53" s="13" t="s">
        <v>870</v>
      </c>
      <c r="C53" s="13">
        <v>2014</v>
      </c>
      <c r="D53" s="13" t="s">
        <v>877</v>
      </c>
      <c r="E53" s="13" t="s">
        <v>78</v>
      </c>
      <c r="F53" s="189">
        <v>56.5</v>
      </c>
      <c r="G53" s="39"/>
    </row>
    <row r="54" spans="1:7">
      <c r="A54" s="13" t="s">
        <v>876</v>
      </c>
      <c r="B54" s="13" t="s">
        <v>870</v>
      </c>
      <c r="C54" s="13">
        <v>2014</v>
      </c>
      <c r="D54" s="13" t="s">
        <v>877</v>
      </c>
      <c r="E54" s="13" t="s">
        <v>75</v>
      </c>
      <c r="F54" s="189">
        <v>58.6</v>
      </c>
      <c r="G54" s="39"/>
    </row>
    <row r="55" spans="1:7">
      <c r="A55" s="13" t="s">
        <v>876</v>
      </c>
      <c r="B55" s="13" t="s">
        <v>870</v>
      </c>
      <c r="C55" s="13">
        <v>2014</v>
      </c>
      <c r="D55" s="13" t="s">
        <v>877</v>
      </c>
      <c r="E55" s="13" t="s">
        <v>76</v>
      </c>
      <c r="F55" s="189">
        <v>41.7</v>
      </c>
      <c r="G55" s="39"/>
    </row>
    <row r="56" spans="1:7">
      <c r="A56" s="13" t="s">
        <v>876</v>
      </c>
      <c r="B56" s="13" t="s">
        <v>870</v>
      </c>
      <c r="C56" s="13">
        <v>2014</v>
      </c>
      <c r="D56" s="13" t="s">
        <v>877</v>
      </c>
      <c r="E56" s="13" t="s">
        <v>71</v>
      </c>
      <c r="F56" s="189">
        <v>64.3</v>
      </c>
      <c r="G56" s="39"/>
    </row>
    <row r="57" spans="1:7">
      <c r="A57" s="13" t="s">
        <v>876</v>
      </c>
      <c r="B57" s="13" t="s">
        <v>870</v>
      </c>
      <c r="C57" s="13">
        <v>2014</v>
      </c>
      <c r="D57" s="13" t="s">
        <v>877</v>
      </c>
      <c r="E57" s="13" t="s">
        <v>73</v>
      </c>
      <c r="F57" s="189">
        <v>38.9</v>
      </c>
      <c r="G57" s="39"/>
    </row>
    <row r="58" spans="1:7">
      <c r="A58" s="13" t="s">
        <v>876</v>
      </c>
      <c r="B58" s="13" t="s">
        <v>870</v>
      </c>
      <c r="C58" s="13">
        <v>2014</v>
      </c>
      <c r="D58" s="13" t="s">
        <v>877</v>
      </c>
      <c r="E58" s="13" t="s">
        <v>70</v>
      </c>
      <c r="F58" s="189">
        <v>56.5</v>
      </c>
      <c r="G58" s="39"/>
    </row>
    <row r="59" spans="1:7">
      <c r="A59" s="13" t="s">
        <v>876</v>
      </c>
      <c r="B59" s="13" t="s">
        <v>869</v>
      </c>
      <c r="C59" s="13">
        <v>2014</v>
      </c>
      <c r="D59" s="13" t="s">
        <v>877</v>
      </c>
      <c r="E59" s="13" t="s">
        <v>72</v>
      </c>
      <c r="F59" s="189">
        <v>5</v>
      </c>
      <c r="G59" s="39"/>
    </row>
    <row r="60" spans="1:7">
      <c r="A60" s="13" t="s">
        <v>876</v>
      </c>
      <c r="B60" s="13" t="s">
        <v>869</v>
      </c>
      <c r="C60" s="13">
        <v>2014</v>
      </c>
      <c r="D60" s="13" t="s">
        <v>877</v>
      </c>
      <c r="E60" s="13" t="s">
        <v>77</v>
      </c>
      <c r="F60" s="189">
        <v>5.4</v>
      </c>
      <c r="G60" s="39"/>
    </row>
    <row r="61" spans="1:7">
      <c r="A61" s="13" t="s">
        <v>876</v>
      </c>
      <c r="B61" s="13" t="s">
        <v>869</v>
      </c>
      <c r="C61" s="13">
        <v>2014</v>
      </c>
      <c r="D61" s="13" t="s">
        <v>877</v>
      </c>
      <c r="E61" s="13" t="s">
        <v>74</v>
      </c>
      <c r="F61" s="24">
        <v>5.3</v>
      </c>
      <c r="G61" s="38"/>
    </row>
    <row r="62" spans="1:7">
      <c r="A62" s="13" t="s">
        <v>876</v>
      </c>
      <c r="B62" s="13" t="s">
        <v>869</v>
      </c>
      <c r="C62" s="13">
        <v>2014</v>
      </c>
      <c r="D62" s="13" t="s">
        <v>877</v>
      </c>
      <c r="E62" s="13" t="s">
        <v>78</v>
      </c>
      <c r="F62" s="24">
        <v>3.3</v>
      </c>
      <c r="G62" s="38"/>
    </row>
    <row r="63" spans="1:7">
      <c r="A63" s="13" t="s">
        <v>876</v>
      </c>
      <c r="B63" s="13" t="s">
        <v>869</v>
      </c>
      <c r="C63" s="13">
        <v>2014</v>
      </c>
      <c r="D63" s="13" t="s">
        <v>877</v>
      </c>
      <c r="E63" s="13" t="s">
        <v>75</v>
      </c>
      <c r="F63" s="189">
        <v>3.3</v>
      </c>
      <c r="G63" s="39"/>
    </row>
    <row r="64" spans="1:7">
      <c r="A64" s="13" t="s">
        <v>876</v>
      </c>
      <c r="B64" s="13" t="s">
        <v>869</v>
      </c>
      <c r="C64" s="13">
        <v>2014</v>
      </c>
      <c r="D64" s="13" t="s">
        <v>877</v>
      </c>
      <c r="E64" s="13" t="s">
        <v>76</v>
      </c>
      <c r="F64" s="189">
        <v>8.6999999999999993</v>
      </c>
      <c r="G64" s="39"/>
    </row>
    <row r="65" spans="1:8">
      <c r="A65" s="13" t="s">
        <v>876</v>
      </c>
      <c r="B65" s="13" t="s">
        <v>869</v>
      </c>
      <c r="C65" s="13">
        <v>2014</v>
      </c>
      <c r="D65" s="13" t="s">
        <v>877</v>
      </c>
      <c r="E65" s="13" t="s">
        <v>71</v>
      </c>
      <c r="F65" s="189">
        <v>4.0999999999999996</v>
      </c>
      <c r="G65" s="39"/>
    </row>
    <row r="66" spans="1:8">
      <c r="A66" s="13" t="s">
        <v>876</v>
      </c>
      <c r="B66" s="13" t="s">
        <v>869</v>
      </c>
      <c r="C66" s="13">
        <v>2014</v>
      </c>
      <c r="D66" s="13" t="s">
        <v>877</v>
      </c>
      <c r="E66" s="13" t="s">
        <v>73</v>
      </c>
      <c r="F66" s="189">
        <v>0.8</v>
      </c>
      <c r="G66" s="39"/>
    </row>
    <row r="67" spans="1:8">
      <c r="A67" s="13" t="s">
        <v>876</v>
      </c>
      <c r="B67" s="13" t="s">
        <v>869</v>
      </c>
      <c r="C67" s="13">
        <v>2014</v>
      </c>
      <c r="D67" s="13" t="s">
        <v>877</v>
      </c>
      <c r="E67" s="13" t="s">
        <v>70</v>
      </c>
      <c r="F67" s="189">
        <v>4.9000000000000004</v>
      </c>
      <c r="G67" s="39"/>
    </row>
    <row r="68" spans="1:8">
      <c r="A68" s="13" t="s">
        <v>876</v>
      </c>
      <c r="B68" s="13" t="s">
        <v>868</v>
      </c>
      <c r="C68" s="13">
        <v>2014</v>
      </c>
      <c r="D68" s="13" t="s">
        <v>877</v>
      </c>
      <c r="E68" s="13" t="s">
        <v>72</v>
      </c>
      <c r="F68" s="189">
        <v>3.7</v>
      </c>
      <c r="G68" s="39"/>
      <c r="H68" s="38"/>
    </row>
    <row r="69" spans="1:8">
      <c r="A69" s="13" t="s">
        <v>876</v>
      </c>
      <c r="B69" s="13" t="s">
        <v>868</v>
      </c>
      <c r="C69" s="13">
        <v>2014</v>
      </c>
      <c r="D69" s="13" t="s">
        <v>877</v>
      </c>
      <c r="E69" s="13" t="s">
        <v>77</v>
      </c>
      <c r="F69" s="189">
        <v>3.5</v>
      </c>
      <c r="G69" s="39"/>
      <c r="H69" s="38"/>
    </row>
    <row r="70" spans="1:8">
      <c r="A70" s="13" t="s">
        <v>876</v>
      </c>
      <c r="B70" s="13" t="s">
        <v>868</v>
      </c>
      <c r="C70" s="13">
        <v>2014</v>
      </c>
      <c r="D70" s="13" t="s">
        <v>877</v>
      </c>
      <c r="E70" s="13" t="s">
        <v>74</v>
      </c>
      <c r="F70" s="189">
        <v>3.9</v>
      </c>
      <c r="G70" s="39"/>
      <c r="H70" s="38"/>
    </row>
    <row r="71" spans="1:8">
      <c r="A71" s="13" t="s">
        <v>876</v>
      </c>
      <c r="B71" s="13" t="s">
        <v>868</v>
      </c>
      <c r="C71" s="13">
        <v>2014</v>
      </c>
      <c r="D71" s="13" t="s">
        <v>877</v>
      </c>
      <c r="E71" s="13" t="s">
        <v>78</v>
      </c>
      <c r="F71" s="24">
        <v>7.5</v>
      </c>
      <c r="G71" s="38"/>
      <c r="H71" s="38"/>
    </row>
    <row r="72" spans="1:8">
      <c r="A72" s="13" t="s">
        <v>876</v>
      </c>
      <c r="B72" s="13" t="s">
        <v>868</v>
      </c>
      <c r="C72" s="13">
        <v>2014</v>
      </c>
      <c r="D72" s="13" t="s">
        <v>877</v>
      </c>
      <c r="E72" s="13" t="s">
        <v>75</v>
      </c>
      <c r="F72" s="189">
        <v>10.3</v>
      </c>
      <c r="G72" s="39"/>
      <c r="H72" s="38"/>
    </row>
    <row r="73" spans="1:8">
      <c r="A73" s="13" t="s">
        <v>876</v>
      </c>
      <c r="B73" s="13" t="s">
        <v>868</v>
      </c>
      <c r="C73" s="13">
        <v>2014</v>
      </c>
      <c r="D73" s="13" t="s">
        <v>877</v>
      </c>
      <c r="E73" s="13" t="s">
        <v>76</v>
      </c>
      <c r="F73" s="189">
        <v>2.5</v>
      </c>
      <c r="G73" s="39"/>
      <c r="H73" s="38"/>
    </row>
    <row r="74" spans="1:8">
      <c r="A74" s="13" t="s">
        <v>876</v>
      </c>
      <c r="B74" s="13" t="s">
        <v>868</v>
      </c>
      <c r="C74" s="13">
        <v>2014</v>
      </c>
      <c r="D74" s="13" t="s">
        <v>877</v>
      </c>
      <c r="E74" s="13" t="s">
        <v>71</v>
      </c>
      <c r="F74" s="189">
        <v>8.6999999999999993</v>
      </c>
      <c r="G74" s="39"/>
      <c r="H74" s="38"/>
    </row>
    <row r="75" spans="1:8">
      <c r="A75" s="13" t="s">
        <v>876</v>
      </c>
      <c r="B75" s="13" t="s">
        <v>868</v>
      </c>
      <c r="C75" s="13">
        <v>2014</v>
      </c>
      <c r="D75" s="13" t="s">
        <v>877</v>
      </c>
      <c r="E75" s="13" t="s">
        <v>73</v>
      </c>
      <c r="F75" s="189">
        <v>4.0999999999999996</v>
      </c>
      <c r="G75" s="39"/>
      <c r="H75" s="38"/>
    </row>
    <row r="76" spans="1:8">
      <c r="A76" s="13" t="s">
        <v>876</v>
      </c>
      <c r="B76" s="13" t="s">
        <v>868</v>
      </c>
      <c r="C76" s="13">
        <v>2014</v>
      </c>
      <c r="D76" s="13" t="s">
        <v>877</v>
      </c>
      <c r="E76" s="13" t="s">
        <v>70</v>
      </c>
      <c r="F76" s="189">
        <v>4.5999999999999996</v>
      </c>
      <c r="G76" s="39"/>
      <c r="H76" s="38"/>
    </row>
    <row r="77" spans="1:8">
      <c r="A77" s="13" t="s">
        <v>876</v>
      </c>
      <c r="B77" s="13" t="s">
        <v>867</v>
      </c>
      <c r="C77" s="13">
        <v>2014</v>
      </c>
      <c r="D77" s="13" t="s">
        <v>877</v>
      </c>
      <c r="E77" s="13" t="s">
        <v>72</v>
      </c>
      <c r="F77" s="189">
        <v>2.2000000000000002</v>
      </c>
      <c r="G77" s="39"/>
    </row>
    <row r="78" spans="1:8">
      <c r="A78" s="13" t="s">
        <v>876</v>
      </c>
      <c r="B78" s="13" t="s">
        <v>867</v>
      </c>
      <c r="C78" s="13">
        <v>2014</v>
      </c>
      <c r="D78" s="13" t="s">
        <v>877</v>
      </c>
      <c r="E78" s="13" t="s">
        <v>77</v>
      </c>
      <c r="F78" s="189">
        <v>1.9</v>
      </c>
      <c r="G78" s="39"/>
    </row>
    <row r="79" spans="1:8">
      <c r="A79" s="13" t="s">
        <v>876</v>
      </c>
      <c r="B79" s="13" t="s">
        <v>867</v>
      </c>
      <c r="C79" s="13">
        <v>2014</v>
      </c>
      <c r="D79" s="13" t="s">
        <v>877</v>
      </c>
      <c r="E79" s="13" t="s">
        <v>74</v>
      </c>
      <c r="F79" s="189">
        <v>3.3</v>
      </c>
      <c r="G79" s="39"/>
    </row>
    <row r="80" spans="1:8">
      <c r="A80" s="13" t="s">
        <v>876</v>
      </c>
      <c r="B80" s="13" t="s">
        <v>867</v>
      </c>
      <c r="C80" s="13">
        <v>2014</v>
      </c>
      <c r="D80" s="13" t="s">
        <v>877</v>
      </c>
      <c r="E80" s="13" t="s">
        <v>78</v>
      </c>
      <c r="F80" s="189">
        <v>8.6</v>
      </c>
      <c r="G80" s="39"/>
    </row>
    <row r="81" spans="1:7">
      <c r="A81" s="13" t="s">
        <v>876</v>
      </c>
      <c r="B81" s="13" t="s">
        <v>867</v>
      </c>
      <c r="C81" s="13">
        <v>2014</v>
      </c>
      <c r="D81" s="13" t="s">
        <v>877</v>
      </c>
      <c r="E81" s="13" t="s">
        <v>75</v>
      </c>
      <c r="F81" s="189">
        <v>4.4000000000000004</v>
      </c>
      <c r="G81" s="39"/>
    </row>
    <row r="82" spans="1:7">
      <c r="A82" s="13" t="s">
        <v>876</v>
      </c>
      <c r="B82" s="13" t="s">
        <v>867</v>
      </c>
      <c r="C82" s="13">
        <v>2014</v>
      </c>
      <c r="D82" s="13" t="s">
        <v>877</v>
      </c>
      <c r="E82" s="13" t="s">
        <v>76</v>
      </c>
      <c r="F82" s="189">
        <v>7.5</v>
      </c>
      <c r="G82" s="39"/>
    </row>
    <row r="83" spans="1:7">
      <c r="A83" s="13" t="s">
        <v>876</v>
      </c>
      <c r="B83" s="13" t="s">
        <v>867</v>
      </c>
      <c r="C83" s="13">
        <v>2014</v>
      </c>
      <c r="D83" s="13" t="s">
        <v>877</v>
      </c>
      <c r="E83" s="13" t="s">
        <v>71</v>
      </c>
      <c r="F83" s="189">
        <v>3</v>
      </c>
      <c r="G83" s="39"/>
    </row>
    <row r="84" spans="1:7">
      <c r="A84" s="13" t="s">
        <v>876</v>
      </c>
      <c r="B84" s="13" t="s">
        <v>867</v>
      </c>
      <c r="C84" s="13">
        <v>2014</v>
      </c>
      <c r="D84" s="13" t="s">
        <v>877</v>
      </c>
      <c r="E84" s="13" t="s">
        <v>73</v>
      </c>
      <c r="F84" s="189">
        <v>6.1</v>
      </c>
      <c r="G84" s="39"/>
    </row>
    <row r="85" spans="1:7">
      <c r="A85" s="13" t="s">
        <v>876</v>
      </c>
      <c r="B85" s="13" t="s">
        <v>867</v>
      </c>
      <c r="C85" s="13">
        <v>2014</v>
      </c>
      <c r="D85" s="13" t="s">
        <v>877</v>
      </c>
      <c r="E85" s="13" t="s">
        <v>70</v>
      </c>
      <c r="F85" s="189">
        <v>3.4</v>
      </c>
      <c r="G85" s="39"/>
    </row>
    <row r="86" spans="1:7">
      <c r="A86" s="13" t="s">
        <v>876</v>
      </c>
      <c r="B86" s="13" t="s">
        <v>875</v>
      </c>
      <c r="C86" s="13">
        <v>2014</v>
      </c>
      <c r="D86" s="13" t="s">
        <v>877</v>
      </c>
      <c r="E86" s="13" t="s">
        <v>72</v>
      </c>
      <c r="F86" s="189">
        <v>3.1</v>
      </c>
      <c r="G86" s="39"/>
    </row>
    <row r="87" spans="1:7">
      <c r="A87" s="13" t="s">
        <v>876</v>
      </c>
      <c r="B87" s="13" t="s">
        <v>875</v>
      </c>
      <c r="C87" s="13">
        <v>2014</v>
      </c>
      <c r="D87" s="13" t="s">
        <v>877</v>
      </c>
      <c r="E87" s="13" t="s">
        <v>77</v>
      </c>
      <c r="F87" s="189">
        <v>3.8</v>
      </c>
      <c r="G87" s="39"/>
    </row>
    <row r="88" spans="1:7">
      <c r="A88" s="13" t="s">
        <v>876</v>
      </c>
      <c r="B88" s="13" t="s">
        <v>875</v>
      </c>
      <c r="C88" s="13">
        <v>2014</v>
      </c>
      <c r="D88" s="13" t="s">
        <v>877</v>
      </c>
      <c r="E88" s="13" t="s">
        <v>74</v>
      </c>
      <c r="F88" s="189">
        <v>5.7</v>
      </c>
      <c r="G88" s="39"/>
    </row>
    <row r="89" spans="1:7">
      <c r="A89" s="13" t="s">
        <v>876</v>
      </c>
      <c r="B89" s="13" t="s">
        <v>875</v>
      </c>
      <c r="C89" s="13">
        <v>2014</v>
      </c>
      <c r="D89" s="13" t="s">
        <v>877</v>
      </c>
      <c r="E89" s="13" t="s">
        <v>78</v>
      </c>
      <c r="F89" s="189">
        <v>2.5</v>
      </c>
      <c r="G89" s="39"/>
    </row>
    <row r="90" spans="1:7">
      <c r="A90" s="13" t="s">
        <v>876</v>
      </c>
      <c r="B90" s="13" t="s">
        <v>875</v>
      </c>
      <c r="C90" s="13">
        <v>2014</v>
      </c>
      <c r="D90" s="13" t="s">
        <v>877</v>
      </c>
      <c r="E90" s="13" t="s">
        <v>75</v>
      </c>
      <c r="F90" s="189">
        <v>6.3</v>
      </c>
      <c r="G90" s="39"/>
    </row>
    <row r="91" spans="1:7">
      <c r="A91" s="13" t="s">
        <v>876</v>
      </c>
      <c r="B91" s="13" t="s">
        <v>875</v>
      </c>
      <c r="C91" s="13">
        <v>2014</v>
      </c>
      <c r="D91" s="13" t="s">
        <v>877</v>
      </c>
      <c r="E91" s="13" t="s">
        <v>76</v>
      </c>
      <c r="F91" s="189">
        <v>1.8</v>
      </c>
      <c r="G91" s="39"/>
    </row>
    <row r="92" spans="1:7">
      <c r="A92" s="13" t="s">
        <v>876</v>
      </c>
      <c r="B92" s="13" t="s">
        <v>875</v>
      </c>
      <c r="C92" s="13">
        <v>2014</v>
      </c>
      <c r="D92" s="13" t="s">
        <v>877</v>
      </c>
      <c r="E92" s="13" t="s">
        <v>71</v>
      </c>
      <c r="F92" s="189">
        <v>4.5999999999999996</v>
      </c>
      <c r="G92" s="39"/>
    </row>
    <row r="93" spans="1:7">
      <c r="A93" s="13" t="s">
        <v>876</v>
      </c>
      <c r="B93" s="13" t="s">
        <v>875</v>
      </c>
      <c r="C93" s="13">
        <v>2014</v>
      </c>
      <c r="D93" s="13" t="s">
        <v>877</v>
      </c>
      <c r="E93" s="13" t="s">
        <v>73</v>
      </c>
      <c r="F93" s="189">
        <v>3.3</v>
      </c>
      <c r="G93" s="39"/>
    </row>
    <row r="94" spans="1:7">
      <c r="A94" s="13" t="s">
        <v>876</v>
      </c>
      <c r="B94" s="13" t="s">
        <v>875</v>
      </c>
      <c r="C94" s="13">
        <v>2014</v>
      </c>
      <c r="D94" s="13" t="s">
        <v>877</v>
      </c>
      <c r="E94" s="13" t="s">
        <v>70</v>
      </c>
      <c r="F94" s="189">
        <v>4</v>
      </c>
      <c r="G94" s="39"/>
    </row>
    <row r="95" spans="1:7">
      <c r="A95" s="13" t="s">
        <v>876</v>
      </c>
      <c r="B95" s="13" t="s">
        <v>870</v>
      </c>
      <c r="C95" s="13">
        <v>2015</v>
      </c>
      <c r="D95" s="13" t="s">
        <v>877</v>
      </c>
      <c r="E95" s="13" t="s">
        <v>72</v>
      </c>
      <c r="F95" s="189">
        <v>59.1</v>
      </c>
      <c r="G95" s="39"/>
    </row>
    <row r="96" spans="1:7">
      <c r="A96" s="13" t="s">
        <v>876</v>
      </c>
      <c r="B96" s="13" t="s">
        <v>870</v>
      </c>
      <c r="C96" s="13">
        <v>2015</v>
      </c>
      <c r="D96" s="13" t="s">
        <v>877</v>
      </c>
      <c r="E96" s="13" t="s">
        <v>77</v>
      </c>
      <c r="F96" s="189">
        <v>52.7</v>
      </c>
      <c r="G96" s="39"/>
    </row>
    <row r="97" spans="1:7">
      <c r="A97" s="13" t="s">
        <v>876</v>
      </c>
      <c r="B97" s="13" t="s">
        <v>870</v>
      </c>
      <c r="C97" s="13">
        <v>2015</v>
      </c>
      <c r="D97" s="13" t="s">
        <v>877</v>
      </c>
      <c r="E97" s="13" t="s">
        <v>74</v>
      </c>
      <c r="F97" s="189">
        <v>60</v>
      </c>
      <c r="G97" s="39"/>
    </row>
    <row r="98" spans="1:7">
      <c r="A98" s="13" t="s">
        <v>876</v>
      </c>
      <c r="B98" s="13" t="s">
        <v>870</v>
      </c>
      <c r="C98" s="13">
        <v>2015</v>
      </c>
      <c r="D98" s="13" t="s">
        <v>877</v>
      </c>
      <c r="E98" s="13" t="s">
        <v>78</v>
      </c>
      <c r="F98" s="189">
        <v>57.4</v>
      </c>
      <c r="G98" s="39"/>
    </row>
    <row r="99" spans="1:7">
      <c r="A99" s="13" t="s">
        <v>876</v>
      </c>
      <c r="B99" s="13" t="s">
        <v>870</v>
      </c>
      <c r="C99" s="13">
        <v>2015</v>
      </c>
      <c r="D99" s="13" t="s">
        <v>877</v>
      </c>
      <c r="E99" s="13" t="s">
        <v>75</v>
      </c>
      <c r="F99" s="189">
        <v>56.8</v>
      </c>
      <c r="G99" s="39"/>
    </row>
    <row r="100" spans="1:7">
      <c r="A100" s="13" t="s">
        <v>876</v>
      </c>
      <c r="B100" s="13" t="s">
        <v>870</v>
      </c>
      <c r="C100" s="13">
        <v>2015</v>
      </c>
      <c r="D100" s="13" t="s">
        <v>877</v>
      </c>
      <c r="E100" s="13" t="s">
        <v>76</v>
      </c>
      <c r="F100" s="189">
        <v>43.1</v>
      </c>
      <c r="G100" s="39"/>
    </row>
    <row r="101" spans="1:7">
      <c r="A101" s="13" t="s">
        <v>876</v>
      </c>
      <c r="B101" s="13" t="s">
        <v>870</v>
      </c>
      <c r="C101" s="13">
        <v>2015</v>
      </c>
      <c r="D101" s="13" t="s">
        <v>877</v>
      </c>
      <c r="E101" s="13" t="s">
        <v>71</v>
      </c>
      <c r="F101" s="189">
        <v>65.3</v>
      </c>
      <c r="G101" s="39"/>
    </row>
    <row r="102" spans="1:7">
      <c r="A102" s="13" t="s">
        <v>876</v>
      </c>
      <c r="B102" s="13" t="s">
        <v>870</v>
      </c>
      <c r="C102" s="13">
        <v>2015</v>
      </c>
      <c r="D102" s="13" t="s">
        <v>877</v>
      </c>
      <c r="E102" s="13" t="s">
        <v>73</v>
      </c>
      <c r="F102" s="189">
        <v>39</v>
      </c>
      <c r="G102" s="39"/>
    </row>
    <row r="103" spans="1:7">
      <c r="A103" s="13" t="s">
        <v>876</v>
      </c>
      <c r="B103" s="13" t="s">
        <v>870</v>
      </c>
      <c r="C103" s="13">
        <v>2015</v>
      </c>
      <c r="D103" s="13" t="s">
        <v>877</v>
      </c>
      <c r="E103" s="13" t="s">
        <v>70</v>
      </c>
      <c r="F103" s="189">
        <v>56.9</v>
      </c>
      <c r="G103" s="39"/>
    </row>
    <row r="104" spans="1:7">
      <c r="A104" s="13" t="s">
        <v>876</v>
      </c>
      <c r="B104" s="13" t="s">
        <v>869</v>
      </c>
      <c r="C104" s="13">
        <v>2015</v>
      </c>
      <c r="D104" s="13" t="s">
        <v>877</v>
      </c>
      <c r="E104" s="13" t="s">
        <v>72</v>
      </c>
      <c r="F104" s="189">
        <v>5.0999999999999996</v>
      </c>
    </row>
    <row r="105" spans="1:7">
      <c r="A105" s="13" t="s">
        <v>876</v>
      </c>
      <c r="B105" s="13" t="s">
        <v>869</v>
      </c>
      <c r="C105" s="13">
        <v>2015</v>
      </c>
      <c r="D105" s="13" t="s">
        <v>877</v>
      </c>
      <c r="E105" s="13" t="s">
        <v>77</v>
      </c>
      <c r="F105" s="189">
        <v>5</v>
      </c>
    </row>
    <row r="106" spans="1:7">
      <c r="A106" s="13" t="s">
        <v>876</v>
      </c>
      <c r="B106" s="13" t="s">
        <v>869</v>
      </c>
      <c r="C106" s="13">
        <v>2015</v>
      </c>
      <c r="D106" s="13" t="s">
        <v>877</v>
      </c>
      <c r="E106" s="13" t="s">
        <v>74</v>
      </c>
      <c r="F106" s="189">
        <v>5.4</v>
      </c>
    </row>
    <row r="107" spans="1:7">
      <c r="A107" s="13" t="s">
        <v>876</v>
      </c>
      <c r="B107" s="13" t="s">
        <v>869</v>
      </c>
      <c r="C107" s="13">
        <v>2015</v>
      </c>
      <c r="D107" s="13" t="s">
        <v>877</v>
      </c>
      <c r="E107" s="13" t="s">
        <v>78</v>
      </c>
      <c r="F107" s="189">
        <v>3.1</v>
      </c>
    </row>
    <row r="108" spans="1:7">
      <c r="A108" s="13" t="s">
        <v>876</v>
      </c>
      <c r="B108" s="13" t="s">
        <v>869</v>
      </c>
      <c r="C108" s="13">
        <v>2015</v>
      </c>
      <c r="D108" s="13" t="s">
        <v>877</v>
      </c>
      <c r="E108" s="13" t="s">
        <v>75</v>
      </c>
      <c r="F108" s="189">
        <v>3.6</v>
      </c>
    </row>
    <row r="109" spans="1:7">
      <c r="A109" s="13" t="s">
        <v>876</v>
      </c>
      <c r="B109" s="13" t="s">
        <v>869</v>
      </c>
      <c r="C109" s="13">
        <v>2015</v>
      </c>
      <c r="D109" s="13" t="s">
        <v>877</v>
      </c>
      <c r="E109" s="13" t="s">
        <v>76</v>
      </c>
      <c r="F109" s="189">
        <v>8.5</v>
      </c>
    </row>
    <row r="110" spans="1:7">
      <c r="A110" s="13" t="s">
        <v>876</v>
      </c>
      <c r="B110" s="13" t="s">
        <v>869</v>
      </c>
      <c r="C110" s="13">
        <v>2015</v>
      </c>
      <c r="D110" s="13" t="s">
        <v>877</v>
      </c>
      <c r="E110" s="13" t="s">
        <v>71</v>
      </c>
      <c r="F110" s="189">
        <v>4.0999999999999996</v>
      </c>
    </row>
    <row r="111" spans="1:7">
      <c r="A111" s="13" t="s">
        <v>876</v>
      </c>
      <c r="B111" s="13" t="s">
        <v>869</v>
      </c>
      <c r="C111" s="13">
        <v>2015</v>
      </c>
      <c r="D111" s="13" t="s">
        <v>877</v>
      </c>
      <c r="E111" s="13" t="s">
        <v>73</v>
      </c>
      <c r="F111" s="189">
        <v>1.1000000000000001</v>
      </c>
    </row>
    <row r="112" spans="1:7">
      <c r="A112" s="13" t="s">
        <v>876</v>
      </c>
      <c r="B112" s="13" t="s">
        <v>869</v>
      </c>
      <c r="C112" s="13">
        <v>2015</v>
      </c>
      <c r="D112" s="13" t="s">
        <v>877</v>
      </c>
      <c r="E112" s="13" t="s">
        <v>70</v>
      </c>
      <c r="F112" s="189">
        <v>4.8</v>
      </c>
    </row>
    <row r="113" spans="1:7">
      <c r="A113" s="13" t="s">
        <v>876</v>
      </c>
      <c r="B113" s="13" t="s">
        <v>868</v>
      </c>
      <c r="C113" s="13">
        <v>2015</v>
      </c>
      <c r="D113" s="13" t="s">
        <v>877</v>
      </c>
      <c r="E113" s="13" t="s">
        <v>72</v>
      </c>
      <c r="F113" s="189">
        <v>3.9</v>
      </c>
    </row>
    <row r="114" spans="1:7">
      <c r="A114" s="13" t="s">
        <v>876</v>
      </c>
      <c r="B114" s="13" t="s">
        <v>868</v>
      </c>
      <c r="C114" s="13">
        <v>2015</v>
      </c>
      <c r="D114" s="13" t="s">
        <v>877</v>
      </c>
      <c r="E114" s="13" t="s">
        <v>77</v>
      </c>
      <c r="F114" s="189">
        <v>3.5</v>
      </c>
    </row>
    <row r="115" spans="1:7">
      <c r="A115" s="13" t="s">
        <v>876</v>
      </c>
      <c r="B115" s="13" t="s">
        <v>868</v>
      </c>
      <c r="C115" s="13">
        <v>2015</v>
      </c>
      <c r="D115" s="13" t="s">
        <v>877</v>
      </c>
      <c r="E115" s="13" t="s">
        <v>74</v>
      </c>
      <c r="F115" s="189">
        <v>3.6</v>
      </c>
    </row>
    <row r="116" spans="1:7">
      <c r="A116" s="13" t="s">
        <v>876</v>
      </c>
      <c r="B116" s="13" t="s">
        <v>868</v>
      </c>
      <c r="C116" s="13">
        <v>2015</v>
      </c>
      <c r="D116" s="13" t="s">
        <v>877</v>
      </c>
      <c r="E116" s="13" t="s">
        <v>78</v>
      </c>
      <c r="F116" s="189">
        <v>7.2</v>
      </c>
    </row>
    <row r="117" spans="1:7">
      <c r="A117" s="13" t="s">
        <v>876</v>
      </c>
      <c r="B117" s="13" t="s">
        <v>868</v>
      </c>
      <c r="C117" s="13">
        <v>2015</v>
      </c>
      <c r="D117" s="13" t="s">
        <v>877</v>
      </c>
      <c r="E117" s="13" t="s">
        <v>75</v>
      </c>
      <c r="F117" s="189">
        <v>10.8</v>
      </c>
    </row>
    <row r="118" spans="1:7">
      <c r="A118" s="13" t="s">
        <v>876</v>
      </c>
      <c r="B118" s="13" t="s">
        <v>868</v>
      </c>
      <c r="C118" s="13">
        <v>2015</v>
      </c>
      <c r="D118" s="13" t="s">
        <v>877</v>
      </c>
      <c r="E118" s="13" t="s">
        <v>76</v>
      </c>
      <c r="F118" s="189">
        <v>2.6</v>
      </c>
    </row>
    <row r="119" spans="1:7">
      <c r="A119" s="13" t="s">
        <v>876</v>
      </c>
      <c r="B119" s="13" t="s">
        <v>868</v>
      </c>
      <c r="C119" s="13">
        <v>2015</v>
      </c>
      <c r="D119" s="13" t="s">
        <v>877</v>
      </c>
      <c r="E119" s="13" t="s">
        <v>71</v>
      </c>
      <c r="F119" s="189">
        <v>8.6</v>
      </c>
    </row>
    <row r="120" spans="1:7">
      <c r="A120" s="13" t="s">
        <v>876</v>
      </c>
      <c r="B120" s="13" t="s">
        <v>868</v>
      </c>
      <c r="C120" s="13">
        <v>2015</v>
      </c>
      <c r="D120" s="13" t="s">
        <v>877</v>
      </c>
      <c r="E120" s="13" t="s">
        <v>73</v>
      </c>
      <c r="F120" s="189">
        <v>4.5999999999999996</v>
      </c>
    </row>
    <row r="121" spans="1:7">
      <c r="A121" s="13" t="s">
        <v>876</v>
      </c>
      <c r="B121" s="13" t="s">
        <v>868</v>
      </c>
      <c r="C121" s="13">
        <v>2015</v>
      </c>
      <c r="D121" s="13" t="s">
        <v>877</v>
      </c>
      <c r="E121" s="13" t="s">
        <v>70</v>
      </c>
      <c r="F121" s="189">
        <v>4.7</v>
      </c>
    </row>
    <row r="122" spans="1:7">
      <c r="A122" s="13" t="s">
        <v>876</v>
      </c>
      <c r="B122" s="13" t="s">
        <v>867</v>
      </c>
      <c r="C122" s="13">
        <v>2015</v>
      </c>
      <c r="D122" s="13" t="s">
        <v>877</v>
      </c>
      <c r="E122" s="13" t="s">
        <v>72</v>
      </c>
      <c r="F122" s="189">
        <v>1.9</v>
      </c>
      <c r="G122" s="39"/>
    </row>
    <row r="123" spans="1:7">
      <c r="A123" s="13" t="s">
        <v>876</v>
      </c>
      <c r="B123" s="13" t="s">
        <v>867</v>
      </c>
      <c r="C123" s="13">
        <v>2015</v>
      </c>
      <c r="D123" s="13" t="s">
        <v>877</v>
      </c>
      <c r="E123" s="13" t="s">
        <v>77</v>
      </c>
      <c r="F123" s="189">
        <v>2</v>
      </c>
      <c r="G123" s="39"/>
    </row>
    <row r="124" spans="1:7">
      <c r="A124" s="13" t="s">
        <v>876</v>
      </c>
      <c r="B124" s="13" t="s">
        <v>867</v>
      </c>
      <c r="C124" s="13">
        <v>2015</v>
      </c>
      <c r="D124" s="13" t="s">
        <v>877</v>
      </c>
      <c r="E124" s="13" t="s">
        <v>74</v>
      </c>
      <c r="F124" s="189">
        <v>3</v>
      </c>
      <c r="G124" s="39"/>
    </row>
    <row r="125" spans="1:7">
      <c r="A125" s="13" t="s">
        <v>876</v>
      </c>
      <c r="B125" s="13" t="s">
        <v>867</v>
      </c>
      <c r="C125" s="13">
        <v>2015</v>
      </c>
      <c r="D125" s="13" t="s">
        <v>877</v>
      </c>
      <c r="E125" s="13" t="s">
        <v>78</v>
      </c>
      <c r="F125" s="189">
        <v>8</v>
      </c>
      <c r="G125" s="39"/>
    </row>
    <row r="126" spans="1:7">
      <c r="A126" s="13" t="s">
        <v>876</v>
      </c>
      <c r="B126" s="13" t="s">
        <v>867</v>
      </c>
      <c r="C126" s="13">
        <v>2015</v>
      </c>
      <c r="D126" s="13" t="s">
        <v>877</v>
      </c>
      <c r="E126" s="13" t="s">
        <v>75</v>
      </c>
      <c r="F126" s="189">
        <v>4.0999999999999996</v>
      </c>
      <c r="G126" s="39"/>
    </row>
    <row r="127" spans="1:7">
      <c r="A127" s="13" t="s">
        <v>876</v>
      </c>
      <c r="B127" s="13" t="s">
        <v>867</v>
      </c>
      <c r="C127" s="13">
        <v>2015</v>
      </c>
      <c r="D127" s="13" t="s">
        <v>877</v>
      </c>
      <c r="E127" s="13" t="s">
        <v>76</v>
      </c>
      <c r="F127" s="189">
        <v>7.4</v>
      </c>
      <c r="G127" s="39"/>
    </row>
    <row r="128" spans="1:7">
      <c r="A128" s="13" t="s">
        <v>876</v>
      </c>
      <c r="B128" s="13" t="s">
        <v>867</v>
      </c>
      <c r="C128" s="13">
        <v>2015</v>
      </c>
      <c r="D128" s="13" t="s">
        <v>877</v>
      </c>
      <c r="E128" s="13" t="s">
        <v>71</v>
      </c>
      <c r="F128" s="189">
        <v>3.1</v>
      </c>
      <c r="G128" s="39"/>
    </row>
    <row r="129" spans="1:7">
      <c r="A129" s="13" t="s">
        <v>876</v>
      </c>
      <c r="B129" s="13" t="s">
        <v>867</v>
      </c>
      <c r="C129" s="13">
        <v>2015</v>
      </c>
      <c r="D129" s="13" t="s">
        <v>877</v>
      </c>
      <c r="E129" s="13" t="s">
        <v>73</v>
      </c>
      <c r="F129" s="189">
        <v>7.2</v>
      </c>
      <c r="G129" s="39"/>
    </row>
    <row r="130" spans="1:7">
      <c r="A130" s="13" t="s">
        <v>876</v>
      </c>
      <c r="B130" s="13" t="s">
        <v>867</v>
      </c>
      <c r="C130" s="13">
        <v>2015</v>
      </c>
      <c r="D130" s="13" t="s">
        <v>877</v>
      </c>
      <c r="E130" s="13" t="s">
        <v>70</v>
      </c>
      <c r="F130" s="189">
        <v>3.1</v>
      </c>
      <c r="G130" s="39"/>
    </row>
    <row r="131" spans="1:7">
      <c r="A131" s="13" t="s">
        <v>876</v>
      </c>
      <c r="B131" s="13" t="s">
        <v>875</v>
      </c>
      <c r="C131" s="13">
        <v>2015</v>
      </c>
      <c r="D131" s="13" t="s">
        <v>877</v>
      </c>
      <c r="E131" s="13" t="s">
        <v>72</v>
      </c>
      <c r="F131" s="189">
        <v>3.6</v>
      </c>
      <c r="G131" s="39"/>
    </row>
    <row r="132" spans="1:7">
      <c r="A132" s="13" t="s">
        <v>876</v>
      </c>
      <c r="B132" s="13" t="s">
        <v>875</v>
      </c>
      <c r="C132" s="13">
        <v>2015</v>
      </c>
      <c r="D132" s="13" t="s">
        <v>877</v>
      </c>
      <c r="E132" s="13" t="s">
        <v>77</v>
      </c>
      <c r="F132" s="189">
        <v>4.0999999999999996</v>
      </c>
      <c r="G132" s="39"/>
    </row>
    <row r="133" spans="1:7">
      <c r="A133" s="13" t="s">
        <v>876</v>
      </c>
      <c r="B133" s="13" t="s">
        <v>875</v>
      </c>
      <c r="C133" s="13">
        <v>2015</v>
      </c>
      <c r="D133" s="13" t="s">
        <v>877</v>
      </c>
      <c r="E133" s="13" t="s">
        <v>74</v>
      </c>
      <c r="F133" s="189">
        <v>6</v>
      </c>
      <c r="G133" s="39"/>
    </row>
    <row r="134" spans="1:7">
      <c r="A134" s="13" t="s">
        <v>876</v>
      </c>
      <c r="B134" s="13" t="s">
        <v>875</v>
      </c>
      <c r="C134" s="13">
        <v>2015</v>
      </c>
      <c r="D134" s="13" t="s">
        <v>877</v>
      </c>
      <c r="E134" s="13" t="s">
        <v>78</v>
      </c>
      <c r="F134" s="189">
        <v>3.6</v>
      </c>
      <c r="G134" s="39"/>
    </row>
    <row r="135" spans="1:7">
      <c r="A135" s="13" t="s">
        <v>876</v>
      </c>
      <c r="B135" s="13" t="s">
        <v>875</v>
      </c>
      <c r="C135" s="13">
        <v>2015</v>
      </c>
      <c r="D135" s="13" t="s">
        <v>877</v>
      </c>
      <c r="E135" s="13" t="s">
        <v>75</v>
      </c>
      <c r="F135" s="189">
        <v>6.9</v>
      </c>
      <c r="G135" s="39"/>
    </row>
    <row r="136" spans="1:7">
      <c r="A136" s="13" t="s">
        <v>876</v>
      </c>
      <c r="B136" s="13" t="s">
        <v>875</v>
      </c>
      <c r="C136" s="13">
        <v>2015</v>
      </c>
      <c r="D136" s="13" t="s">
        <v>877</v>
      </c>
      <c r="E136" s="13" t="s">
        <v>76</v>
      </c>
      <c r="F136" s="189">
        <v>2.7</v>
      </c>
      <c r="G136" s="39"/>
    </row>
    <row r="137" spans="1:7">
      <c r="A137" s="13" t="s">
        <v>876</v>
      </c>
      <c r="B137" s="13" t="s">
        <v>875</v>
      </c>
      <c r="C137" s="13">
        <v>2015</v>
      </c>
      <c r="D137" s="13" t="s">
        <v>877</v>
      </c>
      <c r="E137" s="13" t="s">
        <v>71</v>
      </c>
      <c r="F137" s="189">
        <v>4.5</v>
      </c>
      <c r="G137" s="39"/>
    </row>
    <row r="138" spans="1:7">
      <c r="A138" s="13" t="s">
        <v>876</v>
      </c>
      <c r="B138" s="13" t="s">
        <v>875</v>
      </c>
      <c r="C138" s="13">
        <v>2015</v>
      </c>
      <c r="D138" s="13" t="s">
        <v>877</v>
      </c>
      <c r="E138" s="13" t="s">
        <v>73</v>
      </c>
      <c r="F138" s="189">
        <v>3.6</v>
      </c>
      <c r="G138" s="39"/>
    </row>
    <row r="139" spans="1:7">
      <c r="A139" s="13" t="s">
        <v>876</v>
      </c>
      <c r="B139" s="13" t="s">
        <v>875</v>
      </c>
      <c r="C139" s="13">
        <v>2015</v>
      </c>
      <c r="D139" s="13" t="s">
        <v>877</v>
      </c>
      <c r="E139" s="13" t="s">
        <v>70</v>
      </c>
      <c r="F139" s="189">
        <v>4.4000000000000004</v>
      </c>
      <c r="G139" s="39"/>
    </row>
    <row r="140" spans="1:7">
      <c r="A140" s="13" t="s">
        <v>876</v>
      </c>
      <c r="B140" s="13" t="s">
        <v>870</v>
      </c>
      <c r="C140" s="13">
        <v>2016</v>
      </c>
      <c r="D140" s="13" t="s">
        <v>877</v>
      </c>
      <c r="E140" s="13" t="s">
        <v>72</v>
      </c>
      <c r="F140" s="189">
        <v>59.5</v>
      </c>
      <c r="G140" s="39"/>
    </row>
    <row r="141" spans="1:7">
      <c r="A141" s="13" t="s">
        <v>876</v>
      </c>
      <c r="B141" s="13" t="s">
        <v>870</v>
      </c>
      <c r="C141" s="13">
        <v>2016</v>
      </c>
      <c r="D141" s="13" t="s">
        <v>877</v>
      </c>
      <c r="E141" s="13" t="s">
        <v>77</v>
      </c>
      <c r="F141" s="189">
        <v>53.5</v>
      </c>
      <c r="G141" s="39"/>
    </row>
    <row r="142" spans="1:7">
      <c r="A142" s="13" t="s">
        <v>876</v>
      </c>
      <c r="B142" s="13" t="s">
        <v>870</v>
      </c>
      <c r="C142" s="13">
        <v>2016</v>
      </c>
      <c r="D142" s="13" t="s">
        <v>877</v>
      </c>
      <c r="E142" s="13" t="s">
        <v>74</v>
      </c>
      <c r="F142" s="189">
        <v>61.8</v>
      </c>
      <c r="G142" s="39"/>
    </row>
    <row r="143" spans="1:7">
      <c r="A143" s="13" t="s">
        <v>876</v>
      </c>
      <c r="B143" s="13" t="s">
        <v>870</v>
      </c>
      <c r="C143" s="13">
        <v>2016</v>
      </c>
      <c r="D143" s="13" t="s">
        <v>877</v>
      </c>
      <c r="E143" s="13" t="s">
        <v>78</v>
      </c>
      <c r="F143" s="189">
        <v>58.8</v>
      </c>
      <c r="G143" s="39"/>
    </row>
    <row r="144" spans="1:7">
      <c r="A144" s="13" t="s">
        <v>876</v>
      </c>
      <c r="B144" s="13" t="s">
        <v>870</v>
      </c>
      <c r="C144" s="13">
        <v>2016</v>
      </c>
      <c r="D144" s="13" t="s">
        <v>877</v>
      </c>
      <c r="E144" s="13" t="s">
        <v>75</v>
      </c>
      <c r="F144" s="189">
        <v>56.2</v>
      </c>
      <c r="G144" s="39"/>
    </row>
    <row r="145" spans="1:7">
      <c r="A145" s="13" t="s">
        <v>876</v>
      </c>
      <c r="B145" s="13" t="s">
        <v>870</v>
      </c>
      <c r="C145" s="13">
        <v>2016</v>
      </c>
      <c r="D145" s="13" t="s">
        <v>877</v>
      </c>
      <c r="E145" s="13" t="s">
        <v>76</v>
      </c>
      <c r="F145" s="189">
        <v>44.9</v>
      </c>
      <c r="G145" s="39"/>
    </row>
    <row r="146" spans="1:7">
      <c r="A146" s="13" t="s">
        <v>876</v>
      </c>
      <c r="B146" s="13" t="s">
        <v>870</v>
      </c>
      <c r="C146" s="13">
        <v>2016</v>
      </c>
      <c r="D146" s="13" t="s">
        <v>877</v>
      </c>
      <c r="E146" s="13" t="s">
        <v>71</v>
      </c>
      <c r="F146" s="189">
        <v>65.400000000000006</v>
      </c>
      <c r="G146" s="39"/>
    </row>
    <row r="147" spans="1:7">
      <c r="A147" s="13" t="s">
        <v>876</v>
      </c>
      <c r="B147" s="13" t="s">
        <v>870</v>
      </c>
      <c r="C147" s="13">
        <v>2016</v>
      </c>
      <c r="D147" s="13" t="s">
        <v>877</v>
      </c>
      <c r="E147" s="13" t="s">
        <v>73</v>
      </c>
      <c r="F147" s="189">
        <v>39.299999999999997</v>
      </c>
      <c r="G147" s="39"/>
    </row>
    <row r="148" spans="1:7">
      <c r="A148" s="13" t="s">
        <v>876</v>
      </c>
      <c r="B148" s="13" t="s">
        <v>870</v>
      </c>
      <c r="C148" s="13">
        <v>2016</v>
      </c>
      <c r="D148" s="13" t="s">
        <v>877</v>
      </c>
      <c r="E148" s="13" t="s">
        <v>70</v>
      </c>
      <c r="F148" s="189">
        <v>57.7</v>
      </c>
      <c r="G148" s="39"/>
    </row>
    <row r="149" spans="1:7">
      <c r="A149" s="13" t="s">
        <v>876</v>
      </c>
      <c r="B149" s="13" t="s">
        <v>869</v>
      </c>
      <c r="C149" s="13">
        <v>2016</v>
      </c>
      <c r="D149" s="13" t="s">
        <v>877</v>
      </c>
      <c r="E149" s="13" t="s">
        <v>72</v>
      </c>
      <c r="F149" s="189">
        <v>4.9000000000000004</v>
      </c>
      <c r="G149" s="39"/>
    </row>
    <row r="150" spans="1:7">
      <c r="A150" s="13" t="s">
        <v>876</v>
      </c>
      <c r="B150" s="13" t="s">
        <v>869</v>
      </c>
      <c r="C150" s="13">
        <v>2016</v>
      </c>
      <c r="D150" s="13" t="s">
        <v>877</v>
      </c>
      <c r="E150" s="13" t="s">
        <v>77</v>
      </c>
      <c r="F150" s="189">
        <v>5.0999999999999996</v>
      </c>
      <c r="G150" s="39"/>
    </row>
    <row r="151" spans="1:7">
      <c r="A151" s="13" t="s">
        <v>876</v>
      </c>
      <c r="B151" s="13" t="s">
        <v>869</v>
      </c>
      <c r="C151" s="13">
        <v>2016</v>
      </c>
      <c r="D151" s="13" t="s">
        <v>877</v>
      </c>
      <c r="E151" s="13" t="s">
        <v>74</v>
      </c>
      <c r="F151" s="189">
        <v>5.5</v>
      </c>
      <c r="G151" s="39"/>
    </row>
    <row r="152" spans="1:7">
      <c r="A152" s="13" t="s">
        <v>876</v>
      </c>
      <c r="B152" s="13" t="s">
        <v>869</v>
      </c>
      <c r="C152" s="13">
        <v>2016</v>
      </c>
      <c r="D152" s="13" t="s">
        <v>877</v>
      </c>
      <c r="E152" s="13" t="s">
        <v>78</v>
      </c>
      <c r="F152" s="189">
        <v>3.2</v>
      </c>
      <c r="G152" s="39"/>
    </row>
    <row r="153" spans="1:7">
      <c r="A153" s="13" t="s">
        <v>876</v>
      </c>
      <c r="B153" s="13" t="s">
        <v>869</v>
      </c>
      <c r="C153" s="13">
        <v>2016</v>
      </c>
      <c r="D153" s="13" t="s">
        <v>877</v>
      </c>
      <c r="E153" s="13" t="s">
        <v>75</v>
      </c>
      <c r="F153" s="189">
        <v>3.3</v>
      </c>
      <c r="G153" s="39"/>
    </row>
    <row r="154" spans="1:7">
      <c r="A154" s="13" t="s">
        <v>876</v>
      </c>
      <c r="B154" s="13" t="s">
        <v>869</v>
      </c>
      <c r="C154" s="13">
        <v>2016</v>
      </c>
      <c r="D154" s="13" t="s">
        <v>877</v>
      </c>
      <c r="E154" s="13" t="s">
        <v>76</v>
      </c>
      <c r="F154" s="189">
        <v>9.1</v>
      </c>
      <c r="G154" s="39"/>
    </row>
    <row r="155" spans="1:7">
      <c r="A155" s="13" t="s">
        <v>876</v>
      </c>
      <c r="B155" s="13" t="s">
        <v>869</v>
      </c>
      <c r="C155" s="13">
        <v>2016</v>
      </c>
      <c r="D155" s="13" t="s">
        <v>877</v>
      </c>
      <c r="E155" s="13" t="s">
        <v>71</v>
      </c>
      <c r="F155" s="189">
        <v>4.4000000000000004</v>
      </c>
      <c r="G155" s="39"/>
    </row>
    <row r="156" spans="1:7">
      <c r="A156" s="13" t="s">
        <v>876</v>
      </c>
      <c r="B156" s="13" t="s">
        <v>869</v>
      </c>
      <c r="C156" s="13">
        <v>2016</v>
      </c>
      <c r="D156" s="13" t="s">
        <v>877</v>
      </c>
      <c r="E156" s="13" t="s">
        <v>73</v>
      </c>
      <c r="F156" s="189">
        <v>1</v>
      </c>
      <c r="G156" s="39"/>
    </row>
    <row r="157" spans="1:7">
      <c r="A157" s="13" t="s">
        <v>876</v>
      </c>
      <c r="B157" s="13" t="s">
        <v>869</v>
      </c>
      <c r="C157" s="13">
        <v>2016</v>
      </c>
      <c r="D157" s="13" t="s">
        <v>877</v>
      </c>
      <c r="E157" s="13" t="s">
        <v>70</v>
      </c>
      <c r="F157" s="189">
        <v>4.8</v>
      </c>
      <c r="G157" s="39"/>
    </row>
    <row r="158" spans="1:7">
      <c r="A158" s="13" t="s">
        <v>876</v>
      </c>
      <c r="B158" s="13" t="s">
        <v>868</v>
      </c>
      <c r="C158" s="13">
        <v>2016</v>
      </c>
      <c r="D158" s="13" t="s">
        <v>877</v>
      </c>
      <c r="E158" s="13" t="s">
        <v>72</v>
      </c>
      <c r="F158" s="189">
        <v>4.0999999999999996</v>
      </c>
      <c r="G158" s="39"/>
    </row>
    <row r="159" spans="1:7">
      <c r="A159" s="13" t="s">
        <v>876</v>
      </c>
      <c r="B159" s="13" t="s">
        <v>868</v>
      </c>
      <c r="C159" s="13">
        <v>2016</v>
      </c>
      <c r="D159" s="13" t="s">
        <v>877</v>
      </c>
      <c r="E159" s="13" t="s">
        <v>77</v>
      </c>
      <c r="F159" s="189">
        <v>3.3</v>
      </c>
      <c r="G159" s="39"/>
    </row>
    <row r="160" spans="1:7">
      <c r="A160" s="13" t="s">
        <v>876</v>
      </c>
      <c r="B160" s="13" t="s">
        <v>868</v>
      </c>
      <c r="C160" s="13">
        <v>2016</v>
      </c>
      <c r="D160" s="13" t="s">
        <v>877</v>
      </c>
      <c r="E160" s="13" t="s">
        <v>74</v>
      </c>
      <c r="F160" s="189">
        <v>3.9</v>
      </c>
      <c r="G160" s="39"/>
    </row>
    <row r="161" spans="1:7">
      <c r="A161" s="13" t="s">
        <v>876</v>
      </c>
      <c r="B161" s="13" t="s">
        <v>868</v>
      </c>
      <c r="C161" s="13">
        <v>2016</v>
      </c>
      <c r="D161" s="13" t="s">
        <v>877</v>
      </c>
      <c r="E161" s="13" t="s">
        <v>78</v>
      </c>
      <c r="F161" s="189">
        <v>6.7</v>
      </c>
      <c r="G161" s="39"/>
    </row>
    <row r="162" spans="1:7">
      <c r="A162" s="13" t="s">
        <v>876</v>
      </c>
      <c r="B162" s="13" t="s">
        <v>868</v>
      </c>
      <c r="C162" s="13">
        <v>2016</v>
      </c>
      <c r="D162" s="13" t="s">
        <v>877</v>
      </c>
      <c r="E162" s="13" t="s">
        <v>75</v>
      </c>
      <c r="F162" s="189">
        <v>11.1</v>
      </c>
      <c r="G162" s="39"/>
    </row>
    <row r="163" spans="1:7">
      <c r="A163" s="13" t="s">
        <v>876</v>
      </c>
      <c r="B163" s="13" t="s">
        <v>868</v>
      </c>
      <c r="C163" s="13">
        <v>2016</v>
      </c>
      <c r="D163" s="13" t="s">
        <v>877</v>
      </c>
      <c r="E163" s="13" t="s">
        <v>76</v>
      </c>
      <c r="F163" s="189">
        <v>2.7</v>
      </c>
      <c r="G163" s="39"/>
    </row>
    <row r="164" spans="1:7">
      <c r="A164" s="13" t="s">
        <v>876</v>
      </c>
      <c r="B164" s="13" t="s">
        <v>868</v>
      </c>
      <c r="C164" s="13">
        <v>2016</v>
      </c>
      <c r="D164" s="13" t="s">
        <v>877</v>
      </c>
      <c r="E164" s="13" t="s">
        <v>71</v>
      </c>
      <c r="F164" s="189">
        <v>8.6</v>
      </c>
      <c r="G164" s="39"/>
    </row>
    <row r="165" spans="1:7">
      <c r="A165" s="13" t="s">
        <v>876</v>
      </c>
      <c r="B165" s="13" t="s">
        <v>868</v>
      </c>
      <c r="C165" s="13">
        <v>2016</v>
      </c>
      <c r="D165" s="13" t="s">
        <v>877</v>
      </c>
      <c r="E165" s="13" t="s">
        <v>73</v>
      </c>
      <c r="F165" s="189">
        <v>4.7</v>
      </c>
      <c r="G165" s="39"/>
    </row>
    <row r="166" spans="1:7">
      <c r="A166" s="13" t="s">
        <v>876</v>
      </c>
      <c r="B166" s="13" t="s">
        <v>868</v>
      </c>
      <c r="C166" s="13">
        <v>2016</v>
      </c>
      <c r="D166" s="13" t="s">
        <v>877</v>
      </c>
      <c r="E166" s="13" t="s">
        <v>70</v>
      </c>
      <c r="F166" s="189">
        <v>4.7</v>
      </c>
      <c r="G166" s="39"/>
    </row>
    <row r="167" spans="1:7">
      <c r="A167" s="13" t="s">
        <v>876</v>
      </c>
      <c r="B167" s="13" t="s">
        <v>867</v>
      </c>
      <c r="C167" s="13">
        <v>2016</v>
      </c>
      <c r="D167" s="13" t="s">
        <v>877</v>
      </c>
      <c r="E167" s="13" t="s">
        <v>72</v>
      </c>
      <c r="F167" s="189">
        <v>1.8</v>
      </c>
      <c r="G167" s="39"/>
    </row>
    <row r="168" spans="1:7">
      <c r="A168" s="13" t="s">
        <v>876</v>
      </c>
      <c r="B168" s="13" t="s">
        <v>867</v>
      </c>
      <c r="C168" s="13">
        <v>2016</v>
      </c>
      <c r="D168" s="13" t="s">
        <v>877</v>
      </c>
      <c r="E168" s="13" t="s">
        <v>77</v>
      </c>
      <c r="F168" s="189">
        <v>1.9</v>
      </c>
      <c r="G168" s="39"/>
    </row>
    <row r="169" spans="1:7">
      <c r="A169" s="13" t="s">
        <v>876</v>
      </c>
      <c r="B169" s="13" t="s">
        <v>867</v>
      </c>
      <c r="C169" s="13">
        <v>2016</v>
      </c>
      <c r="D169" s="13" t="s">
        <v>877</v>
      </c>
      <c r="E169" s="13" t="s">
        <v>74</v>
      </c>
      <c r="F169" s="189">
        <v>2.9</v>
      </c>
      <c r="G169" s="39"/>
    </row>
    <row r="170" spans="1:7">
      <c r="A170" s="13" t="s">
        <v>876</v>
      </c>
      <c r="B170" s="13" t="s">
        <v>867</v>
      </c>
      <c r="C170" s="13">
        <v>2016</v>
      </c>
      <c r="D170" s="13" t="s">
        <v>877</v>
      </c>
      <c r="E170" s="13" t="s">
        <v>78</v>
      </c>
      <c r="F170" s="189">
        <v>7.5</v>
      </c>
      <c r="G170" s="39"/>
    </row>
    <row r="171" spans="1:7">
      <c r="A171" s="13" t="s">
        <v>876</v>
      </c>
      <c r="B171" s="13" t="s">
        <v>867</v>
      </c>
      <c r="C171" s="13">
        <v>2016</v>
      </c>
      <c r="D171" s="13" t="s">
        <v>877</v>
      </c>
      <c r="E171" s="13" t="s">
        <v>75</v>
      </c>
      <c r="F171" s="189">
        <v>3.9</v>
      </c>
      <c r="G171" s="39"/>
    </row>
    <row r="172" spans="1:7">
      <c r="A172" s="13" t="s">
        <v>876</v>
      </c>
      <c r="B172" s="13" t="s">
        <v>867</v>
      </c>
      <c r="C172" s="13">
        <v>2016</v>
      </c>
      <c r="D172" s="13" t="s">
        <v>877</v>
      </c>
      <c r="E172" s="13" t="s">
        <v>76</v>
      </c>
      <c r="F172" s="189">
        <v>6.8</v>
      </c>
      <c r="G172" s="39"/>
    </row>
    <row r="173" spans="1:7">
      <c r="A173" s="13" t="s">
        <v>876</v>
      </c>
      <c r="B173" s="13" t="s">
        <v>867</v>
      </c>
      <c r="C173" s="13">
        <v>2016</v>
      </c>
      <c r="D173" s="13" t="s">
        <v>877</v>
      </c>
      <c r="E173" s="13" t="s">
        <v>71</v>
      </c>
      <c r="F173" s="189">
        <v>2.6</v>
      </c>
      <c r="G173" s="39"/>
    </row>
    <row r="174" spans="1:7">
      <c r="A174" s="13" t="s">
        <v>876</v>
      </c>
      <c r="B174" s="13" t="s">
        <v>867</v>
      </c>
      <c r="C174" s="13">
        <v>2016</v>
      </c>
      <c r="D174" s="13" t="s">
        <v>877</v>
      </c>
      <c r="E174" s="13" t="s">
        <v>73</v>
      </c>
      <c r="F174" s="189">
        <v>6.8</v>
      </c>
      <c r="G174" s="39"/>
    </row>
    <row r="175" spans="1:7">
      <c r="A175" s="13" t="s">
        <v>876</v>
      </c>
      <c r="B175" s="13" t="s">
        <v>867</v>
      </c>
      <c r="C175" s="13">
        <v>2016</v>
      </c>
      <c r="D175" s="13" t="s">
        <v>877</v>
      </c>
      <c r="E175" s="13" t="s">
        <v>70</v>
      </c>
      <c r="F175" s="189">
        <v>3</v>
      </c>
      <c r="G175" s="39"/>
    </row>
    <row r="176" spans="1:7">
      <c r="A176" s="13" t="s">
        <v>876</v>
      </c>
      <c r="B176" s="13" t="s">
        <v>875</v>
      </c>
      <c r="C176" s="13">
        <v>2016</v>
      </c>
      <c r="D176" s="13" t="s">
        <v>877</v>
      </c>
      <c r="E176" s="13" t="s">
        <v>72</v>
      </c>
      <c r="F176" s="189">
        <v>3.8</v>
      </c>
      <c r="G176" s="39"/>
    </row>
    <row r="177" spans="1:7">
      <c r="A177" s="13" t="s">
        <v>876</v>
      </c>
      <c r="B177" s="13" t="s">
        <v>875</v>
      </c>
      <c r="C177" s="13">
        <v>2016</v>
      </c>
      <c r="D177" s="13" t="s">
        <v>877</v>
      </c>
      <c r="E177" s="13" t="s">
        <v>77</v>
      </c>
      <c r="F177" s="189">
        <v>4.8</v>
      </c>
      <c r="G177" s="39"/>
    </row>
    <row r="178" spans="1:7">
      <c r="A178" s="13" t="s">
        <v>876</v>
      </c>
      <c r="B178" s="13" t="s">
        <v>875</v>
      </c>
      <c r="C178" s="13">
        <v>2016</v>
      </c>
      <c r="D178" s="13" t="s">
        <v>877</v>
      </c>
      <c r="E178" s="13" t="s">
        <v>74</v>
      </c>
      <c r="F178" s="189">
        <v>6.2</v>
      </c>
      <c r="G178" s="39"/>
    </row>
    <row r="179" spans="1:7">
      <c r="A179" s="13" t="s">
        <v>876</v>
      </c>
      <c r="B179" s="13" t="s">
        <v>875</v>
      </c>
      <c r="C179" s="13">
        <v>2016</v>
      </c>
      <c r="D179" s="13" t="s">
        <v>877</v>
      </c>
      <c r="E179" s="13" t="s">
        <v>78</v>
      </c>
      <c r="F179" s="189">
        <v>4.5</v>
      </c>
      <c r="G179" s="39"/>
    </row>
    <row r="180" spans="1:7">
      <c r="A180" s="13" t="s">
        <v>876</v>
      </c>
      <c r="B180" s="13" t="s">
        <v>875</v>
      </c>
      <c r="C180" s="13">
        <v>2016</v>
      </c>
      <c r="D180" s="13" t="s">
        <v>877</v>
      </c>
      <c r="E180" s="13" t="s">
        <v>75</v>
      </c>
      <c r="F180" s="189">
        <v>7.9</v>
      </c>
      <c r="G180" s="39"/>
    </row>
    <row r="181" spans="1:7">
      <c r="A181" s="13" t="s">
        <v>876</v>
      </c>
      <c r="B181" s="13" t="s">
        <v>875</v>
      </c>
      <c r="C181" s="13">
        <v>2016</v>
      </c>
      <c r="D181" s="13" t="s">
        <v>877</v>
      </c>
      <c r="E181" s="13" t="s">
        <v>76</v>
      </c>
      <c r="F181" s="189">
        <v>2.1</v>
      </c>
      <c r="G181" s="39"/>
    </row>
    <row r="182" spans="1:7">
      <c r="A182" s="13" t="s">
        <v>876</v>
      </c>
      <c r="B182" s="13" t="s">
        <v>875</v>
      </c>
      <c r="C182" s="13">
        <v>2016</v>
      </c>
      <c r="D182" s="13" t="s">
        <v>877</v>
      </c>
      <c r="E182" s="13" t="s">
        <v>71</v>
      </c>
      <c r="F182" s="189">
        <v>3.9</v>
      </c>
      <c r="G182" s="39"/>
    </row>
    <row r="183" spans="1:7">
      <c r="A183" s="13" t="s">
        <v>876</v>
      </c>
      <c r="B183" s="13" t="s">
        <v>875</v>
      </c>
      <c r="C183" s="13">
        <v>2016</v>
      </c>
      <c r="D183" s="13" t="s">
        <v>877</v>
      </c>
      <c r="E183" s="13" t="s">
        <v>73</v>
      </c>
      <c r="F183" s="189">
        <v>4.2</v>
      </c>
      <c r="G183" s="39"/>
    </row>
    <row r="184" spans="1:7">
      <c r="A184" s="13" t="s">
        <v>876</v>
      </c>
      <c r="B184" s="13" t="s">
        <v>875</v>
      </c>
      <c r="C184" s="13">
        <v>2016</v>
      </c>
      <c r="D184" s="13" t="s">
        <v>877</v>
      </c>
      <c r="E184" s="13" t="s">
        <v>70</v>
      </c>
      <c r="F184" s="189">
        <v>4.9000000000000004</v>
      </c>
      <c r="G184" s="39"/>
    </row>
    <row r="185" spans="1:7">
      <c r="A185" s="13" t="s">
        <v>876</v>
      </c>
      <c r="B185" s="13" t="s">
        <v>870</v>
      </c>
      <c r="C185" s="13">
        <v>2017</v>
      </c>
      <c r="D185" s="13" t="s">
        <v>877</v>
      </c>
      <c r="E185" s="13" t="s">
        <v>72</v>
      </c>
      <c r="F185" s="24">
        <v>60</v>
      </c>
    </row>
    <row r="186" spans="1:7">
      <c r="A186" s="13" t="s">
        <v>876</v>
      </c>
      <c r="B186" s="13" t="s">
        <v>870</v>
      </c>
      <c r="C186" s="13">
        <v>2017</v>
      </c>
      <c r="D186" s="13" t="s">
        <v>877</v>
      </c>
      <c r="E186" s="13" t="s">
        <v>77</v>
      </c>
      <c r="F186" s="24">
        <v>54.2</v>
      </c>
    </row>
    <row r="187" spans="1:7">
      <c r="A187" s="13" t="s">
        <v>876</v>
      </c>
      <c r="B187" s="13" t="s">
        <v>870</v>
      </c>
      <c r="C187" s="13">
        <v>2017</v>
      </c>
      <c r="D187" s="13" t="s">
        <v>877</v>
      </c>
      <c r="E187" s="13" t="s">
        <v>74</v>
      </c>
      <c r="F187" s="24">
        <v>61.4</v>
      </c>
    </row>
    <row r="188" spans="1:7">
      <c r="A188" s="13" t="s">
        <v>876</v>
      </c>
      <c r="B188" s="13" t="s">
        <v>870</v>
      </c>
      <c r="C188" s="13">
        <v>2017</v>
      </c>
      <c r="D188" s="13" t="s">
        <v>877</v>
      </c>
      <c r="E188" s="13" t="s">
        <v>78</v>
      </c>
      <c r="F188" s="24">
        <v>58.9</v>
      </c>
    </row>
    <row r="189" spans="1:7">
      <c r="A189" s="13" t="s">
        <v>876</v>
      </c>
      <c r="B189" s="13" t="s">
        <v>870</v>
      </c>
      <c r="C189" s="13">
        <v>2017</v>
      </c>
      <c r="D189" s="13" t="s">
        <v>877</v>
      </c>
      <c r="E189" s="13" t="s">
        <v>75</v>
      </c>
      <c r="F189" s="24">
        <v>58.4</v>
      </c>
    </row>
    <row r="190" spans="1:7">
      <c r="A190" s="13" t="s">
        <v>876</v>
      </c>
      <c r="B190" s="13" t="s">
        <v>870</v>
      </c>
      <c r="C190" s="13">
        <v>2017</v>
      </c>
      <c r="D190" s="13" t="s">
        <v>877</v>
      </c>
      <c r="E190" s="13" t="s">
        <v>76</v>
      </c>
      <c r="F190" s="24">
        <v>42.4</v>
      </c>
    </row>
    <row r="191" spans="1:7">
      <c r="A191" s="13" t="s">
        <v>876</v>
      </c>
      <c r="B191" s="13" t="s">
        <v>870</v>
      </c>
      <c r="C191" s="13">
        <v>2017</v>
      </c>
      <c r="D191" s="13" t="s">
        <v>877</v>
      </c>
      <c r="E191" s="13" t="s">
        <v>71</v>
      </c>
      <c r="F191" s="24">
        <v>67.2</v>
      </c>
    </row>
    <row r="192" spans="1:7">
      <c r="A192" s="13" t="s">
        <v>876</v>
      </c>
      <c r="B192" s="13" t="s">
        <v>870</v>
      </c>
      <c r="C192" s="13">
        <v>2017</v>
      </c>
      <c r="D192" s="13" t="s">
        <v>877</v>
      </c>
      <c r="E192" s="13" t="s">
        <v>73</v>
      </c>
      <c r="F192" s="24">
        <v>40.299999999999997</v>
      </c>
    </row>
    <row r="193" spans="1:6">
      <c r="A193" s="13" t="s">
        <v>876</v>
      </c>
      <c r="B193" s="13" t="s">
        <v>870</v>
      </c>
      <c r="C193" s="13">
        <v>2017</v>
      </c>
      <c r="D193" s="13" t="s">
        <v>877</v>
      </c>
      <c r="E193" s="13" t="s">
        <v>70</v>
      </c>
      <c r="F193" s="24">
        <v>58.1</v>
      </c>
    </row>
    <row r="194" spans="1:6">
      <c r="A194" s="13" t="s">
        <v>876</v>
      </c>
      <c r="B194" s="13" t="s">
        <v>869</v>
      </c>
      <c r="C194" s="13">
        <v>2017</v>
      </c>
      <c r="D194" s="13" t="s">
        <v>877</v>
      </c>
      <c r="E194" s="13" t="s">
        <v>72</v>
      </c>
      <c r="F194" s="24">
        <v>4.7</v>
      </c>
    </row>
    <row r="195" spans="1:6">
      <c r="A195" s="13" t="s">
        <v>876</v>
      </c>
      <c r="B195" s="13" t="s">
        <v>869</v>
      </c>
      <c r="C195" s="13">
        <v>2017</v>
      </c>
      <c r="D195" s="13" t="s">
        <v>877</v>
      </c>
      <c r="E195" s="13" t="s">
        <v>77</v>
      </c>
      <c r="F195" s="24">
        <v>5</v>
      </c>
    </row>
    <row r="196" spans="1:6">
      <c r="A196" s="13" t="s">
        <v>876</v>
      </c>
      <c r="B196" s="13" t="s">
        <v>869</v>
      </c>
      <c r="C196" s="13">
        <v>2017</v>
      </c>
      <c r="D196" s="13" t="s">
        <v>877</v>
      </c>
      <c r="E196" s="13" t="s">
        <v>74</v>
      </c>
      <c r="F196" s="24">
        <v>5.2</v>
      </c>
    </row>
    <row r="197" spans="1:6">
      <c r="A197" s="13" t="s">
        <v>876</v>
      </c>
      <c r="B197" s="13" t="s">
        <v>869</v>
      </c>
      <c r="C197" s="13">
        <v>2017</v>
      </c>
      <c r="D197" s="13" t="s">
        <v>877</v>
      </c>
      <c r="E197" s="13" t="s">
        <v>78</v>
      </c>
      <c r="F197" s="24">
        <v>3.2</v>
      </c>
    </row>
    <row r="198" spans="1:6">
      <c r="A198" s="13" t="s">
        <v>876</v>
      </c>
      <c r="B198" s="13" t="s">
        <v>869</v>
      </c>
      <c r="C198" s="13">
        <v>2017</v>
      </c>
      <c r="D198" s="13" t="s">
        <v>877</v>
      </c>
      <c r="E198" s="13" t="s">
        <v>75</v>
      </c>
      <c r="F198" s="24">
        <v>3.6</v>
      </c>
    </row>
    <row r="199" spans="1:6">
      <c r="A199" s="13" t="s">
        <v>876</v>
      </c>
      <c r="B199" s="13" t="s">
        <v>869</v>
      </c>
      <c r="C199" s="13">
        <v>2017</v>
      </c>
      <c r="D199" s="13" t="s">
        <v>877</v>
      </c>
      <c r="E199" s="13" t="s">
        <v>76</v>
      </c>
      <c r="F199" s="24">
        <v>9.4</v>
      </c>
    </row>
    <row r="200" spans="1:6">
      <c r="A200" s="13" t="s">
        <v>876</v>
      </c>
      <c r="B200" s="13" t="s">
        <v>869</v>
      </c>
      <c r="C200" s="13">
        <v>2017</v>
      </c>
      <c r="D200" s="13" t="s">
        <v>877</v>
      </c>
      <c r="E200" s="13" t="s">
        <v>71</v>
      </c>
      <c r="F200" s="24">
        <v>3.1</v>
      </c>
    </row>
    <row r="201" spans="1:6">
      <c r="A201" s="13" t="s">
        <v>876</v>
      </c>
      <c r="B201" s="13" t="s">
        <v>869</v>
      </c>
      <c r="C201" s="13">
        <v>2017</v>
      </c>
      <c r="D201" s="13" t="s">
        <v>877</v>
      </c>
      <c r="E201" s="13" t="s">
        <v>73</v>
      </c>
      <c r="F201" s="24">
        <v>1.6</v>
      </c>
    </row>
    <row r="202" spans="1:6">
      <c r="A202" s="13" t="s">
        <v>876</v>
      </c>
      <c r="B202" s="13" t="s">
        <v>869</v>
      </c>
      <c r="C202" s="13">
        <v>2017</v>
      </c>
      <c r="D202" s="13" t="s">
        <v>877</v>
      </c>
      <c r="E202" s="13" t="s">
        <v>70</v>
      </c>
      <c r="F202" s="24">
        <v>4.7</v>
      </c>
    </row>
    <row r="203" spans="1:6">
      <c r="A203" s="13" t="s">
        <v>876</v>
      </c>
      <c r="B203" s="13" t="s">
        <v>868</v>
      </c>
      <c r="C203" s="13">
        <v>2017</v>
      </c>
      <c r="D203" s="13" t="s">
        <v>877</v>
      </c>
      <c r="E203" s="13" t="s">
        <v>72</v>
      </c>
      <c r="F203" s="24">
        <v>3.9</v>
      </c>
    </row>
    <row r="204" spans="1:6">
      <c r="A204" s="13" t="s">
        <v>876</v>
      </c>
      <c r="B204" s="13" t="s">
        <v>868</v>
      </c>
      <c r="C204" s="13">
        <v>2017</v>
      </c>
      <c r="D204" s="13" t="s">
        <v>877</v>
      </c>
      <c r="E204" s="13" t="s">
        <v>77</v>
      </c>
      <c r="F204" s="24">
        <v>3.2</v>
      </c>
    </row>
    <row r="205" spans="1:6">
      <c r="A205" s="13" t="s">
        <v>876</v>
      </c>
      <c r="B205" s="13" t="s">
        <v>868</v>
      </c>
      <c r="C205" s="13">
        <v>2017</v>
      </c>
      <c r="D205" s="13" t="s">
        <v>877</v>
      </c>
      <c r="E205" s="13" t="s">
        <v>74</v>
      </c>
      <c r="F205" s="24">
        <v>3.5</v>
      </c>
    </row>
    <row r="206" spans="1:6">
      <c r="A206" s="13" t="s">
        <v>876</v>
      </c>
      <c r="B206" s="13" t="s">
        <v>868</v>
      </c>
      <c r="C206" s="13">
        <v>2017</v>
      </c>
      <c r="D206" s="13" t="s">
        <v>877</v>
      </c>
      <c r="E206" s="13" t="s">
        <v>78</v>
      </c>
      <c r="F206" s="24">
        <v>6.5</v>
      </c>
    </row>
    <row r="207" spans="1:6">
      <c r="A207" s="13" t="s">
        <v>876</v>
      </c>
      <c r="B207" s="13" t="s">
        <v>868</v>
      </c>
      <c r="C207" s="13">
        <v>2017</v>
      </c>
      <c r="D207" s="13" t="s">
        <v>877</v>
      </c>
      <c r="E207" s="13" t="s">
        <v>75</v>
      </c>
      <c r="F207" s="24">
        <v>11</v>
      </c>
    </row>
    <row r="208" spans="1:6">
      <c r="A208" s="13" t="s">
        <v>876</v>
      </c>
      <c r="B208" s="13" t="s">
        <v>868</v>
      </c>
      <c r="C208" s="13">
        <v>2017</v>
      </c>
      <c r="D208" s="13" t="s">
        <v>877</v>
      </c>
      <c r="E208" s="13" t="s">
        <v>76</v>
      </c>
      <c r="F208" s="24">
        <v>2.8</v>
      </c>
    </row>
    <row r="209" spans="1:7">
      <c r="A209" s="13" t="s">
        <v>876</v>
      </c>
      <c r="B209" s="13" t="s">
        <v>868</v>
      </c>
      <c r="C209" s="13">
        <v>2017</v>
      </c>
      <c r="D209" s="13" t="s">
        <v>877</v>
      </c>
      <c r="E209" s="13" t="s">
        <v>71</v>
      </c>
      <c r="F209" s="24">
        <v>8.1</v>
      </c>
    </row>
    <row r="210" spans="1:7">
      <c r="A210" s="13" t="s">
        <v>876</v>
      </c>
      <c r="B210" s="13" t="s">
        <v>868</v>
      </c>
      <c r="C210" s="13">
        <v>2017</v>
      </c>
      <c r="D210" s="13" t="s">
        <v>877</v>
      </c>
      <c r="E210" s="13" t="s">
        <v>73</v>
      </c>
      <c r="F210" s="24">
        <v>4.3</v>
      </c>
    </row>
    <row r="211" spans="1:7">
      <c r="A211" s="13" t="s">
        <v>876</v>
      </c>
      <c r="B211" s="13" t="s">
        <v>868</v>
      </c>
      <c r="C211" s="13">
        <v>2017</v>
      </c>
      <c r="D211" s="13" t="s">
        <v>877</v>
      </c>
      <c r="E211" s="13" t="s">
        <v>70</v>
      </c>
      <c r="F211" s="24">
        <v>4.5</v>
      </c>
    </row>
    <row r="212" spans="1:7">
      <c r="A212" s="13" t="s">
        <v>876</v>
      </c>
      <c r="B212" s="13" t="s">
        <v>867</v>
      </c>
      <c r="C212" s="13">
        <v>2017</v>
      </c>
      <c r="D212" s="13" t="s">
        <v>877</v>
      </c>
      <c r="E212" s="13" t="s">
        <v>72</v>
      </c>
      <c r="F212" s="24">
        <v>1.7</v>
      </c>
      <c r="G212" s="39"/>
    </row>
    <row r="213" spans="1:7">
      <c r="A213" s="13" t="s">
        <v>876</v>
      </c>
      <c r="B213" s="13" t="s">
        <v>867</v>
      </c>
      <c r="C213" s="13">
        <v>2017</v>
      </c>
      <c r="D213" s="13" t="s">
        <v>877</v>
      </c>
      <c r="E213" s="13" t="s">
        <v>77</v>
      </c>
      <c r="F213" s="24">
        <v>1.7</v>
      </c>
      <c r="G213" s="39"/>
    </row>
    <row r="214" spans="1:7">
      <c r="A214" s="13" t="s">
        <v>876</v>
      </c>
      <c r="B214" s="13" t="s">
        <v>867</v>
      </c>
      <c r="C214" s="13">
        <v>2017</v>
      </c>
      <c r="D214" s="13" t="s">
        <v>877</v>
      </c>
      <c r="E214" s="13" t="s">
        <v>74</v>
      </c>
      <c r="F214" s="24">
        <v>2.9</v>
      </c>
      <c r="G214" s="39"/>
    </row>
    <row r="215" spans="1:7">
      <c r="A215" s="13" t="s">
        <v>876</v>
      </c>
      <c r="B215" s="13" t="s">
        <v>867</v>
      </c>
      <c r="C215" s="13">
        <v>2017</v>
      </c>
      <c r="D215" s="13" t="s">
        <v>877</v>
      </c>
      <c r="E215" s="13" t="s">
        <v>78</v>
      </c>
      <c r="F215" s="24">
        <v>7.6</v>
      </c>
      <c r="G215" s="39"/>
    </row>
    <row r="216" spans="1:7">
      <c r="A216" s="13" t="s">
        <v>876</v>
      </c>
      <c r="B216" s="13" t="s">
        <v>867</v>
      </c>
      <c r="C216" s="13">
        <v>2017</v>
      </c>
      <c r="D216" s="13" t="s">
        <v>877</v>
      </c>
      <c r="E216" s="13" t="s">
        <v>75</v>
      </c>
      <c r="F216" s="24">
        <v>3.9</v>
      </c>
      <c r="G216" s="39"/>
    </row>
    <row r="217" spans="1:7">
      <c r="A217" s="13" t="s">
        <v>876</v>
      </c>
      <c r="B217" s="13" t="s">
        <v>867</v>
      </c>
      <c r="C217" s="13">
        <v>2017</v>
      </c>
      <c r="D217" s="13" t="s">
        <v>877</v>
      </c>
      <c r="E217" s="13" t="s">
        <v>76</v>
      </c>
      <c r="F217" s="24">
        <v>7.2</v>
      </c>
      <c r="G217" s="39"/>
    </row>
    <row r="218" spans="1:7">
      <c r="A218" s="13" t="s">
        <v>876</v>
      </c>
      <c r="B218" s="13" t="s">
        <v>867</v>
      </c>
      <c r="C218" s="13">
        <v>2017</v>
      </c>
      <c r="D218" s="13" t="s">
        <v>877</v>
      </c>
      <c r="E218" s="13" t="s">
        <v>71</v>
      </c>
      <c r="F218" s="24">
        <v>2.9</v>
      </c>
      <c r="G218" s="39"/>
    </row>
    <row r="219" spans="1:7">
      <c r="A219" s="13" t="s">
        <v>876</v>
      </c>
      <c r="B219" s="13" t="s">
        <v>867</v>
      </c>
      <c r="C219" s="13">
        <v>2017</v>
      </c>
      <c r="D219" s="13" t="s">
        <v>877</v>
      </c>
      <c r="E219" s="13" t="s">
        <v>73</v>
      </c>
      <c r="F219" s="24">
        <v>6.3</v>
      </c>
      <c r="G219" s="39"/>
    </row>
    <row r="220" spans="1:7">
      <c r="A220" s="13" t="s">
        <v>876</v>
      </c>
      <c r="B220" s="13" t="s">
        <v>867</v>
      </c>
      <c r="C220" s="13">
        <v>2017</v>
      </c>
      <c r="D220" s="13" t="s">
        <v>877</v>
      </c>
      <c r="E220" s="13" t="s">
        <v>70</v>
      </c>
      <c r="F220" s="24">
        <v>2.9</v>
      </c>
      <c r="G220" s="39"/>
    </row>
    <row r="221" spans="1:7">
      <c r="A221" s="13" t="s">
        <v>876</v>
      </c>
      <c r="B221" s="13" t="s">
        <v>875</v>
      </c>
      <c r="C221" s="13">
        <v>2017</v>
      </c>
      <c r="D221" s="13" t="s">
        <v>877</v>
      </c>
      <c r="E221" s="13" t="s">
        <v>72</v>
      </c>
      <c r="F221" s="24">
        <v>4</v>
      </c>
    </row>
    <row r="222" spans="1:7">
      <c r="A222" s="13" t="s">
        <v>876</v>
      </c>
      <c r="B222" s="13" t="s">
        <v>875</v>
      </c>
      <c r="C222" s="13">
        <v>2017</v>
      </c>
      <c r="D222" s="13" t="s">
        <v>877</v>
      </c>
      <c r="E222" s="13" t="s">
        <v>77</v>
      </c>
      <c r="F222" s="24">
        <v>4.9000000000000004</v>
      </c>
    </row>
    <row r="223" spans="1:7">
      <c r="A223" s="13" t="s">
        <v>876</v>
      </c>
      <c r="B223" s="13" t="s">
        <v>875</v>
      </c>
      <c r="C223" s="13">
        <v>2017</v>
      </c>
      <c r="D223" s="13" t="s">
        <v>877</v>
      </c>
      <c r="E223" s="13" t="s">
        <v>74</v>
      </c>
      <c r="F223" s="24">
        <v>6.2</v>
      </c>
    </row>
    <row r="224" spans="1:7">
      <c r="A224" s="13" t="s">
        <v>876</v>
      </c>
      <c r="B224" s="13" t="s">
        <v>875</v>
      </c>
      <c r="C224" s="13">
        <v>2017</v>
      </c>
      <c r="D224" s="13" t="s">
        <v>877</v>
      </c>
      <c r="E224" s="13" t="s">
        <v>78</v>
      </c>
      <c r="F224" s="24">
        <v>4.8</v>
      </c>
    </row>
    <row r="225" spans="1:7">
      <c r="A225" s="13" t="s">
        <v>876</v>
      </c>
      <c r="B225" s="13" t="s">
        <v>875</v>
      </c>
      <c r="C225" s="13">
        <v>2017</v>
      </c>
      <c r="D225" s="13" t="s">
        <v>877</v>
      </c>
      <c r="E225" s="13" t="s">
        <v>75</v>
      </c>
      <c r="F225" s="24">
        <v>8.3000000000000007</v>
      </c>
    </row>
    <row r="226" spans="1:7">
      <c r="A226" s="13" t="s">
        <v>876</v>
      </c>
      <c r="B226" s="13" t="s">
        <v>875</v>
      </c>
      <c r="C226" s="13">
        <v>2017</v>
      </c>
      <c r="D226" s="13" t="s">
        <v>877</v>
      </c>
      <c r="E226" s="13" t="s">
        <v>76</v>
      </c>
      <c r="F226" s="24">
        <v>2.9</v>
      </c>
    </row>
    <row r="227" spans="1:7">
      <c r="A227" s="13" t="s">
        <v>876</v>
      </c>
      <c r="B227" s="13" t="s">
        <v>875</v>
      </c>
      <c r="C227" s="13">
        <v>2017</v>
      </c>
      <c r="D227" s="13" t="s">
        <v>877</v>
      </c>
      <c r="E227" s="13" t="s">
        <v>71</v>
      </c>
      <c r="F227" s="24">
        <v>3.5</v>
      </c>
    </row>
    <row r="228" spans="1:7">
      <c r="A228" s="13" t="s">
        <v>876</v>
      </c>
      <c r="B228" s="13" t="s">
        <v>875</v>
      </c>
      <c r="C228" s="13">
        <v>2017</v>
      </c>
      <c r="D228" s="13" t="s">
        <v>877</v>
      </c>
      <c r="E228" s="13" t="s">
        <v>73</v>
      </c>
      <c r="F228" s="24">
        <v>6.5</v>
      </c>
    </row>
    <row r="229" spans="1:7">
      <c r="A229" s="13" t="s">
        <v>876</v>
      </c>
      <c r="B229" s="13" t="s">
        <v>875</v>
      </c>
      <c r="C229" s="13">
        <v>2017</v>
      </c>
      <c r="D229" s="13" t="s">
        <v>877</v>
      </c>
      <c r="E229" s="13" t="s">
        <v>70</v>
      </c>
      <c r="F229" s="24">
        <v>5</v>
      </c>
    </row>
    <row r="230" spans="1:7">
      <c r="A230" s="13" t="s">
        <v>876</v>
      </c>
      <c r="B230" s="13" t="s">
        <v>870</v>
      </c>
      <c r="C230" s="13">
        <v>2018</v>
      </c>
      <c r="D230" s="13" t="s">
        <v>877</v>
      </c>
      <c r="E230" s="13" t="s">
        <v>72</v>
      </c>
      <c r="F230" s="24">
        <v>59.9</v>
      </c>
      <c r="G230" s="39"/>
    </row>
    <row r="231" spans="1:7">
      <c r="A231" s="13" t="s">
        <v>876</v>
      </c>
      <c r="B231" s="13" t="s">
        <v>870</v>
      </c>
      <c r="C231" s="13">
        <v>2018</v>
      </c>
      <c r="D231" s="13" t="s">
        <v>877</v>
      </c>
      <c r="E231" s="13" t="s">
        <v>77</v>
      </c>
      <c r="F231" s="24">
        <v>54.5</v>
      </c>
      <c r="G231" s="39"/>
    </row>
    <row r="232" spans="1:7">
      <c r="A232" s="13" t="s">
        <v>876</v>
      </c>
      <c r="B232" s="13" t="s">
        <v>870</v>
      </c>
      <c r="C232" s="13">
        <v>2018</v>
      </c>
      <c r="D232" s="13" t="s">
        <v>877</v>
      </c>
      <c r="E232" s="13" t="s">
        <v>74</v>
      </c>
      <c r="F232" s="24">
        <v>62.8</v>
      </c>
      <c r="G232" s="39"/>
    </row>
    <row r="233" spans="1:7">
      <c r="A233" s="13" t="s">
        <v>876</v>
      </c>
      <c r="B233" s="13" t="s">
        <v>870</v>
      </c>
      <c r="C233" s="13">
        <v>2018</v>
      </c>
      <c r="D233" s="13" t="s">
        <v>877</v>
      </c>
      <c r="E233" s="13" t="s">
        <v>78</v>
      </c>
      <c r="F233" s="24">
        <v>60.1</v>
      </c>
      <c r="G233" s="39"/>
    </row>
    <row r="234" spans="1:7">
      <c r="A234" s="13" t="s">
        <v>876</v>
      </c>
      <c r="B234" s="13" t="s">
        <v>870</v>
      </c>
      <c r="C234" s="13">
        <v>2018</v>
      </c>
      <c r="D234" s="13" t="s">
        <v>877</v>
      </c>
      <c r="E234" s="13" t="s">
        <v>75</v>
      </c>
      <c r="F234" s="24">
        <v>57</v>
      </c>
      <c r="G234" s="39"/>
    </row>
    <row r="235" spans="1:7">
      <c r="A235" s="13" t="s">
        <v>876</v>
      </c>
      <c r="B235" s="13" t="s">
        <v>870</v>
      </c>
      <c r="C235" s="13">
        <v>2018</v>
      </c>
      <c r="D235" s="13" t="s">
        <v>877</v>
      </c>
      <c r="E235" s="13" t="s">
        <v>76</v>
      </c>
      <c r="F235" s="24">
        <v>46.4</v>
      </c>
      <c r="G235" s="39"/>
    </row>
    <row r="236" spans="1:7">
      <c r="A236" s="13" t="s">
        <v>876</v>
      </c>
      <c r="B236" s="13" t="s">
        <v>870</v>
      </c>
      <c r="C236" s="13">
        <v>2018</v>
      </c>
      <c r="D236" s="13" t="s">
        <v>877</v>
      </c>
      <c r="E236" s="13" t="s">
        <v>71</v>
      </c>
      <c r="F236" s="24">
        <v>65</v>
      </c>
      <c r="G236" s="39"/>
    </row>
    <row r="237" spans="1:7">
      <c r="A237" s="13" t="s">
        <v>876</v>
      </c>
      <c r="B237" s="13" t="s">
        <v>870</v>
      </c>
      <c r="C237" s="13">
        <v>2018</v>
      </c>
      <c r="D237" s="13" t="s">
        <v>877</v>
      </c>
      <c r="E237" s="13" t="s">
        <v>73</v>
      </c>
      <c r="F237" s="24">
        <v>41.6</v>
      </c>
      <c r="G237" s="39"/>
    </row>
    <row r="238" spans="1:7">
      <c r="A238" s="13" t="s">
        <v>876</v>
      </c>
      <c r="B238" s="13" t="s">
        <v>870</v>
      </c>
      <c r="C238" s="13">
        <v>2018</v>
      </c>
      <c r="D238" s="13" t="s">
        <v>877</v>
      </c>
      <c r="E238" s="13" t="s">
        <v>70</v>
      </c>
      <c r="F238" s="24">
        <v>58.5</v>
      </c>
      <c r="G238" s="39"/>
    </row>
    <row r="239" spans="1:7">
      <c r="A239" s="13" t="s">
        <v>876</v>
      </c>
      <c r="B239" s="13" t="s">
        <v>869</v>
      </c>
      <c r="C239" s="13">
        <v>2018</v>
      </c>
      <c r="D239" s="13" t="s">
        <v>877</v>
      </c>
      <c r="E239" s="13" t="s">
        <v>72</v>
      </c>
      <c r="F239" s="24">
        <v>4.7</v>
      </c>
    </row>
    <row r="240" spans="1:7">
      <c r="A240" s="13" t="s">
        <v>876</v>
      </c>
      <c r="B240" s="13" t="s">
        <v>869</v>
      </c>
      <c r="C240" s="13">
        <v>2018</v>
      </c>
      <c r="D240" s="13" t="s">
        <v>877</v>
      </c>
      <c r="E240" s="13" t="s">
        <v>77</v>
      </c>
      <c r="F240" s="24">
        <v>4.8</v>
      </c>
    </row>
    <row r="241" spans="1:6">
      <c r="A241" s="13" t="s">
        <v>876</v>
      </c>
      <c r="B241" s="13" t="s">
        <v>869</v>
      </c>
      <c r="C241" s="13">
        <v>2018</v>
      </c>
      <c r="D241" s="13" t="s">
        <v>877</v>
      </c>
      <c r="E241" s="13" t="s">
        <v>74</v>
      </c>
      <c r="F241" s="24">
        <v>5.0999999999999996</v>
      </c>
    </row>
    <row r="242" spans="1:6">
      <c r="A242" s="13" t="s">
        <v>876</v>
      </c>
      <c r="B242" s="13" t="s">
        <v>869</v>
      </c>
      <c r="C242" s="13">
        <v>2018</v>
      </c>
      <c r="D242" s="13" t="s">
        <v>877</v>
      </c>
      <c r="E242" s="13" t="s">
        <v>78</v>
      </c>
      <c r="F242" s="24">
        <v>3.3</v>
      </c>
    </row>
    <row r="243" spans="1:6">
      <c r="A243" s="13" t="s">
        <v>876</v>
      </c>
      <c r="B243" s="13" t="s">
        <v>869</v>
      </c>
      <c r="C243" s="13">
        <v>2018</v>
      </c>
      <c r="D243" s="13" t="s">
        <v>877</v>
      </c>
      <c r="E243" s="13" t="s">
        <v>75</v>
      </c>
      <c r="F243" s="24">
        <v>3.3</v>
      </c>
    </row>
    <row r="244" spans="1:6">
      <c r="A244" s="13" t="s">
        <v>876</v>
      </c>
      <c r="B244" s="13" t="s">
        <v>869</v>
      </c>
      <c r="C244" s="13">
        <v>2018</v>
      </c>
      <c r="D244" s="13" t="s">
        <v>877</v>
      </c>
      <c r="E244" s="13" t="s">
        <v>76</v>
      </c>
      <c r="F244" s="24">
        <v>8.5</v>
      </c>
    </row>
    <row r="245" spans="1:6">
      <c r="A245" s="13" t="s">
        <v>876</v>
      </c>
      <c r="B245" s="13" t="s">
        <v>869</v>
      </c>
      <c r="C245" s="13">
        <v>2018</v>
      </c>
      <c r="D245" s="13" t="s">
        <v>877</v>
      </c>
      <c r="E245" s="13" t="s">
        <v>71</v>
      </c>
      <c r="F245" s="24">
        <v>3.2</v>
      </c>
    </row>
    <row r="246" spans="1:6">
      <c r="A246" s="13" t="s">
        <v>876</v>
      </c>
      <c r="B246" s="13" t="s">
        <v>869</v>
      </c>
      <c r="C246" s="13">
        <v>2018</v>
      </c>
      <c r="D246" s="13" t="s">
        <v>877</v>
      </c>
      <c r="E246" s="13" t="s">
        <v>73</v>
      </c>
      <c r="F246" s="24">
        <v>1.7</v>
      </c>
    </row>
    <row r="247" spans="1:6">
      <c r="A247" s="13" t="s">
        <v>876</v>
      </c>
      <c r="B247" s="13" t="s">
        <v>869</v>
      </c>
      <c r="C247" s="13">
        <v>2018</v>
      </c>
      <c r="D247" s="13" t="s">
        <v>877</v>
      </c>
      <c r="E247" s="13" t="s">
        <v>70</v>
      </c>
      <c r="F247" s="24">
        <v>4.5999999999999996</v>
      </c>
    </row>
    <row r="248" spans="1:6">
      <c r="A248" s="13" t="s">
        <v>876</v>
      </c>
      <c r="B248" s="13" t="s">
        <v>868</v>
      </c>
      <c r="C248" s="13">
        <v>2018</v>
      </c>
      <c r="D248" s="13" t="s">
        <v>877</v>
      </c>
      <c r="E248" s="13" t="s">
        <v>72</v>
      </c>
      <c r="F248" s="24">
        <v>3.6</v>
      </c>
    </row>
    <row r="249" spans="1:6">
      <c r="A249" s="13" t="s">
        <v>876</v>
      </c>
      <c r="B249" s="13" t="s">
        <v>868</v>
      </c>
      <c r="C249" s="13">
        <v>2018</v>
      </c>
      <c r="D249" s="13" t="s">
        <v>877</v>
      </c>
      <c r="E249" s="13" t="s">
        <v>77</v>
      </c>
      <c r="F249" s="24">
        <v>3.4</v>
      </c>
    </row>
    <row r="250" spans="1:6">
      <c r="A250" s="13" t="s">
        <v>876</v>
      </c>
      <c r="B250" s="13" t="s">
        <v>868</v>
      </c>
      <c r="C250" s="13">
        <v>2018</v>
      </c>
      <c r="D250" s="13" t="s">
        <v>877</v>
      </c>
      <c r="E250" s="13" t="s">
        <v>74</v>
      </c>
      <c r="F250" s="24">
        <v>3.6</v>
      </c>
    </row>
    <row r="251" spans="1:6">
      <c r="A251" s="13" t="s">
        <v>876</v>
      </c>
      <c r="B251" s="13" t="s">
        <v>868</v>
      </c>
      <c r="C251" s="13">
        <v>2018</v>
      </c>
      <c r="D251" s="13" t="s">
        <v>877</v>
      </c>
      <c r="E251" s="13" t="s">
        <v>78</v>
      </c>
      <c r="F251" s="24">
        <v>6.9</v>
      </c>
    </row>
    <row r="252" spans="1:6">
      <c r="A252" s="13" t="s">
        <v>876</v>
      </c>
      <c r="B252" s="13" t="s">
        <v>868</v>
      </c>
      <c r="C252" s="13">
        <v>2018</v>
      </c>
      <c r="D252" s="13" t="s">
        <v>877</v>
      </c>
      <c r="E252" s="13" t="s">
        <v>75</v>
      </c>
      <c r="F252" s="24">
        <v>12.1</v>
      </c>
    </row>
    <row r="253" spans="1:6">
      <c r="A253" s="13" t="s">
        <v>876</v>
      </c>
      <c r="B253" s="13" t="s">
        <v>868</v>
      </c>
      <c r="C253" s="13">
        <v>2018</v>
      </c>
      <c r="D253" s="13" t="s">
        <v>877</v>
      </c>
      <c r="E253" s="13" t="s">
        <v>76</v>
      </c>
      <c r="F253" s="24">
        <v>3</v>
      </c>
    </row>
    <row r="254" spans="1:6">
      <c r="A254" s="13" t="s">
        <v>876</v>
      </c>
      <c r="B254" s="13" t="s">
        <v>868</v>
      </c>
      <c r="C254" s="13">
        <v>2018</v>
      </c>
      <c r="D254" s="13" t="s">
        <v>877</v>
      </c>
      <c r="E254" s="13" t="s">
        <v>71</v>
      </c>
      <c r="F254" s="24">
        <v>8.1</v>
      </c>
    </row>
    <row r="255" spans="1:6">
      <c r="A255" s="13" t="s">
        <v>876</v>
      </c>
      <c r="B255" s="13" t="s">
        <v>868</v>
      </c>
      <c r="C255" s="13">
        <v>2018</v>
      </c>
      <c r="D255" s="13" t="s">
        <v>877</v>
      </c>
      <c r="E255" s="13" t="s">
        <v>73</v>
      </c>
      <c r="F255" s="24">
        <v>4.3</v>
      </c>
    </row>
    <row r="256" spans="1:6">
      <c r="A256" s="13" t="s">
        <v>876</v>
      </c>
      <c r="B256" s="13" t="s">
        <v>868</v>
      </c>
      <c r="C256" s="13">
        <v>2018</v>
      </c>
      <c r="D256" s="13" t="s">
        <v>877</v>
      </c>
      <c r="E256" s="13" t="s">
        <v>70</v>
      </c>
      <c r="F256" s="24">
        <v>4.5999999999999996</v>
      </c>
    </row>
    <row r="257" spans="1:6">
      <c r="A257" s="13" t="s">
        <v>876</v>
      </c>
      <c r="B257" s="13" t="s">
        <v>867</v>
      </c>
      <c r="C257" s="13">
        <v>2018</v>
      </c>
      <c r="D257" s="13" t="s">
        <v>877</v>
      </c>
      <c r="E257" s="13" t="s">
        <v>72</v>
      </c>
      <c r="F257" s="24">
        <v>1.5</v>
      </c>
    </row>
    <row r="258" spans="1:6">
      <c r="A258" s="13" t="s">
        <v>876</v>
      </c>
      <c r="B258" s="13" t="s">
        <v>867</v>
      </c>
      <c r="C258" s="13">
        <v>2018</v>
      </c>
      <c r="D258" s="13" t="s">
        <v>877</v>
      </c>
      <c r="E258" s="13" t="s">
        <v>77</v>
      </c>
      <c r="F258" s="24">
        <v>1.6</v>
      </c>
    </row>
    <row r="259" spans="1:6">
      <c r="A259" s="13" t="s">
        <v>876</v>
      </c>
      <c r="B259" s="13" t="s">
        <v>867</v>
      </c>
      <c r="C259" s="13">
        <v>2018</v>
      </c>
      <c r="D259" s="13" t="s">
        <v>877</v>
      </c>
      <c r="E259" s="13" t="s">
        <v>74</v>
      </c>
      <c r="F259" s="24">
        <v>2.4</v>
      </c>
    </row>
    <row r="260" spans="1:6">
      <c r="A260" s="13" t="s">
        <v>876</v>
      </c>
      <c r="B260" s="13" t="s">
        <v>867</v>
      </c>
      <c r="C260" s="13">
        <v>2018</v>
      </c>
      <c r="D260" s="13" t="s">
        <v>877</v>
      </c>
      <c r="E260" s="13" t="s">
        <v>78</v>
      </c>
      <c r="F260" s="24">
        <v>7.3</v>
      </c>
    </row>
    <row r="261" spans="1:6">
      <c r="A261" s="13" t="s">
        <v>876</v>
      </c>
      <c r="B261" s="13" t="s">
        <v>867</v>
      </c>
      <c r="C261" s="13">
        <v>2018</v>
      </c>
      <c r="D261" s="13" t="s">
        <v>877</v>
      </c>
      <c r="E261" s="13" t="s">
        <v>75</v>
      </c>
      <c r="F261" s="24">
        <v>3.7</v>
      </c>
    </row>
    <row r="262" spans="1:6">
      <c r="A262" s="13" t="s">
        <v>876</v>
      </c>
      <c r="B262" s="13" t="s">
        <v>867</v>
      </c>
      <c r="C262" s="13">
        <v>2018</v>
      </c>
      <c r="D262" s="13" t="s">
        <v>877</v>
      </c>
      <c r="E262" s="13" t="s">
        <v>76</v>
      </c>
      <c r="F262" s="24">
        <v>6.4</v>
      </c>
    </row>
    <row r="263" spans="1:6">
      <c r="A263" s="13" t="s">
        <v>876</v>
      </c>
      <c r="B263" s="13" t="s">
        <v>867</v>
      </c>
      <c r="C263" s="13">
        <v>2018</v>
      </c>
      <c r="D263" s="13" t="s">
        <v>877</v>
      </c>
      <c r="E263" s="13" t="s">
        <v>71</v>
      </c>
      <c r="F263" s="24">
        <v>2.2999999999999998</v>
      </c>
    </row>
    <row r="264" spans="1:6">
      <c r="A264" s="13" t="s">
        <v>876</v>
      </c>
      <c r="B264" s="13" t="s">
        <v>867</v>
      </c>
      <c r="C264" s="13">
        <v>2018</v>
      </c>
      <c r="D264" s="13" t="s">
        <v>877</v>
      </c>
      <c r="E264" s="13" t="s">
        <v>73</v>
      </c>
      <c r="F264" s="24">
        <v>4.8</v>
      </c>
    </row>
    <row r="265" spans="1:6">
      <c r="A265" s="13" t="s">
        <v>876</v>
      </c>
      <c r="B265" s="13" t="s">
        <v>867</v>
      </c>
      <c r="C265" s="13">
        <v>2018</v>
      </c>
      <c r="D265" s="13" t="s">
        <v>877</v>
      </c>
      <c r="E265" s="13" t="s">
        <v>70</v>
      </c>
      <c r="F265" s="24">
        <v>2.6</v>
      </c>
    </row>
    <row r="266" spans="1:6">
      <c r="A266" s="13" t="s">
        <v>876</v>
      </c>
      <c r="B266" s="13" t="s">
        <v>875</v>
      </c>
      <c r="C266" s="13">
        <v>2018</v>
      </c>
      <c r="D266" s="13" t="s">
        <v>877</v>
      </c>
      <c r="E266" s="13" t="s">
        <v>72</v>
      </c>
      <c r="F266" s="24">
        <v>5</v>
      </c>
    </row>
    <row r="267" spans="1:6">
      <c r="A267" s="13" t="s">
        <v>876</v>
      </c>
      <c r="B267" s="13" t="s">
        <v>875</v>
      </c>
      <c r="C267" s="13">
        <v>2018</v>
      </c>
      <c r="D267" s="13" t="s">
        <v>877</v>
      </c>
      <c r="E267" s="13" t="s">
        <v>77</v>
      </c>
      <c r="F267" s="24">
        <v>5.5</v>
      </c>
    </row>
    <row r="268" spans="1:6">
      <c r="A268" s="13" t="s">
        <v>876</v>
      </c>
      <c r="B268" s="13" t="s">
        <v>875</v>
      </c>
      <c r="C268" s="13">
        <v>2018</v>
      </c>
      <c r="D268" s="13" t="s">
        <v>877</v>
      </c>
      <c r="E268" s="13" t="s">
        <v>74</v>
      </c>
      <c r="F268" s="24">
        <v>6.7</v>
      </c>
    </row>
    <row r="269" spans="1:6">
      <c r="A269" s="13" t="s">
        <v>876</v>
      </c>
      <c r="B269" s="13" t="s">
        <v>875</v>
      </c>
      <c r="C269" s="13">
        <v>2018</v>
      </c>
      <c r="D269" s="13" t="s">
        <v>877</v>
      </c>
      <c r="E269" s="13" t="s">
        <v>78</v>
      </c>
      <c r="F269" s="24">
        <v>6</v>
      </c>
    </row>
    <row r="270" spans="1:6">
      <c r="A270" s="13" t="s">
        <v>876</v>
      </c>
      <c r="B270" s="13" t="s">
        <v>875</v>
      </c>
      <c r="C270" s="13">
        <v>2018</v>
      </c>
      <c r="D270" s="13" t="s">
        <v>877</v>
      </c>
      <c r="E270" s="13" t="s">
        <v>75</v>
      </c>
      <c r="F270" s="24">
        <v>9</v>
      </c>
    </row>
    <row r="271" spans="1:6">
      <c r="A271" s="13" t="s">
        <v>876</v>
      </c>
      <c r="B271" s="13" t="s">
        <v>875</v>
      </c>
      <c r="C271" s="13">
        <v>2018</v>
      </c>
      <c r="D271" s="13" t="s">
        <v>877</v>
      </c>
      <c r="E271" s="13" t="s">
        <v>76</v>
      </c>
      <c r="F271" s="24">
        <v>4.7</v>
      </c>
    </row>
    <row r="272" spans="1:6">
      <c r="A272" s="13" t="s">
        <v>876</v>
      </c>
      <c r="B272" s="13" t="s">
        <v>875</v>
      </c>
      <c r="C272" s="13">
        <v>2018</v>
      </c>
      <c r="D272" s="13" t="s">
        <v>877</v>
      </c>
      <c r="E272" s="13" t="s">
        <v>71</v>
      </c>
      <c r="F272" s="24">
        <v>4.8</v>
      </c>
    </row>
    <row r="273" spans="1:6">
      <c r="A273" s="13" t="s">
        <v>876</v>
      </c>
      <c r="B273" s="13" t="s">
        <v>875</v>
      </c>
      <c r="C273" s="13">
        <v>2018</v>
      </c>
      <c r="D273" s="13" t="s">
        <v>877</v>
      </c>
      <c r="E273" s="13" t="s">
        <v>73</v>
      </c>
      <c r="F273" s="24">
        <v>6.8</v>
      </c>
    </row>
    <row r="274" spans="1:6">
      <c r="A274" s="13" t="s">
        <v>876</v>
      </c>
      <c r="B274" s="13" t="s">
        <v>875</v>
      </c>
      <c r="C274" s="13">
        <v>2018</v>
      </c>
      <c r="D274" s="13" t="s">
        <v>877</v>
      </c>
      <c r="E274" s="13" t="s">
        <v>70</v>
      </c>
      <c r="F274" s="24">
        <v>5.9</v>
      </c>
    </row>
    <row r="275" spans="1:6">
      <c r="A275" s="13" t="s">
        <v>876</v>
      </c>
      <c r="B275" s="13" t="s">
        <v>870</v>
      </c>
      <c r="C275" s="13">
        <v>2019</v>
      </c>
      <c r="D275" s="13" t="s">
        <v>877</v>
      </c>
      <c r="E275" s="13" t="s">
        <v>72</v>
      </c>
      <c r="F275" s="24">
        <v>59.2</v>
      </c>
    </row>
    <row r="276" spans="1:6">
      <c r="A276" s="13" t="s">
        <v>876</v>
      </c>
      <c r="B276" s="13" t="s">
        <v>870</v>
      </c>
      <c r="C276" s="13">
        <v>2019</v>
      </c>
      <c r="D276" s="13" t="s">
        <v>877</v>
      </c>
      <c r="E276" s="13" t="s">
        <v>77</v>
      </c>
      <c r="F276" s="24">
        <v>55.3</v>
      </c>
    </row>
    <row r="277" spans="1:6">
      <c r="A277" s="13" t="s">
        <v>876</v>
      </c>
      <c r="B277" s="13" t="s">
        <v>870</v>
      </c>
      <c r="C277" s="13">
        <v>2019</v>
      </c>
      <c r="D277" s="13" t="s">
        <v>877</v>
      </c>
      <c r="E277" s="13" t="s">
        <v>74</v>
      </c>
      <c r="F277" s="24">
        <v>63</v>
      </c>
    </row>
    <row r="278" spans="1:6">
      <c r="A278" s="13" t="s">
        <v>876</v>
      </c>
      <c r="B278" s="13" t="s">
        <v>870</v>
      </c>
      <c r="C278" s="13">
        <v>2019</v>
      </c>
      <c r="D278" s="13" t="s">
        <v>877</v>
      </c>
      <c r="E278" s="13" t="s">
        <v>78</v>
      </c>
      <c r="F278" s="24">
        <v>60</v>
      </c>
    </row>
    <row r="279" spans="1:6">
      <c r="A279" s="13" t="s">
        <v>876</v>
      </c>
      <c r="B279" s="13" t="s">
        <v>870</v>
      </c>
      <c r="C279" s="13">
        <v>2019</v>
      </c>
      <c r="D279" s="13" t="s">
        <v>877</v>
      </c>
      <c r="E279" s="13" t="s">
        <v>75</v>
      </c>
      <c r="F279" s="24">
        <v>59.4</v>
      </c>
    </row>
    <row r="280" spans="1:6">
      <c r="A280" s="13" t="s">
        <v>876</v>
      </c>
      <c r="B280" s="13" t="s">
        <v>870</v>
      </c>
      <c r="C280" s="13">
        <v>2019</v>
      </c>
      <c r="D280" s="13" t="s">
        <v>877</v>
      </c>
      <c r="E280" s="13" t="s">
        <v>76</v>
      </c>
      <c r="F280" s="24">
        <v>44.4</v>
      </c>
    </row>
    <row r="281" spans="1:6">
      <c r="A281" s="13" t="s">
        <v>876</v>
      </c>
      <c r="B281" s="13" t="s">
        <v>870</v>
      </c>
      <c r="C281" s="13">
        <v>2019</v>
      </c>
      <c r="D281" s="13" t="s">
        <v>877</v>
      </c>
      <c r="E281" s="13" t="s">
        <v>71</v>
      </c>
      <c r="F281" s="24">
        <v>66.5</v>
      </c>
    </row>
    <row r="282" spans="1:6">
      <c r="A282" s="13" t="s">
        <v>876</v>
      </c>
      <c r="B282" s="13" t="s">
        <v>870</v>
      </c>
      <c r="C282" s="13">
        <v>2019</v>
      </c>
      <c r="D282" s="13" t="s">
        <v>877</v>
      </c>
      <c r="E282" s="13" t="s">
        <v>73</v>
      </c>
      <c r="F282" s="24">
        <v>36.9</v>
      </c>
    </row>
    <row r="283" spans="1:6">
      <c r="A283" s="13" t="s">
        <v>876</v>
      </c>
      <c r="B283" s="13" t="s">
        <v>870</v>
      </c>
      <c r="C283" s="13">
        <v>2019</v>
      </c>
      <c r="D283" s="13" t="s">
        <v>877</v>
      </c>
      <c r="E283" s="13" t="s">
        <v>70</v>
      </c>
      <c r="F283" s="24">
        <v>58.7</v>
      </c>
    </row>
    <row r="284" spans="1:6">
      <c r="A284" s="13" t="s">
        <v>876</v>
      </c>
      <c r="B284" s="13" t="s">
        <v>869</v>
      </c>
      <c r="C284" s="13">
        <v>2019</v>
      </c>
      <c r="D284" s="13" t="s">
        <v>877</v>
      </c>
      <c r="E284" s="13" t="s">
        <v>72</v>
      </c>
      <c r="F284" s="24">
        <v>4.7</v>
      </c>
    </row>
    <row r="285" spans="1:6">
      <c r="A285" s="13" t="s">
        <v>876</v>
      </c>
      <c r="B285" s="13" t="s">
        <v>869</v>
      </c>
      <c r="C285" s="13">
        <v>2019</v>
      </c>
      <c r="D285" s="13" t="s">
        <v>877</v>
      </c>
      <c r="E285" s="13" t="s">
        <v>77</v>
      </c>
      <c r="F285" s="24">
        <v>4.7</v>
      </c>
    </row>
    <row r="286" spans="1:6">
      <c r="A286" s="13" t="s">
        <v>876</v>
      </c>
      <c r="B286" s="13" t="s">
        <v>869</v>
      </c>
      <c r="C286" s="13">
        <v>2019</v>
      </c>
      <c r="D286" s="13" t="s">
        <v>877</v>
      </c>
      <c r="E286" s="13" t="s">
        <v>74</v>
      </c>
      <c r="F286" s="24">
        <v>5.0999999999999996</v>
      </c>
    </row>
    <row r="287" spans="1:6">
      <c r="A287" s="13" t="s">
        <v>876</v>
      </c>
      <c r="B287" s="13" t="s">
        <v>869</v>
      </c>
      <c r="C287" s="13">
        <v>2019</v>
      </c>
      <c r="D287" s="13" t="s">
        <v>877</v>
      </c>
      <c r="E287" s="13" t="s">
        <v>78</v>
      </c>
      <c r="F287" s="24">
        <v>3</v>
      </c>
    </row>
    <row r="288" spans="1:6">
      <c r="A288" s="13" t="s">
        <v>876</v>
      </c>
      <c r="B288" s="13" t="s">
        <v>869</v>
      </c>
      <c r="C288" s="13">
        <v>2019</v>
      </c>
      <c r="D288" s="13" t="s">
        <v>877</v>
      </c>
      <c r="E288" s="13" t="s">
        <v>75</v>
      </c>
      <c r="F288" s="24">
        <v>3.1</v>
      </c>
    </row>
    <row r="289" spans="1:6">
      <c r="A289" s="13" t="s">
        <v>876</v>
      </c>
      <c r="B289" s="13" t="s">
        <v>869</v>
      </c>
      <c r="C289" s="13">
        <v>2019</v>
      </c>
      <c r="D289" s="13" t="s">
        <v>877</v>
      </c>
      <c r="E289" s="13" t="s">
        <v>76</v>
      </c>
      <c r="F289" s="24">
        <v>8</v>
      </c>
    </row>
    <row r="290" spans="1:6">
      <c r="A290" s="13" t="s">
        <v>876</v>
      </c>
      <c r="B290" s="13" t="s">
        <v>869</v>
      </c>
      <c r="C290" s="13">
        <v>2019</v>
      </c>
      <c r="D290" s="13" t="s">
        <v>877</v>
      </c>
      <c r="E290" s="13" t="s">
        <v>71</v>
      </c>
      <c r="F290" s="24">
        <v>2.5</v>
      </c>
    </row>
    <row r="291" spans="1:6">
      <c r="A291" s="13" t="s">
        <v>876</v>
      </c>
      <c r="B291" s="13" t="s">
        <v>869</v>
      </c>
      <c r="C291" s="13">
        <v>2019</v>
      </c>
      <c r="D291" s="13" t="s">
        <v>877</v>
      </c>
      <c r="E291" s="13" t="s">
        <v>73</v>
      </c>
      <c r="F291" s="24">
        <v>1</v>
      </c>
    </row>
    <row r="292" spans="1:6">
      <c r="A292" s="13" t="s">
        <v>876</v>
      </c>
      <c r="B292" s="13" t="s">
        <v>869</v>
      </c>
      <c r="C292" s="13">
        <v>2019</v>
      </c>
      <c r="D292" s="13" t="s">
        <v>877</v>
      </c>
      <c r="E292" s="13" t="s">
        <v>70</v>
      </c>
      <c r="F292" s="24">
        <v>4.5</v>
      </c>
    </row>
    <row r="293" spans="1:6">
      <c r="A293" s="13" t="s">
        <v>876</v>
      </c>
      <c r="B293" s="13" t="s">
        <v>868</v>
      </c>
      <c r="C293" s="13">
        <v>2019</v>
      </c>
      <c r="D293" s="13" t="s">
        <v>877</v>
      </c>
      <c r="E293" s="13" t="s">
        <v>72</v>
      </c>
      <c r="F293" s="24">
        <v>3.4</v>
      </c>
    </row>
    <row r="294" spans="1:6">
      <c r="A294" s="13" t="s">
        <v>876</v>
      </c>
      <c r="B294" s="13" t="s">
        <v>868</v>
      </c>
      <c r="C294" s="13">
        <v>2019</v>
      </c>
      <c r="D294" s="13" t="s">
        <v>877</v>
      </c>
      <c r="E294" s="13" t="s">
        <v>77</v>
      </c>
      <c r="F294" s="24">
        <v>3.1</v>
      </c>
    </row>
    <row r="295" spans="1:6">
      <c r="A295" s="13" t="s">
        <v>876</v>
      </c>
      <c r="B295" s="13" t="s">
        <v>868</v>
      </c>
      <c r="C295" s="13">
        <v>2019</v>
      </c>
      <c r="D295" s="13" t="s">
        <v>877</v>
      </c>
      <c r="E295" s="13" t="s">
        <v>74</v>
      </c>
      <c r="F295" s="24">
        <v>3.7</v>
      </c>
    </row>
    <row r="296" spans="1:6">
      <c r="A296" s="13" t="s">
        <v>876</v>
      </c>
      <c r="B296" s="13" t="s">
        <v>868</v>
      </c>
      <c r="C296" s="13">
        <v>2019</v>
      </c>
      <c r="D296" s="13" t="s">
        <v>877</v>
      </c>
      <c r="E296" s="13" t="s">
        <v>78</v>
      </c>
      <c r="F296" s="24">
        <v>7.1</v>
      </c>
    </row>
    <row r="297" spans="1:6">
      <c r="A297" s="13" t="s">
        <v>876</v>
      </c>
      <c r="B297" s="13" t="s">
        <v>868</v>
      </c>
      <c r="C297" s="13">
        <v>2019</v>
      </c>
      <c r="D297" s="13" t="s">
        <v>877</v>
      </c>
      <c r="E297" s="13" t="s">
        <v>75</v>
      </c>
      <c r="F297" s="24">
        <v>12.7</v>
      </c>
    </row>
    <row r="298" spans="1:6">
      <c r="A298" s="13" t="s">
        <v>876</v>
      </c>
      <c r="B298" s="13" t="s">
        <v>868</v>
      </c>
      <c r="C298" s="13">
        <v>2019</v>
      </c>
      <c r="D298" s="13" t="s">
        <v>877</v>
      </c>
      <c r="E298" s="13" t="s">
        <v>76</v>
      </c>
      <c r="F298" s="24">
        <v>2.9</v>
      </c>
    </row>
    <row r="299" spans="1:6">
      <c r="A299" s="13" t="s">
        <v>876</v>
      </c>
      <c r="B299" s="13" t="s">
        <v>868</v>
      </c>
      <c r="C299" s="13">
        <v>2019</v>
      </c>
      <c r="D299" s="13" t="s">
        <v>877</v>
      </c>
      <c r="E299" s="13" t="s">
        <v>71</v>
      </c>
      <c r="F299" s="24">
        <v>7.3</v>
      </c>
    </row>
    <row r="300" spans="1:6">
      <c r="A300" s="13" t="s">
        <v>876</v>
      </c>
      <c r="B300" s="13" t="s">
        <v>868</v>
      </c>
      <c r="C300" s="13">
        <v>2019</v>
      </c>
      <c r="D300" s="13" t="s">
        <v>877</v>
      </c>
      <c r="E300" s="13" t="s">
        <v>73</v>
      </c>
      <c r="F300" s="24">
        <v>3.3</v>
      </c>
    </row>
    <row r="301" spans="1:6">
      <c r="A301" s="13" t="s">
        <v>876</v>
      </c>
      <c r="B301" s="13" t="s">
        <v>868</v>
      </c>
      <c r="C301" s="13">
        <v>2019</v>
      </c>
      <c r="D301" s="13" t="s">
        <v>877</v>
      </c>
      <c r="E301" s="13" t="s">
        <v>70</v>
      </c>
      <c r="F301" s="24">
        <v>4.4000000000000004</v>
      </c>
    </row>
    <row r="302" spans="1:6">
      <c r="A302" s="13" t="s">
        <v>876</v>
      </c>
      <c r="B302" s="13" t="s">
        <v>867</v>
      </c>
      <c r="C302" s="13">
        <v>2019</v>
      </c>
      <c r="D302" s="13" t="s">
        <v>877</v>
      </c>
      <c r="E302" s="13" t="s">
        <v>72</v>
      </c>
      <c r="F302" s="24">
        <v>1.5</v>
      </c>
    </row>
    <row r="303" spans="1:6">
      <c r="A303" s="13" t="s">
        <v>876</v>
      </c>
      <c r="B303" s="13" t="s">
        <v>867</v>
      </c>
      <c r="C303" s="13">
        <v>2019</v>
      </c>
      <c r="D303" s="13" t="s">
        <v>877</v>
      </c>
      <c r="E303" s="13" t="s">
        <v>77</v>
      </c>
      <c r="F303" s="24">
        <v>1.6</v>
      </c>
    </row>
    <row r="304" spans="1:6">
      <c r="A304" s="13" t="s">
        <v>876</v>
      </c>
      <c r="B304" s="13" t="s">
        <v>867</v>
      </c>
      <c r="C304" s="13">
        <v>2019</v>
      </c>
      <c r="D304" s="13" t="s">
        <v>877</v>
      </c>
      <c r="E304" s="13" t="s">
        <v>74</v>
      </c>
      <c r="F304" s="24">
        <v>2.5</v>
      </c>
    </row>
    <row r="305" spans="1:6">
      <c r="A305" s="13" t="s">
        <v>876</v>
      </c>
      <c r="B305" s="13" t="s">
        <v>867</v>
      </c>
      <c r="C305" s="13">
        <v>2019</v>
      </c>
      <c r="D305" s="13" t="s">
        <v>877</v>
      </c>
      <c r="E305" s="13" t="s">
        <v>78</v>
      </c>
      <c r="F305" s="24">
        <v>6.8</v>
      </c>
    </row>
    <row r="306" spans="1:6">
      <c r="A306" s="13" t="s">
        <v>876</v>
      </c>
      <c r="B306" s="13" t="s">
        <v>867</v>
      </c>
      <c r="C306" s="13">
        <v>2019</v>
      </c>
      <c r="D306" s="13" t="s">
        <v>877</v>
      </c>
      <c r="E306" s="13" t="s">
        <v>75</v>
      </c>
      <c r="F306" s="24">
        <v>3.3</v>
      </c>
    </row>
    <row r="307" spans="1:6">
      <c r="A307" s="13" t="s">
        <v>876</v>
      </c>
      <c r="B307" s="13" t="s">
        <v>867</v>
      </c>
      <c r="C307" s="13">
        <v>2019</v>
      </c>
      <c r="D307" s="13" t="s">
        <v>877</v>
      </c>
      <c r="E307" s="13" t="s">
        <v>76</v>
      </c>
      <c r="F307" s="24">
        <v>6.3</v>
      </c>
    </row>
    <row r="308" spans="1:6">
      <c r="A308" s="13" t="s">
        <v>876</v>
      </c>
      <c r="B308" s="13" t="s">
        <v>867</v>
      </c>
      <c r="C308" s="13">
        <v>2019</v>
      </c>
      <c r="D308" s="13" t="s">
        <v>877</v>
      </c>
      <c r="E308" s="13" t="s">
        <v>71</v>
      </c>
      <c r="F308" s="24">
        <v>1.7</v>
      </c>
    </row>
    <row r="309" spans="1:6">
      <c r="A309" s="13" t="s">
        <v>876</v>
      </c>
      <c r="B309" s="13" t="s">
        <v>867</v>
      </c>
      <c r="C309" s="13">
        <v>2019</v>
      </c>
      <c r="D309" s="13" t="s">
        <v>877</v>
      </c>
      <c r="E309" s="13" t="s">
        <v>73</v>
      </c>
      <c r="F309" s="24">
        <v>4.0999999999999996</v>
      </c>
    </row>
    <row r="310" spans="1:6">
      <c r="A310" s="13" t="s">
        <v>876</v>
      </c>
      <c r="B310" s="13" t="s">
        <v>867</v>
      </c>
      <c r="C310" s="13">
        <v>2019</v>
      </c>
      <c r="D310" s="13" t="s">
        <v>877</v>
      </c>
      <c r="E310" s="13" t="s">
        <v>70</v>
      </c>
      <c r="F310" s="24">
        <v>2.5</v>
      </c>
    </row>
    <row r="311" spans="1:6">
      <c r="A311" s="13" t="s">
        <v>876</v>
      </c>
      <c r="B311" s="13" t="s">
        <v>875</v>
      </c>
      <c r="C311" s="13">
        <v>2019</v>
      </c>
      <c r="D311" s="13" t="s">
        <v>877</v>
      </c>
      <c r="E311" s="13" t="s">
        <v>72</v>
      </c>
      <c r="F311" s="24">
        <v>5.9</v>
      </c>
    </row>
    <row r="312" spans="1:6">
      <c r="A312" s="13" t="s">
        <v>876</v>
      </c>
      <c r="B312" s="13" t="s">
        <v>875</v>
      </c>
      <c r="C312" s="13">
        <v>2019</v>
      </c>
      <c r="D312" s="13" t="s">
        <v>877</v>
      </c>
      <c r="E312" s="13" t="s">
        <v>77</v>
      </c>
      <c r="F312" s="24">
        <v>6.3</v>
      </c>
    </row>
    <row r="313" spans="1:6">
      <c r="A313" s="13" t="s">
        <v>876</v>
      </c>
      <c r="B313" s="13" t="s">
        <v>875</v>
      </c>
      <c r="C313" s="13">
        <v>2019</v>
      </c>
      <c r="D313" s="13" t="s">
        <v>877</v>
      </c>
      <c r="E313" s="13" t="s">
        <v>74</v>
      </c>
      <c r="F313" s="24">
        <v>6.8</v>
      </c>
    </row>
    <row r="314" spans="1:6">
      <c r="A314" s="13" t="s">
        <v>876</v>
      </c>
      <c r="B314" s="13" t="s">
        <v>875</v>
      </c>
      <c r="C314" s="13">
        <v>2019</v>
      </c>
      <c r="D314" s="13" t="s">
        <v>877</v>
      </c>
      <c r="E314" s="13" t="s">
        <v>78</v>
      </c>
      <c r="F314" s="24">
        <v>6.6</v>
      </c>
    </row>
    <row r="315" spans="1:6">
      <c r="A315" s="13" t="s">
        <v>876</v>
      </c>
      <c r="B315" s="13" t="s">
        <v>875</v>
      </c>
      <c r="C315" s="13">
        <v>2019</v>
      </c>
      <c r="D315" s="13" t="s">
        <v>877</v>
      </c>
      <c r="E315" s="13" t="s">
        <v>75</v>
      </c>
      <c r="F315" s="24">
        <v>10.6</v>
      </c>
    </row>
    <row r="316" spans="1:6">
      <c r="A316" s="13" t="s">
        <v>876</v>
      </c>
      <c r="B316" s="13" t="s">
        <v>875</v>
      </c>
      <c r="C316" s="13">
        <v>2019</v>
      </c>
      <c r="D316" s="13" t="s">
        <v>877</v>
      </c>
      <c r="E316" s="13" t="s">
        <v>76</v>
      </c>
      <c r="F316" s="24">
        <v>3.9</v>
      </c>
    </row>
    <row r="317" spans="1:6">
      <c r="A317" s="13" t="s">
        <v>876</v>
      </c>
      <c r="B317" s="13" t="s">
        <v>875</v>
      </c>
      <c r="C317" s="13">
        <v>2019</v>
      </c>
      <c r="D317" s="13" t="s">
        <v>877</v>
      </c>
      <c r="E317" s="13" t="s">
        <v>71</v>
      </c>
      <c r="F317" s="24">
        <v>5.5</v>
      </c>
    </row>
    <row r="318" spans="1:6">
      <c r="A318" s="13" t="s">
        <v>876</v>
      </c>
      <c r="B318" s="13" t="s">
        <v>875</v>
      </c>
      <c r="C318" s="13">
        <v>2019</v>
      </c>
      <c r="D318" s="13" t="s">
        <v>877</v>
      </c>
      <c r="E318" s="13" t="s">
        <v>73</v>
      </c>
      <c r="F318" s="24">
        <v>7.1</v>
      </c>
    </row>
    <row r="319" spans="1:6">
      <c r="A319" s="22" t="s">
        <v>876</v>
      </c>
      <c r="B319" s="22" t="s">
        <v>875</v>
      </c>
      <c r="C319" s="22">
        <v>2019</v>
      </c>
      <c r="D319" s="22" t="s">
        <v>877</v>
      </c>
      <c r="E319" s="22" t="s">
        <v>70</v>
      </c>
      <c r="F319" s="23">
        <v>6.5</v>
      </c>
    </row>
    <row r="320" spans="1:6">
      <c r="A320" s="13" t="s">
        <v>876</v>
      </c>
      <c r="B320" s="13" t="s">
        <v>870</v>
      </c>
      <c r="C320" s="13">
        <v>2013</v>
      </c>
      <c r="D320" s="13" t="s">
        <v>334</v>
      </c>
      <c r="E320" s="13" t="s">
        <v>392</v>
      </c>
      <c r="F320" s="24">
        <v>62.6</v>
      </c>
    </row>
    <row r="321" spans="1:7">
      <c r="A321" s="13" t="s">
        <v>876</v>
      </c>
      <c r="B321" s="13" t="s">
        <v>870</v>
      </c>
      <c r="C321" s="13">
        <v>2013</v>
      </c>
      <c r="D321" s="13" t="s">
        <v>334</v>
      </c>
      <c r="E321" s="13" t="s">
        <v>65</v>
      </c>
      <c r="F321" s="24">
        <v>41.1</v>
      </c>
    </row>
    <row r="322" spans="1:7">
      <c r="A322" s="13" t="s">
        <v>876</v>
      </c>
      <c r="B322" s="13" t="s">
        <v>870</v>
      </c>
      <c r="C322" s="13">
        <v>2013</v>
      </c>
      <c r="D322" s="13" t="s">
        <v>334</v>
      </c>
      <c r="E322" s="13" t="s">
        <v>66</v>
      </c>
      <c r="F322" s="24">
        <v>36</v>
      </c>
    </row>
    <row r="323" spans="1:7">
      <c r="A323" s="13" t="s">
        <v>876</v>
      </c>
      <c r="B323" s="13" t="s">
        <v>870</v>
      </c>
      <c r="C323" s="13">
        <v>2013</v>
      </c>
      <c r="D323" s="13" t="s">
        <v>334</v>
      </c>
      <c r="E323" s="13" t="s">
        <v>67</v>
      </c>
      <c r="F323" s="24">
        <v>20.3</v>
      </c>
    </row>
    <row r="324" spans="1:7">
      <c r="A324" s="13" t="s">
        <v>876</v>
      </c>
      <c r="B324" s="13" t="s">
        <v>869</v>
      </c>
      <c r="C324" s="13">
        <v>2013</v>
      </c>
      <c r="D324" s="13" t="s">
        <v>334</v>
      </c>
      <c r="E324" s="13" t="s">
        <v>392</v>
      </c>
      <c r="F324" s="189">
        <v>5.0999999999999996</v>
      </c>
      <c r="G324" s="39"/>
    </row>
    <row r="325" spans="1:7">
      <c r="A325" s="13" t="s">
        <v>876</v>
      </c>
      <c r="B325" s="13" t="s">
        <v>869</v>
      </c>
      <c r="C325" s="13">
        <v>2013</v>
      </c>
      <c r="D325" s="13" t="s">
        <v>334</v>
      </c>
      <c r="E325" s="13" t="s">
        <v>65</v>
      </c>
      <c r="F325" s="189">
        <v>5.9</v>
      </c>
      <c r="G325" s="39"/>
    </row>
    <row r="326" spans="1:7">
      <c r="A326" s="13" t="s">
        <v>876</v>
      </c>
      <c r="B326" s="13" t="s">
        <v>869</v>
      </c>
      <c r="C326" s="13">
        <v>2013</v>
      </c>
      <c r="D326" s="13" t="s">
        <v>334</v>
      </c>
      <c r="E326" s="13" t="s">
        <v>66</v>
      </c>
      <c r="F326" s="189">
        <v>3.1</v>
      </c>
      <c r="G326" s="39"/>
    </row>
    <row r="327" spans="1:7">
      <c r="A327" s="13" t="s">
        <v>876</v>
      </c>
      <c r="B327" s="13" t="s">
        <v>869</v>
      </c>
      <c r="C327" s="13">
        <v>2013</v>
      </c>
      <c r="D327" s="13" t="s">
        <v>334</v>
      </c>
      <c r="E327" s="13" t="s">
        <v>67</v>
      </c>
      <c r="F327" s="189">
        <v>0.4</v>
      </c>
      <c r="G327" s="39"/>
    </row>
    <row r="328" spans="1:7">
      <c r="A328" s="13" t="s">
        <v>876</v>
      </c>
      <c r="B328" s="13" t="s">
        <v>868</v>
      </c>
      <c r="C328" s="13">
        <v>2013</v>
      </c>
      <c r="D328" s="13" t="s">
        <v>334</v>
      </c>
      <c r="E328" s="13" t="s">
        <v>392</v>
      </c>
      <c r="F328" s="189">
        <v>5.5</v>
      </c>
      <c r="G328" s="39"/>
    </row>
    <row r="329" spans="1:7">
      <c r="A329" s="13" t="s">
        <v>876</v>
      </c>
      <c r="B329" s="13" t="s">
        <v>868</v>
      </c>
      <c r="C329" s="13">
        <v>2013</v>
      </c>
      <c r="D329" s="13" t="s">
        <v>334</v>
      </c>
      <c r="E329" s="13" t="s">
        <v>65</v>
      </c>
      <c r="F329" s="189">
        <v>2.5</v>
      </c>
      <c r="G329" s="39"/>
    </row>
    <row r="330" spans="1:7">
      <c r="A330" s="13" t="s">
        <v>876</v>
      </c>
      <c r="B330" s="13" t="s">
        <v>868</v>
      </c>
      <c r="C330" s="13">
        <v>2013</v>
      </c>
      <c r="D330" s="13" t="s">
        <v>334</v>
      </c>
      <c r="E330" s="13" t="s">
        <v>66</v>
      </c>
      <c r="F330" s="189">
        <v>3.1</v>
      </c>
      <c r="G330" s="39"/>
    </row>
    <row r="331" spans="1:7">
      <c r="A331" s="13" t="s">
        <v>876</v>
      </c>
      <c r="B331" s="13" t="s">
        <v>868</v>
      </c>
      <c r="C331" s="13">
        <v>2013</v>
      </c>
      <c r="D331" s="13" t="s">
        <v>334</v>
      </c>
      <c r="E331" s="13" t="s">
        <v>67</v>
      </c>
      <c r="F331" s="189">
        <v>1.3</v>
      </c>
      <c r="G331" s="39"/>
    </row>
    <row r="332" spans="1:7">
      <c r="A332" s="13" t="s">
        <v>876</v>
      </c>
      <c r="B332" s="13" t="s">
        <v>867</v>
      </c>
      <c r="C332" s="13">
        <v>2013</v>
      </c>
      <c r="D332" s="13" t="s">
        <v>334</v>
      </c>
      <c r="E332" s="13" t="s">
        <v>392</v>
      </c>
      <c r="F332" s="189">
        <v>3.2</v>
      </c>
      <c r="G332" s="39"/>
    </row>
    <row r="333" spans="1:7">
      <c r="A333" s="13" t="s">
        <v>876</v>
      </c>
      <c r="B333" s="13" t="s">
        <v>867</v>
      </c>
      <c r="C333" s="13">
        <v>2013</v>
      </c>
      <c r="D333" s="13" t="s">
        <v>334</v>
      </c>
      <c r="E333" s="13" t="s">
        <v>65</v>
      </c>
      <c r="F333" s="189">
        <v>4.2</v>
      </c>
      <c r="G333" s="39"/>
    </row>
    <row r="334" spans="1:7">
      <c r="A334" s="13" t="s">
        <v>876</v>
      </c>
      <c r="B334" s="13" t="s">
        <v>867</v>
      </c>
      <c r="C334" s="13">
        <v>2013</v>
      </c>
      <c r="D334" s="13" t="s">
        <v>334</v>
      </c>
      <c r="E334" s="13" t="s">
        <v>66</v>
      </c>
      <c r="F334" s="189">
        <v>4.9000000000000004</v>
      </c>
      <c r="G334" s="39"/>
    </row>
    <row r="335" spans="1:7">
      <c r="A335" s="13" t="s">
        <v>876</v>
      </c>
      <c r="B335" s="13" t="s">
        <v>867</v>
      </c>
      <c r="C335" s="13">
        <v>2013</v>
      </c>
      <c r="D335" s="13" t="s">
        <v>334</v>
      </c>
      <c r="E335" s="13" t="s">
        <v>67</v>
      </c>
      <c r="F335" s="189">
        <v>5</v>
      </c>
      <c r="G335" s="39"/>
    </row>
    <row r="336" spans="1:7">
      <c r="A336" s="13" t="s">
        <v>876</v>
      </c>
      <c r="B336" s="13" t="s">
        <v>875</v>
      </c>
      <c r="C336" s="13">
        <v>2013</v>
      </c>
      <c r="D336" s="13" t="s">
        <v>334</v>
      </c>
      <c r="E336" s="13" t="s">
        <v>392</v>
      </c>
      <c r="F336" s="189">
        <v>3.4</v>
      </c>
      <c r="G336" s="39"/>
    </row>
    <row r="337" spans="1:7">
      <c r="A337" s="13" t="s">
        <v>876</v>
      </c>
      <c r="B337" s="13" t="s">
        <v>875</v>
      </c>
      <c r="C337" s="13">
        <v>2013</v>
      </c>
      <c r="D337" s="13" t="s">
        <v>334</v>
      </c>
      <c r="E337" s="13" t="s">
        <v>65</v>
      </c>
      <c r="F337" s="189">
        <v>2.8</v>
      </c>
      <c r="G337" s="39"/>
    </row>
    <row r="338" spans="1:7">
      <c r="A338" s="13" t="s">
        <v>876</v>
      </c>
      <c r="B338" s="13" t="s">
        <v>875</v>
      </c>
      <c r="C338" s="13">
        <v>2013</v>
      </c>
      <c r="D338" s="13" t="s">
        <v>334</v>
      </c>
      <c r="E338" s="13" t="s">
        <v>66</v>
      </c>
      <c r="F338" s="189">
        <v>2.7</v>
      </c>
      <c r="G338" s="39"/>
    </row>
    <row r="339" spans="1:7">
      <c r="A339" s="13" t="s">
        <v>876</v>
      </c>
      <c r="B339" s="13" t="s">
        <v>875</v>
      </c>
      <c r="C339" s="13">
        <v>2013</v>
      </c>
      <c r="D339" s="13" t="s">
        <v>334</v>
      </c>
      <c r="E339" s="13" t="s">
        <v>67</v>
      </c>
      <c r="F339" s="189">
        <v>0.7</v>
      </c>
      <c r="G339" s="39"/>
    </row>
    <row r="340" spans="1:7">
      <c r="A340" s="13" t="s">
        <v>876</v>
      </c>
      <c r="B340" s="13" t="s">
        <v>870</v>
      </c>
      <c r="C340" s="13">
        <v>2014</v>
      </c>
      <c r="D340" s="13" t="s">
        <v>334</v>
      </c>
      <c r="E340" s="13" t="s">
        <v>392</v>
      </c>
      <c r="F340" s="189">
        <v>63.1</v>
      </c>
      <c r="G340" s="39"/>
    </row>
    <row r="341" spans="1:7">
      <c r="A341" s="13" t="s">
        <v>876</v>
      </c>
      <c r="B341" s="13" t="s">
        <v>870</v>
      </c>
      <c r="C341" s="13">
        <v>2014</v>
      </c>
      <c r="D341" s="13" t="s">
        <v>334</v>
      </c>
      <c r="E341" s="13" t="s">
        <v>65</v>
      </c>
      <c r="F341" s="189">
        <v>42.6</v>
      </c>
      <c r="G341" s="39"/>
    </row>
    <row r="342" spans="1:7">
      <c r="A342" s="13" t="s">
        <v>876</v>
      </c>
      <c r="B342" s="13" t="s">
        <v>870</v>
      </c>
      <c r="C342" s="13">
        <v>2014</v>
      </c>
      <c r="D342" s="13" t="s">
        <v>334</v>
      </c>
      <c r="E342" s="13" t="s">
        <v>66</v>
      </c>
      <c r="F342" s="189">
        <v>39.1</v>
      </c>
      <c r="G342" s="39"/>
    </row>
    <row r="343" spans="1:7">
      <c r="A343" s="13" t="s">
        <v>876</v>
      </c>
      <c r="B343" s="13" t="s">
        <v>870</v>
      </c>
      <c r="C343" s="13">
        <v>2014</v>
      </c>
      <c r="D343" s="13" t="s">
        <v>334</v>
      </c>
      <c r="E343" s="13" t="s">
        <v>67</v>
      </c>
      <c r="F343" s="189">
        <v>23.8</v>
      </c>
      <c r="G343" s="39"/>
    </row>
    <row r="344" spans="1:7">
      <c r="A344" s="13" t="s">
        <v>876</v>
      </c>
      <c r="B344" s="13" t="s">
        <v>869</v>
      </c>
      <c r="C344" s="13">
        <v>2014</v>
      </c>
      <c r="D344" s="13" t="s">
        <v>334</v>
      </c>
      <c r="E344" s="13" t="s">
        <v>392</v>
      </c>
      <c r="F344" s="189">
        <v>5</v>
      </c>
      <c r="G344" s="39"/>
    </row>
    <row r="345" spans="1:7">
      <c r="A345" s="13" t="s">
        <v>876</v>
      </c>
      <c r="B345" s="13" t="s">
        <v>869</v>
      </c>
      <c r="C345" s="13">
        <v>2014</v>
      </c>
      <c r="D345" s="13" t="s">
        <v>334</v>
      </c>
      <c r="E345" s="13" t="s">
        <v>65</v>
      </c>
      <c r="F345" s="189">
        <v>5.8</v>
      </c>
      <c r="G345" s="39"/>
    </row>
    <row r="346" spans="1:7">
      <c r="A346" s="13" t="s">
        <v>876</v>
      </c>
      <c r="B346" s="13" t="s">
        <v>869</v>
      </c>
      <c r="C346" s="13">
        <v>2014</v>
      </c>
      <c r="D346" s="13" t="s">
        <v>334</v>
      </c>
      <c r="E346" s="13" t="s">
        <v>66</v>
      </c>
      <c r="F346" s="189">
        <v>3.2</v>
      </c>
      <c r="G346" s="39"/>
    </row>
    <row r="347" spans="1:7">
      <c r="A347" s="13" t="s">
        <v>876</v>
      </c>
      <c r="B347" s="13" t="s">
        <v>869</v>
      </c>
      <c r="C347" s="13">
        <v>2014</v>
      </c>
      <c r="D347" s="13" t="s">
        <v>334</v>
      </c>
      <c r="E347" s="13" t="s">
        <v>67</v>
      </c>
      <c r="F347" s="189">
        <v>0.4</v>
      </c>
      <c r="G347" s="39"/>
    </row>
    <row r="348" spans="1:7">
      <c r="A348" s="13" t="s">
        <v>876</v>
      </c>
      <c r="B348" s="13" t="s">
        <v>868</v>
      </c>
      <c r="C348" s="13">
        <v>2014</v>
      </c>
      <c r="D348" s="13" t="s">
        <v>334</v>
      </c>
      <c r="E348" s="13" t="s">
        <v>392</v>
      </c>
      <c r="F348" s="189">
        <v>5.6</v>
      </c>
      <c r="G348" s="39"/>
    </row>
    <row r="349" spans="1:7">
      <c r="A349" s="13" t="s">
        <v>876</v>
      </c>
      <c r="B349" s="13" t="s">
        <v>868</v>
      </c>
      <c r="C349" s="13">
        <v>2014</v>
      </c>
      <c r="D349" s="13" t="s">
        <v>334</v>
      </c>
      <c r="E349" s="13" t="s">
        <v>65</v>
      </c>
      <c r="F349" s="189">
        <v>2.4</v>
      </c>
      <c r="G349" s="39"/>
    </row>
    <row r="350" spans="1:7">
      <c r="A350" s="13" t="s">
        <v>876</v>
      </c>
      <c r="B350" s="13" t="s">
        <v>868</v>
      </c>
      <c r="C350" s="13">
        <v>2014</v>
      </c>
      <c r="D350" s="13" t="s">
        <v>334</v>
      </c>
      <c r="E350" s="13" t="s">
        <v>66</v>
      </c>
      <c r="F350" s="189">
        <v>2.7</v>
      </c>
      <c r="G350" s="39"/>
    </row>
    <row r="351" spans="1:7">
      <c r="A351" s="13" t="s">
        <v>876</v>
      </c>
      <c r="B351" s="13" t="s">
        <v>868</v>
      </c>
      <c r="C351" s="13">
        <v>2014</v>
      </c>
      <c r="D351" s="13" t="s">
        <v>334</v>
      </c>
      <c r="E351" s="13" t="s">
        <v>67</v>
      </c>
      <c r="F351" s="189">
        <v>1.1000000000000001</v>
      </c>
      <c r="G351" s="39"/>
    </row>
    <row r="352" spans="1:7">
      <c r="A352" s="13" t="s">
        <v>876</v>
      </c>
      <c r="B352" s="13" t="s">
        <v>867</v>
      </c>
      <c r="C352" s="13">
        <v>2014</v>
      </c>
      <c r="D352" s="13" t="s">
        <v>334</v>
      </c>
      <c r="E352" s="13" t="s">
        <v>392</v>
      </c>
      <c r="F352" s="189">
        <v>2.9</v>
      </c>
      <c r="G352" s="39"/>
    </row>
    <row r="353" spans="1:7">
      <c r="A353" s="13" t="s">
        <v>876</v>
      </c>
      <c r="B353" s="13" t="s">
        <v>867</v>
      </c>
      <c r="C353" s="13">
        <v>2014</v>
      </c>
      <c r="D353" s="13" t="s">
        <v>334</v>
      </c>
      <c r="E353" s="13" t="s">
        <v>65</v>
      </c>
      <c r="F353" s="189">
        <v>4.2</v>
      </c>
      <c r="G353" s="39"/>
    </row>
    <row r="354" spans="1:7">
      <c r="A354" s="13" t="s">
        <v>876</v>
      </c>
      <c r="B354" s="13" t="s">
        <v>867</v>
      </c>
      <c r="C354" s="13">
        <v>2014</v>
      </c>
      <c r="D354" s="13" t="s">
        <v>334</v>
      </c>
      <c r="E354" s="13" t="s">
        <v>66</v>
      </c>
      <c r="F354" s="189">
        <v>4.9000000000000004</v>
      </c>
      <c r="G354" s="39"/>
    </row>
    <row r="355" spans="1:7">
      <c r="A355" s="13" t="s">
        <v>876</v>
      </c>
      <c r="B355" s="13" t="s">
        <v>867</v>
      </c>
      <c r="C355" s="13">
        <v>2014</v>
      </c>
      <c r="D355" s="13" t="s">
        <v>334</v>
      </c>
      <c r="E355" s="13" t="s">
        <v>67</v>
      </c>
      <c r="F355" s="189">
        <v>3.9</v>
      </c>
      <c r="G355" s="39"/>
    </row>
    <row r="356" spans="1:7">
      <c r="A356" s="13" t="s">
        <v>876</v>
      </c>
      <c r="B356" s="13" t="s">
        <v>875</v>
      </c>
      <c r="C356" s="13">
        <v>2014</v>
      </c>
      <c r="D356" s="13" t="s">
        <v>334</v>
      </c>
      <c r="E356" s="13" t="s">
        <v>392</v>
      </c>
      <c r="F356" s="189">
        <v>4.0999999999999996</v>
      </c>
      <c r="G356" s="39"/>
    </row>
    <row r="357" spans="1:7">
      <c r="A357" s="13" t="s">
        <v>876</v>
      </c>
      <c r="B357" s="13" t="s">
        <v>875</v>
      </c>
      <c r="C357" s="13">
        <v>2014</v>
      </c>
      <c r="D357" s="13" t="s">
        <v>334</v>
      </c>
      <c r="E357" s="13" t="s">
        <v>65</v>
      </c>
      <c r="F357" s="189">
        <v>3.8</v>
      </c>
      <c r="G357" s="39"/>
    </row>
    <row r="358" spans="1:7">
      <c r="A358" s="13" t="s">
        <v>876</v>
      </c>
      <c r="B358" s="13" t="s">
        <v>875</v>
      </c>
      <c r="C358" s="13">
        <v>2014</v>
      </c>
      <c r="D358" s="13" t="s">
        <v>334</v>
      </c>
      <c r="E358" s="13" t="s">
        <v>66</v>
      </c>
      <c r="F358" s="189">
        <v>3.1</v>
      </c>
      <c r="G358" s="39"/>
    </row>
    <row r="359" spans="1:7">
      <c r="A359" s="13" t="s">
        <v>876</v>
      </c>
      <c r="B359" s="13" t="s">
        <v>875</v>
      </c>
      <c r="C359" s="13">
        <v>2014</v>
      </c>
      <c r="D359" s="13" t="s">
        <v>334</v>
      </c>
      <c r="E359" s="13" t="s">
        <v>67</v>
      </c>
      <c r="F359" s="189">
        <v>2</v>
      </c>
      <c r="G359" s="39"/>
    </row>
    <row r="360" spans="1:7">
      <c r="A360" s="13" t="s">
        <v>876</v>
      </c>
      <c r="B360" s="13" t="s">
        <v>870</v>
      </c>
      <c r="C360" s="13">
        <v>2015</v>
      </c>
      <c r="D360" s="13" t="s">
        <v>334</v>
      </c>
      <c r="E360" s="13" t="s">
        <v>392</v>
      </c>
      <c r="F360" s="24">
        <v>63.3</v>
      </c>
    </row>
    <row r="361" spans="1:7">
      <c r="A361" s="13" t="s">
        <v>876</v>
      </c>
      <c r="B361" s="13" t="s">
        <v>870</v>
      </c>
      <c r="C361" s="13">
        <v>2015</v>
      </c>
      <c r="D361" s="13" t="s">
        <v>334</v>
      </c>
      <c r="E361" s="13" t="s">
        <v>65</v>
      </c>
      <c r="F361" s="24">
        <v>43</v>
      </c>
    </row>
    <row r="362" spans="1:7">
      <c r="A362" s="13" t="s">
        <v>876</v>
      </c>
      <c r="B362" s="13" t="s">
        <v>870</v>
      </c>
      <c r="C362" s="13">
        <v>2015</v>
      </c>
      <c r="D362" s="13" t="s">
        <v>334</v>
      </c>
      <c r="E362" s="13" t="s">
        <v>66</v>
      </c>
      <c r="F362" s="24">
        <v>39.5</v>
      </c>
    </row>
    <row r="363" spans="1:7">
      <c r="A363" s="13" t="s">
        <v>876</v>
      </c>
      <c r="B363" s="13" t="s">
        <v>870</v>
      </c>
      <c r="C363" s="13">
        <v>2015</v>
      </c>
      <c r="D363" s="13" t="s">
        <v>334</v>
      </c>
      <c r="E363" s="13" t="s">
        <v>67</v>
      </c>
      <c r="F363" s="24">
        <v>27.2</v>
      </c>
    </row>
    <row r="364" spans="1:7">
      <c r="A364" s="13" t="s">
        <v>876</v>
      </c>
      <c r="B364" s="13" t="s">
        <v>869</v>
      </c>
      <c r="C364" s="13">
        <v>2015</v>
      </c>
      <c r="D364" s="13" t="s">
        <v>334</v>
      </c>
      <c r="E364" s="13" t="s">
        <v>392</v>
      </c>
      <c r="F364" s="189">
        <v>4.9000000000000004</v>
      </c>
      <c r="G364" s="39"/>
    </row>
    <row r="365" spans="1:7">
      <c r="A365" s="13" t="s">
        <v>876</v>
      </c>
      <c r="B365" s="13" t="s">
        <v>869</v>
      </c>
      <c r="C365" s="13">
        <v>2015</v>
      </c>
      <c r="D365" s="13" t="s">
        <v>334</v>
      </c>
      <c r="E365" s="13" t="s">
        <v>65</v>
      </c>
      <c r="F365" s="24">
        <v>6.1</v>
      </c>
      <c r="G365" s="38"/>
    </row>
    <row r="366" spans="1:7">
      <c r="A366" s="13" t="s">
        <v>876</v>
      </c>
      <c r="B366" s="13" t="s">
        <v>869</v>
      </c>
      <c r="C366" s="13">
        <v>2015</v>
      </c>
      <c r="D366" s="13" t="s">
        <v>334</v>
      </c>
      <c r="E366" s="13" t="s">
        <v>66</v>
      </c>
      <c r="F366" s="24">
        <v>2.9</v>
      </c>
      <c r="G366" s="38"/>
    </row>
    <row r="367" spans="1:7">
      <c r="A367" s="13" t="s">
        <v>876</v>
      </c>
      <c r="B367" s="13" t="s">
        <v>869</v>
      </c>
      <c r="C367" s="13">
        <v>2015</v>
      </c>
      <c r="D367" s="13" t="s">
        <v>334</v>
      </c>
      <c r="E367" s="13" t="s">
        <v>67</v>
      </c>
      <c r="F367" s="24">
        <v>0.7</v>
      </c>
      <c r="G367" s="38"/>
    </row>
    <row r="368" spans="1:7">
      <c r="A368" s="13" t="s">
        <v>876</v>
      </c>
      <c r="B368" s="13" t="s">
        <v>868</v>
      </c>
      <c r="C368" s="13">
        <v>2015</v>
      </c>
      <c r="D368" s="13" t="s">
        <v>334</v>
      </c>
      <c r="E368" s="13" t="s">
        <v>392</v>
      </c>
      <c r="F368" s="189">
        <v>5.5</v>
      </c>
      <c r="G368" s="39"/>
    </row>
    <row r="369" spans="1:11">
      <c r="A369" s="13" t="s">
        <v>876</v>
      </c>
      <c r="B369" s="13" t="s">
        <v>868</v>
      </c>
      <c r="C369" s="13">
        <v>2015</v>
      </c>
      <c r="D369" s="13" t="s">
        <v>334</v>
      </c>
      <c r="E369" s="13" t="s">
        <v>65</v>
      </c>
      <c r="F369" s="189">
        <v>2.6</v>
      </c>
      <c r="G369" s="39"/>
    </row>
    <row r="370" spans="1:11">
      <c r="A370" s="13" t="s">
        <v>876</v>
      </c>
      <c r="B370" s="13" t="s">
        <v>868</v>
      </c>
      <c r="C370" s="13">
        <v>2015</v>
      </c>
      <c r="D370" s="13" t="s">
        <v>334</v>
      </c>
      <c r="E370" s="13" t="s">
        <v>66</v>
      </c>
      <c r="F370" s="189">
        <v>3</v>
      </c>
      <c r="G370" s="39"/>
    </row>
    <row r="371" spans="1:11">
      <c r="A371" s="13" t="s">
        <v>876</v>
      </c>
      <c r="B371" s="13" t="s">
        <v>868</v>
      </c>
      <c r="C371" s="13">
        <v>2015</v>
      </c>
      <c r="D371" s="13" t="s">
        <v>334</v>
      </c>
      <c r="E371" s="13" t="s">
        <v>67</v>
      </c>
      <c r="F371" s="189">
        <v>1.2</v>
      </c>
      <c r="G371" s="39"/>
    </row>
    <row r="372" spans="1:11">
      <c r="A372" s="13" t="s">
        <v>876</v>
      </c>
      <c r="B372" s="13" t="s">
        <v>867</v>
      </c>
      <c r="C372" s="13">
        <v>2015</v>
      </c>
      <c r="D372" s="13" t="s">
        <v>334</v>
      </c>
      <c r="E372" s="13" t="s">
        <v>392</v>
      </c>
      <c r="F372" s="189">
        <v>2.8</v>
      </c>
      <c r="G372" s="39"/>
    </row>
    <row r="373" spans="1:11">
      <c r="A373" s="13" t="s">
        <v>876</v>
      </c>
      <c r="B373" s="13" t="s">
        <v>867</v>
      </c>
      <c r="C373" s="13">
        <v>2015</v>
      </c>
      <c r="D373" s="13" t="s">
        <v>334</v>
      </c>
      <c r="E373" s="13" t="s">
        <v>65</v>
      </c>
      <c r="F373" s="24">
        <v>4</v>
      </c>
      <c r="G373" s="38"/>
    </row>
    <row r="374" spans="1:11">
      <c r="A374" s="13" t="s">
        <v>876</v>
      </c>
      <c r="B374" s="13" t="s">
        <v>867</v>
      </c>
      <c r="C374" s="13">
        <v>2015</v>
      </c>
      <c r="D374" s="13" t="s">
        <v>334</v>
      </c>
      <c r="E374" s="13" t="s">
        <v>66</v>
      </c>
      <c r="F374" s="24">
        <v>3.8</v>
      </c>
      <c r="G374" s="38"/>
    </row>
    <row r="375" spans="1:11">
      <c r="A375" s="13" t="s">
        <v>876</v>
      </c>
      <c r="B375" s="13" t="s">
        <v>867</v>
      </c>
      <c r="C375" s="13">
        <v>2015</v>
      </c>
      <c r="D375" s="13" t="s">
        <v>334</v>
      </c>
      <c r="E375" s="13" t="s">
        <v>67</v>
      </c>
      <c r="F375" s="24">
        <v>4.4000000000000004</v>
      </c>
      <c r="G375" s="38"/>
    </row>
    <row r="376" spans="1:11">
      <c r="A376" s="13" t="s">
        <v>876</v>
      </c>
      <c r="B376" s="13" t="s">
        <v>875</v>
      </c>
      <c r="C376" s="13">
        <v>2015</v>
      </c>
      <c r="D376" s="13" t="s">
        <v>334</v>
      </c>
      <c r="E376" s="13" t="s">
        <v>392</v>
      </c>
      <c r="F376" s="189">
        <v>4.7</v>
      </c>
      <c r="G376" s="39"/>
      <c r="H376" s="39"/>
      <c r="I376" s="39"/>
      <c r="J376" s="39"/>
    </row>
    <row r="377" spans="1:11">
      <c r="A377" s="13" t="s">
        <v>876</v>
      </c>
      <c r="B377" s="13" t="s">
        <v>875</v>
      </c>
      <c r="C377" s="13">
        <v>2015</v>
      </c>
      <c r="D377" s="13" t="s">
        <v>334</v>
      </c>
      <c r="E377" s="13" t="s">
        <v>65</v>
      </c>
      <c r="F377" s="189">
        <v>4.2</v>
      </c>
      <c r="G377" s="39"/>
      <c r="H377" s="39"/>
      <c r="I377" s="39"/>
      <c r="J377" s="39"/>
    </row>
    <row r="378" spans="1:11">
      <c r="A378" s="13" t="s">
        <v>876</v>
      </c>
      <c r="B378" s="13" t="s">
        <v>875</v>
      </c>
      <c r="C378" s="13">
        <v>2015</v>
      </c>
      <c r="D378" s="13" t="s">
        <v>334</v>
      </c>
      <c r="E378" s="13" t="s">
        <v>66</v>
      </c>
      <c r="F378" s="189">
        <v>3.7</v>
      </c>
      <c r="G378" s="39"/>
      <c r="H378" s="39"/>
      <c r="I378" s="39"/>
      <c r="J378" s="39"/>
    </row>
    <row r="379" spans="1:11">
      <c r="A379" s="13" t="s">
        <v>876</v>
      </c>
      <c r="B379" s="13" t="s">
        <v>875</v>
      </c>
      <c r="C379" s="13">
        <v>2015</v>
      </c>
      <c r="D379" s="13" t="s">
        <v>334</v>
      </c>
      <c r="E379" s="13" t="s">
        <v>67</v>
      </c>
      <c r="F379" s="189">
        <v>1.4</v>
      </c>
      <c r="G379" s="39"/>
      <c r="H379" s="39"/>
      <c r="I379" s="39"/>
      <c r="J379" s="39"/>
    </row>
    <row r="380" spans="1:11">
      <c r="A380" s="13" t="s">
        <v>876</v>
      </c>
      <c r="B380" s="13" t="s">
        <v>870</v>
      </c>
      <c r="C380" s="13">
        <v>2016</v>
      </c>
      <c r="D380" s="13" t="s">
        <v>334</v>
      </c>
      <c r="E380" s="13" t="s">
        <v>392</v>
      </c>
      <c r="F380" s="24">
        <v>64.3</v>
      </c>
      <c r="H380" s="38"/>
      <c r="I380" s="38"/>
      <c r="J380" s="38"/>
    </row>
    <row r="381" spans="1:11">
      <c r="A381" s="13" t="s">
        <v>876</v>
      </c>
      <c r="B381" s="13" t="s">
        <v>870</v>
      </c>
      <c r="C381" s="13">
        <v>2016</v>
      </c>
      <c r="D381" s="13" t="s">
        <v>334</v>
      </c>
      <c r="E381" s="13" t="s">
        <v>65</v>
      </c>
      <c r="F381" s="24">
        <v>43.5</v>
      </c>
    </row>
    <row r="382" spans="1:11">
      <c r="A382" s="13" t="s">
        <v>876</v>
      </c>
      <c r="B382" s="13" t="s">
        <v>870</v>
      </c>
      <c r="C382" s="13">
        <v>2016</v>
      </c>
      <c r="D382" s="13" t="s">
        <v>334</v>
      </c>
      <c r="E382" s="13" t="s">
        <v>66</v>
      </c>
      <c r="F382" s="24">
        <v>40</v>
      </c>
    </row>
    <row r="383" spans="1:11">
      <c r="A383" s="13" t="s">
        <v>876</v>
      </c>
      <c r="B383" s="13" t="s">
        <v>870</v>
      </c>
      <c r="C383" s="13">
        <v>2016</v>
      </c>
      <c r="D383" s="13" t="s">
        <v>334</v>
      </c>
      <c r="E383" s="13" t="s">
        <v>67</v>
      </c>
      <c r="F383" s="24">
        <v>25.4</v>
      </c>
    </row>
    <row r="384" spans="1:11">
      <c r="A384" s="13" t="s">
        <v>876</v>
      </c>
      <c r="B384" s="13" t="s">
        <v>869</v>
      </c>
      <c r="C384" s="13">
        <v>2016</v>
      </c>
      <c r="D384" s="13" t="s">
        <v>334</v>
      </c>
      <c r="E384" s="13" t="s">
        <v>392</v>
      </c>
      <c r="F384" s="189">
        <v>4.8</v>
      </c>
      <c r="G384" s="39"/>
      <c r="H384" s="39"/>
      <c r="I384" s="39"/>
      <c r="J384" s="39"/>
      <c r="K384" s="38"/>
    </row>
    <row r="385" spans="1:11">
      <c r="A385" s="13" t="s">
        <v>876</v>
      </c>
      <c r="B385" s="13" t="s">
        <v>869</v>
      </c>
      <c r="C385" s="13">
        <v>2016</v>
      </c>
      <c r="D385" s="13" t="s">
        <v>334</v>
      </c>
      <c r="E385" s="13" t="s">
        <v>65</v>
      </c>
      <c r="F385" s="189">
        <v>6.1</v>
      </c>
      <c r="G385" s="39"/>
      <c r="H385" s="38"/>
      <c r="I385" s="38"/>
      <c r="J385" s="38"/>
      <c r="K385" s="38"/>
    </row>
    <row r="386" spans="1:11">
      <c r="A386" s="13" t="s">
        <v>876</v>
      </c>
      <c r="B386" s="13" t="s">
        <v>869</v>
      </c>
      <c r="C386" s="13">
        <v>2016</v>
      </c>
      <c r="D386" s="13" t="s">
        <v>334</v>
      </c>
      <c r="E386" s="13" t="s">
        <v>66</v>
      </c>
      <c r="F386" s="189">
        <v>3.1</v>
      </c>
      <c r="G386" s="39"/>
      <c r="H386" s="38"/>
      <c r="I386" s="38"/>
      <c r="J386" s="38"/>
      <c r="K386" s="38"/>
    </row>
    <row r="387" spans="1:11">
      <c r="A387" s="13" t="s">
        <v>876</v>
      </c>
      <c r="B387" s="13" t="s">
        <v>869</v>
      </c>
      <c r="C387" s="13">
        <v>2016</v>
      </c>
      <c r="D387" s="13" t="s">
        <v>334</v>
      </c>
      <c r="E387" s="13" t="s">
        <v>67</v>
      </c>
      <c r="F387" s="189">
        <v>0.8</v>
      </c>
      <c r="G387" s="39"/>
      <c r="H387" s="38"/>
      <c r="I387" s="38"/>
      <c r="J387" s="38"/>
      <c r="K387" s="38"/>
    </row>
    <row r="388" spans="1:11">
      <c r="A388" s="13" t="s">
        <v>876</v>
      </c>
      <c r="B388" s="13" t="s">
        <v>868</v>
      </c>
      <c r="C388" s="13">
        <v>2016</v>
      </c>
      <c r="D388" s="13" t="s">
        <v>334</v>
      </c>
      <c r="E388" s="13" t="s">
        <v>392</v>
      </c>
      <c r="F388" s="189">
        <v>5.5</v>
      </c>
      <c r="G388" s="39"/>
      <c r="H388" s="38"/>
      <c r="I388" s="38"/>
      <c r="J388" s="38"/>
      <c r="K388" s="38"/>
    </row>
    <row r="389" spans="1:11">
      <c r="A389" s="13" t="s">
        <v>876</v>
      </c>
      <c r="B389" s="13" t="s">
        <v>868</v>
      </c>
      <c r="C389" s="13">
        <v>2016</v>
      </c>
      <c r="D389" s="13" t="s">
        <v>334</v>
      </c>
      <c r="E389" s="13" t="s">
        <v>65</v>
      </c>
      <c r="F389" s="189">
        <v>2.5</v>
      </c>
      <c r="G389" s="39"/>
    </row>
    <row r="390" spans="1:11">
      <c r="A390" s="13" t="s">
        <v>876</v>
      </c>
      <c r="B390" s="13" t="s">
        <v>868</v>
      </c>
      <c r="C390" s="13">
        <v>2016</v>
      </c>
      <c r="D390" s="13" t="s">
        <v>334</v>
      </c>
      <c r="E390" s="13" t="s">
        <v>66</v>
      </c>
      <c r="F390" s="189">
        <v>2.6</v>
      </c>
      <c r="G390" s="39"/>
    </row>
    <row r="391" spans="1:11">
      <c r="A391" s="13" t="s">
        <v>876</v>
      </c>
      <c r="B391" s="13" t="s">
        <v>868</v>
      </c>
      <c r="C391" s="13">
        <v>2016</v>
      </c>
      <c r="D391" s="13" t="s">
        <v>334</v>
      </c>
      <c r="E391" s="13" t="s">
        <v>67</v>
      </c>
      <c r="F391" s="189">
        <v>1.3</v>
      </c>
      <c r="G391" s="39"/>
    </row>
    <row r="392" spans="1:11">
      <c r="A392" s="13" t="s">
        <v>876</v>
      </c>
      <c r="B392" s="13" t="s">
        <v>867</v>
      </c>
      <c r="C392" s="13">
        <v>2016</v>
      </c>
      <c r="D392" s="13" t="s">
        <v>334</v>
      </c>
      <c r="E392" s="13" t="s">
        <v>392</v>
      </c>
      <c r="F392" s="189">
        <v>2.6</v>
      </c>
      <c r="G392" s="39"/>
    </row>
    <row r="393" spans="1:11">
      <c r="A393" s="13" t="s">
        <v>876</v>
      </c>
      <c r="B393" s="13" t="s">
        <v>867</v>
      </c>
      <c r="C393" s="13">
        <v>2016</v>
      </c>
      <c r="D393" s="13" t="s">
        <v>334</v>
      </c>
      <c r="E393" s="13" t="s">
        <v>65</v>
      </c>
      <c r="F393" s="189">
        <v>3.8</v>
      </c>
      <c r="G393" s="39"/>
    </row>
    <row r="394" spans="1:11">
      <c r="A394" s="13" t="s">
        <v>876</v>
      </c>
      <c r="B394" s="13" t="s">
        <v>867</v>
      </c>
      <c r="C394" s="13">
        <v>2016</v>
      </c>
      <c r="D394" s="13" t="s">
        <v>334</v>
      </c>
      <c r="E394" s="13" t="s">
        <v>66</v>
      </c>
      <c r="F394" s="189">
        <v>4</v>
      </c>
      <c r="G394" s="39"/>
    </row>
    <row r="395" spans="1:11">
      <c r="A395" s="13" t="s">
        <v>876</v>
      </c>
      <c r="B395" s="13" t="s">
        <v>867</v>
      </c>
      <c r="C395" s="13">
        <v>2016</v>
      </c>
      <c r="D395" s="13" t="s">
        <v>334</v>
      </c>
      <c r="E395" s="13" t="s">
        <v>67</v>
      </c>
      <c r="F395" s="189">
        <v>4</v>
      </c>
      <c r="G395" s="39"/>
    </row>
    <row r="396" spans="1:11">
      <c r="A396" s="13" t="s">
        <v>876</v>
      </c>
      <c r="B396" s="13" t="s">
        <v>875</v>
      </c>
      <c r="C396" s="13">
        <v>2016</v>
      </c>
      <c r="D396" s="13" t="s">
        <v>334</v>
      </c>
      <c r="E396" s="13" t="s">
        <v>392</v>
      </c>
      <c r="F396" s="189">
        <v>5.0999999999999996</v>
      </c>
      <c r="G396" s="39"/>
    </row>
    <row r="397" spans="1:11">
      <c r="A397" s="13" t="s">
        <v>876</v>
      </c>
      <c r="B397" s="13" t="s">
        <v>875</v>
      </c>
      <c r="C397" s="13">
        <v>2016</v>
      </c>
      <c r="D397" s="13" t="s">
        <v>334</v>
      </c>
      <c r="E397" s="13" t="s">
        <v>65</v>
      </c>
      <c r="F397" s="189">
        <v>4.5</v>
      </c>
      <c r="G397" s="39"/>
    </row>
    <row r="398" spans="1:11">
      <c r="A398" s="13" t="s">
        <v>876</v>
      </c>
      <c r="B398" s="13" t="s">
        <v>875</v>
      </c>
      <c r="C398" s="13">
        <v>2016</v>
      </c>
      <c r="D398" s="13" t="s">
        <v>334</v>
      </c>
      <c r="E398" s="13" t="s">
        <v>66</v>
      </c>
      <c r="F398" s="189">
        <v>4.0999999999999996</v>
      </c>
      <c r="G398" s="39"/>
    </row>
    <row r="399" spans="1:11">
      <c r="A399" s="13" t="s">
        <v>876</v>
      </c>
      <c r="B399" s="13" t="s">
        <v>875</v>
      </c>
      <c r="C399" s="13">
        <v>2016</v>
      </c>
      <c r="D399" s="13" t="s">
        <v>334</v>
      </c>
      <c r="E399" s="13" t="s">
        <v>67</v>
      </c>
      <c r="F399" s="189">
        <v>2.4</v>
      </c>
      <c r="G399" s="39"/>
    </row>
    <row r="400" spans="1:11">
      <c r="A400" s="13" t="s">
        <v>876</v>
      </c>
      <c r="B400" s="13" t="s">
        <v>870</v>
      </c>
      <c r="C400" s="13">
        <v>2017</v>
      </c>
      <c r="D400" s="13" t="s">
        <v>334</v>
      </c>
      <c r="E400" s="13" t="s">
        <v>392</v>
      </c>
      <c r="F400" s="24">
        <v>64.599999999999994</v>
      </c>
    </row>
    <row r="401" spans="1:7">
      <c r="A401" s="13" t="s">
        <v>876</v>
      </c>
      <c r="B401" s="13" t="s">
        <v>870</v>
      </c>
      <c r="C401" s="13">
        <v>2017</v>
      </c>
      <c r="D401" s="13" t="s">
        <v>334</v>
      </c>
      <c r="E401" s="13" t="s">
        <v>65</v>
      </c>
      <c r="F401" s="24">
        <v>44.5</v>
      </c>
    </row>
    <row r="402" spans="1:7">
      <c r="A402" s="13" t="s">
        <v>876</v>
      </c>
      <c r="B402" s="13" t="s">
        <v>870</v>
      </c>
      <c r="C402" s="13">
        <v>2017</v>
      </c>
      <c r="D402" s="13" t="s">
        <v>334</v>
      </c>
      <c r="E402" s="13" t="s">
        <v>66</v>
      </c>
      <c r="F402" s="24">
        <v>39</v>
      </c>
    </row>
    <row r="403" spans="1:7">
      <c r="A403" s="13" t="s">
        <v>876</v>
      </c>
      <c r="B403" s="13" t="s">
        <v>870</v>
      </c>
      <c r="C403" s="13">
        <v>2017</v>
      </c>
      <c r="D403" s="13" t="s">
        <v>334</v>
      </c>
      <c r="E403" s="13" t="s">
        <v>67</v>
      </c>
      <c r="F403" s="24">
        <v>25.9</v>
      </c>
    </row>
    <row r="404" spans="1:7">
      <c r="A404" s="13" t="s">
        <v>876</v>
      </c>
      <c r="B404" s="13" t="s">
        <v>869</v>
      </c>
      <c r="C404" s="13">
        <v>2017</v>
      </c>
      <c r="D404" s="13" t="s">
        <v>334</v>
      </c>
      <c r="E404" s="13" t="s">
        <v>392</v>
      </c>
      <c r="F404" s="24">
        <v>4.5999999999999996</v>
      </c>
    </row>
    <row r="405" spans="1:7">
      <c r="A405" s="13" t="s">
        <v>876</v>
      </c>
      <c r="B405" s="13" t="s">
        <v>869</v>
      </c>
      <c r="C405" s="13">
        <v>2017</v>
      </c>
      <c r="D405" s="13" t="s">
        <v>334</v>
      </c>
      <c r="E405" s="13" t="s">
        <v>65</v>
      </c>
      <c r="F405" s="24">
        <v>6.1</v>
      </c>
    </row>
    <row r="406" spans="1:7">
      <c r="A406" s="13" t="s">
        <v>876</v>
      </c>
      <c r="B406" s="13" t="s">
        <v>869</v>
      </c>
      <c r="C406" s="13">
        <v>2017</v>
      </c>
      <c r="D406" s="13" t="s">
        <v>334</v>
      </c>
      <c r="E406" s="13" t="s">
        <v>66</v>
      </c>
      <c r="F406" s="24">
        <v>3.2</v>
      </c>
    </row>
    <row r="407" spans="1:7">
      <c r="A407" s="13" t="s">
        <v>876</v>
      </c>
      <c r="B407" s="13" t="s">
        <v>869</v>
      </c>
      <c r="C407" s="13">
        <v>2017</v>
      </c>
      <c r="D407" s="13" t="s">
        <v>334</v>
      </c>
      <c r="E407" s="13" t="s">
        <v>67</v>
      </c>
      <c r="F407" s="24">
        <v>0.7</v>
      </c>
    </row>
    <row r="408" spans="1:7">
      <c r="A408" s="13" t="s">
        <v>876</v>
      </c>
      <c r="B408" s="13" t="s">
        <v>868</v>
      </c>
      <c r="C408" s="13">
        <v>2017</v>
      </c>
      <c r="D408" s="13" t="s">
        <v>334</v>
      </c>
      <c r="E408" s="13" t="s">
        <v>392</v>
      </c>
      <c r="F408" s="24">
        <v>5.3</v>
      </c>
    </row>
    <row r="409" spans="1:7">
      <c r="A409" s="13" t="s">
        <v>876</v>
      </c>
      <c r="B409" s="13" t="s">
        <v>868</v>
      </c>
      <c r="C409" s="13">
        <v>2017</v>
      </c>
      <c r="D409" s="13" t="s">
        <v>334</v>
      </c>
      <c r="E409" s="13" t="s">
        <v>65</v>
      </c>
      <c r="F409" s="24">
        <v>2.2999999999999998</v>
      </c>
    </row>
    <row r="410" spans="1:7">
      <c r="A410" s="13" t="s">
        <v>876</v>
      </c>
      <c r="B410" s="13" t="s">
        <v>868</v>
      </c>
      <c r="C410" s="13">
        <v>2017</v>
      </c>
      <c r="D410" s="13" t="s">
        <v>334</v>
      </c>
      <c r="E410" s="13" t="s">
        <v>66</v>
      </c>
      <c r="F410" s="24">
        <v>2.8</v>
      </c>
    </row>
    <row r="411" spans="1:7">
      <c r="A411" s="13" t="s">
        <v>876</v>
      </c>
      <c r="B411" s="13" t="s">
        <v>868</v>
      </c>
      <c r="C411" s="13">
        <v>2017</v>
      </c>
      <c r="D411" s="13" t="s">
        <v>334</v>
      </c>
      <c r="E411" s="13" t="s">
        <v>67</v>
      </c>
      <c r="F411" s="24">
        <v>1.1000000000000001</v>
      </c>
    </row>
    <row r="412" spans="1:7">
      <c r="A412" s="13" t="s">
        <v>876</v>
      </c>
      <c r="B412" s="13" t="s">
        <v>867</v>
      </c>
      <c r="C412" s="13">
        <v>2017</v>
      </c>
      <c r="D412" s="13" t="s">
        <v>334</v>
      </c>
      <c r="E412" s="13" t="s">
        <v>392</v>
      </c>
      <c r="F412" s="24">
        <v>2.5</v>
      </c>
      <c r="G412" s="188"/>
    </row>
    <row r="413" spans="1:7">
      <c r="A413" s="13" t="s">
        <v>876</v>
      </c>
      <c r="B413" s="13" t="s">
        <v>867</v>
      </c>
      <c r="C413" s="13">
        <v>2017</v>
      </c>
      <c r="D413" s="13" t="s">
        <v>334</v>
      </c>
      <c r="E413" s="13" t="s">
        <v>65</v>
      </c>
      <c r="F413" s="24">
        <v>3.6</v>
      </c>
      <c r="G413" s="188"/>
    </row>
    <row r="414" spans="1:7">
      <c r="A414" s="13" t="s">
        <v>876</v>
      </c>
      <c r="B414" s="13" t="s">
        <v>867</v>
      </c>
      <c r="C414" s="13">
        <v>2017</v>
      </c>
      <c r="D414" s="13" t="s">
        <v>334</v>
      </c>
      <c r="E414" s="13" t="s">
        <v>66</v>
      </c>
      <c r="F414" s="24">
        <v>3.8</v>
      </c>
      <c r="G414" s="188"/>
    </row>
    <row r="415" spans="1:7">
      <c r="A415" s="13" t="s">
        <v>876</v>
      </c>
      <c r="B415" s="13" t="s">
        <v>867</v>
      </c>
      <c r="C415" s="13">
        <v>2017</v>
      </c>
      <c r="D415" s="13" t="s">
        <v>334</v>
      </c>
      <c r="E415" s="13" t="s">
        <v>67</v>
      </c>
      <c r="F415" s="24">
        <v>4.5</v>
      </c>
      <c r="G415" s="188"/>
    </row>
    <row r="416" spans="1:7">
      <c r="A416" s="13" t="s">
        <v>876</v>
      </c>
      <c r="B416" s="13" t="s">
        <v>875</v>
      </c>
      <c r="C416" s="13">
        <v>2017</v>
      </c>
      <c r="D416" s="13" t="s">
        <v>334</v>
      </c>
      <c r="E416" s="13" t="s">
        <v>392</v>
      </c>
      <c r="F416" s="24">
        <v>5.2</v>
      </c>
      <c r="G416" s="188"/>
    </row>
    <row r="417" spans="1:7">
      <c r="A417" s="13" t="s">
        <v>876</v>
      </c>
      <c r="B417" s="13" t="s">
        <v>875</v>
      </c>
      <c r="C417" s="13">
        <v>2017</v>
      </c>
      <c r="D417" s="13" t="s">
        <v>334</v>
      </c>
      <c r="E417" s="13" t="s">
        <v>65</v>
      </c>
      <c r="F417" s="24">
        <v>4.5999999999999996</v>
      </c>
      <c r="G417" s="188"/>
    </row>
    <row r="418" spans="1:7">
      <c r="A418" s="13" t="s">
        <v>876</v>
      </c>
      <c r="B418" s="13" t="s">
        <v>875</v>
      </c>
      <c r="C418" s="13">
        <v>2017</v>
      </c>
      <c r="D418" s="13" t="s">
        <v>334</v>
      </c>
      <c r="E418" s="13" t="s">
        <v>66</v>
      </c>
      <c r="F418" s="24">
        <v>4.9000000000000004</v>
      </c>
      <c r="G418" s="188"/>
    </row>
    <row r="419" spans="1:7">
      <c r="A419" s="13" t="s">
        <v>876</v>
      </c>
      <c r="B419" s="13" t="s">
        <v>875</v>
      </c>
      <c r="C419" s="13">
        <v>2017</v>
      </c>
      <c r="D419" s="13" t="s">
        <v>334</v>
      </c>
      <c r="E419" s="13" t="s">
        <v>67</v>
      </c>
      <c r="F419" s="24">
        <v>3.9</v>
      </c>
      <c r="G419" s="188"/>
    </row>
    <row r="420" spans="1:7">
      <c r="A420" s="13" t="s">
        <v>876</v>
      </c>
      <c r="B420" s="13" t="s">
        <v>870</v>
      </c>
      <c r="C420" s="13">
        <v>2018</v>
      </c>
      <c r="D420" s="13" t="s">
        <v>334</v>
      </c>
      <c r="E420" s="13" t="s">
        <v>392</v>
      </c>
      <c r="F420" s="24">
        <v>65</v>
      </c>
    </row>
    <row r="421" spans="1:7">
      <c r="A421" s="13" t="s">
        <v>876</v>
      </c>
      <c r="B421" s="13" t="s">
        <v>870</v>
      </c>
      <c r="C421" s="13">
        <v>2018</v>
      </c>
      <c r="D421" s="13" t="s">
        <v>334</v>
      </c>
      <c r="E421" s="13" t="s">
        <v>65</v>
      </c>
      <c r="F421" s="24">
        <v>44.9</v>
      </c>
    </row>
    <row r="422" spans="1:7">
      <c r="A422" s="13" t="s">
        <v>876</v>
      </c>
      <c r="B422" s="13" t="s">
        <v>870</v>
      </c>
      <c r="C422" s="13">
        <v>2018</v>
      </c>
      <c r="D422" s="13" t="s">
        <v>334</v>
      </c>
      <c r="E422" s="13" t="s">
        <v>66</v>
      </c>
      <c r="F422" s="24">
        <v>38.700000000000003</v>
      </c>
    </row>
    <row r="423" spans="1:7">
      <c r="A423" s="13" t="s">
        <v>876</v>
      </c>
      <c r="B423" s="13" t="s">
        <v>870</v>
      </c>
      <c r="C423" s="13">
        <v>2018</v>
      </c>
      <c r="D423" s="13" t="s">
        <v>334</v>
      </c>
      <c r="E423" s="13" t="s">
        <v>67</v>
      </c>
      <c r="F423" s="24">
        <v>27.6</v>
      </c>
    </row>
    <row r="424" spans="1:7">
      <c r="A424" s="13" t="s">
        <v>876</v>
      </c>
      <c r="B424" s="13" t="s">
        <v>869</v>
      </c>
      <c r="C424" s="13">
        <v>2018</v>
      </c>
      <c r="D424" s="13" t="s">
        <v>334</v>
      </c>
      <c r="E424" s="13" t="s">
        <v>392</v>
      </c>
      <c r="F424" s="24">
        <v>4.5</v>
      </c>
    </row>
    <row r="425" spans="1:7">
      <c r="A425" s="13" t="s">
        <v>876</v>
      </c>
      <c r="B425" s="13" t="s">
        <v>869</v>
      </c>
      <c r="C425" s="13">
        <v>2018</v>
      </c>
      <c r="D425" s="13" t="s">
        <v>334</v>
      </c>
      <c r="E425" s="13" t="s">
        <v>65</v>
      </c>
      <c r="F425" s="24">
        <v>5.8</v>
      </c>
    </row>
    <row r="426" spans="1:7">
      <c r="A426" s="13" t="s">
        <v>876</v>
      </c>
      <c r="B426" s="13" t="s">
        <v>869</v>
      </c>
      <c r="C426" s="13">
        <v>2018</v>
      </c>
      <c r="D426" s="13" t="s">
        <v>334</v>
      </c>
      <c r="E426" s="13" t="s">
        <v>66</v>
      </c>
      <c r="F426" s="24">
        <v>3.6</v>
      </c>
    </row>
    <row r="427" spans="1:7">
      <c r="A427" s="13" t="s">
        <v>876</v>
      </c>
      <c r="B427" s="13" t="s">
        <v>869</v>
      </c>
      <c r="C427" s="13">
        <v>2018</v>
      </c>
      <c r="D427" s="13" t="s">
        <v>334</v>
      </c>
      <c r="E427" s="13" t="s">
        <v>67</v>
      </c>
      <c r="F427" s="24">
        <v>0.7</v>
      </c>
    </row>
    <row r="428" spans="1:7">
      <c r="A428" s="13" t="s">
        <v>876</v>
      </c>
      <c r="B428" s="13" t="s">
        <v>868</v>
      </c>
      <c r="C428" s="13">
        <v>2018</v>
      </c>
      <c r="D428" s="13" t="s">
        <v>334</v>
      </c>
      <c r="E428" s="13" t="s">
        <v>392</v>
      </c>
      <c r="F428" s="24">
        <v>5.4</v>
      </c>
    </row>
    <row r="429" spans="1:7">
      <c r="A429" s="13" t="s">
        <v>876</v>
      </c>
      <c r="B429" s="13" t="s">
        <v>868</v>
      </c>
      <c r="C429" s="13">
        <v>2018</v>
      </c>
      <c r="D429" s="13" t="s">
        <v>334</v>
      </c>
      <c r="E429" s="13" t="s">
        <v>65</v>
      </c>
      <c r="F429" s="24">
        <v>2.4</v>
      </c>
    </row>
    <row r="430" spans="1:7">
      <c r="A430" s="13" t="s">
        <v>876</v>
      </c>
      <c r="B430" s="13" t="s">
        <v>868</v>
      </c>
      <c r="C430" s="13">
        <v>2018</v>
      </c>
      <c r="D430" s="13" t="s">
        <v>334</v>
      </c>
      <c r="E430" s="13" t="s">
        <v>66</v>
      </c>
      <c r="F430" s="24">
        <v>2.2999999999999998</v>
      </c>
    </row>
    <row r="431" spans="1:7">
      <c r="A431" s="13" t="s">
        <v>876</v>
      </c>
      <c r="B431" s="13" t="s">
        <v>868</v>
      </c>
      <c r="C431" s="13">
        <v>2018</v>
      </c>
      <c r="D431" s="13" t="s">
        <v>334</v>
      </c>
      <c r="E431" s="13" t="s">
        <v>67</v>
      </c>
      <c r="F431" s="24">
        <v>1.5</v>
      </c>
    </row>
    <row r="432" spans="1:7">
      <c r="A432" s="13" t="s">
        <v>876</v>
      </c>
      <c r="B432" s="13" t="s">
        <v>867</v>
      </c>
      <c r="C432" s="13">
        <v>2018</v>
      </c>
      <c r="D432" s="13" t="s">
        <v>334</v>
      </c>
      <c r="E432" s="13" t="s">
        <v>392</v>
      </c>
      <c r="F432" s="24">
        <v>2.2999999999999998</v>
      </c>
    </row>
    <row r="433" spans="1:6">
      <c r="A433" s="13" t="s">
        <v>876</v>
      </c>
      <c r="B433" s="13" t="s">
        <v>867</v>
      </c>
      <c r="C433" s="13">
        <v>2018</v>
      </c>
      <c r="D433" s="13" t="s">
        <v>334</v>
      </c>
      <c r="E433" s="13" t="s">
        <v>65</v>
      </c>
      <c r="F433" s="24">
        <v>3.4</v>
      </c>
    </row>
    <row r="434" spans="1:6">
      <c r="A434" s="13" t="s">
        <v>876</v>
      </c>
      <c r="B434" s="13" t="s">
        <v>867</v>
      </c>
      <c r="C434" s="13">
        <v>2018</v>
      </c>
      <c r="D434" s="13" t="s">
        <v>334</v>
      </c>
      <c r="E434" s="13" t="s">
        <v>66</v>
      </c>
      <c r="F434" s="24">
        <v>3.6</v>
      </c>
    </row>
    <row r="435" spans="1:6">
      <c r="A435" s="13" t="s">
        <v>876</v>
      </c>
      <c r="B435" s="13" t="s">
        <v>867</v>
      </c>
      <c r="C435" s="13">
        <v>2018</v>
      </c>
      <c r="D435" s="13" t="s">
        <v>334</v>
      </c>
      <c r="E435" s="13" t="s">
        <v>67</v>
      </c>
      <c r="F435" s="24">
        <v>3.9</v>
      </c>
    </row>
    <row r="436" spans="1:6">
      <c r="A436" s="13" t="s">
        <v>876</v>
      </c>
      <c r="B436" s="13" t="s">
        <v>875</v>
      </c>
      <c r="C436" s="13">
        <v>2018</v>
      </c>
      <c r="D436" s="13" t="s">
        <v>334</v>
      </c>
      <c r="E436" s="13" t="s">
        <v>392</v>
      </c>
      <c r="F436" s="24">
        <v>6.1</v>
      </c>
    </row>
    <row r="437" spans="1:6">
      <c r="A437" s="13" t="s">
        <v>876</v>
      </c>
      <c r="B437" s="13" t="s">
        <v>875</v>
      </c>
      <c r="C437" s="13">
        <v>2018</v>
      </c>
      <c r="D437" s="13" t="s">
        <v>334</v>
      </c>
      <c r="E437" s="13" t="s">
        <v>65</v>
      </c>
      <c r="F437" s="24">
        <v>5.9</v>
      </c>
    </row>
    <row r="438" spans="1:6">
      <c r="A438" s="13" t="s">
        <v>876</v>
      </c>
      <c r="B438" s="13" t="s">
        <v>875</v>
      </c>
      <c r="C438" s="13">
        <v>2018</v>
      </c>
      <c r="D438" s="13" t="s">
        <v>334</v>
      </c>
      <c r="E438" s="13" t="s">
        <v>66</v>
      </c>
      <c r="F438" s="24">
        <v>4.5999999999999996</v>
      </c>
    </row>
    <row r="439" spans="1:6">
      <c r="A439" s="13" t="s">
        <v>876</v>
      </c>
      <c r="B439" s="13" t="s">
        <v>875</v>
      </c>
      <c r="C439" s="13">
        <v>2018</v>
      </c>
      <c r="D439" s="13" t="s">
        <v>334</v>
      </c>
      <c r="E439" s="13" t="s">
        <v>67</v>
      </c>
      <c r="F439" s="24">
        <v>3.1</v>
      </c>
    </row>
    <row r="440" spans="1:6">
      <c r="A440" s="13" t="s">
        <v>876</v>
      </c>
      <c r="B440" s="13" t="s">
        <v>870</v>
      </c>
      <c r="C440" s="13">
        <v>2019</v>
      </c>
      <c r="D440" s="13" t="s">
        <v>334</v>
      </c>
      <c r="E440" s="13" t="s">
        <v>392</v>
      </c>
      <c r="F440" s="24">
        <v>65.099999999999994</v>
      </c>
    </row>
    <row r="441" spans="1:6">
      <c r="A441" s="13" t="s">
        <v>876</v>
      </c>
      <c r="B441" s="13" t="s">
        <v>870</v>
      </c>
      <c r="C441" s="13">
        <v>2019</v>
      </c>
      <c r="D441" s="13" t="s">
        <v>334</v>
      </c>
      <c r="E441" s="13" t="s">
        <v>65</v>
      </c>
      <c r="F441" s="24">
        <v>45.3</v>
      </c>
    </row>
    <row r="442" spans="1:6">
      <c r="A442" s="13" t="s">
        <v>876</v>
      </c>
      <c r="B442" s="13" t="s">
        <v>870</v>
      </c>
      <c r="C442" s="13">
        <v>2019</v>
      </c>
      <c r="D442" s="13" t="s">
        <v>334</v>
      </c>
      <c r="E442" s="13" t="s">
        <v>66</v>
      </c>
      <c r="F442" s="24">
        <v>37</v>
      </c>
    </row>
    <row r="443" spans="1:6">
      <c r="A443" s="13" t="s">
        <v>876</v>
      </c>
      <c r="B443" s="13" t="s">
        <v>870</v>
      </c>
      <c r="C443" s="13">
        <v>2019</v>
      </c>
      <c r="D443" s="13" t="s">
        <v>334</v>
      </c>
      <c r="E443" s="13" t="s">
        <v>67</v>
      </c>
      <c r="F443" s="24">
        <v>27.7</v>
      </c>
    </row>
    <row r="444" spans="1:6">
      <c r="A444" s="13" t="s">
        <v>876</v>
      </c>
      <c r="B444" s="13" t="s">
        <v>869</v>
      </c>
      <c r="C444" s="13">
        <v>2019</v>
      </c>
      <c r="D444" s="13" t="s">
        <v>334</v>
      </c>
      <c r="E444" s="13" t="s">
        <v>392</v>
      </c>
      <c r="F444" s="24">
        <v>4.5</v>
      </c>
    </row>
    <row r="445" spans="1:6">
      <c r="A445" s="13" t="s">
        <v>876</v>
      </c>
      <c r="B445" s="13" t="s">
        <v>869</v>
      </c>
      <c r="C445" s="13">
        <v>2019</v>
      </c>
      <c r="D445" s="13" t="s">
        <v>334</v>
      </c>
      <c r="E445" s="13" t="s">
        <v>65</v>
      </c>
      <c r="F445" s="24">
        <v>5.6</v>
      </c>
    </row>
    <row r="446" spans="1:6">
      <c r="A446" s="13" t="s">
        <v>876</v>
      </c>
      <c r="B446" s="13" t="s">
        <v>869</v>
      </c>
      <c r="C446" s="13">
        <v>2019</v>
      </c>
      <c r="D446" s="13" t="s">
        <v>334</v>
      </c>
      <c r="E446" s="13" t="s">
        <v>66</v>
      </c>
      <c r="F446" s="24">
        <v>3.1</v>
      </c>
    </row>
    <row r="447" spans="1:6">
      <c r="A447" s="13" t="s">
        <v>876</v>
      </c>
      <c r="B447" s="13" t="s">
        <v>869</v>
      </c>
      <c r="C447" s="13">
        <v>2019</v>
      </c>
      <c r="D447" s="13" t="s">
        <v>334</v>
      </c>
      <c r="E447" s="13" t="s">
        <v>67</v>
      </c>
      <c r="F447" s="24">
        <v>0.6</v>
      </c>
    </row>
    <row r="448" spans="1:6">
      <c r="A448" s="13" t="s">
        <v>876</v>
      </c>
      <c r="B448" s="13" t="s">
        <v>868</v>
      </c>
      <c r="C448" s="13">
        <v>2019</v>
      </c>
      <c r="D448" s="13" t="s">
        <v>334</v>
      </c>
      <c r="E448" s="13" t="s">
        <v>392</v>
      </c>
      <c r="F448" s="24">
        <v>5.2</v>
      </c>
    </row>
    <row r="449" spans="1:6">
      <c r="A449" s="13" t="s">
        <v>876</v>
      </c>
      <c r="B449" s="13" t="s">
        <v>868</v>
      </c>
      <c r="C449" s="13">
        <v>2019</v>
      </c>
      <c r="D449" s="13" t="s">
        <v>334</v>
      </c>
      <c r="E449" s="13" t="s">
        <v>65</v>
      </c>
      <c r="F449" s="24">
        <v>2.5</v>
      </c>
    </row>
    <row r="450" spans="1:6">
      <c r="A450" s="13" t="s">
        <v>876</v>
      </c>
      <c r="B450" s="13" t="s">
        <v>868</v>
      </c>
      <c r="C450" s="13">
        <v>2019</v>
      </c>
      <c r="D450" s="13" t="s">
        <v>334</v>
      </c>
      <c r="E450" s="13" t="s">
        <v>66</v>
      </c>
      <c r="F450" s="24">
        <v>2.4</v>
      </c>
    </row>
    <row r="451" spans="1:6">
      <c r="A451" s="13" t="s">
        <v>876</v>
      </c>
      <c r="B451" s="13" t="s">
        <v>868</v>
      </c>
      <c r="C451" s="13">
        <v>2019</v>
      </c>
      <c r="D451" s="13" t="s">
        <v>334</v>
      </c>
      <c r="E451" s="13" t="s">
        <v>67</v>
      </c>
      <c r="F451" s="24">
        <v>1.2</v>
      </c>
    </row>
    <row r="452" spans="1:6">
      <c r="A452" s="13" t="s">
        <v>876</v>
      </c>
      <c r="B452" s="13" t="s">
        <v>867</v>
      </c>
      <c r="C452" s="13">
        <v>2019</v>
      </c>
      <c r="D452" s="13" t="s">
        <v>334</v>
      </c>
      <c r="E452" s="13" t="s">
        <v>392</v>
      </c>
      <c r="F452" s="24">
        <v>2.2000000000000002</v>
      </c>
    </row>
    <row r="453" spans="1:6">
      <c r="A453" s="13" t="s">
        <v>876</v>
      </c>
      <c r="B453" s="13" t="s">
        <v>867</v>
      </c>
      <c r="C453" s="13">
        <v>2019</v>
      </c>
      <c r="D453" s="13" t="s">
        <v>334</v>
      </c>
      <c r="E453" s="13" t="s">
        <v>65</v>
      </c>
      <c r="F453" s="24">
        <v>3.3</v>
      </c>
    </row>
    <row r="454" spans="1:6">
      <c r="A454" s="13" t="s">
        <v>876</v>
      </c>
      <c r="B454" s="13" t="s">
        <v>867</v>
      </c>
      <c r="C454" s="13">
        <v>2019</v>
      </c>
      <c r="D454" s="13" t="s">
        <v>334</v>
      </c>
      <c r="E454" s="13" t="s">
        <v>66</v>
      </c>
      <c r="F454" s="24">
        <v>3.5</v>
      </c>
    </row>
    <row r="455" spans="1:6">
      <c r="A455" s="13" t="s">
        <v>876</v>
      </c>
      <c r="B455" s="13" t="s">
        <v>867</v>
      </c>
      <c r="C455" s="13">
        <v>2019</v>
      </c>
      <c r="D455" s="13" t="s">
        <v>334</v>
      </c>
      <c r="E455" s="13" t="s">
        <v>67</v>
      </c>
      <c r="F455" s="24">
        <v>4</v>
      </c>
    </row>
    <row r="456" spans="1:6">
      <c r="A456" s="13" t="s">
        <v>876</v>
      </c>
      <c r="B456" s="13" t="s">
        <v>875</v>
      </c>
      <c r="C456" s="13">
        <v>2019</v>
      </c>
      <c r="D456" s="13" t="s">
        <v>334</v>
      </c>
      <c r="E456" s="13" t="s">
        <v>392</v>
      </c>
      <c r="F456" s="24">
        <v>6.9</v>
      </c>
    </row>
    <row r="457" spans="1:6">
      <c r="A457" s="13" t="s">
        <v>876</v>
      </c>
      <c r="B457" s="13" t="s">
        <v>875</v>
      </c>
      <c r="C457" s="13">
        <v>2019</v>
      </c>
      <c r="D457" s="13" t="s">
        <v>334</v>
      </c>
      <c r="E457" s="13" t="s">
        <v>65</v>
      </c>
      <c r="F457" s="24">
        <v>6.2</v>
      </c>
    </row>
    <row r="458" spans="1:6">
      <c r="A458" s="13" t="s">
        <v>876</v>
      </c>
      <c r="B458" s="13" t="s">
        <v>875</v>
      </c>
      <c r="C458" s="13">
        <v>2019</v>
      </c>
      <c r="D458" s="13" t="s">
        <v>334</v>
      </c>
      <c r="E458" s="13" t="s">
        <v>66</v>
      </c>
      <c r="F458" s="24">
        <v>4.9000000000000004</v>
      </c>
    </row>
    <row r="459" spans="1:6">
      <c r="A459" s="13" t="s">
        <v>876</v>
      </c>
      <c r="B459" s="13" t="s">
        <v>875</v>
      </c>
      <c r="C459" s="13">
        <v>2019</v>
      </c>
      <c r="D459" s="13" t="s">
        <v>334</v>
      </c>
      <c r="E459" s="13" t="s">
        <v>67</v>
      </c>
      <c r="F459" s="24">
        <v>3.4</v>
      </c>
    </row>
  </sheetData>
  <mergeCells count="2">
    <mergeCell ref="A1:D1"/>
    <mergeCell ref="A2:D2"/>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186"/>
  <sheetViews>
    <sheetView topLeftCell="A143" workbookViewId="0">
      <selection activeCell="B116" sqref="B116"/>
    </sheetView>
  </sheetViews>
  <sheetFormatPr defaultRowHeight="15"/>
  <cols>
    <col min="1" max="1" width="59.28515625" customWidth="1"/>
    <col min="2" max="2" width="23" customWidth="1"/>
    <col min="4" max="4" width="24.7109375" customWidth="1"/>
    <col min="5" max="5" width="17.7109375" customWidth="1"/>
    <col min="6" max="6" width="22.140625" customWidth="1"/>
  </cols>
  <sheetData>
    <row r="1" spans="1:11" ht="30.75" customHeight="1">
      <c r="A1" s="197" t="s">
        <v>881</v>
      </c>
      <c r="B1" s="197"/>
      <c r="C1" s="197"/>
      <c r="D1" s="197"/>
    </row>
    <row r="2" spans="1:11">
      <c r="A2" s="197" t="s">
        <v>873</v>
      </c>
      <c r="B2" s="197"/>
      <c r="C2" s="197"/>
      <c r="D2" s="197"/>
    </row>
    <row r="4" spans="1:11">
      <c r="A4" s="19" t="s">
        <v>4</v>
      </c>
      <c r="B4" s="19" t="s">
        <v>880</v>
      </c>
      <c r="C4" s="19" t="s">
        <v>92</v>
      </c>
      <c r="D4" s="19" t="s">
        <v>879</v>
      </c>
      <c r="E4" s="19" t="s">
        <v>6</v>
      </c>
      <c r="F4" s="19" t="s">
        <v>7</v>
      </c>
      <c r="G4" s="19" t="s">
        <v>9</v>
      </c>
    </row>
    <row r="5" spans="1:11">
      <c r="A5" s="13" t="s">
        <v>876</v>
      </c>
      <c r="B5" s="13" t="s">
        <v>870</v>
      </c>
      <c r="C5" s="13">
        <v>2013</v>
      </c>
      <c r="D5" s="13" t="s">
        <v>407</v>
      </c>
      <c r="E5" s="13" t="s">
        <v>877</v>
      </c>
      <c r="F5" s="13" t="s">
        <v>72</v>
      </c>
      <c r="G5" s="24">
        <v>5.2</v>
      </c>
    </row>
    <row r="6" spans="1:11">
      <c r="A6" s="13" t="s">
        <v>876</v>
      </c>
      <c r="B6" s="13" t="s">
        <v>870</v>
      </c>
      <c r="C6" s="13">
        <v>2013</v>
      </c>
      <c r="D6" s="13" t="s">
        <v>407</v>
      </c>
      <c r="E6" s="13" t="s">
        <v>877</v>
      </c>
      <c r="F6" s="13" t="s">
        <v>77</v>
      </c>
      <c r="G6" s="24">
        <v>6.3</v>
      </c>
    </row>
    <row r="7" spans="1:11">
      <c r="A7" s="13" t="s">
        <v>876</v>
      </c>
      <c r="B7" s="13" t="s">
        <v>870</v>
      </c>
      <c r="C7" s="13">
        <v>2013</v>
      </c>
      <c r="D7" s="13" t="s">
        <v>407</v>
      </c>
      <c r="E7" s="13" t="s">
        <v>877</v>
      </c>
      <c r="F7" s="13" t="s">
        <v>74</v>
      </c>
      <c r="G7" s="24">
        <v>7.6</v>
      </c>
    </row>
    <row r="8" spans="1:11">
      <c r="A8" s="13" t="s">
        <v>876</v>
      </c>
      <c r="B8" s="13" t="s">
        <v>870</v>
      </c>
      <c r="C8" s="13">
        <v>2013</v>
      </c>
      <c r="D8" s="13" t="s">
        <v>407</v>
      </c>
      <c r="E8" s="13" t="s">
        <v>877</v>
      </c>
      <c r="F8" s="13" t="s">
        <v>78</v>
      </c>
      <c r="G8" s="24">
        <v>6.9</v>
      </c>
    </row>
    <row r="9" spans="1:11">
      <c r="A9" s="13" t="s">
        <v>876</v>
      </c>
      <c r="B9" s="13" t="s">
        <v>870</v>
      </c>
      <c r="C9" s="13">
        <v>2013</v>
      </c>
      <c r="D9" s="13" t="s">
        <v>407</v>
      </c>
      <c r="E9" s="13" t="s">
        <v>877</v>
      </c>
      <c r="F9" s="13" t="s">
        <v>75</v>
      </c>
      <c r="G9" s="24">
        <v>6.9</v>
      </c>
    </row>
    <row r="10" spans="1:11">
      <c r="A10" s="13" t="s">
        <v>876</v>
      </c>
      <c r="B10" s="13" t="s">
        <v>870</v>
      </c>
      <c r="C10" s="13">
        <v>2013</v>
      </c>
      <c r="D10" s="13" t="s">
        <v>407</v>
      </c>
      <c r="E10" s="13" t="s">
        <v>877</v>
      </c>
      <c r="F10" s="13" t="s">
        <v>76</v>
      </c>
      <c r="G10" s="24">
        <v>5.8</v>
      </c>
    </row>
    <row r="11" spans="1:11">
      <c r="A11" s="13" t="s">
        <v>876</v>
      </c>
      <c r="B11" s="13" t="s">
        <v>870</v>
      </c>
      <c r="C11" s="13">
        <v>2013</v>
      </c>
      <c r="D11" s="13" t="s">
        <v>407</v>
      </c>
      <c r="E11" s="13" t="s">
        <v>877</v>
      </c>
      <c r="F11" s="13" t="s">
        <v>71</v>
      </c>
      <c r="G11" s="24">
        <v>5.0999999999999996</v>
      </c>
    </row>
    <row r="12" spans="1:11">
      <c r="A12" s="13" t="s">
        <v>876</v>
      </c>
      <c r="B12" s="13" t="s">
        <v>870</v>
      </c>
      <c r="C12" s="13">
        <v>2013</v>
      </c>
      <c r="D12" s="13" t="s">
        <v>407</v>
      </c>
      <c r="E12" s="13" t="s">
        <v>877</v>
      </c>
      <c r="F12" s="13" t="s">
        <v>73</v>
      </c>
      <c r="G12" s="24">
        <v>9.8000000000000007</v>
      </c>
    </row>
    <row r="13" spans="1:11">
      <c r="A13" s="13" t="s">
        <v>876</v>
      </c>
      <c r="B13" s="13" t="s">
        <v>870</v>
      </c>
      <c r="C13" s="13">
        <v>2013</v>
      </c>
      <c r="D13" s="13" t="s">
        <v>407</v>
      </c>
      <c r="E13" s="13" t="s">
        <v>877</v>
      </c>
      <c r="F13" s="13" t="s">
        <v>70</v>
      </c>
      <c r="G13" s="189">
        <v>6.3</v>
      </c>
      <c r="H13" s="39"/>
    </row>
    <row r="14" spans="1:11">
      <c r="A14" s="13" t="s">
        <v>876</v>
      </c>
      <c r="B14" s="13" t="s">
        <v>870</v>
      </c>
      <c r="C14" s="13">
        <v>2013</v>
      </c>
      <c r="D14" s="13" t="s">
        <v>408</v>
      </c>
      <c r="E14" s="13" t="s">
        <v>877</v>
      </c>
      <c r="F14" s="13" t="s">
        <v>72</v>
      </c>
      <c r="G14" s="24">
        <v>46.1</v>
      </c>
      <c r="H14" s="38"/>
      <c r="I14" s="38"/>
      <c r="J14" s="38"/>
      <c r="K14" s="38"/>
    </row>
    <row r="15" spans="1:11">
      <c r="A15" s="13" t="s">
        <v>876</v>
      </c>
      <c r="B15" s="13" t="s">
        <v>870</v>
      </c>
      <c r="C15" s="13">
        <v>2013</v>
      </c>
      <c r="D15" s="13" t="s">
        <v>408</v>
      </c>
      <c r="E15" s="13" t="s">
        <v>877</v>
      </c>
      <c r="F15" s="13" t="s">
        <v>77</v>
      </c>
      <c r="G15" s="189">
        <v>40.200000000000003</v>
      </c>
      <c r="H15" s="39"/>
      <c r="I15" s="38"/>
      <c r="J15" s="38"/>
      <c r="K15" s="38"/>
    </row>
    <row r="16" spans="1:11">
      <c r="A16" s="13" t="s">
        <v>876</v>
      </c>
      <c r="B16" s="13" t="s">
        <v>870</v>
      </c>
      <c r="C16" s="13">
        <v>2013</v>
      </c>
      <c r="D16" s="13" t="s">
        <v>408</v>
      </c>
      <c r="E16" s="13" t="s">
        <v>877</v>
      </c>
      <c r="F16" s="13" t="s">
        <v>74</v>
      </c>
      <c r="G16" s="189">
        <v>43.7</v>
      </c>
      <c r="H16" s="39"/>
      <c r="I16" s="38"/>
      <c r="J16" s="38"/>
      <c r="K16" s="38"/>
    </row>
    <row r="17" spans="1:11">
      <c r="A17" s="13" t="s">
        <v>876</v>
      </c>
      <c r="B17" s="13" t="s">
        <v>870</v>
      </c>
      <c r="C17" s="13">
        <v>2013</v>
      </c>
      <c r="D17" s="13" t="s">
        <v>408</v>
      </c>
      <c r="E17" s="13" t="s">
        <v>877</v>
      </c>
      <c r="F17" s="13" t="s">
        <v>78</v>
      </c>
      <c r="G17" s="24">
        <v>42.2</v>
      </c>
      <c r="H17" s="38"/>
      <c r="I17" s="38"/>
      <c r="J17" s="38"/>
      <c r="K17" s="38"/>
    </row>
    <row r="18" spans="1:11">
      <c r="A18" s="13" t="s">
        <v>876</v>
      </c>
      <c r="B18" s="13" t="s">
        <v>870</v>
      </c>
      <c r="C18" s="13">
        <v>2013</v>
      </c>
      <c r="D18" s="13" t="s">
        <v>408</v>
      </c>
      <c r="E18" s="13" t="s">
        <v>877</v>
      </c>
      <c r="F18" s="13" t="s">
        <v>75</v>
      </c>
      <c r="G18" s="24">
        <v>44</v>
      </c>
      <c r="H18" s="38"/>
      <c r="I18" s="38"/>
      <c r="J18" s="38"/>
      <c r="K18" s="38"/>
    </row>
    <row r="19" spans="1:11">
      <c r="A19" s="13" t="s">
        <v>876</v>
      </c>
      <c r="B19" s="13" t="s">
        <v>870</v>
      </c>
      <c r="C19" s="13">
        <v>2013</v>
      </c>
      <c r="D19" s="13" t="s">
        <v>408</v>
      </c>
      <c r="E19" s="13" t="s">
        <v>877</v>
      </c>
      <c r="F19" s="13" t="s">
        <v>76</v>
      </c>
      <c r="G19" s="24">
        <v>28.9</v>
      </c>
      <c r="H19" s="38"/>
      <c r="I19" s="38"/>
      <c r="J19" s="38"/>
      <c r="K19" s="38"/>
    </row>
    <row r="20" spans="1:11">
      <c r="A20" s="13" t="s">
        <v>876</v>
      </c>
      <c r="B20" s="13" t="s">
        <v>870</v>
      </c>
      <c r="C20" s="13">
        <v>2013</v>
      </c>
      <c r="D20" s="13" t="s">
        <v>408</v>
      </c>
      <c r="E20" s="13" t="s">
        <v>877</v>
      </c>
      <c r="F20" s="13" t="s">
        <v>71</v>
      </c>
      <c r="G20" s="189">
        <v>52.9</v>
      </c>
      <c r="H20" s="39"/>
      <c r="I20" s="38"/>
      <c r="J20" s="38"/>
      <c r="K20" s="38"/>
    </row>
    <row r="21" spans="1:11">
      <c r="A21" s="13" t="s">
        <v>876</v>
      </c>
      <c r="B21" s="13" t="s">
        <v>870</v>
      </c>
      <c r="C21" s="13">
        <v>2013</v>
      </c>
      <c r="D21" s="13" t="s">
        <v>408</v>
      </c>
      <c r="E21" s="13" t="s">
        <v>877</v>
      </c>
      <c r="F21" s="13" t="s">
        <v>73</v>
      </c>
      <c r="G21" s="24">
        <v>23.5</v>
      </c>
      <c r="H21" s="38"/>
      <c r="I21" s="38"/>
      <c r="J21" s="38"/>
      <c r="K21" s="38"/>
    </row>
    <row r="22" spans="1:11">
      <c r="A22" s="13" t="s">
        <v>876</v>
      </c>
      <c r="B22" s="13" t="s">
        <v>870</v>
      </c>
      <c r="C22" s="13">
        <v>2013</v>
      </c>
      <c r="D22" s="13" t="s">
        <v>408</v>
      </c>
      <c r="E22" s="13" t="s">
        <v>877</v>
      </c>
      <c r="F22" s="13" t="s">
        <v>70</v>
      </c>
      <c r="G22" s="24">
        <v>43.1</v>
      </c>
      <c r="H22" s="38"/>
      <c r="I22" s="38"/>
      <c r="J22" s="38"/>
      <c r="K22" s="38"/>
    </row>
    <row r="23" spans="1:11">
      <c r="A23" s="13" t="s">
        <v>876</v>
      </c>
      <c r="B23" s="13" t="s">
        <v>870</v>
      </c>
      <c r="C23" s="13">
        <v>2014</v>
      </c>
      <c r="D23" s="13" t="s">
        <v>407</v>
      </c>
      <c r="E23" s="13" t="s">
        <v>877</v>
      </c>
      <c r="F23" s="13" t="s">
        <v>72</v>
      </c>
      <c r="G23" s="24">
        <v>5.0999999999999996</v>
      </c>
      <c r="H23" s="38"/>
    </row>
    <row r="24" spans="1:11">
      <c r="A24" s="13" t="s">
        <v>876</v>
      </c>
      <c r="B24" s="13" t="s">
        <v>870</v>
      </c>
      <c r="C24" s="13">
        <v>2014</v>
      </c>
      <c r="D24" s="13" t="s">
        <v>407</v>
      </c>
      <c r="E24" s="13" t="s">
        <v>877</v>
      </c>
      <c r="F24" s="13" t="s">
        <v>77</v>
      </c>
      <c r="G24" s="24">
        <v>6.2</v>
      </c>
      <c r="H24" s="38"/>
    </row>
    <row r="25" spans="1:11">
      <c r="A25" s="13" t="s">
        <v>876</v>
      </c>
      <c r="B25" s="13" t="s">
        <v>870</v>
      </c>
      <c r="C25" s="13">
        <v>2014</v>
      </c>
      <c r="D25" s="13" t="s">
        <v>407</v>
      </c>
      <c r="E25" s="13" t="s">
        <v>877</v>
      </c>
      <c r="F25" s="13" t="s">
        <v>74</v>
      </c>
      <c r="G25" s="189">
        <v>8</v>
      </c>
      <c r="H25" s="39"/>
    </row>
    <row r="26" spans="1:11">
      <c r="A26" s="13" t="s">
        <v>876</v>
      </c>
      <c r="B26" s="13" t="s">
        <v>870</v>
      </c>
      <c r="C26" s="13">
        <v>2014</v>
      </c>
      <c r="D26" s="13" t="s">
        <v>407</v>
      </c>
      <c r="E26" s="13" t="s">
        <v>877</v>
      </c>
      <c r="F26" s="13" t="s">
        <v>78</v>
      </c>
      <c r="G26" s="24">
        <v>7.2</v>
      </c>
      <c r="H26" s="38"/>
    </row>
    <row r="27" spans="1:11">
      <c r="A27" s="13" t="s">
        <v>876</v>
      </c>
      <c r="B27" s="13" t="s">
        <v>870</v>
      </c>
      <c r="C27" s="13">
        <v>2014</v>
      </c>
      <c r="D27" s="13" t="s">
        <v>407</v>
      </c>
      <c r="E27" s="13" t="s">
        <v>877</v>
      </c>
      <c r="F27" s="13" t="s">
        <v>75</v>
      </c>
      <c r="G27" s="24">
        <v>9.1999999999999993</v>
      </c>
      <c r="H27" s="38"/>
    </row>
    <row r="28" spans="1:11">
      <c r="A28" s="13" t="s">
        <v>876</v>
      </c>
      <c r="B28" s="13" t="s">
        <v>870</v>
      </c>
      <c r="C28" s="13">
        <v>2014</v>
      </c>
      <c r="D28" s="13" t="s">
        <v>407</v>
      </c>
      <c r="E28" s="13" t="s">
        <v>877</v>
      </c>
      <c r="F28" s="13" t="s">
        <v>76</v>
      </c>
      <c r="G28" s="24">
        <v>7.8</v>
      </c>
      <c r="H28" s="38"/>
    </row>
    <row r="29" spans="1:11">
      <c r="A29" s="13" t="s">
        <v>876</v>
      </c>
      <c r="B29" s="13" t="s">
        <v>870</v>
      </c>
      <c r="C29" s="13">
        <v>2014</v>
      </c>
      <c r="D29" s="13" t="s">
        <v>407</v>
      </c>
      <c r="E29" s="13" t="s">
        <v>877</v>
      </c>
      <c r="F29" s="13" t="s">
        <v>71</v>
      </c>
      <c r="G29" s="189">
        <v>6.5</v>
      </c>
      <c r="H29" s="39"/>
    </row>
    <row r="30" spans="1:11">
      <c r="A30" s="13" t="s">
        <v>876</v>
      </c>
      <c r="B30" s="13" t="s">
        <v>870</v>
      </c>
      <c r="C30" s="13">
        <v>2014</v>
      </c>
      <c r="D30" s="13" t="s">
        <v>407</v>
      </c>
      <c r="E30" s="13" t="s">
        <v>877</v>
      </c>
      <c r="F30" s="13" t="s">
        <v>73</v>
      </c>
      <c r="G30" s="189">
        <v>12.6</v>
      </c>
      <c r="H30" s="39"/>
    </row>
    <row r="31" spans="1:11">
      <c r="A31" s="13" t="s">
        <v>876</v>
      </c>
      <c r="B31" s="13" t="s">
        <v>870</v>
      </c>
      <c r="C31" s="13">
        <v>2014</v>
      </c>
      <c r="D31" s="13" t="s">
        <v>407</v>
      </c>
      <c r="E31" s="13" t="s">
        <v>877</v>
      </c>
      <c r="F31" s="13" t="s">
        <v>70</v>
      </c>
      <c r="G31" s="189">
        <v>6.7</v>
      </c>
      <c r="H31" s="39"/>
    </row>
    <row r="32" spans="1:11">
      <c r="A32" s="13" t="s">
        <v>876</v>
      </c>
      <c r="B32" s="13" t="s">
        <v>870</v>
      </c>
      <c r="C32" s="13">
        <v>2014</v>
      </c>
      <c r="D32" s="13" t="s">
        <v>408</v>
      </c>
      <c r="E32" s="13" t="s">
        <v>877</v>
      </c>
      <c r="F32" s="13" t="s">
        <v>72</v>
      </c>
      <c r="G32" s="24">
        <v>47.3</v>
      </c>
      <c r="H32" s="38"/>
    </row>
    <row r="33" spans="1:8">
      <c r="A33" s="13" t="s">
        <v>876</v>
      </c>
      <c r="B33" s="13" t="s">
        <v>870</v>
      </c>
      <c r="C33" s="13">
        <v>2014</v>
      </c>
      <c r="D33" s="13" t="s">
        <v>408</v>
      </c>
      <c r="E33" s="13" t="s">
        <v>877</v>
      </c>
      <c r="F33" s="13" t="s">
        <v>77</v>
      </c>
      <c r="G33" s="24">
        <v>40.799999999999997</v>
      </c>
      <c r="H33" s="38"/>
    </row>
    <row r="34" spans="1:8">
      <c r="A34" s="13" t="s">
        <v>876</v>
      </c>
      <c r="B34" s="13" t="s">
        <v>870</v>
      </c>
      <c r="C34" s="13">
        <v>2014</v>
      </c>
      <c r="D34" s="13" t="s">
        <v>408</v>
      </c>
      <c r="E34" s="13" t="s">
        <v>877</v>
      </c>
      <c r="F34" s="13" t="s">
        <v>74</v>
      </c>
      <c r="G34" s="24">
        <v>44.1</v>
      </c>
      <c r="H34" s="38"/>
    </row>
    <row r="35" spans="1:8">
      <c r="A35" s="13" t="s">
        <v>876</v>
      </c>
      <c r="B35" s="13" t="s">
        <v>870</v>
      </c>
      <c r="C35" s="13">
        <v>2014</v>
      </c>
      <c r="D35" s="13" t="s">
        <v>408</v>
      </c>
      <c r="E35" s="13" t="s">
        <v>877</v>
      </c>
      <c r="F35" s="13" t="s">
        <v>78</v>
      </c>
      <c r="G35" s="24">
        <v>43.4</v>
      </c>
      <c r="H35" s="38"/>
    </row>
    <row r="36" spans="1:8">
      <c r="A36" s="13" t="s">
        <v>876</v>
      </c>
      <c r="B36" s="13" t="s">
        <v>870</v>
      </c>
      <c r="C36" s="13">
        <v>2014</v>
      </c>
      <c r="D36" s="13" t="s">
        <v>408</v>
      </c>
      <c r="E36" s="13" t="s">
        <v>877</v>
      </c>
      <c r="F36" s="13" t="s">
        <v>75</v>
      </c>
      <c r="G36" s="24">
        <v>42</v>
      </c>
      <c r="H36" s="38"/>
    </row>
    <row r="37" spans="1:8">
      <c r="A37" s="13" t="s">
        <v>876</v>
      </c>
      <c r="B37" s="13" t="s">
        <v>870</v>
      </c>
      <c r="C37" s="13">
        <v>2014</v>
      </c>
      <c r="D37" s="13" t="s">
        <v>408</v>
      </c>
      <c r="E37" s="13" t="s">
        <v>877</v>
      </c>
      <c r="F37" s="13" t="s">
        <v>76</v>
      </c>
      <c r="G37" s="24">
        <v>30</v>
      </c>
      <c r="H37" s="38"/>
    </row>
    <row r="38" spans="1:8">
      <c r="A38" s="13" t="s">
        <v>876</v>
      </c>
      <c r="B38" s="13" t="s">
        <v>870</v>
      </c>
      <c r="C38" s="13">
        <v>2014</v>
      </c>
      <c r="D38" s="13" t="s">
        <v>408</v>
      </c>
      <c r="E38" s="13" t="s">
        <v>877</v>
      </c>
      <c r="F38" s="13" t="s">
        <v>71</v>
      </c>
      <c r="G38" s="189">
        <v>51.4</v>
      </c>
      <c r="H38" s="39"/>
    </row>
    <row r="39" spans="1:8">
      <c r="A39" s="13" t="s">
        <v>876</v>
      </c>
      <c r="B39" s="13" t="s">
        <v>870</v>
      </c>
      <c r="C39" s="13">
        <v>2014</v>
      </c>
      <c r="D39" s="13" t="s">
        <v>408</v>
      </c>
      <c r="E39" s="13" t="s">
        <v>877</v>
      </c>
      <c r="F39" s="13" t="s">
        <v>73</v>
      </c>
      <c r="G39" s="24">
        <v>23.1</v>
      </c>
      <c r="H39" s="38"/>
    </row>
    <row r="40" spans="1:8">
      <c r="A40" s="13" t="s">
        <v>876</v>
      </c>
      <c r="B40" s="13" t="s">
        <v>870</v>
      </c>
      <c r="C40" s="13">
        <v>2014</v>
      </c>
      <c r="D40" s="13" t="s">
        <v>408</v>
      </c>
      <c r="E40" s="13" t="s">
        <v>877</v>
      </c>
      <c r="F40" s="13" t="s">
        <v>70</v>
      </c>
      <c r="G40" s="24">
        <v>43.7</v>
      </c>
      <c r="H40" s="38"/>
    </row>
    <row r="41" spans="1:8">
      <c r="A41" s="13" t="s">
        <v>876</v>
      </c>
      <c r="B41" s="13" t="s">
        <v>870</v>
      </c>
      <c r="C41" s="13">
        <v>2015</v>
      </c>
      <c r="D41" s="13" t="s">
        <v>407</v>
      </c>
      <c r="E41" s="13" t="s">
        <v>877</v>
      </c>
      <c r="F41" s="13" t="s">
        <v>72</v>
      </c>
      <c r="G41" s="24">
        <v>5.4</v>
      </c>
      <c r="H41" s="38"/>
    </row>
    <row r="42" spans="1:8">
      <c r="A42" s="13" t="s">
        <v>876</v>
      </c>
      <c r="B42" s="13" t="s">
        <v>870</v>
      </c>
      <c r="C42" s="13">
        <v>2015</v>
      </c>
      <c r="D42" s="13" t="s">
        <v>407</v>
      </c>
      <c r="E42" s="13" t="s">
        <v>877</v>
      </c>
      <c r="F42" s="13" t="s">
        <v>77</v>
      </c>
      <c r="G42" s="24">
        <v>6</v>
      </c>
      <c r="H42" s="38"/>
    </row>
    <row r="43" spans="1:8">
      <c r="A43" s="13" t="s">
        <v>876</v>
      </c>
      <c r="B43" s="13" t="s">
        <v>870</v>
      </c>
      <c r="C43" s="13">
        <v>2015</v>
      </c>
      <c r="D43" s="13" t="s">
        <v>407</v>
      </c>
      <c r="E43" s="13" t="s">
        <v>877</v>
      </c>
      <c r="F43" s="13" t="s">
        <v>74</v>
      </c>
      <c r="G43" s="24">
        <v>7.4</v>
      </c>
      <c r="H43" s="38"/>
    </row>
    <row r="44" spans="1:8">
      <c r="A44" s="13" t="s">
        <v>876</v>
      </c>
      <c r="B44" s="13" t="s">
        <v>870</v>
      </c>
      <c r="C44" s="13">
        <v>2015</v>
      </c>
      <c r="D44" s="13" t="s">
        <v>407</v>
      </c>
      <c r="E44" s="13" t="s">
        <v>877</v>
      </c>
      <c r="F44" s="13" t="s">
        <v>78</v>
      </c>
      <c r="G44" s="24">
        <v>6.6</v>
      </c>
      <c r="H44" s="38"/>
    </row>
    <row r="45" spans="1:8">
      <c r="A45" s="13" t="s">
        <v>876</v>
      </c>
      <c r="B45" s="13" t="s">
        <v>870</v>
      </c>
      <c r="C45" s="13">
        <v>2015</v>
      </c>
      <c r="D45" s="13" t="s">
        <v>407</v>
      </c>
      <c r="E45" s="13" t="s">
        <v>877</v>
      </c>
      <c r="F45" s="13" t="s">
        <v>75</v>
      </c>
      <c r="G45" s="189">
        <v>7</v>
      </c>
      <c r="H45" s="39"/>
    </row>
    <row r="46" spans="1:8">
      <c r="A46" s="13" t="s">
        <v>876</v>
      </c>
      <c r="B46" s="13" t="s">
        <v>870</v>
      </c>
      <c r="C46" s="13">
        <v>2015</v>
      </c>
      <c r="D46" s="13" t="s">
        <v>407</v>
      </c>
      <c r="E46" s="13" t="s">
        <v>877</v>
      </c>
      <c r="F46" s="13" t="s">
        <v>76</v>
      </c>
      <c r="G46" s="24">
        <v>7.5</v>
      </c>
      <c r="H46" s="38"/>
    </row>
    <row r="47" spans="1:8">
      <c r="A47" s="13" t="s">
        <v>876</v>
      </c>
      <c r="B47" s="13" t="s">
        <v>870</v>
      </c>
      <c r="C47" s="13">
        <v>2015</v>
      </c>
      <c r="D47" s="13" t="s">
        <v>407</v>
      </c>
      <c r="E47" s="13" t="s">
        <v>877</v>
      </c>
      <c r="F47" s="13" t="s">
        <v>71</v>
      </c>
      <c r="G47" s="24">
        <v>7.6</v>
      </c>
      <c r="H47" s="38"/>
    </row>
    <row r="48" spans="1:8">
      <c r="A48" s="13" t="s">
        <v>876</v>
      </c>
      <c r="B48" s="13" t="s">
        <v>870</v>
      </c>
      <c r="C48" s="13">
        <v>2015</v>
      </c>
      <c r="D48" s="13" t="s">
        <v>407</v>
      </c>
      <c r="E48" s="13" t="s">
        <v>877</v>
      </c>
      <c r="F48" s="13" t="s">
        <v>73</v>
      </c>
      <c r="G48" s="189">
        <v>9.8000000000000007</v>
      </c>
      <c r="H48" s="39"/>
    </row>
    <row r="49" spans="1:8">
      <c r="A49" s="13" t="s">
        <v>876</v>
      </c>
      <c r="B49" s="13" t="s">
        <v>870</v>
      </c>
      <c r="C49" s="13">
        <v>2015</v>
      </c>
      <c r="D49" s="13" t="s">
        <v>407</v>
      </c>
      <c r="E49" s="13" t="s">
        <v>877</v>
      </c>
      <c r="F49" s="13" t="s">
        <v>70</v>
      </c>
      <c r="G49" s="24">
        <v>6.3</v>
      </c>
      <c r="H49" s="38"/>
    </row>
    <row r="50" spans="1:8">
      <c r="A50" s="13" t="s">
        <v>876</v>
      </c>
      <c r="B50" s="13" t="s">
        <v>870</v>
      </c>
      <c r="C50" s="13">
        <v>2015</v>
      </c>
      <c r="D50" s="13" t="s">
        <v>408</v>
      </c>
      <c r="E50" s="13" t="s">
        <v>877</v>
      </c>
      <c r="F50" s="13" t="s">
        <v>72</v>
      </c>
      <c r="G50" s="24">
        <v>47.7</v>
      </c>
      <c r="H50" s="38"/>
    </row>
    <row r="51" spans="1:8">
      <c r="A51" s="13" t="s">
        <v>876</v>
      </c>
      <c r="B51" s="13" t="s">
        <v>870</v>
      </c>
      <c r="C51" s="13">
        <v>2015</v>
      </c>
      <c r="D51" s="13" t="s">
        <v>408</v>
      </c>
      <c r="E51" s="13" t="s">
        <v>877</v>
      </c>
      <c r="F51" s="13" t="s">
        <v>77</v>
      </c>
      <c r="G51" s="189">
        <v>41.2</v>
      </c>
      <c r="H51" s="39"/>
    </row>
    <row r="52" spans="1:8">
      <c r="A52" s="13" t="s">
        <v>876</v>
      </c>
      <c r="B52" s="13" t="s">
        <v>870</v>
      </c>
      <c r="C52" s="13">
        <v>2015</v>
      </c>
      <c r="D52" s="13" t="s">
        <v>408</v>
      </c>
      <c r="E52" s="13" t="s">
        <v>877</v>
      </c>
      <c r="F52" s="13" t="s">
        <v>74</v>
      </c>
      <c r="G52" s="24">
        <v>46.1</v>
      </c>
      <c r="H52" s="38"/>
    </row>
    <row r="53" spans="1:8">
      <c r="A53" s="13" t="s">
        <v>876</v>
      </c>
      <c r="B53" s="13" t="s">
        <v>870</v>
      </c>
      <c r="C53" s="13">
        <v>2015</v>
      </c>
      <c r="D53" s="13" t="s">
        <v>408</v>
      </c>
      <c r="E53" s="13" t="s">
        <v>877</v>
      </c>
      <c r="F53" s="13" t="s">
        <v>78</v>
      </c>
      <c r="G53" s="24">
        <v>45</v>
      </c>
      <c r="H53" s="38"/>
    </row>
    <row r="54" spans="1:8">
      <c r="A54" s="13" t="s">
        <v>876</v>
      </c>
      <c r="B54" s="13" t="s">
        <v>870</v>
      </c>
      <c r="C54" s="13">
        <v>2015</v>
      </c>
      <c r="D54" s="13" t="s">
        <v>408</v>
      </c>
      <c r="E54" s="13" t="s">
        <v>877</v>
      </c>
      <c r="F54" s="13" t="s">
        <v>75</v>
      </c>
      <c r="G54" s="24">
        <v>42.7</v>
      </c>
      <c r="H54" s="38"/>
    </row>
    <row r="55" spans="1:8">
      <c r="A55" s="13" t="s">
        <v>876</v>
      </c>
      <c r="B55" s="13" t="s">
        <v>870</v>
      </c>
      <c r="C55" s="13">
        <v>2015</v>
      </c>
      <c r="D55" s="13" t="s">
        <v>408</v>
      </c>
      <c r="E55" s="13" t="s">
        <v>877</v>
      </c>
      <c r="F55" s="13" t="s">
        <v>76</v>
      </c>
      <c r="G55" s="24">
        <v>31.8</v>
      </c>
      <c r="H55" s="38"/>
    </row>
    <row r="56" spans="1:8">
      <c r="A56" s="13" t="s">
        <v>876</v>
      </c>
      <c r="B56" s="13" t="s">
        <v>870</v>
      </c>
      <c r="C56" s="13">
        <v>2015</v>
      </c>
      <c r="D56" s="13" t="s">
        <v>408</v>
      </c>
      <c r="E56" s="13" t="s">
        <v>877</v>
      </c>
      <c r="F56" s="13" t="s">
        <v>71</v>
      </c>
      <c r="G56" s="24">
        <v>51.6</v>
      </c>
      <c r="H56" s="38"/>
    </row>
    <row r="57" spans="1:8">
      <c r="A57" s="13" t="s">
        <v>876</v>
      </c>
      <c r="B57" s="13" t="s">
        <v>870</v>
      </c>
      <c r="C57" s="13">
        <v>2015</v>
      </c>
      <c r="D57" s="13" t="s">
        <v>408</v>
      </c>
      <c r="E57" s="13" t="s">
        <v>877</v>
      </c>
      <c r="F57" s="13" t="s">
        <v>73</v>
      </c>
      <c r="G57" s="189">
        <v>25.3</v>
      </c>
      <c r="H57" s="39"/>
    </row>
    <row r="58" spans="1:8">
      <c r="A58" s="13" t="s">
        <v>876</v>
      </c>
      <c r="B58" s="13" t="s">
        <v>870</v>
      </c>
      <c r="C58" s="13">
        <v>2015</v>
      </c>
      <c r="D58" s="13" t="s">
        <v>408</v>
      </c>
      <c r="E58" s="13" t="s">
        <v>877</v>
      </c>
      <c r="F58" s="13" t="s">
        <v>70</v>
      </c>
      <c r="G58" s="24">
        <v>44.6</v>
      </c>
      <c r="H58" s="38"/>
    </row>
    <row r="59" spans="1:8">
      <c r="A59" s="13" t="s">
        <v>876</v>
      </c>
      <c r="B59" s="13" t="s">
        <v>870</v>
      </c>
      <c r="C59" s="13">
        <v>2016</v>
      </c>
      <c r="D59" s="13" t="s">
        <v>407</v>
      </c>
      <c r="E59" s="13" t="s">
        <v>877</v>
      </c>
      <c r="F59" s="13" t="s">
        <v>72</v>
      </c>
      <c r="G59" s="189">
        <v>5.2</v>
      </c>
      <c r="H59" s="39"/>
    </row>
    <row r="60" spans="1:8">
      <c r="A60" s="13" t="s">
        <v>876</v>
      </c>
      <c r="B60" s="13" t="s">
        <v>870</v>
      </c>
      <c r="C60" s="13">
        <v>2016</v>
      </c>
      <c r="D60" s="13" t="s">
        <v>407</v>
      </c>
      <c r="E60" s="13" t="s">
        <v>877</v>
      </c>
      <c r="F60" s="13" t="s">
        <v>77</v>
      </c>
      <c r="G60" s="24">
        <v>5.7</v>
      </c>
      <c r="H60" s="38"/>
    </row>
    <row r="61" spans="1:8">
      <c r="A61" s="13" t="s">
        <v>876</v>
      </c>
      <c r="B61" s="13" t="s">
        <v>870</v>
      </c>
      <c r="C61" s="13">
        <v>2016</v>
      </c>
      <c r="D61" s="13" t="s">
        <v>407</v>
      </c>
      <c r="E61" s="13" t="s">
        <v>877</v>
      </c>
      <c r="F61" s="13" t="s">
        <v>74</v>
      </c>
      <c r="G61" s="189">
        <v>7.4</v>
      </c>
      <c r="H61" s="39"/>
    </row>
    <row r="62" spans="1:8">
      <c r="A62" s="13" t="s">
        <v>876</v>
      </c>
      <c r="B62" s="13" t="s">
        <v>870</v>
      </c>
      <c r="C62" s="13">
        <v>2016</v>
      </c>
      <c r="D62" s="13" t="s">
        <v>407</v>
      </c>
      <c r="E62" s="13" t="s">
        <v>877</v>
      </c>
      <c r="F62" s="13" t="s">
        <v>78</v>
      </c>
      <c r="G62" s="24">
        <v>6.7</v>
      </c>
      <c r="H62" s="38"/>
    </row>
    <row r="63" spans="1:8">
      <c r="A63" s="13" t="s">
        <v>876</v>
      </c>
      <c r="B63" s="13" t="s">
        <v>870</v>
      </c>
      <c r="C63" s="13">
        <v>2016</v>
      </c>
      <c r="D63" s="13" t="s">
        <v>407</v>
      </c>
      <c r="E63" s="13" t="s">
        <v>877</v>
      </c>
      <c r="F63" s="13" t="s">
        <v>75</v>
      </c>
      <c r="G63" s="24">
        <v>5.6</v>
      </c>
      <c r="H63" s="38"/>
    </row>
    <row r="64" spans="1:8">
      <c r="A64" s="13" t="s">
        <v>876</v>
      </c>
      <c r="B64" s="13" t="s">
        <v>870</v>
      </c>
      <c r="C64" s="13">
        <v>2016</v>
      </c>
      <c r="D64" s="13" t="s">
        <v>407</v>
      </c>
      <c r="E64" s="13" t="s">
        <v>877</v>
      </c>
      <c r="F64" s="13" t="s">
        <v>76</v>
      </c>
      <c r="G64" s="24">
        <v>8.6</v>
      </c>
      <c r="H64" s="38"/>
    </row>
    <row r="65" spans="1:8">
      <c r="A65" s="13" t="s">
        <v>876</v>
      </c>
      <c r="B65" s="13" t="s">
        <v>870</v>
      </c>
      <c r="C65" s="13">
        <v>2016</v>
      </c>
      <c r="D65" s="13" t="s">
        <v>407</v>
      </c>
      <c r="E65" s="13" t="s">
        <v>877</v>
      </c>
      <c r="F65" s="13" t="s">
        <v>71</v>
      </c>
      <c r="G65" s="24">
        <v>5.2</v>
      </c>
      <c r="H65" s="38"/>
    </row>
    <row r="66" spans="1:8">
      <c r="A66" s="13" t="s">
        <v>876</v>
      </c>
      <c r="B66" s="13" t="s">
        <v>870</v>
      </c>
      <c r="C66" s="13">
        <v>2016</v>
      </c>
      <c r="D66" s="13" t="s">
        <v>407</v>
      </c>
      <c r="E66" s="13" t="s">
        <v>877</v>
      </c>
      <c r="F66" s="13" t="s">
        <v>73</v>
      </c>
      <c r="G66" s="24">
        <v>12.1</v>
      </c>
      <c r="H66" s="38"/>
    </row>
    <row r="67" spans="1:8">
      <c r="A67" s="13" t="s">
        <v>876</v>
      </c>
      <c r="B67" s="13" t="s">
        <v>870</v>
      </c>
      <c r="C67" s="13">
        <v>2016</v>
      </c>
      <c r="D67" s="13" t="s">
        <v>407</v>
      </c>
      <c r="E67" s="13" t="s">
        <v>877</v>
      </c>
      <c r="F67" s="13" t="s">
        <v>70</v>
      </c>
      <c r="G67" s="24">
        <v>6.1</v>
      </c>
      <c r="H67" s="38"/>
    </row>
    <row r="68" spans="1:8">
      <c r="A68" s="13" t="s">
        <v>876</v>
      </c>
      <c r="B68" s="13" t="s">
        <v>870</v>
      </c>
      <c r="C68" s="13">
        <v>2016</v>
      </c>
      <c r="D68" s="13" t="s">
        <v>408</v>
      </c>
      <c r="E68" s="13" t="s">
        <v>877</v>
      </c>
      <c r="F68" s="13" t="s">
        <v>72</v>
      </c>
      <c r="G68" s="189">
        <v>48.1</v>
      </c>
      <c r="H68" s="39"/>
    </row>
    <row r="69" spans="1:8">
      <c r="A69" s="13" t="s">
        <v>876</v>
      </c>
      <c r="B69" s="13" t="s">
        <v>870</v>
      </c>
      <c r="C69" s="13">
        <v>2016</v>
      </c>
      <c r="D69" s="13" t="s">
        <v>408</v>
      </c>
      <c r="E69" s="13" t="s">
        <v>877</v>
      </c>
      <c r="F69" s="13" t="s">
        <v>77</v>
      </c>
      <c r="G69" s="24">
        <v>42.1</v>
      </c>
      <c r="H69" s="38"/>
    </row>
    <row r="70" spans="1:8">
      <c r="A70" s="13" t="s">
        <v>876</v>
      </c>
      <c r="B70" s="13" t="s">
        <v>870</v>
      </c>
      <c r="C70" s="13">
        <v>2016</v>
      </c>
      <c r="D70" s="13" t="s">
        <v>408</v>
      </c>
      <c r="E70" s="13" t="s">
        <v>877</v>
      </c>
      <c r="F70" s="13" t="s">
        <v>74</v>
      </c>
      <c r="G70" s="24">
        <v>48.1</v>
      </c>
      <c r="H70" s="38"/>
    </row>
    <row r="71" spans="1:8">
      <c r="A71" s="13" t="s">
        <v>876</v>
      </c>
      <c r="B71" s="13" t="s">
        <v>870</v>
      </c>
      <c r="C71" s="13">
        <v>2016</v>
      </c>
      <c r="D71" s="13" t="s">
        <v>408</v>
      </c>
      <c r="E71" s="13" t="s">
        <v>877</v>
      </c>
      <c r="F71" s="13" t="s">
        <v>78</v>
      </c>
      <c r="G71" s="24">
        <v>46.2</v>
      </c>
      <c r="H71" s="38"/>
    </row>
    <row r="72" spans="1:8">
      <c r="A72" s="13" t="s">
        <v>876</v>
      </c>
      <c r="B72" s="13" t="s">
        <v>870</v>
      </c>
      <c r="C72" s="13">
        <v>2016</v>
      </c>
      <c r="D72" s="13" t="s">
        <v>408</v>
      </c>
      <c r="E72" s="13" t="s">
        <v>877</v>
      </c>
      <c r="F72" s="13" t="s">
        <v>75</v>
      </c>
      <c r="G72" s="24">
        <v>44.1</v>
      </c>
      <c r="H72" s="38"/>
    </row>
    <row r="73" spans="1:8">
      <c r="A73" s="13" t="s">
        <v>876</v>
      </c>
      <c r="B73" s="13" t="s">
        <v>870</v>
      </c>
      <c r="C73" s="13">
        <v>2016</v>
      </c>
      <c r="D73" s="13" t="s">
        <v>408</v>
      </c>
      <c r="E73" s="13" t="s">
        <v>877</v>
      </c>
      <c r="F73" s="13" t="s">
        <v>76</v>
      </c>
      <c r="G73" s="24">
        <v>31.8</v>
      </c>
      <c r="H73" s="38"/>
    </row>
    <row r="74" spans="1:8">
      <c r="A74" s="13" t="s">
        <v>876</v>
      </c>
      <c r="B74" s="13" t="s">
        <v>870</v>
      </c>
      <c r="C74" s="13">
        <v>2016</v>
      </c>
      <c r="D74" s="13" t="s">
        <v>408</v>
      </c>
      <c r="E74" s="13" t="s">
        <v>877</v>
      </c>
      <c r="F74" s="13" t="s">
        <v>71</v>
      </c>
      <c r="G74" s="24">
        <v>53.6</v>
      </c>
      <c r="H74" s="38"/>
    </row>
    <row r="75" spans="1:8">
      <c r="A75" s="13" t="s">
        <v>876</v>
      </c>
      <c r="B75" s="13" t="s">
        <v>870</v>
      </c>
      <c r="C75" s="13">
        <v>2016</v>
      </c>
      <c r="D75" s="13" t="s">
        <v>408</v>
      </c>
      <c r="E75" s="13" t="s">
        <v>877</v>
      </c>
      <c r="F75" s="13" t="s">
        <v>73</v>
      </c>
      <c r="G75" s="24">
        <v>23.7</v>
      </c>
      <c r="H75" s="38"/>
    </row>
    <row r="76" spans="1:8">
      <c r="A76" s="13" t="s">
        <v>876</v>
      </c>
      <c r="B76" s="13" t="s">
        <v>870</v>
      </c>
      <c r="C76" s="13">
        <v>2016</v>
      </c>
      <c r="D76" s="13" t="s">
        <v>408</v>
      </c>
      <c r="E76" s="13" t="s">
        <v>877</v>
      </c>
      <c r="F76" s="13" t="s">
        <v>70</v>
      </c>
      <c r="G76" s="189">
        <v>45.6</v>
      </c>
      <c r="H76" s="39"/>
    </row>
    <row r="77" spans="1:8">
      <c r="A77" s="13" t="s">
        <v>876</v>
      </c>
      <c r="B77" s="13" t="s">
        <v>870</v>
      </c>
      <c r="C77" s="13">
        <v>2017</v>
      </c>
      <c r="D77" s="13" t="s">
        <v>407</v>
      </c>
      <c r="E77" s="13" t="s">
        <v>877</v>
      </c>
      <c r="F77" s="13" t="s">
        <v>72</v>
      </c>
      <c r="G77" s="24">
        <v>5.2</v>
      </c>
    </row>
    <row r="78" spans="1:8">
      <c r="A78" s="13" t="s">
        <v>876</v>
      </c>
      <c r="B78" s="13" t="s">
        <v>870</v>
      </c>
      <c r="C78" s="13">
        <v>2017</v>
      </c>
      <c r="D78" s="13" t="s">
        <v>407</v>
      </c>
      <c r="E78" s="13" t="s">
        <v>877</v>
      </c>
      <c r="F78" s="13" t="s">
        <v>77</v>
      </c>
      <c r="G78" s="24">
        <v>5.4</v>
      </c>
    </row>
    <row r="79" spans="1:8">
      <c r="A79" s="13" t="s">
        <v>876</v>
      </c>
      <c r="B79" s="13" t="s">
        <v>870</v>
      </c>
      <c r="C79" s="13">
        <v>2017</v>
      </c>
      <c r="D79" s="13" t="s">
        <v>407</v>
      </c>
      <c r="E79" s="13" t="s">
        <v>877</v>
      </c>
      <c r="F79" s="13" t="s">
        <v>74</v>
      </c>
      <c r="G79" s="24">
        <v>7.5</v>
      </c>
    </row>
    <row r="80" spans="1:8">
      <c r="A80" s="13" t="s">
        <v>876</v>
      </c>
      <c r="B80" s="13" t="s">
        <v>870</v>
      </c>
      <c r="C80" s="13">
        <v>2017</v>
      </c>
      <c r="D80" s="13" t="s">
        <v>407</v>
      </c>
      <c r="E80" s="13" t="s">
        <v>877</v>
      </c>
      <c r="F80" s="13" t="s">
        <v>78</v>
      </c>
      <c r="G80" s="24">
        <v>6.5</v>
      </c>
    </row>
    <row r="81" spans="1:7">
      <c r="A81" s="13" t="s">
        <v>876</v>
      </c>
      <c r="B81" s="13" t="s">
        <v>870</v>
      </c>
      <c r="C81" s="13">
        <v>2017</v>
      </c>
      <c r="D81" s="13" t="s">
        <v>407</v>
      </c>
      <c r="E81" s="13" t="s">
        <v>877</v>
      </c>
      <c r="F81" s="13" t="s">
        <v>75</v>
      </c>
      <c r="G81" s="24">
        <v>6.4</v>
      </c>
    </row>
    <row r="82" spans="1:7">
      <c r="A82" s="13" t="s">
        <v>876</v>
      </c>
      <c r="B82" s="13" t="s">
        <v>870</v>
      </c>
      <c r="C82" s="13">
        <v>2017</v>
      </c>
      <c r="D82" s="13" t="s">
        <v>407</v>
      </c>
      <c r="E82" s="13" t="s">
        <v>877</v>
      </c>
      <c r="F82" s="13" t="s">
        <v>76</v>
      </c>
      <c r="G82" s="24">
        <v>6.3</v>
      </c>
    </row>
    <row r="83" spans="1:7">
      <c r="A83" s="13" t="s">
        <v>876</v>
      </c>
      <c r="B83" s="13" t="s">
        <v>870</v>
      </c>
      <c r="C83" s="13">
        <v>2017</v>
      </c>
      <c r="D83" s="13" t="s">
        <v>407</v>
      </c>
      <c r="E83" s="13" t="s">
        <v>877</v>
      </c>
      <c r="F83" s="13" t="s">
        <v>71</v>
      </c>
      <c r="G83" s="24">
        <v>6.2</v>
      </c>
    </row>
    <row r="84" spans="1:7">
      <c r="A84" s="13" t="s">
        <v>876</v>
      </c>
      <c r="B84" s="13" t="s">
        <v>870</v>
      </c>
      <c r="C84" s="13">
        <v>2017</v>
      </c>
      <c r="D84" s="13" t="s">
        <v>407</v>
      </c>
      <c r="E84" s="13" t="s">
        <v>877</v>
      </c>
      <c r="F84" s="13" t="s">
        <v>73</v>
      </c>
      <c r="G84" s="24">
        <v>10.199999999999999</v>
      </c>
    </row>
    <row r="85" spans="1:7">
      <c r="A85" s="13" t="s">
        <v>876</v>
      </c>
      <c r="B85" s="13" t="s">
        <v>870</v>
      </c>
      <c r="C85" s="13">
        <v>2017</v>
      </c>
      <c r="D85" s="13" t="s">
        <v>407</v>
      </c>
      <c r="E85" s="13" t="s">
        <v>877</v>
      </c>
      <c r="F85" s="13" t="s">
        <v>70</v>
      </c>
      <c r="G85" s="24">
        <v>6</v>
      </c>
    </row>
    <row r="86" spans="1:7">
      <c r="A86" s="13" t="s">
        <v>876</v>
      </c>
      <c r="B86" s="13" t="s">
        <v>870</v>
      </c>
      <c r="C86" s="13">
        <v>2017</v>
      </c>
      <c r="D86" s="13" t="s">
        <v>408</v>
      </c>
      <c r="E86" s="13" t="s">
        <v>877</v>
      </c>
      <c r="F86" s="13" t="s">
        <v>72</v>
      </c>
      <c r="G86" s="24">
        <v>48.5</v>
      </c>
    </row>
    <row r="87" spans="1:7">
      <c r="A87" s="13" t="s">
        <v>876</v>
      </c>
      <c r="B87" s="13" t="s">
        <v>870</v>
      </c>
      <c r="C87" s="13">
        <v>2017</v>
      </c>
      <c r="D87" s="13" t="s">
        <v>408</v>
      </c>
      <c r="E87" s="13" t="s">
        <v>877</v>
      </c>
      <c r="F87" s="13" t="s">
        <v>77</v>
      </c>
      <c r="G87" s="24">
        <v>43.3</v>
      </c>
    </row>
    <row r="88" spans="1:7">
      <c r="A88" s="13" t="s">
        <v>876</v>
      </c>
      <c r="B88" s="13" t="s">
        <v>870</v>
      </c>
      <c r="C88" s="13">
        <v>2017</v>
      </c>
      <c r="D88" s="13" t="s">
        <v>408</v>
      </c>
      <c r="E88" s="13" t="s">
        <v>877</v>
      </c>
      <c r="F88" s="13" t="s">
        <v>74</v>
      </c>
      <c r="G88" s="24">
        <v>47.8</v>
      </c>
    </row>
    <row r="89" spans="1:7">
      <c r="A89" s="13" t="s">
        <v>876</v>
      </c>
      <c r="B89" s="13" t="s">
        <v>870</v>
      </c>
      <c r="C89" s="13">
        <v>2017</v>
      </c>
      <c r="D89" s="13" t="s">
        <v>408</v>
      </c>
      <c r="E89" s="13" t="s">
        <v>877</v>
      </c>
      <c r="F89" s="13" t="s">
        <v>78</v>
      </c>
      <c r="G89" s="24">
        <v>46.5</v>
      </c>
    </row>
    <row r="90" spans="1:7">
      <c r="A90" s="13" t="s">
        <v>876</v>
      </c>
      <c r="B90" s="13" t="s">
        <v>870</v>
      </c>
      <c r="C90" s="13">
        <v>2017</v>
      </c>
      <c r="D90" s="13" t="s">
        <v>408</v>
      </c>
      <c r="E90" s="13" t="s">
        <v>877</v>
      </c>
      <c r="F90" s="13" t="s">
        <v>75</v>
      </c>
      <c r="G90" s="24">
        <v>45.5</v>
      </c>
    </row>
    <row r="91" spans="1:7">
      <c r="A91" s="13" t="s">
        <v>876</v>
      </c>
      <c r="B91" s="13" t="s">
        <v>870</v>
      </c>
      <c r="C91" s="13">
        <v>2017</v>
      </c>
      <c r="D91" s="13" t="s">
        <v>408</v>
      </c>
      <c r="E91" s="13" t="s">
        <v>877</v>
      </c>
      <c r="F91" s="13" t="s">
        <v>76</v>
      </c>
      <c r="G91" s="24">
        <v>32</v>
      </c>
    </row>
    <row r="92" spans="1:7">
      <c r="A92" s="13" t="s">
        <v>876</v>
      </c>
      <c r="B92" s="13" t="s">
        <v>870</v>
      </c>
      <c r="C92" s="13">
        <v>2017</v>
      </c>
      <c r="D92" s="13" t="s">
        <v>408</v>
      </c>
      <c r="E92" s="13" t="s">
        <v>877</v>
      </c>
      <c r="F92" s="13" t="s">
        <v>71</v>
      </c>
      <c r="G92" s="24">
        <v>54.7</v>
      </c>
    </row>
    <row r="93" spans="1:7">
      <c r="A93" s="13" t="s">
        <v>876</v>
      </c>
      <c r="B93" s="13" t="s">
        <v>870</v>
      </c>
      <c r="C93" s="13">
        <v>2017</v>
      </c>
      <c r="D93" s="13" t="s">
        <v>408</v>
      </c>
      <c r="E93" s="13" t="s">
        <v>877</v>
      </c>
      <c r="F93" s="13" t="s">
        <v>73</v>
      </c>
      <c r="G93" s="24">
        <v>25.5</v>
      </c>
    </row>
    <row r="94" spans="1:7">
      <c r="A94" s="13" t="s">
        <v>876</v>
      </c>
      <c r="B94" s="13" t="s">
        <v>870</v>
      </c>
      <c r="C94" s="13">
        <v>2017</v>
      </c>
      <c r="D94" s="13" t="s">
        <v>408</v>
      </c>
      <c r="E94" s="13" t="s">
        <v>877</v>
      </c>
      <c r="F94" s="13" t="s">
        <v>70</v>
      </c>
      <c r="G94" s="24">
        <v>46.1</v>
      </c>
    </row>
    <row r="95" spans="1:7">
      <c r="A95" s="13" t="s">
        <v>876</v>
      </c>
      <c r="B95" s="13" t="s">
        <v>870</v>
      </c>
      <c r="C95" s="13">
        <v>2018</v>
      </c>
      <c r="D95" s="13" t="s">
        <v>407</v>
      </c>
      <c r="E95" s="13" t="s">
        <v>877</v>
      </c>
      <c r="F95" s="13" t="s">
        <v>72</v>
      </c>
      <c r="G95" s="24">
        <v>5</v>
      </c>
    </row>
    <row r="96" spans="1:7">
      <c r="A96" s="13" t="s">
        <v>876</v>
      </c>
      <c r="B96" s="13" t="s">
        <v>870</v>
      </c>
      <c r="C96" s="13">
        <v>2018</v>
      </c>
      <c r="D96" s="13" t="s">
        <v>407</v>
      </c>
      <c r="E96" s="13" t="s">
        <v>877</v>
      </c>
      <c r="F96" s="13" t="s">
        <v>77</v>
      </c>
      <c r="G96" s="24">
        <v>4.9000000000000004</v>
      </c>
    </row>
    <row r="97" spans="1:7">
      <c r="A97" s="13" t="s">
        <v>876</v>
      </c>
      <c r="B97" s="13" t="s">
        <v>870</v>
      </c>
      <c r="C97" s="13">
        <v>2018</v>
      </c>
      <c r="D97" s="13" t="s">
        <v>407</v>
      </c>
      <c r="E97" s="13" t="s">
        <v>877</v>
      </c>
      <c r="F97" s="13" t="s">
        <v>74</v>
      </c>
      <c r="G97" s="24">
        <v>7.2</v>
      </c>
    </row>
    <row r="98" spans="1:7">
      <c r="A98" s="13" t="s">
        <v>876</v>
      </c>
      <c r="B98" s="13" t="s">
        <v>870</v>
      </c>
      <c r="C98" s="13">
        <v>2018</v>
      </c>
      <c r="D98" s="13" t="s">
        <v>407</v>
      </c>
      <c r="E98" s="13" t="s">
        <v>877</v>
      </c>
      <c r="F98" s="13" t="s">
        <v>78</v>
      </c>
      <c r="G98" s="24">
        <v>6.4</v>
      </c>
    </row>
    <row r="99" spans="1:7">
      <c r="A99" s="13" t="s">
        <v>876</v>
      </c>
      <c r="B99" s="13" t="s">
        <v>870</v>
      </c>
      <c r="C99" s="13">
        <v>2018</v>
      </c>
      <c r="D99" s="13" t="s">
        <v>407</v>
      </c>
      <c r="E99" s="13" t="s">
        <v>877</v>
      </c>
      <c r="F99" s="13" t="s">
        <v>75</v>
      </c>
      <c r="G99" s="24">
        <v>5.7</v>
      </c>
    </row>
    <row r="100" spans="1:7">
      <c r="A100" s="13" t="s">
        <v>876</v>
      </c>
      <c r="B100" s="13" t="s">
        <v>870</v>
      </c>
      <c r="C100" s="13">
        <v>2018</v>
      </c>
      <c r="D100" s="13" t="s">
        <v>407</v>
      </c>
      <c r="E100" s="13" t="s">
        <v>877</v>
      </c>
      <c r="F100" s="13" t="s">
        <v>76</v>
      </c>
      <c r="G100" s="24">
        <v>7.8</v>
      </c>
    </row>
    <row r="101" spans="1:7">
      <c r="A101" s="13" t="s">
        <v>876</v>
      </c>
      <c r="B101" s="13" t="s">
        <v>870</v>
      </c>
      <c r="C101" s="13">
        <v>2018</v>
      </c>
      <c r="D101" s="13" t="s">
        <v>407</v>
      </c>
      <c r="E101" s="13" t="s">
        <v>877</v>
      </c>
      <c r="F101" s="13" t="s">
        <v>71</v>
      </c>
      <c r="G101" s="24">
        <v>5</v>
      </c>
    </row>
    <row r="102" spans="1:7">
      <c r="A102" s="13" t="s">
        <v>876</v>
      </c>
      <c r="B102" s="13" t="s">
        <v>870</v>
      </c>
      <c r="C102" s="13">
        <v>2018</v>
      </c>
      <c r="D102" s="13" t="s">
        <v>407</v>
      </c>
      <c r="E102" s="13" t="s">
        <v>877</v>
      </c>
      <c r="F102" s="13" t="s">
        <v>73</v>
      </c>
      <c r="G102" s="24">
        <v>9.6999999999999993</v>
      </c>
    </row>
    <row r="103" spans="1:7">
      <c r="A103" s="13" t="s">
        <v>876</v>
      </c>
      <c r="B103" s="13" t="s">
        <v>870</v>
      </c>
      <c r="C103" s="13">
        <v>2018</v>
      </c>
      <c r="D103" s="13" t="s">
        <v>407</v>
      </c>
      <c r="E103" s="13" t="s">
        <v>877</v>
      </c>
      <c r="F103" s="13" t="s">
        <v>70</v>
      </c>
      <c r="G103" s="24">
        <v>5.7</v>
      </c>
    </row>
    <row r="104" spans="1:7">
      <c r="A104" s="13" t="s">
        <v>876</v>
      </c>
      <c r="B104" s="13" t="s">
        <v>870</v>
      </c>
      <c r="C104" s="13">
        <v>2018</v>
      </c>
      <c r="D104" s="13" t="s">
        <v>408</v>
      </c>
      <c r="E104" s="13" t="s">
        <v>877</v>
      </c>
      <c r="F104" s="13" t="s">
        <v>72</v>
      </c>
      <c r="G104" s="24">
        <v>48.8</v>
      </c>
    </row>
    <row r="105" spans="1:7">
      <c r="A105" s="13" t="s">
        <v>876</v>
      </c>
      <c r="B105" s="13" t="s">
        <v>870</v>
      </c>
      <c r="C105" s="13">
        <v>2018</v>
      </c>
      <c r="D105" s="13" t="s">
        <v>408</v>
      </c>
      <c r="E105" s="13" t="s">
        <v>877</v>
      </c>
      <c r="F105" s="13" t="s">
        <v>77</v>
      </c>
      <c r="G105" s="24">
        <v>44.1</v>
      </c>
    </row>
    <row r="106" spans="1:7">
      <c r="A106" s="13" t="s">
        <v>876</v>
      </c>
      <c r="B106" s="13" t="s">
        <v>870</v>
      </c>
      <c r="C106" s="13">
        <v>2018</v>
      </c>
      <c r="D106" s="13" t="s">
        <v>408</v>
      </c>
      <c r="E106" s="13" t="s">
        <v>877</v>
      </c>
      <c r="F106" s="13" t="s">
        <v>74</v>
      </c>
      <c r="G106" s="24">
        <v>49.4</v>
      </c>
    </row>
    <row r="107" spans="1:7">
      <c r="A107" s="13" t="s">
        <v>876</v>
      </c>
      <c r="B107" s="13" t="s">
        <v>870</v>
      </c>
      <c r="C107" s="13">
        <v>2018</v>
      </c>
      <c r="D107" s="13" t="s">
        <v>408</v>
      </c>
      <c r="E107" s="13" t="s">
        <v>877</v>
      </c>
      <c r="F107" s="13" t="s">
        <v>78</v>
      </c>
      <c r="G107" s="24">
        <v>47.8</v>
      </c>
    </row>
    <row r="108" spans="1:7">
      <c r="A108" s="13" t="s">
        <v>876</v>
      </c>
      <c r="B108" s="13" t="s">
        <v>870</v>
      </c>
      <c r="C108" s="13">
        <v>2018</v>
      </c>
      <c r="D108" s="13" t="s">
        <v>408</v>
      </c>
      <c r="E108" s="13" t="s">
        <v>877</v>
      </c>
      <c r="F108" s="13" t="s">
        <v>75</v>
      </c>
      <c r="G108" s="24">
        <v>45.6</v>
      </c>
    </row>
    <row r="109" spans="1:7">
      <c r="A109" s="13" t="s">
        <v>876</v>
      </c>
      <c r="B109" s="13" t="s">
        <v>870</v>
      </c>
      <c r="C109" s="13">
        <v>2018</v>
      </c>
      <c r="D109" s="13" t="s">
        <v>408</v>
      </c>
      <c r="E109" s="13" t="s">
        <v>877</v>
      </c>
      <c r="F109" s="13" t="s">
        <v>76</v>
      </c>
      <c r="G109" s="24">
        <v>35.1</v>
      </c>
    </row>
    <row r="110" spans="1:7">
      <c r="A110" s="13" t="s">
        <v>876</v>
      </c>
      <c r="B110" s="13" t="s">
        <v>870</v>
      </c>
      <c r="C110" s="13">
        <v>2018</v>
      </c>
      <c r="D110" s="13" t="s">
        <v>408</v>
      </c>
      <c r="E110" s="13" t="s">
        <v>877</v>
      </c>
      <c r="F110" s="13" t="s">
        <v>71</v>
      </c>
      <c r="G110" s="24">
        <v>53.5</v>
      </c>
    </row>
    <row r="111" spans="1:7">
      <c r="A111" s="13" t="s">
        <v>876</v>
      </c>
      <c r="B111" s="13" t="s">
        <v>870</v>
      </c>
      <c r="C111" s="13">
        <v>2018</v>
      </c>
      <c r="D111" s="13" t="s">
        <v>408</v>
      </c>
      <c r="E111" s="13" t="s">
        <v>877</v>
      </c>
      <c r="F111" s="13" t="s">
        <v>73</v>
      </c>
      <c r="G111" s="24">
        <v>28.7</v>
      </c>
    </row>
    <row r="112" spans="1:7">
      <c r="A112" s="13" t="s">
        <v>876</v>
      </c>
      <c r="B112" s="13" t="s">
        <v>870</v>
      </c>
      <c r="C112" s="13">
        <v>2018</v>
      </c>
      <c r="D112" s="13" t="s">
        <v>408</v>
      </c>
      <c r="E112" s="13" t="s">
        <v>877</v>
      </c>
      <c r="F112" s="13" t="s">
        <v>70</v>
      </c>
      <c r="G112" s="24">
        <v>47</v>
      </c>
    </row>
    <row r="113" spans="1:7">
      <c r="A113" s="13" t="s">
        <v>876</v>
      </c>
      <c r="B113" s="13" t="s">
        <v>870</v>
      </c>
      <c r="C113" s="13">
        <v>2019</v>
      </c>
      <c r="D113" s="13" t="s">
        <v>407</v>
      </c>
      <c r="E113" s="13" t="s">
        <v>877</v>
      </c>
      <c r="F113" s="13" t="s">
        <v>72</v>
      </c>
      <c r="G113" s="16">
        <v>5</v>
      </c>
    </row>
    <row r="114" spans="1:7">
      <c r="A114" s="13" t="s">
        <v>876</v>
      </c>
      <c r="B114" s="13" t="s">
        <v>870</v>
      </c>
      <c r="C114" s="13">
        <v>2019</v>
      </c>
      <c r="D114" s="13" t="s">
        <v>407</v>
      </c>
      <c r="E114" s="13" t="s">
        <v>877</v>
      </c>
      <c r="F114" s="13" t="s">
        <v>77</v>
      </c>
      <c r="G114" s="16">
        <v>4.5999999999999996</v>
      </c>
    </row>
    <row r="115" spans="1:7">
      <c r="A115" s="13" t="s">
        <v>876</v>
      </c>
      <c r="B115" s="13" t="s">
        <v>870</v>
      </c>
      <c r="C115" s="13">
        <v>2019</v>
      </c>
      <c r="D115" s="13" t="s">
        <v>407</v>
      </c>
      <c r="E115" s="13" t="s">
        <v>877</v>
      </c>
      <c r="F115" s="13" t="s">
        <v>74</v>
      </c>
      <c r="G115" s="16">
        <v>6.9</v>
      </c>
    </row>
    <row r="116" spans="1:7">
      <c r="A116" s="13" t="s">
        <v>876</v>
      </c>
      <c r="B116" s="13" t="s">
        <v>870</v>
      </c>
      <c r="C116" s="13">
        <v>2019</v>
      </c>
      <c r="D116" s="13" t="s">
        <v>407</v>
      </c>
      <c r="E116" s="13" t="s">
        <v>877</v>
      </c>
      <c r="F116" s="13" t="s">
        <v>78</v>
      </c>
      <c r="G116" s="16">
        <v>6.8</v>
      </c>
    </row>
    <row r="117" spans="1:7">
      <c r="A117" s="13" t="s">
        <v>876</v>
      </c>
      <c r="B117" s="13" t="s">
        <v>870</v>
      </c>
      <c r="C117" s="13">
        <v>2019</v>
      </c>
      <c r="D117" s="13" t="s">
        <v>407</v>
      </c>
      <c r="E117" s="13" t="s">
        <v>877</v>
      </c>
      <c r="F117" s="13" t="s">
        <v>75</v>
      </c>
      <c r="G117" s="16">
        <v>6</v>
      </c>
    </row>
    <row r="118" spans="1:7">
      <c r="A118" s="13" t="s">
        <v>876</v>
      </c>
      <c r="B118" s="13" t="s">
        <v>870</v>
      </c>
      <c r="C118" s="13">
        <v>2019</v>
      </c>
      <c r="D118" s="13" t="s">
        <v>407</v>
      </c>
      <c r="E118" s="13" t="s">
        <v>877</v>
      </c>
      <c r="F118" s="13" t="s">
        <v>76</v>
      </c>
      <c r="G118" s="16">
        <v>8.1999999999999993</v>
      </c>
    </row>
    <row r="119" spans="1:7">
      <c r="A119" s="13" t="s">
        <v>876</v>
      </c>
      <c r="B119" s="13" t="s">
        <v>870</v>
      </c>
      <c r="C119" s="13">
        <v>2019</v>
      </c>
      <c r="D119" s="13" t="s">
        <v>407</v>
      </c>
      <c r="E119" s="13" t="s">
        <v>877</v>
      </c>
      <c r="F119" s="13" t="s">
        <v>71</v>
      </c>
      <c r="G119" s="16">
        <v>7.4</v>
      </c>
    </row>
    <row r="120" spans="1:7">
      <c r="A120" s="13" t="s">
        <v>876</v>
      </c>
      <c r="B120" s="13" t="s">
        <v>870</v>
      </c>
      <c r="C120" s="13">
        <v>2019</v>
      </c>
      <c r="D120" s="13" t="s">
        <v>407</v>
      </c>
      <c r="E120" s="13" t="s">
        <v>877</v>
      </c>
      <c r="F120" s="13" t="s">
        <v>73</v>
      </c>
      <c r="G120" s="16">
        <v>11.7</v>
      </c>
    </row>
    <row r="121" spans="1:7">
      <c r="A121" s="13" t="s">
        <v>876</v>
      </c>
      <c r="B121" s="13" t="s">
        <v>870</v>
      </c>
      <c r="C121" s="13">
        <v>2019</v>
      </c>
      <c r="D121" s="13" t="s">
        <v>407</v>
      </c>
      <c r="E121" s="13" t="s">
        <v>877</v>
      </c>
      <c r="F121" s="13" t="s">
        <v>70</v>
      </c>
      <c r="G121" s="16">
        <v>5.7</v>
      </c>
    </row>
    <row r="122" spans="1:7">
      <c r="A122" s="13" t="s">
        <v>876</v>
      </c>
      <c r="B122" s="13" t="s">
        <v>870</v>
      </c>
      <c r="C122" s="13">
        <v>2019</v>
      </c>
      <c r="D122" s="13" t="s">
        <v>408</v>
      </c>
      <c r="E122" s="13" t="s">
        <v>877</v>
      </c>
      <c r="F122" s="13" t="s">
        <v>72</v>
      </c>
      <c r="G122" s="16">
        <v>48.3</v>
      </c>
    </row>
    <row r="123" spans="1:7">
      <c r="A123" s="13" t="s">
        <v>876</v>
      </c>
      <c r="B123" s="13" t="s">
        <v>870</v>
      </c>
      <c r="C123" s="13">
        <v>2019</v>
      </c>
      <c r="D123" s="13" t="s">
        <v>408</v>
      </c>
      <c r="E123" s="13" t="s">
        <v>877</v>
      </c>
      <c r="F123" s="13" t="s">
        <v>77</v>
      </c>
      <c r="G123" s="16">
        <v>45.1</v>
      </c>
    </row>
    <row r="124" spans="1:7">
      <c r="A124" s="13" t="s">
        <v>876</v>
      </c>
      <c r="B124" s="13" t="s">
        <v>870</v>
      </c>
      <c r="C124" s="13">
        <v>2019</v>
      </c>
      <c r="D124" s="13" t="s">
        <v>408</v>
      </c>
      <c r="E124" s="13" t="s">
        <v>877</v>
      </c>
      <c r="F124" s="13" t="s">
        <v>74</v>
      </c>
      <c r="G124" s="16">
        <v>50.2</v>
      </c>
    </row>
    <row r="125" spans="1:7">
      <c r="A125" s="13" t="s">
        <v>876</v>
      </c>
      <c r="B125" s="13" t="s">
        <v>870</v>
      </c>
      <c r="C125" s="13">
        <v>2019</v>
      </c>
      <c r="D125" s="13" t="s">
        <v>408</v>
      </c>
      <c r="E125" s="13" t="s">
        <v>877</v>
      </c>
      <c r="F125" s="13" t="s">
        <v>78</v>
      </c>
      <c r="G125" s="16">
        <v>48.2</v>
      </c>
    </row>
    <row r="126" spans="1:7">
      <c r="A126" s="13" t="s">
        <v>876</v>
      </c>
      <c r="B126" s="13" t="s">
        <v>870</v>
      </c>
      <c r="C126" s="13">
        <v>2019</v>
      </c>
      <c r="D126" s="13" t="s">
        <v>408</v>
      </c>
      <c r="E126" s="13" t="s">
        <v>877</v>
      </c>
      <c r="F126" s="13" t="s">
        <v>75</v>
      </c>
      <c r="G126" s="16">
        <v>47</v>
      </c>
    </row>
    <row r="127" spans="1:7">
      <c r="A127" s="13" t="s">
        <v>876</v>
      </c>
      <c r="B127" s="13" t="s">
        <v>870</v>
      </c>
      <c r="C127" s="13">
        <v>2019</v>
      </c>
      <c r="D127" s="13" t="s">
        <v>408</v>
      </c>
      <c r="E127" s="13" t="s">
        <v>877</v>
      </c>
      <c r="F127" s="13" t="s">
        <v>76</v>
      </c>
      <c r="G127" s="16">
        <v>33.299999999999997</v>
      </c>
    </row>
    <row r="128" spans="1:7">
      <c r="A128" s="13" t="s">
        <v>876</v>
      </c>
      <c r="B128" s="13" t="s">
        <v>870</v>
      </c>
      <c r="C128" s="13">
        <v>2019</v>
      </c>
      <c r="D128" s="13" t="s">
        <v>408</v>
      </c>
      <c r="E128" s="13" t="s">
        <v>877</v>
      </c>
      <c r="F128" s="13" t="s">
        <v>71</v>
      </c>
      <c r="G128" s="16">
        <v>53</v>
      </c>
    </row>
    <row r="129" spans="1:8">
      <c r="A129" s="13" t="s">
        <v>876</v>
      </c>
      <c r="B129" s="13" t="s">
        <v>870</v>
      </c>
      <c r="C129" s="13">
        <v>2019</v>
      </c>
      <c r="D129" s="13" t="s">
        <v>408</v>
      </c>
      <c r="E129" s="13" t="s">
        <v>877</v>
      </c>
      <c r="F129" s="13" t="s">
        <v>73</v>
      </c>
      <c r="G129" s="16">
        <v>21.8</v>
      </c>
    </row>
    <row r="130" spans="1:8">
      <c r="A130" s="22" t="s">
        <v>876</v>
      </c>
      <c r="B130" s="22" t="s">
        <v>870</v>
      </c>
      <c r="C130" s="22">
        <v>2019</v>
      </c>
      <c r="D130" s="22" t="s">
        <v>408</v>
      </c>
      <c r="E130" s="22" t="s">
        <v>877</v>
      </c>
      <c r="F130" s="22" t="s">
        <v>70</v>
      </c>
      <c r="G130" s="22">
        <v>47.3</v>
      </c>
    </row>
    <row r="131" spans="1:8">
      <c r="A131" s="13" t="s">
        <v>876</v>
      </c>
      <c r="B131" s="13" t="s">
        <v>870</v>
      </c>
      <c r="C131" s="13">
        <v>2013</v>
      </c>
      <c r="D131" s="13" t="s">
        <v>407</v>
      </c>
      <c r="E131" s="13" t="s">
        <v>334</v>
      </c>
      <c r="F131" s="13" t="s">
        <v>392</v>
      </c>
      <c r="G131" s="189">
        <v>6.5</v>
      </c>
      <c r="H131" s="39"/>
    </row>
    <row r="132" spans="1:8">
      <c r="A132" s="13" t="s">
        <v>876</v>
      </c>
      <c r="B132" s="13" t="s">
        <v>870</v>
      </c>
      <c r="C132" s="13">
        <v>2013</v>
      </c>
      <c r="D132" s="13" t="s">
        <v>407</v>
      </c>
      <c r="E132" s="13" t="s">
        <v>334</v>
      </c>
      <c r="F132" s="13" t="s">
        <v>65</v>
      </c>
      <c r="G132" s="24">
        <v>6.1</v>
      </c>
      <c r="H132" s="38"/>
    </row>
    <row r="133" spans="1:8">
      <c r="A133" s="13" t="s">
        <v>876</v>
      </c>
      <c r="B133" s="13" t="s">
        <v>870</v>
      </c>
      <c r="C133" s="13">
        <v>2013</v>
      </c>
      <c r="D133" s="13" t="s">
        <v>407</v>
      </c>
      <c r="E133" s="13" t="s">
        <v>334</v>
      </c>
      <c r="F133" s="13" t="s">
        <v>66</v>
      </c>
      <c r="G133" s="189">
        <v>5.7</v>
      </c>
      <c r="H133" s="39"/>
    </row>
    <row r="134" spans="1:8">
      <c r="A134" s="13" t="s">
        <v>876</v>
      </c>
      <c r="B134" s="13" t="s">
        <v>870</v>
      </c>
      <c r="C134" s="13">
        <v>2013</v>
      </c>
      <c r="D134" s="13" t="s">
        <v>407</v>
      </c>
      <c r="E134" s="13" t="s">
        <v>334</v>
      </c>
      <c r="F134" s="13" t="s">
        <v>67</v>
      </c>
      <c r="G134" s="189">
        <v>5.8</v>
      </c>
      <c r="H134" s="39"/>
    </row>
    <row r="135" spans="1:8">
      <c r="A135" s="13" t="s">
        <v>876</v>
      </c>
      <c r="B135" s="13" t="s">
        <v>870</v>
      </c>
      <c r="C135" s="13">
        <v>2013</v>
      </c>
      <c r="D135" s="13" t="s">
        <v>408</v>
      </c>
      <c r="E135" s="13" t="s">
        <v>334</v>
      </c>
      <c r="F135" s="13" t="s">
        <v>392</v>
      </c>
      <c r="G135" s="24">
        <v>49</v>
      </c>
      <c r="H135" s="38"/>
    </row>
    <row r="136" spans="1:8">
      <c r="A136" s="13" t="s">
        <v>876</v>
      </c>
      <c r="B136" s="13" t="s">
        <v>870</v>
      </c>
      <c r="C136" s="13">
        <v>2013</v>
      </c>
      <c r="D136" s="13" t="s">
        <v>408</v>
      </c>
      <c r="E136" s="13" t="s">
        <v>334</v>
      </c>
      <c r="F136" s="13" t="s">
        <v>65</v>
      </c>
      <c r="G136" s="24">
        <v>31.3</v>
      </c>
      <c r="H136" s="38"/>
    </row>
    <row r="137" spans="1:8">
      <c r="A137" s="13" t="s">
        <v>876</v>
      </c>
      <c r="B137" s="13" t="s">
        <v>870</v>
      </c>
      <c r="C137" s="13">
        <v>2013</v>
      </c>
      <c r="D137" s="13" t="s">
        <v>408</v>
      </c>
      <c r="E137" s="13" t="s">
        <v>334</v>
      </c>
      <c r="F137" s="13" t="s">
        <v>66</v>
      </c>
      <c r="G137" s="24">
        <v>27.1</v>
      </c>
      <c r="H137" s="38"/>
    </row>
    <row r="138" spans="1:8">
      <c r="A138" s="13" t="s">
        <v>876</v>
      </c>
      <c r="B138" s="13" t="s">
        <v>870</v>
      </c>
      <c r="C138" s="13">
        <v>2013</v>
      </c>
      <c r="D138" s="13" t="s">
        <v>408</v>
      </c>
      <c r="E138" s="13" t="s">
        <v>334</v>
      </c>
      <c r="F138" s="13" t="s">
        <v>67</v>
      </c>
      <c r="G138" s="24">
        <v>12.7</v>
      </c>
      <c r="H138" s="38"/>
    </row>
    <row r="139" spans="1:8">
      <c r="A139" s="13" t="s">
        <v>876</v>
      </c>
      <c r="B139" s="13" t="s">
        <v>870</v>
      </c>
      <c r="C139" s="13">
        <v>2014</v>
      </c>
      <c r="D139" s="13" t="s">
        <v>407</v>
      </c>
      <c r="E139" s="13" t="s">
        <v>334</v>
      </c>
      <c r="F139" s="13" t="s">
        <v>392</v>
      </c>
      <c r="G139" s="24">
        <v>6.5</v>
      </c>
      <c r="H139" s="38"/>
    </row>
    <row r="140" spans="1:8">
      <c r="A140" s="13" t="s">
        <v>876</v>
      </c>
      <c r="B140" s="13" t="s">
        <v>870</v>
      </c>
      <c r="C140" s="13">
        <v>2014</v>
      </c>
      <c r="D140" s="13" t="s">
        <v>407</v>
      </c>
      <c r="E140" s="13" t="s">
        <v>334</v>
      </c>
      <c r="F140" s="13" t="s">
        <v>65</v>
      </c>
      <c r="G140" s="189">
        <v>6.4</v>
      </c>
      <c r="H140" s="39"/>
    </row>
    <row r="141" spans="1:8">
      <c r="A141" s="13" t="s">
        <v>876</v>
      </c>
      <c r="B141" s="13" t="s">
        <v>870</v>
      </c>
      <c r="C141" s="13">
        <v>2014</v>
      </c>
      <c r="D141" s="13" t="s">
        <v>407</v>
      </c>
      <c r="E141" s="13" t="s">
        <v>334</v>
      </c>
      <c r="F141" s="13" t="s">
        <v>66</v>
      </c>
      <c r="G141" s="189">
        <v>8.1</v>
      </c>
      <c r="H141" s="39"/>
    </row>
    <row r="142" spans="1:8">
      <c r="A142" s="13" t="s">
        <v>876</v>
      </c>
      <c r="B142" s="13" t="s">
        <v>870</v>
      </c>
      <c r="C142" s="13">
        <v>2014</v>
      </c>
      <c r="D142" s="13" t="s">
        <v>407</v>
      </c>
      <c r="E142" s="13" t="s">
        <v>334</v>
      </c>
      <c r="F142" s="13" t="s">
        <v>67</v>
      </c>
      <c r="G142" s="24">
        <v>8</v>
      </c>
      <c r="H142" s="38"/>
    </row>
    <row r="143" spans="1:8">
      <c r="A143" s="13" t="s">
        <v>876</v>
      </c>
      <c r="B143" s="13" t="s">
        <v>870</v>
      </c>
      <c r="C143" s="13">
        <v>2014</v>
      </c>
      <c r="D143" s="13" t="s">
        <v>408</v>
      </c>
      <c r="E143" s="13" t="s">
        <v>334</v>
      </c>
      <c r="F143" s="13" t="s">
        <v>392</v>
      </c>
      <c r="G143" s="24">
        <v>49.4</v>
      </c>
      <c r="H143" s="38"/>
    </row>
    <row r="144" spans="1:8">
      <c r="A144" s="13" t="s">
        <v>876</v>
      </c>
      <c r="B144" s="13" t="s">
        <v>870</v>
      </c>
      <c r="C144" s="13">
        <v>2014</v>
      </c>
      <c r="D144" s="13" t="s">
        <v>408</v>
      </c>
      <c r="E144" s="13" t="s">
        <v>334</v>
      </c>
      <c r="F144" s="13" t="s">
        <v>65</v>
      </c>
      <c r="G144" s="24">
        <v>32.299999999999997</v>
      </c>
      <c r="H144" s="38"/>
    </row>
    <row r="145" spans="1:8">
      <c r="A145" s="13" t="s">
        <v>876</v>
      </c>
      <c r="B145" s="13" t="s">
        <v>870</v>
      </c>
      <c r="C145" s="13">
        <v>2014</v>
      </c>
      <c r="D145" s="13" t="s">
        <v>408</v>
      </c>
      <c r="E145" s="13" t="s">
        <v>334</v>
      </c>
      <c r="F145" s="13" t="s">
        <v>66</v>
      </c>
      <c r="G145" s="24">
        <v>27.5</v>
      </c>
      <c r="H145" s="38"/>
    </row>
    <row r="146" spans="1:8">
      <c r="A146" s="13" t="s">
        <v>876</v>
      </c>
      <c r="B146" s="13" t="s">
        <v>870</v>
      </c>
      <c r="C146" s="13">
        <v>2014</v>
      </c>
      <c r="D146" s="13" t="s">
        <v>408</v>
      </c>
      <c r="E146" s="13" t="s">
        <v>334</v>
      </c>
      <c r="F146" s="13" t="s">
        <v>67</v>
      </c>
      <c r="G146" s="24">
        <v>13.9</v>
      </c>
      <c r="H146" s="38"/>
    </row>
    <row r="147" spans="1:8">
      <c r="A147" s="13" t="s">
        <v>876</v>
      </c>
      <c r="B147" s="13" t="s">
        <v>870</v>
      </c>
      <c r="C147" s="13">
        <v>2015</v>
      </c>
      <c r="D147" s="13" t="s">
        <v>407</v>
      </c>
      <c r="E147" s="13" t="s">
        <v>334</v>
      </c>
      <c r="F147" s="13" t="s">
        <v>392</v>
      </c>
      <c r="G147" s="24">
        <v>6.3</v>
      </c>
      <c r="H147" s="38"/>
    </row>
    <row r="148" spans="1:8">
      <c r="A148" s="13" t="s">
        <v>876</v>
      </c>
      <c r="B148" s="13" t="s">
        <v>870</v>
      </c>
      <c r="C148" s="13">
        <v>2015</v>
      </c>
      <c r="D148" s="13" t="s">
        <v>407</v>
      </c>
      <c r="E148" s="13" t="s">
        <v>334</v>
      </c>
      <c r="F148" s="13" t="s">
        <v>65</v>
      </c>
      <c r="G148" s="189">
        <v>6</v>
      </c>
      <c r="H148" s="39"/>
    </row>
    <row r="149" spans="1:8">
      <c r="A149" s="13" t="s">
        <v>876</v>
      </c>
      <c r="B149" s="13" t="s">
        <v>870</v>
      </c>
      <c r="C149" s="13">
        <v>2015</v>
      </c>
      <c r="D149" s="13" t="s">
        <v>407</v>
      </c>
      <c r="E149" s="13" t="s">
        <v>334</v>
      </c>
      <c r="F149" s="13" t="s">
        <v>66</v>
      </c>
      <c r="G149" s="189">
        <v>6.5</v>
      </c>
      <c r="H149" s="39"/>
    </row>
    <row r="150" spans="1:8">
      <c r="A150" s="13" t="s">
        <v>876</v>
      </c>
      <c r="B150" s="13" t="s">
        <v>870</v>
      </c>
      <c r="C150" s="13">
        <v>2015</v>
      </c>
      <c r="D150" s="13" t="s">
        <v>407</v>
      </c>
      <c r="E150" s="13" t="s">
        <v>334</v>
      </c>
      <c r="F150" s="13" t="s">
        <v>67</v>
      </c>
      <c r="G150" s="24">
        <v>9.4</v>
      </c>
      <c r="H150" s="38"/>
    </row>
    <row r="151" spans="1:8">
      <c r="A151" s="13" t="s">
        <v>876</v>
      </c>
      <c r="B151" s="13" t="s">
        <v>870</v>
      </c>
      <c r="C151" s="13">
        <v>2015</v>
      </c>
      <c r="D151" s="13" t="s">
        <v>408</v>
      </c>
      <c r="E151" s="13" t="s">
        <v>334</v>
      </c>
      <c r="F151" s="13" t="s">
        <v>392</v>
      </c>
      <c r="G151" s="24">
        <v>50.1</v>
      </c>
      <c r="H151" s="38"/>
    </row>
    <row r="152" spans="1:8">
      <c r="A152" s="13" t="s">
        <v>876</v>
      </c>
      <c r="B152" s="13" t="s">
        <v>870</v>
      </c>
      <c r="C152" s="13">
        <v>2015</v>
      </c>
      <c r="D152" s="13" t="s">
        <v>408</v>
      </c>
      <c r="E152" s="13" t="s">
        <v>334</v>
      </c>
      <c r="F152" s="13" t="s">
        <v>65</v>
      </c>
      <c r="G152" s="24">
        <v>33.200000000000003</v>
      </c>
      <c r="H152" s="38"/>
    </row>
    <row r="153" spans="1:8">
      <c r="A153" s="13" t="s">
        <v>876</v>
      </c>
      <c r="B153" s="13" t="s">
        <v>870</v>
      </c>
      <c r="C153" s="13">
        <v>2015</v>
      </c>
      <c r="D153" s="13" t="s">
        <v>408</v>
      </c>
      <c r="E153" s="13" t="s">
        <v>334</v>
      </c>
      <c r="F153" s="13" t="s">
        <v>66</v>
      </c>
      <c r="G153" s="24">
        <v>29.5</v>
      </c>
      <c r="H153" s="38"/>
    </row>
    <row r="154" spans="1:8">
      <c r="A154" s="13" t="s">
        <v>876</v>
      </c>
      <c r="B154" s="13" t="s">
        <v>870</v>
      </c>
      <c r="C154" s="13">
        <v>2015</v>
      </c>
      <c r="D154" s="13" t="s">
        <v>408</v>
      </c>
      <c r="E154" s="13" t="s">
        <v>334</v>
      </c>
      <c r="F154" s="13" t="s">
        <v>67</v>
      </c>
      <c r="G154" s="24">
        <v>14.8</v>
      </c>
      <c r="H154" s="38"/>
    </row>
    <row r="155" spans="1:8">
      <c r="A155" s="13" t="s">
        <v>876</v>
      </c>
      <c r="B155" s="13" t="s">
        <v>870</v>
      </c>
      <c r="C155" s="13">
        <v>2016</v>
      </c>
      <c r="D155" s="13" t="s">
        <v>407</v>
      </c>
      <c r="E155" s="13" t="s">
        <v>334</v>
      </c>
      <c r="F155" s="13" t="s">
        <v>392</v>
      </c>
      <c r="G155" s="189">
        <v>6</v>
      </c>
      <c r="H155" s="39"/>
    </row>
    <row r="156" spans="1:8">
      <c r="A156" s="13" t="s">
        <v>876</v>
      </c>
      <c r="B156" s="13" t="s">
        <v>870</v>
      </c>
      <c r="C156" s="13">
        <v>2016</v>
      </c>
      <c r="D156" s="13" t="s">
        <v>407</v>
      </c>
      <c r="E156" s="13" t="s">
        <v>334</v>
      </c>
      <c r="F156" s="13" t="s">
        <v>65</v>
      </c>
      <c r="G156" s="24">
        <v>5.9</v>
      </c>
      <c r="H156" s="38"/>
    </row>
    <row r="157" spans="1:8">
      <c r="A157" s="13" t="s">
        <v>876</v>
      </c>
      <c r="B157" s="13" t="s">
        <v>870</v>
      </c>
      <c r="C157" s="13">
        <v>2016</v>
      </c>
      <c r="D157" s="13" t="s">
        <v>407</v>
      </c>
      <c r="E157" s="13" t="s">
        <v>334</v>
      </c>
      <c r="F157" s="13" t="s">
        <v>66</v>
      </c>
      <c r="G157" s="24">
        <v>6.7</v>
      </c>
      <c r="H157" s="38"/>
    </row>
    <row r="158" spans="1:8">
      <c r="A158" s="13" t="s">
        <v>876</v>
      </c>
      <c r="B158" s="13" t="s">
        <v>870</v>
      </c>
      <c r="C158" s="13">
        <v>2016</v>
      </c>
      <c r="D158" s="13" t="s">
        <v>407</v>
      </c>
      <c r="E158" s="13" t="s">
        <v>334</v>
      </c>
      <c r="F158" s="13" t="s">
        <v>67</v>
      </c>
      <c r="G158" s="24">
        <v>8.5</v>
      </c>
      <c r="H158" s="38"/>
    </row>
    <row r="159" spans="1:8">
      <c r="A159" s="13" t="s">
        <v>876</v>
      </c>
      <c r="B159" s="13" t="s">
        <v>870</v>
      </c>
      <c r="C159" s="13">
        <v>2016</v>
      </c>
      <c r="D159" s="13" t="s">
        <v>408</v>
      </c>
      <c r="E159" s="13" t="s">
        <v>334</v>
      </c>
      <c r="F159" s="13" t="s">
        <v>392</v>
      </c>
      <c r="G159" s="24">
        <v>51.2</v>
      </c>
      <c r="H159" s="38"/>
    </row>
    <row r="160" spans="1:8">
      <c r="A160" s="13" t="s">
        <v>876</v>
      </c>
      <c r="B160" s="13" t="s">
        <v>870</v>
      </c>
      <c r="C160" s="13">
        <v>2016</v>
      </c>
      <c r="D160" s="13" t="s">
        <v>408</v>
      </c>
      <c r="E160" s="13" t="s">
        <v>334</v>
      </c>
      <c r="F160" s="13" t="s">
        <v>65</v>
      </c>
      <c r="G160" s="24">
        <v>33.9</v>
      </c>
      <c r="H160" s="38"/>
    </row>
    <row r="161" spans="1:8">
      <c r="A161" s="13" t="s">
        <v>876</v>
      </c>
      <c r="B161" s="13" t="s">
        <v>870</v>
      </c>
      <c r="C161" s="13">
        <v>2016</v>
      </c>
      <c r="D161" s="13" t="s">
        <v>408</v>
      </c>
      <c r="E161" s="13" t="s">
        <v>334</v>
      </c>
      <c r="F161" s="13" t="s">
        <v>66</v>
      </c>
      <c r="G161" s="24">
        <v>29.8</v>
      </c>
      <c r="H161" s="38"/>
    </row>
    <row r="162" spans="1:8">
      <c r="A162" s="13" t="s">
        <v>876</v>
      </c>
      <c r="B162" s="13" t="s">
        <v>870</v>
      </c>
      <c r="C162" s="13">
        <v>2016</v>
      </c>
      <c r="D162" s="13" t="s">
        <v>408</v>
      </c>
      <c r="E162" s="13" t="s">
        <v>334</v>
      </c>
      <c r="F162" s="13" t="s">
        <v>67</v>
      </c>
      <c r="G162" s="24">
        <v>14.4</v>
      </c>
      <c r="H162" s="38"/>
    </row>
    <row r="163" spans="1:8">
      <c r="A163" s="13" t="s">
        <v>876</v>
      </c>
      <c r="B163" s="13" t="s">
        <v>870</v>
      </c>
      <c r="C163" s="13">
        <v>2017</v>
      </c>
      <c r="D163" s="13" t="s">
        <v>407</v>
      </c>
      <c r="E163" s="13" t="s">
        <v>334</v>
      </c>
      <c r="F163" s="13" t="s">
        <v>392</v>
      </c>
      <c r="G163" s="190">
        <v>5.9</v>
      </c>
      <c r="H163" s="39"/>
    </row>
    <row r="164" spans="1:8">
      <c r="A164" s="13" t="s">
        <v>876</v>
      </c>
      <c r="B164" s="13" t="s">
        <v>870</v>
      </c>
      <c r="C164" s="13">
        <v>2017</v>
      </c>
      <c r="D164" s="13" t="s">
        <v>407</v>
      </c>
      <c r="E164" s="13" t="s">
        <v>334</v>
      </c>
      <c r="F164" s="13" t="s">
        <v>65</v>
      </c>
      <c r="G164" s="190">
        <v>6.1</v>
      </c>
      <c r="H164" s="39"/>
    </row>
    <row r="165" spans="1:8">
      <c r="A165" s="13" t="s">
        <v>876</v>
      </c>
      <c r="B165" s="13" t="s">
        <v>870</v>
      </c>
      <c r="C165" s="13">
        <v>2017</v>
      </c>
      <c r="D165" s="13" t="s">
        <v>407</v>
      </c>
      <c r="E165" s="13" t="s">
        <v>334</v>
      </c>
      <c r="F165" s="13" t="s">
        <v>66</v>
      </c>
      <c r="G165" s="190">
        <v>5.8</v>
      </c>
      <c r="H165" s="39"/>
    </row>
    <row r="166" spans="1:8">
      <c r="A166" s="13" t="s">
        <v>876</v>
      </c>
      <c r="B166" s="13" t="s">
        <v>870</v>
      </c>
      <c r="C166" s="13">
        <v>2017</v>
      </c>
      <c r="D166" s="13" t="s">
        <v>407</v>
      </c>
      <c r="E166" s="13" t="s">
        <v>334</v>
      </c>
      <c r="F166" s="13" t="s">
        <v>67</v>
      </c>
      <c r="G166" s="190">
        <v>9.4</v>
      </c>
      <c r="H166" s="39"/>
    </row>
    <row r="167" spans="1:8">
      <c r="A167" s="13" t="s">
        <v>876</v>
      </c>
      <c r="B167" s="13" t="s">
        <v>870</v>
      </c>
      <c r="C167" s="13">
        <v>2017</v>
      </c>
      <c r="D167" s="13" t="s">
        <v>408</v>
      </c>
      <c r="E167" s="13" t="s">
        <v>334</v>
      </c>
      <c r="F167" s="13" t="s">
        <v>392</v>
      </c>
      <c r="G167" s="24">
        <v>51.8</v>
      </c>
      <c r="H167" s="38"/>
    </row>
    <row r="168" spans="1:8">
      <c r="A168" s="13" t="s">
        <v>876</v>
      </c>
      <c r="B168" s="13" t="s">
        <v>870</v>
      </c>
      <c r="C168" s="13">
        <v>2017</v>
      </c>
      <c r="D168" s="13" t="s">
        <v>408</v>
      </c>
      <c r="E168" s="13" t="s">
        <v>334</v>
      </c>
      <c r="F168" s="13" t="s">
        <v>65</v>
      </c>
      <c r="G168" s="24">
        <v>34.5</v>
      </c>
      <c r="H168" s="38"/>
    </row>
    <row r="169" spans="1:8">
      <c r="A169" s="13" t="s">
        <v>876</v>
      </c>
      <c r="B169" s="13" t="s">
        <v>870</v>
      </c>
      <c r="C169" s="13">
        <v>2017</v>
      </c>
      <c r="D169" s="13" t="s">
        <v>408</v>
      </c>
      <c r="E169" s="13" t="s">
        <v>334</v>
      </c>
      <c r="F169" s="13" t="s">
        <v>66</v>
      </c>
      <c r="G169" s="24">
        <v>30.1</v>
      </c>
      <c r="H169" s="38"/>
    </row>
    <row r="170" spans="1:8">
      <c r="A170" s="13" t="s">
        <v>876</v>
      </c>
      <c r="B170" s="13" t="s">
        <v>870</v>
      </c>
      <c r="C170" s="13">
        <v>2017</v>
      </c>
      <c r="D170" s="13" t="s">
        <v>408</v>
      </c>
      <c r="E170" s="13" t="s">
        <v>334</v>
      </c>
      <c r="F170" s="13" t="s">
        <v>67</v>
      </c>
      <c r="G170" s="24">
        <v>14.5</v>
      </c>
      <c r="H170" s="38"/>
    </row>
    <row r="171" spans="1:8">
      <c r="A171" s="13" t="s">
        <v>876</v>
      </c>
      <c r="B171" s="13" t="s">
        <v>870</v>
      </c>
      <c r="C171" s="13">
        <v>2018</v>
      </c>
      <c r="D171" s="13" t="s">
        <v>407</v>
      </c>
      <c r="E171" s="13" t="s">
        <v>334</v>
      </c>
      <c r="F171" s="13" t="s">
        <v>392</v>
      </c>
      <c r="G171" s="190">
        <v>5.6</v>
      </c>
      <c r="H171" s="39"/>
    </row>
    <row r="172" spans="1:8">
      <c r="A172" s="13" t="s">
        <v>876</v>
      </c>
      <c r="B172" s="13" t="s">
        <v>870</v>
      </c>
      <c r="C172" s="13">
        <v>2018</v>
      </c>
      <c r="D172" s="13" t="s">
        <v>407</v>
      </c>
      <c r="E172" s="13" t="s">
        <v>334</v>
      </c>
      <c r="F172" s="13" t="s">
        <v>65</v>
      </c>
      <c r="G172" s="190">
        <v>5.4</v>
      </c>
      <c r="H172" s="39"/>
    </row>
    <row r="173" spans="1:8">
      <c r="A173" s="13" t="s">
        <v>876</v>
      </c>
      <c r="B173" s="13" t="s">
        <v>870</v>
      </c>
      <c r="C173" s="13">
        <v>2018</v>
      </c>
      <c r="D173" s="13" t="s">
        <v>407</v>
      </c>
      <c r="E173" s="13" t="s">
        <v>334</v>
      </c>
      <c r="F173" s="13" t="s">
        <v>66</v>
      </c>
      <c r="G173" s="190">
        <v>6.1</v>
      </c>
      <c r="H173" s="39"/>
    </row>
    <row r="174" spans="1:8">
      <c r="A174" s="13" t="s">
        <v>876</v>
      </c>
      <c r="B174" s="13" t="s">
        <v>870</v>
      </c>
      <c r="C174" s="13">
        <v>2018</v>
      </c>
      <c r="D174" s="13" t="s">
        <v>407</v>
      </c>
      <c r="E174" s="13" t="s">
        <v>334</v>
      </c>
      <c r="F174" s="13" t="s">
        <v>67</v>
      </c>
      <c r="G174" s="190">
        <v>9.1</v>
      </c>
      <c r="H174" s="39"/>
    </row>
    <row r="175" spans="1:8">
      <c r="A175" s="13" t="s">
        <v>876</v>
      </c>
      <c r="B175" s="13" t="s">
        <v>870</v>
      </c>
      <c r="C175" s="13">
        <v>2018</v>
      </c>
      <c r="D175" s="13" t="s">
        <v>408</v>
      </c>
      <c r="E175" s="13" t="s">
        <v>334</v>
      </c>
      <c r="F175" s="13" t="s">
        <v>392</v>
      </c>
      <c r="G175" s="190">
        <v>52.5</v>
      </c>
      <c r="H175" s="39"/>
    </row>
    <row r="176" spans="1:8">
      <c r="A176" s="13" t="s">
        <v>876</v>
      </c>
      <c r="B176" s="13" t="s">
        <v>870</v>
      </c>
      <c r="C176" s="13">
        <v>2018</v>
      </c>
      <c r="D176" s="13" t="s">
        <v>408</v>
      </c>
      <c r="E176" s="13" t="s">
        <v>334</v>
      </c>
      <c r="F176" s="13" t="s">
        <v>65</v>
      </c>
      <c r="G176" s="190">
        <v>35.6</v>
      </c>
      <c r="H176" s="39"/>
    </row>
    <row r="177" spans="1:8">
      <c r="A177" s="13" t="s">
        <v>876</v>
      </c>
      <c r="B177" s="13" t="s">
        <v>870</v>
      </c>
      <c r="C177" s="13">
        <v>2018</v>
      </c>
      <c r="D177" s="13" t="s">
        <v>408</v>
      </c>
      <c r="E177" s="13" t="s">
        <v>334</v>
      </c>
      <c r="F177" s="13" t="s">
        <v>66</v>
      </c>
      <c r="G177" s="190">
        <v>29.8</v>
      </c>
      <c r="H177" s="39"/>
    </row>
    <row r="178" spans="1:8">
      <c r="A178" s="13" t="s">
        <v>876</v>
      </c>
      <c r="B178" s="13" t="s">
        <v>870</v>
      </c>
      <c r="C178" s="13">
        <v>2018</v>
      </c>
      <c r="D178" s="13" t="s">
        <v>408</v>
      </c>
      <c r="E178" s="13" t="s">
        <v>334</v>
      </c>
      <c r="F178" s="13" t="s">
        <v>67</v>
      </c>
      <c r="G178" s="190">
        <v>16.2</v>
      </c>
      <c r="H178" s="39"/>
    </row>
    <row r="179" spans="1:8">
      <c r="A179" s="13" t="s">
        <v>876</v>
      </c>
      <c r="B179" s="13" t="s">
        <v>870</v>
      </c>
      <c r="C179" s="13">
        <v>2019</v>
      </c>
      <c r="D179" s="13" t="s">
        <v>407</v>
      </c>
      <c r="E179" s="13" t="s">
        <v>334</v>
      </c>
      <c r="F179" s="13" t="s">
        <v>392</v>
      </c>
      <c r="G179" s="190">
        <v>5.6</v>
      </c>
    </row>
    <row r="180" spans="1:8">
      <c r="A180" s="13" t="s">
        <v>876</v>
      </c>
      <c r="B180" s="13" t="s">
        <v>870</v>
      </c>
      <c r="C180" s="13">
        <v>2019</v>
      </c>
      <c r="D180" s="13" t="s">
        <v>407</v>
      </c>
      <c r="E180" s="13" t="s">
        <v>334</v>
      </c>
      <c r="F180" s="13" t="s">
        <v>65</v>
      </c>
      <c r="G180" s="190">
        <v>5.6</v>
      </c>
    </row>
    <row r="181" spans="1:8">
      <c r="A181" s="13" t="s">
        <v>876</v>
      </c>
      <c r="B181" s="13" t="s">
        <v>870</v>
      </c>
      <c r="C181" s="13">
        <v>2019</v>
      </c>
      <c r="D181" s="13" t="s">
        <v>407</v>
      </c>
      <c r="E181" s="13" t="s">
        <v>334</v>
      </c>
      <c r="F181" s="13" t="s">
        <v>66</v>
      </c>
      <c r="G181" s="190">
        <v>6</v>
      </c>
    </row>
    <row r="182" spans="1:8">
      <c r="A182" s="13" t="s">
        <v>876</v>
      </c>
      <c r="B182" s="13" t="s">
        <v>870</v>
      </c>
      <c r="C182" s="13">
        <v>2019</v>
      </c>
      <c r="D182" s="13" t="s">
        <v>407</v>
      </c>
      <c r="E182" s="13" t="s">
        <v>334</v>
      </c>
      <c r="F182" s="13" t="s">
        <v>67</v>
      </c>
      <c r="G182" s="190">
        <v>10.7</v>
      </c>
    </row>
    <row r="183" spans="1:8">
      <c r="A183" s="13" t="s">
        <v>876</v>
      </c>
      <c r="B183" s="13" t="s">
        <v>870</v>
      </c>
      <c r="C183" s="13">
        <v>2019</v>
      </c>
      <c r="D183" s="13" t="s">
        <v>408</v>
      </c>
      <c r="E183" s="13" t="s">
        <v>334</v>
      </c>
      <c r="F183" s="13" t="s">
        <v>392</v>
      </c>
      <c r="G183" s="190">
        <v>53</v>
      </c>
    </row>
    <row r="184" spans="1:8">
      <c r="A184" s="13" t="s">
        <v>876</v>
      </c>
      <c r="B184" s="13" t="s">
        <v>870</v>
      </c>
      <c r="C184" s="13">
        <v>2019</v>
      </c>
      <c r="D184" s="13" t="s">
        <v>408</v>
      </c>
      <c r="E184" s="13" t="s">
        <v>334</v>
      </c>
      <c r="F184" s="13" t="s">
        <v>65</v>
      </c>
      <c r="G184" s="190">
        <v>36.200000000000003</v>
      </c>
    </row>
    <row r="185" spans="1:8">
      <c r="A185" s="13" t="s">
        <v>876</v>
      </c>
      <c r="B185" s="13" t="s">
        <v>870</v>
      </c>
      <c r="C185" s="13">
        <v>2019</v>
      </c>
      <c r="D185" s="13" t="s">
        <v>408</v>
      </c>
      <c r="E185" s="13" t="s">
        <v>334</v>
      </c>
      <c r="F185" s="13" t="s">
        <v>66</v>
      </c>
      <c r="G185" s="190">
        <v>28.3</v>
      </c>
    </row>
    <row r="186" spans="1:8">
      <c r="A186" s="13" t="s">
        <v>876</v>
      </c>
      <c r="B186" s="13" t="s">
        <v>870</v>
      </c>
      <c r="C186" s="13">
        <v>2019</v>
      </c>
      <c r="D186" s="13" t="s">
        <v>408</v>
      </c>
      <c r="E186" s="13" t="s">
        <v>334</v>
      </c>
      <c r="F186" s="13" t="s">
        <v>67</v>
      </c>
      <c r="G186" s="190">
        <v>14.8</v>
      </c>
    </row>
  </sheetData>
  <mergeCells count="2">
    <mergeCell ref="A1:D1"/>
    <mergeCell ref="A2:D2"/>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08"/>
  <sheetViews>
    <sheetView workbookViewId="0">
      <selection activeCell="F17" sqref="F17:G17"/>
    </sheetView>
  </sheetViews>
  <sheetFormatPr defaultRowHeight="15"/>
  <cols>
    <col min="1" max="1" width="49.7109375" customWidth="1"/>
    <col min="4" max="4" width="29.5703125" customWidth="1"/>
  </cols>
  <sheetData>
    <row r="1" spans="1:7" ht="20.25" customHeight="1">
      <c r="A1" s="197" t="s">
        <v>891</v>
      </c>
      <c r="B1" s="197"/>
      <c r="C1" s="197"/>
      <c r="D1" s="197"/>
    </row>
    <row r="2" spans="1:7">
      <c r="A2" s="197" t="s">
        <v>873</v>
      </c>
      <c r="B2" s="197"/>
      <c r="C2" s="197"/>
      <c r="D2" s="197"/>
    </row>
    <row r="4" spans="1:7">
      <c r="A4" s="19" t="s">
        <v>4</v>
      </c>
      <c r="B4" s="19" t="s">
        <v>872</v>
      </c>
      <c r="C4" s="19" t="s">
        <v>92</v>
      </c>
      <c r="D4" s="19" t="s">
        <v>6</v>
      </c>
      <c r="E4" s="19" t="s">
        <v>9</v>
      </c>
      <c r="F4" s="2"/>
      <c r="G4" s="2"/>
    </row>
    <row r="5" spans="1:7">
      <c r="A5" s="13" t="s">
        <v>883</v>
      </c>
      <c r="B5" s="13" t="s">
        <v>870</v>
      </c>
      <c r="C5" s="13">
        <v>2013</v>
      </c>
      <c r="D5" s="13" t="s">
        <v>890</v>
      </c>
      <c r="E5" s="13">
        <v>39.6</v>
      </c>
      <c r="F5" s="193"/>
      <c r="G5" s="191"/>
    </row>
    <row r="6" spans="1:7">
      <c r="A6" s="13" t="s">
        <v>883</v>
      </c>
      <c r="B6" s="13" t="s">
        <v>870</v>
      </c>
      <c r="C6" s="13">
        <v>2013</v>
      </c>
      <c r="D6" s="13" t="s">
        <v>889</v>
      </c>
      <c r="E6" s="13">
        <v>20.8</v>
      </c>
      <c r="F6" s="193"/>
      <c r="G6" s="191"/>
    </row>
    <row r="7" spans="1:7">
      <c r="A7" s="13" t="s">
        <v>883</v>
      </c>
      <c r="B7" s="13" t="s">
        <v>870</v>
      </c>
      <c r="C7" s="13">
        <v>2013</v>
      </c>
      <c r="D7" s="13" t="s">
        <v>888</v>
      </c>
      <c r="E7" s="13">
        <v>23.3</v>
      </c>
      <c r="F7" s="193"/>
      <c r="G7" s="191"/>
    </row>
    <row r="8" spans="1:7">
      <c r="A8" s="13" t="s">
        <v>883</v>
      </c>
      <c r="B8" s="13" t="s">
        <v>870</v>
      </c>
      <c r="C8" s="13">
        <v>2013</v>
      </c>
      <c r="D8" s="13" t="s">
        <v>887</v>
      </c>
      <c r="E8" s="13">
        <v>37.9</v>
      </c>
      <c r="F8" s="193"/>
      <c r="G8" s="191"/>
    </row>
    <row r="9" spans="1:7">
      <c r="A9" s="13" t="s">
        <v>883</v>
      </c>
      <c r="B9" s="13" t="s">
        <v>870</v>
      </c>
      <c r="C9" s="13">
        <v>2013</v>
      </c>
      <c r="D9" s="13" t="s">
        <v>886</v>
      </c>
      <c r="E9" s="13">
        <v>0.2</v>
      </c>
      <c r="F9" s="193"/>
      <c r="G9" s="191"/>
    </row>
    <row r="10" spans="1:7">
      <c r="A10" s="13" t="s">
        <v>883</v>
      </c>
      <c r="B10" s="13" t="s">
        <v>870</v>
      </c>
      <c r="C10" s="13">
        <v>2013</v>
      </c>
      <c r="D10" s="13" t="s">
        <v>885</v>
      </c>
      <c r="E10" s="13">
        <v>70.3</v>
      </c>
      <c r="F10" s="194"/>
      <c r="G10" s="191"/>
    </row>
    <row r="11" spans="1:7">
      <c r="A11" s="13" t="s">
        <v>883</v>
      </c>
      <c r="B11" s="13" t="s">
        <v>870</v>
      </c>
      <c r="C11" s="13">
        <v>2013</v>
      </c>
      <c r="D11" s="13" t="s">
        <v>884</v>
      </c>
      <c r="E11" s="13">
        <v>4.5999999999999996</v>
      </c>
      <c r="F11" s="193"/>
      <c r="G11" s="191"/>
    </row>
    <row r="12" spans="1:7">
      <c r="A12" s="13" t="s">
        <v>883</v>
      </c>
      <c r="B12" s="13" t="s">
        <v>870</v>
      </c>
      <c r="C12" s="13">
        <v>2013</v>
      </c>
      <c r="D12" s="13" t="s">
        <v>882</v>
      </c>
      <c r="E12" s="13">
        <v>25</v>
      </c>
      <c r="F12" s="193"/>
      <c r="G12" s="191"/>
    </row>
    <row r="13" spans="1:7">
      <c r="A13" s="13" t="s">
        <v>883</v>
      </c>
      <c r="B13" s="13" t="s">
        <v>870</v>
      </c>
      <c r="C13" s="13">
        <v>2014</v>
      </c>
      <c r="D13" s="13" t="s">
        <v>890</v>
      </c>
      <c r="E13" s="13">
        <v>39.799999999999997</v>
      </c>
      <c r="F13" s="193"/>
      <c r="G13" s="191"/>
    </row>
    <row r="14" spans="1:7">
      <c r="A14" s="13" t="s">
        <v>883</v>
      </c>
      <c r="B14" s="13" t="s">
        <v>870</v>
      </c>
      <c r="C14" s="13">
        <v>2014</v>
      </c>
      <c r="D14" s="13" t="s">
        <v>889</v>
      </c>
      <c r="E14" s="13">
        <v>20.7</v>
      </c>
      <c r="F14" s="193"/>
      <c r="G14" s="191"/>
    </row>
    <row r="15" spans="1:7">
      <c r="A15" s="13" t="s">
        <v>883</v>
      </c>
      <c r="B15" s="13" t="s">
        <v>870</v>
      </c>
      <c r="C15" s="13">
        <v>2014</v>
      </c>
      <c r="D15" s="13" t="s">
        <v>888</v>
      </c>
      <c r="E15" s="13">
        <v>23</v>
      </c>
      <c r="F15" s="193"/>
      <c r="G15" s="191"/>
    </row>
    <row r="16" spans="1:7">
      <c r="A16" s="13" t="s">
        <v>883</v>
      </c>
      <c r="B16" s="13" t="s">
        <v>870</v>
      </c>
      <c r="C16" s="13">
        <v>2014</v>
      </c>
      <c r="D16" s="13" t="s">
        <v>887</v>
      </c>
      <c r="E16" s="13">
        <v>39</v>
      </c>
      <c r="F16" s="193"/>
      <c r="G16" s="191"/>
    </row>
    <row r="17" spans="1:7">
      <c r="A17" s="13" t="s">
        <v>883</v>
      </c>
      <c r="B17" s="13" t="s">
        <v>870</v>
      </c>
      <c r="C17" s="13">
        <v>2014</v>
      </c>
      <c r="D17" s="13" t="s">
        <v>886</v>
      </c>
      <c r="E17" s="13">
        <v>0.2</v>
      </c>
      <c r="F17" s="193"/>
      <c r="G17" s="191"/>
    </row>
    <row r="18" spans="1:7">
      <c r="A18" s="13" t="s">
        <v>883</v>
      </c>
      <c r="B18" s="13" t="s">
        <v>870</v>
      </c>
      <c r="C18" s="13">
        <v>2014</v>
      </c>
      <c r="D18" s="13" t="s">
        <v>885</v>
      </c>
      <c r="E18" s="13">
        <v>70.099999999999994</v>
      </c>
      <c r="F18" s="194"/>
      <c r="G18" s="191"/>
    </row>
    <row r="19" spans="1:7">
      <c r="A19" s="13" t="s">
        <v>883</v>
      </c>
      <c r="B19" s="13" t="s">
        <v>870</v>
      </c>
      <c r="C19" s="13">
        <v>2014</v>
      </c>
      <c r="D19" s="13" t="s">
        <v>884</v>
      </c>
      <c r="E19" s="13">
        <v>4.2</v>
      </c>
      <c r="F19" s="193"/>
      <c r="G19" s="191"/>
    </row>
    <row r="20" spans="1:7">
      <c r="A20" s="13" t="s">
        <v>883</v>
      </c>
      <c r="B20" s="13" t="s">
        <v>870</v>
      </c>
      <c r="C20" s="13">
        <v>2014</v>
      </c>
      <c r="D20" s="13" t="s">
        <v>882</v>
      </c>
      <c r="E20" s="13">
        <v>25.7</v>
      </c>
      <c r="F20" s="193"/>
      <c r="G20" s="191"/>
    </row>
    <row r="21" spans="1:7">
      <c r="A21" s="13" t="s">
        <v>883</v>
      </c>
      <c r="B21" s="13" t="s">
        <v>870</v>
      </c>
      <c r="C21" s="13">
        <v>2015</v>
      </c>
      <c r="D21" s="13" t="s">
        <v>890</v>
      </c>
      <c r="E21" s="13">
        <v>39.9</v>
      </c>
      <c r="F21" s="193"/>
      <c r="G21" s="191"/>
    </row>
    <row r="22" spans="1:7">
      <c r="A22" s="13" t="s">
        <v>883</v>
      </c>
      <c r="B22" s="13" t="s">
        <v>870</v>
      </c>
      <c r="C22" s="13">
        <v>2015</v>
      </c>
      <c r="D22" s="13" t="s">
        <v>889</v>
      </c>
      <c r="E22" s="13">
        <v>20.7</v>
      </c>
      <c r="F22" s="193"/>
      <c r="G22" s="191"/>
    </row>
    <row r="23" spans="1:7">
      <c r="A23" s="13" t="s">
        <v>883</v>
      </c>
      <c r="B23" s="13" t="s">
        <v>870</v>
      </c>
      <c r="C23" s="13">
        <v>2015</v>
      </c>
      <c r="D23" s="13" t="s">
        <v>888</v>
      </c>
      <c r="E23" s="13">
        <v>22.9</v>
      </c>
      <c r="F23" s="193"/>
      <c r="G23" s="191"/>
    </row>
    <row r="24" spans="1:7">
      <c r="A24" s="13" t="s">
        <v>883</v>
      </c>
      <c r="B24" s="13" t="s">
        <v>870</v>
      </c>
      <c r="C24" s="13">
        <v>2015</v>
      </c>
      <c r="D24" s="13" t="s">
        <v>887</v>
      </c>
      <c r="E24" s="13">
        <v>39.799999999999997</v>
      </c>
      <c r="F24" s="193"/>
      <c r="G24" s="191"/>
    </row>
    <row r="25" spans="1:7">
      <c r="A25" s="13" t="s">
        <v>883</v>
      </c>
      <c r="B25" s="13" t="s">
        <v>870</v>
      </c>
      <c r="C25" s="13">
        <v>2015</v>
      </c>
      <c r="D25" s="13" t="s">
        <v>886</v>
      </c>
      <c r="E25" s="13">
        <v>0.2</v>
      </c>
      <c r="F25" s="193"/>
      <c r="G25" s="191"/>
    </row>
    <row r="26" spans="1:7">
      <c r="A26" s="13" t="s">
        <v>883</v>
      </c>
      <c r="B26" s="13" t="s">
        <v>870</v>
      </c>
      <c r="C26" s="13">
        <v>2015</v>
      </c>
      <c r="D26" s="13" t="s">
        <v>885</v>
      </c>
      <c r="E26" s="13">
        <v>69.900000000000006</v>
      </c>
      <c r="F26" s="194"/>
      <c r="G26" s="191"/>
    </row>
    <row r="27" spans="1:7">
      <c r="A27" s="13" t="s">
        <v>883</v>
      </c>
      <c r="B27" s="13" t="s">
        <v>870</v>
      </c>
      <c r="C27" s="13">
        <v>2015</v>
      </c>
      <c r="D27" s="13" t="s">
        <v>884</v>
      </c>
      <c r="E27" s="13">
        <v>4.0999999999999996</v>
      </c>
      <c r="F27" s="193"/>
      <c r="G27" s="191"/>
    </row>
    <row r="28" spans="1:7">
      <c r="A28" s="13" t="s">
        <v>883</v>
      </c>
      <c r="B28" s="13" t="s">
        <v>870</v>
      </c>
      <c r="C28" s="13">
        <v>2015</v>
      </c>
      <c r="D28" s="13" t="s">
        <v>882</v>
      </c>
      <c r="E28" s="13">
        <v>26</v>
      </c>
      <c r="F28" s="193"/>
      <c r="G28" s="191"/>
    </row>
    <row r="29" spans="1:7">
      <c r="A29" s="13" t="s">
        <v>883</v>
      </c>
      <c r="B29" s="13" t="s">
        <v>870</v>
      </c>
      <c r="C29" s="13">
        <v>2016</v>
      </c>
      <c r="D29" s="13" t="s">
        <v>890</v>
      </c>
      <c r="E29" s="13">
        <v>39.4</v>
      </c>
      <c r="F29" s="193"/>
      <c r="G29" s="191"/>
    </row>
    <row r="30" spans="1:7">
      <c r="A30" s="13" t="s">
        <v>883</v>
      </c>
      <c r="B30" s="13" t="s">
        <v>870</v>
      </c>
      <c r="C30" s="13">
        <v>2016</v>
      </c>
      <c r="D30" s="13" t="s">
        <v>889</v>
      </c>
      <c r="E30" s="13">
        <v>21</v>
      </c>
      <c r="F30" s="193"/>
      <c r="G30" s="191"/>
    </row>
    <row r="31" spans="1:7">
      <c r="A31" s="13" t="s">
        <v>883</v>
      </c>
      <c r="B31" s="13" t="s">
        <v>870</v>
      </c>
      <c r="C31" s="13">
        <v>2016</v>
      </c>
      <c r="D31" s="13" t="s">
        <v>888</v>
      </c>
      <c r="E31" s="13">
        <v>22.6</v>
      </c>
      <c r="F31" s="193"/>
      <c r="G31" s="191"/>
    </row>
    <row r="32" spans="1:7">
      <c r="A32" s="13" t="s">
        <v>883</v>
      </c>
      <c r="B32" s="13" t="s">
        <v>870</v>
      </c>
      <c r="C32" s="13">
        <v>2016</v>
      </c>
      <c r="D32" s="13" t="s">
        <v>887</v>
      </c>
      <c r="E32" s="13">
        <v>40.799999999999997</v>
      </c>
      <c r="F32" s="193"/>
      <c r="G32" s="191"/>
    </row>
    <row r="33" spans="1:7">
      <c r="A33" s="13" t="s">
        <v>883</v>
      </c>
      <c r="B33" s="13" t="s">
        <v>870</v>
      </c>
      <c r="C33" s="13">
        <v>2016</v>
      </c>
      <c r="D33" s="13" t="s">
        <v>886</v>
      </c>
      <c r="E33" s="13">
        <v>0.2</v>
      </c>
      <c r="F33" s="193"/>
      <c r="G33" s="191"/>
    </row>
    <row r="34" spans="1:7">
      <c r="A34" s="13" t="s">
        <v>883</v>
      </c>
      <c r="B34" s="13" t="s">
        <v>870</v>
      </c>
      <c r="C34" s="13">
        <v>2016</v>
      </c>
      <c r="D34" s="13" t="s">
        <v>885</v>
      </c>
      <c r="E34" s="13">
        <v>70.599999999999994</v>
      </c>
      <c r="F34" s="194"/>
      <c r="G34" s="191"/>
    </row>
    <row r="35" spans="1:7">
      <c r="A35" s="13" t="s">
        <v>883</v>
      </c>
      <c r="B35" s="13" t="s">
        <v>870</v>
      </c>
      <c r="C35" s="13">
        <v>2016</v>
      </c>
      <c r="D35" s="13" t="s">
        <v>884</v>
      </c>
      <c r="E35" s="13">
        <v>4</v>
      </c>
      <c r="F35" s="193"/>
      <c r="G35" s="191"/>
    </row>
    <row r="36" spans="1:7">
      <c r="A36" s="13" t="s">
        <v>883</v>
      </c>
      <c r="B36" s="13" t="s">
        <v>870</v>
      </c>
      <c r="C36" s="13">
        <v>2016</v>
      </c>
      <c r="D36" s="13" t="s">
        <v>882</v>
      </c>
      <c r="E36" s="13">
        <v>25.4</v>
      </c>
      <c r="F36" s="193"/>
      <c r="G36" s="191"/>
    </row>
    <row r="37" spans="1:7">
      <c r="A37" s="13" t="s">
        <v>883</v>
      </c>
      <c r="B37" s="13" t="s">
        <v>870</v>
      </c>
      <c r="C37" s="13">
        <v>2017</v>
      </c>
      <c r="D37" s="13" t="s">
        <v>890</v>
      </c>
      <c r="E37" s="13">
        <v>39.799999999999997</v>
      </c>
      <c r="F37" s="193"/>
      <c r="G37" s="191"/>
    </row>
    <row r="38" spans="1:7">
      <c r="A38" s="13" t="s">
        <v>883</v>
      </c>
      <c r="B38" s="13" t="s">
        <v>870</v>
      </c>
      <c r="C38" s="13">
        <v>2017</v>
      </c>
      <c r="D38" s="13" t="s">
        <v>889</v>
      </c>
      <c r="E38" s="13">
        <v>20.9</v>
      </c>
      <c r="F38" s="195"/>
      <c r="G38" s="191"/>
    </row>
    <row r="39" spans="1:7">
      <c r="A39" s="13" t="s">
        <v>883</v>
      </c>
      <c r="B39" s="13" t="s">
        <v>870</v>
      </c>
      <c r="C39" s="13">
        <v>2017</v>
      </c>
      <c r="D39" s="13" t="s">
        <v>888</v>
      </c>
      <c r="E39" s="13">
        <v>22.2</v>
      </c>
      <c r="F39" s="193"/>
      <c r="G39" s="191"/>
    </row>
    <row r="40" spans="1:7">
      <c r="A40" s="13" t="s">
        <v>883</v>
      </c>
      <c r="B40" s="13" t="s">
        <v>870</v>
      </c>
      <c r="C40" s="13">
        <v>2017</v>
      </c>
      <c r="D40" s="13" t="s">
        <v>887</v>
      </c>
      <c r="E40" s="13">
        <v>41.8</v>
      </c>
      <c r="F40" s="193"/>
      <c r="G40" s="191"/>
    </row>
    <row r="41" spans="1:7">
      <c r="A41" s="13" t="s">
        <v>883</v>
      </c>
      <c r="B41" s="13" t="s">
        <v>870</v>
      </c>
      <c r="C41" s="13">
        <v>2017</v>
      </c>
      <c r="D41" s="13" t="s">
        <v>886</v>
      </c>
      <c r="E41" s="13">
        <v>0.3</v>
      </c>
      <c r="F41" s="193"/>
      <c r="G41" s="191"/>
    </row>
    <row r="42" spans="1:7">
      <c r="A42" s="13" t="s">
        <v>883</v>
      </c>
      <c r="B42" s="13" t="s">
        <v>870</v>
      </c>
      <c r="C42" s="13">
        <v>2017</v>
      </c>
      <c r="D42" s="13" t="s">
        <v>885</v>
      </c>
      <c r="E42" s="13">
        <v>70.599999999999994</v>
      </c>
      <c r="F42" s="194"/>
      <c r="G42" s="191"/>
    </row>
    <row r="43" spans="1:7">
      <c r="A43" s="13" t="s">
        <v>883</v>
      </c>
      <c r="B43" s="13" t="s">
        <v>870</v>
      </c>
      <c r="C43" s="13">
        <v>2017</v>
      </c>
      <c r="D43" s="13" t="s">
        <v>884</v>
      </c>
      <c r="E43" s="13">
        <v>3.8</v>
      </c>
      <c r="F43" s="193"/>
      <c r="G43" s="191"/>
    </row>
    <row r="44" spans="1:7">
      <c r="A44" s="13" t="s">
        <v>883</v>
      </c>
      <c r="B44" s="13" t="s">
        <v>870</v>
      </c>
      <c r="C44" s="13">
        <v>2017</v>
      </c>
      <c r="D44" s="13" t="s">
        <v>882</v>
      </c>
      <c r="E44" s="13">
        <v>25.6</v>
      </c>
      <c r="F44" s="193"/>
      <c r="G44" s="191"/>
    </row>
    <row r="45" spans="1:7">
      <c r="A45" s="13" t="s">
        <v>883</v>
      </c>
      <c r="B45" s="13" t="s">
        <v>870</v>
      </c>
      <c r="C45" s="13">
        <v>2018</v>
      </c>
      <c r="D45" s="13" t="s">
        <v>890</v>
      </c>
      <c r="E45" s="13">
        <v>40</v>
      </c>
      <c r="F45" s="193"/>
      <c r="G45" s="191"/>
    </row>
    <row r="46" spans="1:7">
      <c r="A46" s="13" t="s">
        <v>883</v>
      </c>
      <c r="B46" s="13" t="s">
        <v>870</v>
      </c>
      <c r="C46" s="13">
        <v>2018</v>
      </c>
      <c r="D46" s="13" t="s">
        <v>889</v>
      </c>
      <c r="E46" s="13">
        <v>20.7</v>
      </c>
      <c r="F46" s="193"/>
      <c r="G46" s="191"/>
    </row>
    <row r="47" spans="1:7">
      <c r="A47" s="13" t="s">
        <v>883</v>
      </c>
      <c r="B47" s="13" t="s">
        <v>870</v>
      </c>
      <c r="C47" s="13">
        <v>2018</v>
      </c>
      <c r="D47" s="13" t="s">
        <v>888</v>
      </c>
      <c r="E47" s="13">
        <v>22.1</v>
      </c>
      <c r="F47" s="193"/>
      <c r="G47" s="191"/>
    </row>
    <row r="48" spans="1:7">
      <c r="A48" s="13" t="s">
        <v>883</v>
      </c>
      <c r="B48" s="13" t="s">
        <v>870</v>
      </c>
      <c r="C48" s="13">
        <v>2018</v>
      </c>
      <c r="D48" s="13" t="s">
        <v>887</v>
      </c>
      <c r="E48" s="13">
        <v>42.7</v>
      </c>
      <c r="F48" s="193"/>
      <c r="G48" s="191"/>
    </row>
    <row r="49" spans="1:7">
      <c r="A49" s="13" t="s">
        <v>883</v>
      </c>
      <c r="B49" s="13" t="s">
        <v>870</v>
      </c>
      <c r="C49" s="13">
        <v>2018</v>
      </c>
      <c r="D49" s="13" t="s">
        <v>886</v>
      </c>
      <c r="E49" s="13">
        <v>0.3</v>
      </c>
      <c r="F49" s="193"/>
      <c r="G49" s="191"/>
    </row>
    <row r="50" spans="1:7">
      <c r="A50" s="13" t="s">
        <v>883</v>
      </c>
      <c r="B50" s="13" t="s">
        <v>870</v>
      </c>
      <c r="C50" s="13">
        <v>2018</v>
      </c>
      <c r="D50" s="13" t="s">
        <v>885</v>
      </c>
      <c r="E50" s="13">
        <v>71</v>
      </c>
      <c r="F50" s="194"/>
      <c r="G50" s="191"/>
    </row>
    <row r="51" spans="1:7">
      <c r="A51" s="13" t="s">
        <v>883</v>
      </c>
      <c r="B51" s="13" t="s">
        <v>870</v>
      </c>
      <c r="C51" s="13">
        <v>2018</v>
      </c>
      <c r="D51" s="13" t="s">
        <v>884</v>
      </c>
      <c r="E51" s="13">
        <v>3.6</v>
      </c>
      <c r="F51" s="193"/>
      <c r="G51" s="191"/>
    </row>
    <row r="52" spans="1:7">
      <c r="A52" s="13" t="s">
        <v>883</v>
      </c>
      <c r="B52" s="13" t="s">
        <v>870</v>
      </c>
      <c r="C52" s="13">
        <v>2018</v>
      </c>
      <c r="D52" s="13" t="s">
        <v>882</v>
      </c>
      <c r="E52" s="13">
        <v>25.4</v>
      </c>
      <c r="F52" s="193"/>
      <c r="G52" s="191"/>
    </row>
    <row r="53" spans="1:7">
      <c r="A53" s="13" t="s">
        <v>883</v>
      </c>
      <c r="B53" s="13" t="s">
        <v>870</v>
      </c>
      <c r="C53" s="13">
        <v>2019</v>
      </c>
      <c r="D53" s="13" t="s">
        <v>890</v>
      </c>
      <c r="E53" s="13">
        <v>42.5</v>
      </c>
      <c r="F53" s="193"/>
      <c r="G53" s="191"/>
    </row>
    <row r="54" spans="1:7">
      <c r="A54" s="13" t="s">
        <v>883</v>
      </c>
      <c r="B54" s="13" t="s">
        <v>870</v>
      </c>
      <c r="C54" s="13">
        <v>2019</v>
      </c>
      <c r="D54" s="13" t="s">
        <v>889</v>
      </c>
      <c r="E54" s="13">
        <v>20.100000000000001</v>
      </c>
      <c r="F54" s="193"/>
    </row>
    <row r="55" spans="1:7">
      <c r="A55" s="13" t="s">
        <v>883</v>
      </c>
      <c r="B55" s="13" t="s">
        <v>870</v>
      </c>
      <c r="C55" s="13">
        <v>2019</v>
      </c>
      <c r="D55" s="13" t="s">
        <v>888</v>
      </c>
      <c r="E55" s="13">
        <v>21.8</v>
      </c>
      <c r="F55" s="193"/>
    </row>
    <row r="56" spans="1:7">
      <c r="A56" s="13" t="s">
        <v>883</v>
      </c>
      <c r="B56" s="13" t="s">
        <v>870</v>
      </c>
      <c r="C56" s="13">
        <v>2019</v>
      </c>
      <c r="D56" s="13" t="s">
        <v>887</v>
      </c>
      <c r="E56" s="13">
        <v>43.7</v>
      </c>
      <c r="F56" s="193"/>
    </row>
    <row r="57" spans="1:7">
      <c r="A57" s="13" t="s">
        <v>883</v>
      </c>
      <c r="B57" s="13" t="s">
        <v>870</v>
      </c>
      <c r="C57" s="13">
        <v>2019</v>
      </c>
      <c r="D57" s="13" t="s">
        <v>886</v>
      </c>
      <c r="E57" s="13">
        <v>0.4</v>
      </c>
      <c r="F57" s="193"/>
    </row>
    <row r="58" spans="1:7">
      <c r="A58" s="13" t="s">
        <v>883</v>
      </c>
      <c r="B58" s="13" t="s">
        <v>870</v>
      </c>
      <c r="C58" s="13">
        <v>2019</v>
      </c>
      <c r="D58" s="13" t="s">
        <v>885</v>
      </c>
      <c r="E58" s="13">
        <v>70.709999999999994</v>
      </c>
      <c r="F58" s="156"/>
    </row>
    <row r="59" spans="1:7">
      <c r="A59" s="13" t="s">
        <v>883</v>
      </c>
      <c r="B59" s="13" t="s">
        <v>870</v>
      </c>
      <c r="C59" s="13">
        <v>2019</v>
      </c>
      <c r="D59" s="13" t="s">
        <v>884</v>
      </c>
      <c r="E59" s="13">
        <v>3.6</v>
      </c>
      <c r="F59" s="192"/>
    </row>
    <row r="60" spans="1:7">
      <c r="A60" s="13" t="s">
        <v>883</v>
      </c>
      <c r="B60" s="13" t="s">
        <v>870</v>
      </c>
      <c r="C60" s="13">
        <v>2019</v>
      </c>
      <c r="D60" s="13" t="s">
        <v>882</v>
      </c>
      <c r="E60" s="13">
        <v>25.7</v>
      </c>
      <c r="F60" s="192"/>
    </row>
    <row r="61" spans="1:7">
      <c r="F61" s="38"/>
    </row>
    <row r="62" spans="1:7">
      <c r="F62" s="38"/>
      <c r="G62" s="191"/>
    </row>
    <row r="63" spans="1:7">
      <c r="F63" s="38"/>
      <c r="G63" s="191"/>
    </row>
    <row r="64" spans="1:7">
      <c r="G64" s="191"/>
    </row>
    <row r="65" spans="7:7">
      <c r="G65" s="191"/>
    </row>
    <row r="66" spans="7:7">
      <c r="G66" s="191"/>
    </row>
    <row r="67" spans="7:7">
      <c r="G67" s="191"/>
    </row>
    <row r="68" spans="7:7">
      <c r="G68" s="191"/>
    </row>
    <row r="69" spans="7:7">
      <c r="G69" s="191"/>
    </row>
    <row r="70" spans="7:7">
      <c r="G70" s="191"/>
    </row>
    <row r="71" spans="7:7">
      <c r="G71" s="191"/>
    </row>
    <row r="72" spans="7:7">
      <c r="G72" s="191"/>
    </row>
    <row r="73" spans="7:7">
      <c r="G73" s="191"/>
    </row>
    <row r="74" spans="7:7">
      <c r="G74" s="191"/>
    </row>
    <row r="75" spans="7:7">
      <c r="G75" s="191"/>
    </row>
    <row r="76" spans="7:7">
      <c r="G76" s="191"/>
    </row>
    <row r="77" spans="7:7">
      <c r="G77" s="191"/>
    </row>
    <row r="78" spans="7:7">
      <c r="G78" s="191"/>
    </row>
    <row r="79" spans="7:7">
      <c r="G79" s="191"/>
    </row>
    <row r="80" spans="7:7">
      <c r="G80" s="191"/>
    </row>
    <row r="81" spans="7:7">
      <c r="G81" s="191"/>
    </row>
    <row r="82" spans="7:7">
      <c r="G82" s="191"/>
    </row>
    <row r="83" spans="7:7">
      <c r="G83" s="191"/>
    </row>
    <row r="84" spans="7:7">
      <c r="G84" s="191"/>
    </row>
    <row r="85" spans="7:7">
      <c r="G85" s="191"/>
    </row>
    <row r="86" spans="7:7">
      <c r="G86" s="191"/>
    </row>
    <row r="87" spans="7:7">
      <c r="G87" s="191"/>
    </row>
    <row r="88" spans="7:7">
      <c r="G88" s="191"/>
    </row>
    <row r="89" spans="7:7">
      <c r="G89" s="191"/>
    </row>
    <row r="90" spans="7:7">
      <c r="G90" s="191"/>
    </row>
    <row r="91" spans="7:7">
      <c r="G91" s="191"/>
    </row>
    <row r="92" spans="7:7">
      <c r="G92" s="191"/>
    </row>
    <row r="93" spans="7:7">
      <c r="G93" s="191"/>
    </row>
    <row r="94" spans="7:7">
      <c r="G94" s="191"/>
    </row>
    <row r="95" spans="7:7">
      <c r="G95" s="191"/>
    </row>
    <row r="96" spans="7:7">
      <c r="G96" s="191"/>
    </row>
    <row r="97" spans="7:7">
      <c r="G97" s="191"/>
    </row>
    <row r="98" spans="7:7">
      <c r="G98" s="191"/>
    </row>
    <row r="99" spans="7:7">
      <c r="G99" s="191"/>
    </row>
    <row r="100" spans="7:7">
      <c r="G100" s="191"/>
    </row>
    <row r="101" spans="7:7">
      <c r="G101" s="191"/>
    </row>
    <row r="102" spans="7:7">
      <c r="G102" s="191"/>
    </row>
    <row r="103" spans="7:7">
      <c r="G103" s="191"/>
    </row>
    <row r="104" spans="7:7">
      <c r="G104" s="191"/>
    </row>
    <row r="105" spans="7:7">
      <c r="G105" s="191"/>
    </row>
    <row r="106" spans="7:7">
      <c r="G106" s="191"/>
    </row>
    <row r="107" spans="7:7">
      <c r="G107" s="191"/>
    </row>
    <row r="108" spans="7:7">
      <c r="G108" s="191"/>
    </row>
  </sheetData>
  <mergeCells count="2">
    <mergeCell ref="A1:D1"/>
    <mergeCell ref="A2:D2"/>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166"/>
  <sheetViews>
    <sheetView workbookViewId="0">
      <selection activeCell="A39" sqref="A39"/>
    </sheetView>
  </sheetViews>
  <sheetFormatPr defaultRowHeight="15"/>
  <cols>
    <col min="1" max="1" width="53.7109375" customWidth="1"/>
    <col min="2" max="2" width="22.140625" customWidth="1"/>
    <col min="3" max="3" width="20.42578125" customWidth="1"/>
    <col min="4" max="4" width="38.140625" customWidth="1"/>
  </cols>
  <sheetData>
    <row r="1" spans="1:5" ht="20.25" customHeight="1">
      <c r="A1" s="197" t="s">
        <v>914</v>
      </c>
      <c r="B1" s="197"/>
      <c r="C1" s="197"/>
      <c r="D1" s="197"/>
    </row>
    <row r="2" spans="1:5">
      <c r="A2" s="197" t="s">
        <v>873</v>
      </c>
      <c r="B2" s="197"/>
      <c r="C2" s="197"/>
      <c r="D2" s="197"/>
    </row>
    <row r="4" spans="1:5">
      <c r="A4" s="19" t="s">
        <v>4</v>
      </c>
      <c r="B4" s="19" t="s">
        <v>872</v>
      </c>
      <c r="C4" s="19" t="s">
        <v>156</v>
      </c>
      <c r="D4" s="19" t="s">
        <v>913</v>
      </c>
      <c r="E4" s="19" t="s">
        <v>9</v>
      </c>
    </row>
    <row r="5" spans="1:5">
      <c r="A5" s="13" t="s">
        <v>893</v>
      </c>
      <c r="B5" s="13" t="s">
        <v>870</v>
      </c>
      <c r="C5" s="13" t="s">
        <v>72</v>
      </c>
      <c r="D5" s="13" t="s">
        <v>909</v>
      </c>
      <c r="E5" s="13">
        <v>1610</v>
      </c>
    </row>
    <row r="6" spans="1:5">
      <c r="A6" s="13" t="s">
        <v>893</v>
      </c>
      <c r="B6" s="13" t="s">
        <v>870</v>
      </c>
      <c r="C6" s="13" t="s">
        <v>72</v>
      </c>
      <c r="D6" s="13" t="s">
        <v>908</v>
      </c>
      <c r="E6" s="13">
        <v>2640</v>
      </c>
    </row>
    <row r="7" spans="1:5">
      <c r="A7" s="13" t="s">
        <v>893</v>
      </c>
      <c r="B7" s="13" t="s">
        <v>870</v>
      </c>
      <c r="C7" s="13" t="s">
        <v>72</v>
      </c>
      <c r="D7" s="13" t="s">
        <v>907</v>
      </c>
      <c r="E7" s="13">
        <v>46</v>
      </c>
    </row>
    <row r="8" spans="1:5">
      <c r="A8" s="13" t="s">
        <v>893</v>
      </c>
      <c r="B8" s="13" t="s">
        <v>870</v>
      </c>
      <c r="C8" s="13" t="s">
        <v>72</v>
      </c>
      <c r="D8" s="13" t="s">
        <v>906</v>
      </c>
      <c r="E8" s="13">
        <v>118</v>
      </c>
    </row>
    <row r="9" spans="1:5">
      <c r="A9" s="13" t="s">
        <v>893</v>
      </c>
      <c r="B9" s="13" t="s">
        <v>870</v>
      </c>
      <c r="C9" s="13" t="s">
        <v>72</v>
      </c>
      <c r="D9" s="13" t="s">
        <v>905</v>
      </c>
      <c r="E9" s="13">
        <v>25</v>
      </c>
    </row>
    <row r="10" spans="1:5">
      <c r="A10" s="13" t="s">
        <v>893</v>
      </c>
      <c r="B10" s="13" t="s">
        <v>870</v>
      </c>
      <c r="C10" s="13" t="s">
        <v>72</v>
      </c>
      <c r="D10" s="13" t="s">
        <v>904</v>
      </c>
      <c r="E10" s="13">
        <v>5</v>
      </c>
    </row>
    <row r="11" spans="1:5">
      <c r="A11" s="13" t="s">
        <v>893</v>
      </c>
      <c r="B11" s="13" t="s">
        <v>870</v>
      </c>
      <c r="C11" s="13" t="s">
        <v>72</v>
      </c>
      <c r="D11" s="13" t="s">
        <v>903</v>
      </c>
      <c r="E11" s="13">
        <v>11</v>
      </c>
    </row>
    <row r="12" spans="1:5">
      <c r="A12" s="13" t="s">
        <v>893</v>
      </c>
      <c r="B12" s="13" t="s">
        <v>870</v>
      </c>
      <c r="C12" s="13" t="s">
        <v>72</v>
      </c>
      <c r="D12" s="13" t="s">
        <v>902</v>
      </c>
      <c r="E12" s="13">
        <v>124</v>
      </c>
    </row>
    <row r="13" spans="1:5">
      <c r="A13" s="13" t="s">
        <v>893</v>
      </c>
      <c r="B13" s="13" t="s">
        <v>870</v>
      </c>
      <c r="C13" s="13" t="s">
        <v>72</v>
      </c>
      <c r="D13" s="13" t="s">
        <v>901</v>
      </c>
      <c r="E13" s="13">
        <v>300</v>
      </c>
    </row>
    <row r="14" spans="1:5">
      <c r="A14" s="13" t="s">
        <v>893</v>
      </c>
      <c r="B14" s="13" t="s">
        <v>870</v>
      </c>
      <c r="C14" s="13" t="s">
        <v>72</v>
      </c>
      <c r="D14" s="13" t="s">
        <v>900</v>
      </c>
      <c r="E14" s="13" t="s">
        <v>910</v>
      </c>
    </row>
    <row r="15" spans="1:5">
      <c r="A15" s="13" t="s">
        <v>893</v>
      </c>
      <c r="B15" s="13" t="s">
        <v>870</v>
      </c>
      <c r="C15" s="13" t="s">
        <v>72</v>
      </c>
      <c r="D15" s="13" t="s">
        <v>899</v>
      </c>
      <c r="E15" s="13">
        <v>25</v>
      </c>
    </row>
    <row r="16" spans="1:5">
      <c r="A16" s="13" t="s">
        <v>893</v>
      </c>
      <c r="B16" s="13" t="s">
        <v>870</v>
      </c>
      <c r="C16" s="13" t="s">
        <v>72</v>
      </c>
      <c r="D16" s="13" t="s">
        <v>898</v>
      </c>
      <c r="E16" s="13">
        <v>54</v>
      </c>
    </row>
    <row r="17" spans="1:5">
      <c r="A17" s="13" t="s">
        <v>893</v>
      </c>
      <c r="B17" s="13" t="s">
        <v>870</v>
      </c>
      <c r="C17" s="13" t="s">
        <v>72</v>
      </c>
      <c r="D17" s="13" t="s">
        <v>897</v>
      </c>
      <c r="E17" s="13">
        <v>7</v>
      </c>
    </row>
    <row r="18" spans="1:5">
      <c r="A18" s="13" t="s">
        <v>893</v>
      </c>
      <c r="B18" s="13" t="s">
        <v>870</v>
      </c>
      <c r="C18" s="13" t="s">
        <v>72</v>
      </c>
      <c r="D18" s="13" t="s">
        <v>896</v>
      </c>
      <c r="E18" s="13">
        <v>10</v>
      </c>
    </row>
    <row r="19" spans="1:5">
      <c r="A19" s="13" t="s">
        <v>893</v>
      </c>
      <c r="B19" s="13" t="s">
        <v>870</v>
      </c>
      <c r="C19" s="13" t="s">
        <v>72</v>
      </c>
      <c r="D19" s="13" t="s">
        <v>895</v>
      </c>
      <c r="E19" s="13">
        <v>38</v>
      </c>
    </row>
    <row r="20" spans="1:5">
      <c r="A20" s="13" t="s">
        <v>893</v>
      </c>
      <c r="B20" s="13" t="s">
        <v>870</v>
      </c>
      <c r="C20" s="13" t="s">
        <v>72</v>
      </c>
      <c r="D20" s="13" t="s">
        <v>894</v>
      </c>
      <c r="E20" s="13">
        <v>8</v>
      </c>
    </row>
    <row r="21" spans="1:5">
      <c r="A21" s="13" t="s">
        <v>893</v>
      </c>
      <c r="B21" s="13" t="s">
        <v>870</v>
      </c>
      <c r="C21" s="13" t="s">
        <v>72</v>
      </c>
      <c r="D21" s="13" t="s">
        <v>404</v>
      </c>
      <c r="E21" s="13">
        <v>53</v>
      </c>
    </row>
    <row r="22" spans="1:5">
      <c r="A22" s="13" t="s">
        <v>893</v>
      </c>
      <c r="B22" s="13" t="s">
        <v>870</v>
      </c>
      <c r="C22" s="13" t="s">
        <v>72</v>
      </c>
      <c r="D22" s="13" t="s">
        <v>892</v>
      </c>
      <c r="E22" s="13">
        <v>5077</v>
      </c>
    </row>
    <row r="23" spans="1:5">
      <c r="A23" s="13" t="s">
        <v>893</v>
      </c>
      <c r="B23" s="13" t="s">
        <v>870</v>
      </c>
      <c r="C23" s="13" t="s">
        <v>912</v>
      </c>
      <c r="D23" s="13" t="s">
        <v>909</v>
      </c>
      <c r="E23" s="13">
        <v>1000</v>
      </c>
    </row>
    <row r="24" spans="1:5">
      <c r="A24" s="13" t="s">
        <v>893</v>
      </c>
      <c r="B24" s="13" t="s">
        <v>870</v>
      </c>
      <c r="C24" s="13" t="s">
        <v>912</v>
      </c>
      <c r="D24" s="13" t="s">
        <v>908</v>
      </c>
      <c r="E24" s="13">
        <v>2350</v>
      </c>
    </row>
    <row r="25" spans="1:5">
      <c r="A25" s="13" t="s">
        <v>893</v>
      </c>
      <c r="B25" s="13" t="s">
        <v>870</v>
      </c>
      <c r="C25" s="13" t="s">
        <v>912</v>
      </c>
      <c r="D25" s="13" t="s">
        <v>907</v>
      </c>
      <c r="E25" s="13">
        <v>25</v>
      </c>
    </row>
    <row r="26" spans="1:5">
      <c r="A26" s="13" t="s">
        <v>893</v>
      </c>
      <c r="B26" s="13" t="s">
        <v>870</v>
      </c>
      <c r="C26" s="13" t="s">
        <v>912</v>
      </c>
      <c r="D26" s="13" t="s">
        <v>906</v>
      </c>
      <c r="E26" s="13">
        <v>82</v>
      </c>
    </row>
    <row r="27" spans="1:5">
      <c r="A27" s="13" t="s">
        <v>893</v>
      </c>
      <c r="B27" s="13" t="s">
        <v>870</v>
      </c>
      <c r="C27" s="13" t="s">
        <v>912</v>
      </c>
      <c r="D27" s="13" t="s">
        <v>905</v>
      </c>
      <c r="E27" s="13">
        <v>4</v>
      </c>
    </row>
    <row r="28" spans="1:5">
      <c r="A28" s="13" t="s">
        <v>893</v>
      </c>
      <c r="B28" s="13" t="s">
        <v>870</v>
      </c>
      <c r="C28" s="13" t="s">
        <v>912</v>
      </c>
      <c r="D28" s="13" t="s">
        <v>904</v>
      </c>
      <c r="E28" s="13" t="s">
        <v>910</v>
      </c>
    </row>
    <row r="29" spans="1:5">
      <c r="A29" s="13" t="s">
        <v>893</v>
      </c>
      <c r="B29" s="13" t="s">
        <v>870</v>
      </c>
      <c r="C29" s="13" t="s">
        <v>912</v>
      </c>
      <c r="D29" s="13" t="s">
        <v>903</v>
      </c>
      <c r="E29" s="13">
        <v>24</v>
      </c>
    </row>
    <row r="30" spans="1:5">
      <c r="A30" s="13" t="s">
        <v>893</v>
      </c>
      <c r="B30" s="13" t="s">
        <v>870</v>
      </c>
      <c r="C30" s="13" t="s">
        <v>912</v>
      </c>
      <c r="D30" s="13" t="s">
        <v>902</v>
      </c>
      <c r="E30" s="13">
        <v>215</v>
      </c>
    </row>
    <row r="31" spans="1:5">
      <c r="A31" s="13" t="s">
        <v>893</v>
      </c>
      <c r="B31" s="13" t="s">
        <v>870</v>
      </c>
      <c r="C31" s="13" t="s">
        <v>912</v>
      </c>
      <c r="D31" s="13" t="s">
        <v>901</v>
      </c>
      <c r="E31" s="13">
        <v>138</v>
      </c>
    </row>
    <row r="32" spans="1:5">
      <c r="A32" s="13" t="s">
        <v>893</v>
      </c>
      <c r="B32" s="13" t="s">
        <v>870</v>
      </c>
      <c r="C32" s="13" t="s">
        <v>912</v>
      </c>
      <c r="D32" s="13" t="s">
        <v>900</v>
      </c>
      <c r="E32" s="13" t="s">
        <v>910</v>
      </c>
    </row>
    <row r="33" spans="1:5">
      <c r="A33" s="13" t="s">
        <v>893</v>
      </c>
      <c r="B33" s="13" t="s">
        <v>870</v>
      </c>
      <c r="C33" s="13" t="s">
        <v>912</v>
      </c>
      <c r="D33" s="13" t="s">
        <v>899</v>
      </c>
      <c r="E33" s="13">
        <v>15</v>
      </c>
    </row>
    <row r="34" spans="1:5">
      <c r="A34" s="13" t="s">
        <v>893</v>
      </c>
      <c r="B34" s="13" t="s">
        <v>870</v>
      </c>
      <c r="C34" s="13" t="s">
        <v>912</v>
      </c>
      <c r="D34" s="13" t="s">
        <v>898</v>
      </c>
      <c r="E34" s="13">
        <v>41</v>
      </c>
    </row>
    <row r="35" spans="1:5">
      <c r="A35" s="13" t="s">
        <v>893</v>
      </c>
      <c r="B35" s="13" t="s">
        <v>870</v>
      </c>
      <c r="C35" s="13" t="s">
        <v>912</v>
      </c>
      <c r="D35" s="13" t="s">
        <v>897</v>
      </c>
      <c r="E35" s="13">
        <v>6</v>
      </c>
    </row>
    <row r="36" spans="1:5">
      <c r="A36" s="13" t="s">
        <v>893</v>
      </c>
      <c r="B36" s="13" t="s">
        <v>870</v>
      </c>
      <c r="C36" s="13" t="s">
        <v>912</v>
      </c>
      <c r="D36" s="13" t="s">
        <v>896</v>
      </c>
      <c r="E36" s="13" t="s">
        <v>910</v>
      </c>
    </row>
    <row r="37" spans="1:5">
      <c r="A37" s="13" t="s">
        <v>893</v>
      </c>
      <c r="B37" s="13" t="s">
        <v>870</v>
      </c>
      <c r="C37" s="13" t="s">
        <v>912</v>
      </c>
      <c r="D37" s="13" t="s">
        <v>895</v>
      </c>
      <c r="E37" s="13">
        <v>12</v>
      </c>
    </row>
    <row r="38" spans="1:5">
      <c r="A38" s="13" t="s">
        <v>893</v>
      </c>
      <c r="B38" s="13" t="s">
        <v>870</v>
      </c>
      <c r="C38" s="13" t="s">
        <v>912</v>
      </c>
      <c r="D38" s="13" t="s">
        <v>894</v>
      </c>
      <c r="E38" s="13">
        <v>4</v>
      </c>
    </row>
    <row r="39" spans="1:5">
      <c r="A39" s="13" t="s">
        <v>893</v>
      </c>
      <c r="B39" s="13" t="s">
        <v>870</v>
      </c>
      <c r="C39" s="13" t="s">
        <v>912</v>
      </c>
      <c r="D39" s="13" t="s">
        <v>404</v>
      </c>
      <c r="E39" s="13">
        <v>28</v>
      </c>
    </row>
    <row r="40" spans="1:5">
      <c r="A40" s="13" t="s">
        <v>893</v>
      </c>
      <c r="B40" s="13" t="s">
        <v>870</v>
      </c>
      <c r="C40" s="13" t="s">
        <v>912</v>
      </c>
      <c r="D40" s="13" t="s">
        <v>892</v>
      </c>
      <c r="E40" s="13">
        <v>3952</v>
      </c>
    </row>
    <row r="41" spans="1:5">
      <c r="A41" s="13" t="s">
        <v>893</v>
      </c>
      <c r="B41" s="13" t="s">
        <v>870</v>
      </c>
      <c r="C41" s="13" t="s">
        <v>74</v>
      </c>
      <c r="D41" s="13" t="s">
        <v>909</v>
      </c>
      <c r="E41" s="13">
        <v>789</v>
      </c>
    </row>
    <row r="42" spans="1:5">
      <c r="A42" s="13" t="s">
        <v>893</v>
      </c>
      <c r="B42" s="13" t="s">
        <v>870</v>
      </c>
      <c r="C42" s="13" t="s">
        <v>74</v>
      </c>
      <c r="D42" s="13" t="s">
        <v>908</v>
      </c>
      <c r="E42" s="13">
        <v>1953</v>
      </c>
    </row>
    <row r="43" spans="1:5">
      <c r="A43" s="13" t="s">
        <v>893</v>
      </c>
      <c r="B43" s="13" t="s">
        <v>870</v>
      </c>
      <c r="C43" s="13" t="s">
        <v>74</v>
      </c>
      <c r="D43" s="13" t="s">
        <v>907</v>
      </c>
      <c r="E43" s="13">
        <v>28</v>
      </c>
    </row>
    <row r="44" spans="1:5">
      <c r="A44" s="13" t="s">
        <v>893</v>
      </c>
      <c r="B44" s="13" t="s">
        <v>870</v>
      </c>
      <c r="C44" s="13" t="s">
        <v>74</v>
      </c>
      <c r="D44" s="13" t="s">
        <v>906</v>
      </c>
      <c r="E44" s="13">
        <v>75</v>
      </c>
    </row>
    <row r="45" spans="1:5">
      <c r="A45" s="13" t="s">
        <v>893</v>
      </c>
      <c r="B45" s="13" t="s">
        <v>870</v>
      </c>
      <c r="C45" s="13" t="s">
        <v>74</v>
      </c>
      <c r="D45" s="13" t="s">
        <v>905</v>
      </c>
      <c r="E45" s="13">
        <v>27</v>
      </c>
    </row>
    <row r="46" spans="1:5">
      <c r="A46" s="13" t="s">
        <v>893</v>
      </c>
      <c r="B46" s="13" t="s">
        <v>870</v>
      </c>
      <c r="C46" s="13" t="s">
        <v>74</v>
      </c>
      <c r="D46" s="13" t="s">
        <v>904</v>
      </c>
      <c r="E46" s="13" t="s">
        <v>910</v>
      </c>
    </row>
    <row r="47" spans="1:5">
      <c r="A47" s="13" t="s">
        <v>893</v>
      </c>
      <c r="B47" s="13" t="s">
        <v>870</v>
      </c>
      <c r="C47" s="13" t="s">
        <v>74</v>
      </c>
      <c r="D47" s="13" t="s">
        <v>903</v>
      </c>
      <c r="E47" s="13">
        <v>16</v>
      </c>
    </row>
    <row r="48" spans="1:5">
      <c r="A48" s="13" t="s">
        <v>893</v>
      </c>
      <c r="B48" s="13" t="s">
        <v>870</v>
      </c>
      <c r="C48" s="13" t="s">
        <v>74</v>
      </c>
      <c r="D48" s="13" t="s">
        <v>902</v>
      </c>
      <c r="E48" s="13">
        <v>209</v>
      </c>
    </row>
    <row r="49" spans="1:5">
      <c r="A49" s="13" t="s">
        <v>893</v>
      </c>
      <c r="B49" s="13" t="s">
        <v>870</v>
      </c>
      <c r="C49" s="13" t="s">
        <v>74</v>
      </c>
      <c r="D49" s="13" t="s">
        <v>901</v>
      </c>
      <c r="E49" s="13">
        <v>149</v>
      </c>
    </row>
    <row r="50" spans="1:5">
      <c r="A50" s="13" t="s">
        <v>893</v>
      </c>
      <c r="B50" s="13" t="s">
        <v>870</v>
      </c>
      <c r="C50" s="13" t="s">
        <v>74</v>
      </c>
      <c r="D50" s="13" t="s">
        <v>900</v>
      </c>
      <c r="E50" s="13">
        <v>4</v>
      </c>
    </row>
    <row r="51" spans="1:5">
      <c r="A51" s="13" t="s">
        <v>893</v>
      </c>
      <c r="B51" s="13" t="s">
        <v>870</v>
      </c>
      <c r="C51" s="13" t="s">
        <v>74</v>
      </c>
      <c r="D51" s="13" t="s">
        <v>899</v>
      </c>
      <c r="E51" s="13">
        <v>15</v>
      </c>
    </row>
    <row r="52" spans="1:5">
      <c r="A52" s="13" t="s">
        <v>893</v>
      </c>
      <c r="B52" s="13" t="s">
        <v>870</v>
      </c>
      <c r="C52" s="13" t="s">
        <v>74</v>
      </c>
      <c r="D52" s="13" t="s">
        <v>898</v>
      </c>
      <c r="E52" s="13">
        <v>60</v>
      </c>
    </row>
    <row r="53" spans="1:5">
      <c r="A53" s="13" t="s">
        <v>893</v>
      </c>
      <c r="B53" s="13" t="s">
        <v>870</v>
      </c>
      <c r="C53" s="13" t="s">
        <v>74</v>
      </c>
      <c r="D53" s="13" t="s">
        <v>897</v>
      </c>
      <c r="E53" s="13" t="s">
        <v>910</v>
      </c>
    </row>
    <row r="54" spans="1:5">
      <c r="A54" s="13" t="s">
        <v>893</v>
      </c>
      <c r="B54" s="13" t="s">
        <v>870</v>
      </c>
      <c r="C54" s="13" t="s">
        <v>74</v>
      </c>
      <c r="D54" s="13" t="s">
        <v>896</v>
      </c>
      <c r="E54" s="13" t="s">
        <v>911</v>
      </c>
    </row>
    <row r="55" spans="1:5">
      <c r="A55" s="13" t="s">
        <v>893</v>
      </c>
      <c r="B55" s="13" t="s">
        <v>870</v>
      </c>
      <c r="C55" s="13" t="s">
        <v>74</v>
      </c>
      <c r="D55" s="13" t="s">
        <v>895</v>
      </c>
      <c r="E55" s="13">
        <v>44</v>
      </c>
    </row>
    <row r="56" spans="1:5">
      <c r="A56" s="13" t="s">
        <v>893</v>
      </c>
      <c r="B56" s="13" t="s">
        <v>870</v>
      </c>
      <c r="C56" s="13" t="s">
        <v>74</v>
      </c>
      <c r="D56" s="13" t="s">
        <v>894</v>
      </c>
      <c r="E56" s="13">
        <v>8</v>
      </c>
    </row>
    <row r="57" spans="1:5">
      <c r="A57" s="13" t="s">
        <v>893</v>
      </c>
      <c r="B57" s="13" t="s">
        <v>870</v>
      </c>
      <c r="C57" s="13" t="s">
        <v>74</v>
      </c>
      <c r="D57" s="13" t="s">
        <v>404</v>
      </c>
      <c r="E57" s="13">
        <v>23</v>
      </c>
    </row>
    <row r="58" spans="1:5">
      <c r="A58" s="13" t="s">
        <v>893</v>
      </c>
      <c r="B58" s="13" t="s">
        <v>870</v>
      </c>
      <c r="C58" s="13" t="s">
        <v>74</v>
      </c>
      <c r="D58" s="13" t="s">
        <v>892</v>
      </c>
      <c r="E58" s="13">
        <v>3402</v>
      </c>
    </row>
    <row r="59" spans="1:5">
      <c r="A59" s="13" t="s">
        <v>893</v>
      </c>
      <c r="B59" s="13" t="s">
        <v>870</v>
      </c>
      <c r="C59" s="13" t="s">
        <v>78</v>
      </c>
      <c r="D59" s="13" t="s">
        <v>909</v>
      </c>
      <c r="E59" s="13">
        <v>429</v>
      </c>
    </row>
    <row r="60" spans="1:5">
      <c r="A60" s="13" t="s">
        <v>893</v>
      </c>
      <c r="B60" s="13" t="s">
        <v>870</v>
      </c>
      <c r="C60" s="13" t="s">
        <v>78</v>
      </c>
      <c r="D60" s="13" t="s">
        <v>908</v>
      </c>
      <c r="E60" s="13">
        <v>996</v>
      </c>
    </row>
    <row r="61" spans="1:5">
      <c r="A61" s="13" t="s">
        <v>893</v>
      </c>
      <c r="B61" s="13" t="s">
        <v>870</v>
      </c>
      <c r="C61" s="13" t="s">
        <v>78</v>
      </c>
      <c r="D61" s="13" t="s">
        <v>907</v>
      </c>
      <c r="E61" s="13">
        <v>14</v>
      </c>
    </row>
    <row r="62" spans="1:5">
      <c r="A62" s="13" t="s">
        <v>893</v>
      </c>
      <c r="B62" s="13" t="s">
        <v>870</v>
      </c>
      <c r="C62" s="13" t="s">
        <v>78</v>
      </c>
      <c r="D62" s="13" t="s">
        <v>906</v>
      </c>
      <c r="E62" s="13">
        <v>35</v>
      </c>
    </row>
    <row r="63" spans="1:5">
      <c r="A63" s="13" t="s">
        <v>893</v>
      </c>
      <c r="B63" s="13" t="s">
        <v>870</v>
      </c>
      <c r="C63" s="13" t="s">
        <v>78</v>
      </c>
      <c r="D63" s="13" t="s">
        <v>905</v>
      </c>
      <c r="E63" s="13">
        <v>5</v>
      </c>
    </row>
    <row r="64" spans="1:5">
      <c r="A64" s="13" t="s">
        <v>893</v>
      </c>
      <c r="B64" s="13" t="s">
        <v>870</v>
      </c>
      <c r="C64" s="13" t="s">
        <v>78</v>
      </c>
      <c r="D64" s="13" t="s">
        <v>904</v>
      </c>
      <c r="E64" s="13" t="s">
        <v>911</v>
      </c>
    </row>
    <row r="65" spans="1:5">
      <c r="A65" s="13" t="s">
        <v>893</v>
      </c>
      <c r="B65" s="13" t="s">
        <v>870</v>
      </c>
      <c r="C65" s="13" t="s">
        <v>78</v>
      </c>
      <c r="D65" s="13" t="s">
        <v>903</v>
      </c>
      <c r="E65" s="13" t="s">
        <v>910</v>
      </c>
    </row>
    <row r="66" spans="1:5">
      <c r="A66" s="13" t="s">
        <v>893</v>
      </c>
      <c r="B66" s="13" t="s">
        <v>870</v>
      </c>
      <c r="C66" s="13" t="s">
        <v>78</v>
      </c>
      <c r="D66" s="13" t="s">
        <v>902</v>
      </c>
      <c r="E66" s="13">
        <v>146</v>
      </c>
    </row>
    <row r="67" spans="1:5">
      <c r="A67" s="13" t="s">
        <v>893</v>
      </c>
      <c r="B67" s="13" t="s">
        <v>870</v>
      </c>
      <c r="C67" s="13" t="s">
        <v>78</v>
      </c>
      <c r="D67" s="13" t="s">
        <v>901</v>
      </c>
      <c r="E67" s="13">
        <v>46</v>
      </c>
    </row>
    <row r="68" spans="1:5">
      <c r="A68" s="13" t="s">
        <v>893</v>
      </c>
      <c r="B68" s="13" t="s">
        <v>870</v>
      </c>
      <c r="C68" s="13" t="s">
        <v>78</v>
      </c>
      <c r="D68" s="13" t="s">
        <v>900</v>
      </c>
      <c r="E68" s="13">
        <v>5</v>
      </c>
    </row>
    <row r="69" spans="1:5">
      <c r="A69" s="13" t="s">
        <v>893</v>
      </c>
      <c r="B69" s="13" t="s">
        <v>870</v>
      </c>
      <c r="C69" s="13" t="s">
        <v>78</v>
      </c>
      <c r="D69" s="13" t="s">
        <v>899</v>
      </c>
      <c r="E69" s="13" t="s">
        <v>910</v>
      </c>
    </row>
    <row r="70" spans="1:5">
      <c r="A70" s="13" t="s">
        <v>893</v>
      </c>
      <c r="B70" s="13" t="s">
        <v>870</v>
      </c>
      <c r="C70" s="13" t="s">
        <v>78</v>
      </c>
      <c r="D70" s="13" t="s">
        <v>898</v>
      </c>
      <c r="E70" s="13">
        <v>20</v>
      </c>
    </row>
    <row r="71" spans="1:5">
      <c r="A71" s="13" t="s">
        <v>893</v>
      </c>
      <c r="B71" s="13" t="s">
        <v>870</v>
      </c>
      <c r="C71" s="13" t="s">
        <v>78</v>
      </c>
      <c r="D71" s="13" t="s">
        <v>897</v>
      </c>
      <c r="E71" s="13" t="s">
        <v>910</v>
      </c>
    </row>
    <row r="72" spans="1:5">
      <c r="A72" s="13" t="s">
        <v>893</v>
      </c>
      <c r="B72" s="13" t="s">
        <v>870</v>
      </c>
      <c r="C72" s="13" t="s">
        <v>78</v>
      </c>
      <c r="D72" s="13" t="s">
        <v>896</v>
      </c>
      <c r="E72" s="13" t="s">
        <v>910</v>
      </c>
    </row>
    <row r="73" spans="1:5">
      <c r="A73" s="13" t="s">
        <v>893</v>
      </c>
      <c r="B73" s="13" t="s">
        <v>870</v>
      </c>
      <c r="C73" s="13" t="s">
        <v>78</v>
      </c>
      <c r="D73" s="13" t="s">
        <v>895</v>
      </c>
      <c r="E73" s="13">
        <v>10</v>
      </c>
    </row>
    <row r="74" spans="1:5">
      <c r="A74" s="13" t="s">
        <v>893</v>
      </c>
      <c r="B74" s="13" t="s">
        <v>870</v>
      </c>
      <c r="C74" s="13" t="s">
        <v>78</v>
      </c>
      <c r="D74" s="13" t="s">
        <v>894</v>
      </c>
      <c r="E74" s="13">
        <v>4</v>
      </c>
    </row>
    <row r="75" spans="1:5">
      <c r="A75" s="13" t="s">
        <v>893</v>
      </c>
      <c r="B75" s="13" t="s">
        <v>870</v>
      </c>
      <c r="C75" s="13" t="s">
        <v>78</v>
      </c>
      <c r="D75" s="13" t="s">
        <v>404</v>
      </c>
      <c r="E75" s="13">
        <v>6</v>
      </c>
    </row>
    <row r="76" spans="1:5">
      <c r="A76" s="13" t="s">
        <v>893</v>
      </c>
      <c r="B76" s="13" t="s">
        <v>870</v>
      </c>
      <c r="C76" s="13" t="s">
        <v>78</v>
      </c>
      <c r="D76" s="13" t="s">
        <v>892</v>
      </c>
      <c r="E76" s="13">
        <v>1726</v>
      </c>
    </row>
    <row r="77" spans="1:5">
      <c r="A77" s="13" t="s">
        <v>893</v>
      </c>
      <c r="B77" s="13" t="s">
        <v>870</v>
      </c>
      <c r="C77" s="13" t="s">
        <v>75</v>
      </c>
      <c r="D77" s="13" t="s">
        <v>909</v>
      </c>
      <c r="E77" s="13">
        <v>261</v>
      </c>
    </row>
    <row r="78" spans="1:5">
      <c r="A78" s="13" t="s">
        <v>893</v>
      </c>
      <c r="B78" s="13" t="s">
        <v>870</v>
      </c>
      <c r="C78" s="13" t="s">
        <v>75</v>
      </c>
      <c r="D78" s="13" t="s">
        <v>908</v>
      </c>
      <c r="E78" s="13">
        <v>671</v>
      </c>
    </row>
    <row r="79" spans="1:5">
      <c r="A79" s="13" t="s">
        <v>893</v>
      </c>
      <c r="B79" s="13" t="s">
        <v>870</v>
      </c>
      <c r="C79" s="13" t="s">
        <v>75</v>
      </c>
      <c r="D79" s="13" t="s">
        <v>907</v>
      </c>
      <c r="E79" s="13" t="s">
        <v>910</v>
      </c>
    </row>
    <row r="80" spans="1:5">
      <c r="A80" s="13" t="s">
        <v>893</v>
      </c>
      <c r="B80" s="13" t="s">
        <v>870</v>
      </c>
      <c r="C80" s="13" t="s">
        <v>75</v>
      </c>
      <c r="D80" s="13" t="s">
        <v>906</v>
      </c>
      <c r="E80" s="13">
        <v>34</v>
      </c>
    </row>
    <row r="81" spans="1:5">
      <c r="A81" s="13" t="s">
        <v>893</v>
      </c>
      <c r="B81" s="13" t="s">
        <v>870</v>
      </c>
      <c r="C81" s="13" t="s">
        <v>75</v>
      </c>
      <c r="D81" s="13" t="s">
        <v>905</v>
      </c>
      <c r="E81" s="13" t="s">
        <v>910</v>
      </c>
    </row>
    <row r="82" spans="1:5">
      <c r="A82" s="13" t="s">
        <v>893</v>
      </c>
      <c r="B82" s="13" t="s">
        <v>870</v>
      </c>
      <c r="C82" s="13" t="s">
        <v>75</v>
      </c>
      <c r="D82" s="13" t="s">
        <v>904</v>
      </c>
      <c r="E82" s="13" t="s">
        <v>910</v>
      </c>
    </row>
    <row r="83" spans="1:5">
      <c r="A83" s="13" t="s">
        <v>893</v>
      </c>
      <c r="B83" s="13" t="s">
        <v>870</v>
      </c>
      <c r="C83" s="13" t="s">
        <v>75</v>
      </c>
      <c r="D83" s="13" t="s">
        <v>903</v>
      </c>
      <c r="E83" s="13" t="s">
        <v>910</v>
      </c>
    </row>
    <row r="84" spans="1:5">
      <c r="A84" s="13" t="s">
        <v>893</v>
      </c>
      <c r="B84" s="13" t="s">
        <v>870</v>
      </c>
      <c r="C84" s="13" t="s">
        <v>75</v>
      </c>
      <c r="D84" s="13" t="s">
        <v>902</v>
      </c>
      <c r="E84" s="13">
        <v>67</v>
      </c>
    </row>
    <row r="85" spans="1:5">
      <c r="A85" s="13" t="s">
        <v>893</v>
      </c>
      <c r="B85" s="13" t="s">
        <v>870</v>
      </c>
      <c r="C85" s="13" t="s">
        <v>75</v>
      </c>
      <c r="D85" s="13" t="s">
        <v>901</v>
      </c>
      <c r="E85" s="13">
        <v>64</v>
      </c>
    </row>
    <row r="86" spans="1:5">
      <c r="A86" s="13" t="s">
        <v>893</v>
      </c>
      <c r="B86" s="13" t="s">
        <v>870</v>
      </c>
      <c r="C86" s="13" t="s">
        <v>75</v>
      </c>
      <c r="D86" s="13" t="s">
        <v>900</v>
      </c>
      <c r="E86" s="13" t="s">
        <v>910</v>
      </c>
    </row>
    <row r="87" spans="1:5">
      <c r="A87" s="13" t="s">
        <v>893</v>
      </c>
      <c r="B87" s="13" t="s">
        <v>870</v>
      </c>
      <c r="C87" s="13" t="s">
        <v>75</v>
      </c>
      <c r="D87" s="13" t="s">
        <v>899</v>
      </c>
      <c r="E87" s="13" t="s">
        <v>910</v>
      </c>
    </row>
    <row r="88" spans="1:5">
      <c r="A88" s="13" t="s">
        <v>893</v>
      </c>
      <c r="B88" s="13" t="s">
        <v>870</v>
      </c>
      <c r="C88" s="13" t="s">
        <v>75</v>
      </c>
      <c r="D88" s="13" t="s">
        <v>898</v>
      </c>
      <c r="E88" s="13">
        <v>17</v>
      </c>
    </row>
    <row r="89" spans="1:5">
      <c r="A89" s="13" t="s">
        <v>893</v>
      </c>
      <c r="B89" s="13" t="s">
        <v>870</v>
      </c>
      <c r="C89" s="13" t="s">
        <v>75</v>
      </c>
      <c r="D89" s="13" t="s">
        <v>897</v>
      </c>
      <c r="E89" s="13" t="s">
        <v>910</v>
      </c>
    </row>
    <row r="90" spans="1:5">
      <c r="A90" s="13" t="s">
        <v>893</v>
      </c>
      <c r="B90" s="13" t="s">
        <v>870</v>
      </c>
      <c r="C90" s="13" t="s">
        <v>75</v>
      </c>
      <c r="D90" s="13" t="s">
        <v>896</v>
      </c>
      <c r="E90" s="13" t="s">
        <v>911</v>
      </c>
    </row>
    <row r="91" spans="1:5">
      <c r="A91" s="13" t="s">
        <v>893</v>
      </c>
      <c r="B91" s="13" t="s">
        <v>870</v>
      </c>
      <c r="C91" s="13" t="s">
        <v>75</v>
      </c>
      <c r="D91" s="13" t="s">
        <v>895</v>
      </c>
      <c r="E91" s="13">
        <v>8</v>
      </c>
    </row>
    <row r="92" spans="1:5">
      <c r="A92" s="13" t="s">
        <v>893</v>
      </c>
      <c r="B92" s="13" t="s">
        <v>870</v>
      </c>
      <c r="C92" s="13" t="s">
        <v>75</v>
      </c>
      <c r="D92" s="13" t="s">
        <v>894</v>
      </c>
      <c r="E92" s="13">
        <v>5</v>
      </c>
    </row>
    <row r="93" spans="1:5">
      <c r="A93" s="13" t="s">
        <v>893</v>
      </c>
      <c r="B93" s="13" t="s">
        <v>870</v>
      </c>
      <c r="C93" s="13" t="s">
        <v>75</v>
      </c>
      <c r="D93" s="13" t="s">
        <v>404</v>
      </c>
      <c r="E93" s="13">
        <v>12</v>
      </c>
    </row>
    <row r="94" spans="1:5">
      <c r="A94" s="13" t="s">
        <v>893</v>
      </c>
      <c r="B94" s="13" t="s">
        <v>870</v>
      </c>
      <c r="C94" s="13" t="s">
        <v>75</v>
      </c>
      <c r="D94" s="13" t="s">
        <v>892</v>
      </c>
      <c r="E94" s="13">
        <v>1153</v>
      </c>
    </row>
    <row r="95" spans="1:5">
      <c r="A95" s="13" t="s">
        <v>893</v>
      </c>
      <c r="B95" s="13" t="s">
        <v>870</v>
      </c>
      <c r="C95" s="13" t="s">
        <v>76</v>
      </c>
      <c r="D95" s="13" t="s">
        <v>909</v>
      </c>
      <c r="E95" s="13" t="s">
        <v>910</v>
      </c>
    </row>
    <row r="96" spans="1:5">
      <c r="A96" s="13" t="s">
        <v>893</v>
      </c>
      <c r="B96" s="13" t="s">
        <v>870</v>
      </c>
      <c r="C96" s="13" t="s">
        <v>76</v>
      </c>
      <c r="D96" s="13" t="s">
        <v>908</v>
      </c>
      <c r="E96" s="13">
        <v>149</v>
      </c>
    </row>
    <row r="97" spans="1:5">
      <c r="A97" s="13" t="s">
        <v>893</v>
      </c>
      <c r="B97" s="13" t="s">
        <v>870</v>
      </c>
      <c r="C97" s="13" t="s">
        <v>76</v>
      </c>
      <c r="D97" s="13" t="s">
        <v>907</v>
      </c>
      <c r="E97" s="13" t="s">
        <v>910</v>
      </c>
    </row>
    <row r="98" spans="1:5">
      <c r="A98" s="13" t="s">
        <v>893</v>
      </c>
      <c r="B98" s="13" t="s">
        <v>870</v>
      </c>
      <c r="C98" s="13" t="s">
        <v>76</v>
      </c>
      <c r="D98" s="13" t="s">
        <v>906</v>
      </c>
      <c r="E98" s="13">
        <v>6</v>
      </c>
    </row>
    <row r="99" spans="1:5">
      <c r="A99" s="13" t="s">
        <v>893</v>
      </c>
      <c r="B99" s="13" t="s">
        <v>870</v>
      </c>
      <c r="C99" s="13" t="s">
        <v>76</v>
      </c>
      <c r="D99" s="13" t="s">
        <v>904</v>
      </c>
      <c r="E99" s="13" t="s">
        <v>911</v>
      </c>
    </row>
    <row r="100" spans="1:5">
      <c r="A100" s="13" t="s">
        <v>893</v>
      </c>
      <c r="B100" s="13" t="s">
        <v>870</v>
      </c>
      <c r="C100" s="13" t="s">
        <v>76</v>
      </c>
      <c r="D100" s="13" t="s">
        <v>905</v>
      </c>
      <c r="E100" s="13" t="s">
        <v>911</v>
      </c>
    </row>
    <row r="101" spans="1:5">
      <c r="A101" s="13" t="s">
        <v>893</v>
      </c>
      <c r="B101" s="13" t="s">
        <v>870</v>
      </c>
      <c r="C101" s="13" t="s">
        <v>76</v>
      </c>
      <c r="D101" s="13" t="s">
        <v>903</v>
      </c>
      <c r="E101" s="13" t="s">
        <v>911</v>
      </c>
    </row>
    <row r="102" spans="1:5">
      <c r="A102" s="13" t="s">
        <v>893</v>
      </c>
      <c r="B102" s="13" t="s">
        <v>870</v>
      </c>
      <c r="C102" s="13" t="s">
        <v>76</v>
      </c>
      <c r="D102" s="13" t="s">
        <v>902</v>
      </c>
      <c r="E102" s="13">
        <v>40</v>
      </c>
    </row>
    <row r="103" spans="1:5">
      <c r="A103" s="13" t="s">
        <v>893</v>
      </c>
      <c r="B103" s="13" t="s">
        <v>870</v>
      </c>
      <c r="C103" s="13" t="s">
        <v>76</v>
      </c>
      <c r="D103" s="13" t="s">
        <v>901</v>
      </c>
      <c r="E103" s="13" t="s">
        <v>910</v>
      </c>
    </row>
    <row r="104" spans="1:5">
      <c r="A104" s="13" t="s">
        <v>893</v>
      </c>
      <c r="B104" s="13" t="s">
        <v>870</v>
      </c>
      <c r="C104" s="13" t="s">
        <v>76</v>
      </c>
      <c r="D104" s="13" t="s">
        <v>900</v>
      </c>
      <c r="E104" s="13" t="s">
        <v>911</v>
      </c>
    </row>
    <row r="105" spans="1:5">
      <c r="A105" s="13" t="s">
        <v>893</v>
      </c>
      <c r="B105" s="13" t="s">
        <v>870</v>
      </c>
      <c r="C105" s="13" t="s">
        <v>76</v>
      </c>
      <c r="D105" s="13" t="s">
        <v>899</v>
      </c>
      <c r="E105" s="13" t="s">
        <v>910</v>
      </c>
    </row>
    <row r="106" spans="1:5">
      <c r="A106" s="13" t="s">
        <v>893</v>
      </c>
      <c r="B106" s="13" t="s">
        <v>870</v>
      </c>
      <c r="C106" s="13" t="s">
        <v>76</v>
      </c>
      <c r="D106" s="13" t="s">
        <v>898</v>
      </c>
      <c r="E106" s="13" t="s">
        <v>911</v>
      </c>
    </row>
    <row r="107" spans="1:5">
      <c r="A107" s="13" t="s">
        <v>893</v>
      </c>
      <c r="B107" s="13" t="s">
        <v>870</v>
      </c>
      <c r="C107" s="13" t="s">
        <v>76</v>
      </c>
      <c r="D107" s="13" t="s">
        <v>897</v>
      </c>
      <c r="E107" s="13" t="s">
        <v>911</v>
      </c>
    </row>
    <row r="108" spans="1:5">
      <c r="A108" s="13" t="s">
        <v>893</v>
      </c>
      <c r="B108" s="13" t="s">
        <v>870</v>
      </c>
      <c r="C108" s="13" t="s">
        <v>76</v>
      </c>
      <c r="D108" s="13" t="s">
        <v>896</v>
      </c>
      <c r="E108" s="13" t="s">
        <v>911</v>
      </c>
    </row>
    <row r="109" spans="1:5">
      <c r="A109" s="13" t="s">
        <v>893</v>
      </c>
      <c r="B109" s="13" t="s">
        <v>870</v>
      </c>
      <c r="C109" s="13" t="s">
        <v>76</v>
      </c>
      <c r="D109" s="13" t="s">
        <v>895</v>
      </c>
      <c r="E109" s="13" t="s">
        <v>911</v>
      </c>
    </row>
    <row r="110" spans="1:5">
      <c r="A110" s="13" t="s">
        <v>893</v>
      </c>
      <c r="B110" s="13" t="s">
        <v>870</v>
      </c>
      <c r="C110" s="13" t="s">
        <v>76</v>
      </c>
      <c r="D110" s="13" t="s">
        <v>894</v>
      </c>
      <c r="E110" s="13" t="s">
        <v>910</v>
      </c>
    </row>
    <row r="111" spans="1:5">
      <c r="A111" s="13" t="s">
        <v>893</v>
      </c>
      <c r="B111" s="13" t="s">
        <v>870</v>
      </c>
      <c r="C111" s="13" t="s">
        <v>76</v>
      </c>
      <c r="D111" s="13" t="s">
        <v>404</v>
      </c>
      <c r="E111" s="13" t="s">
        <v>910</v>
      </c>
    </row>
    <row r="112" spans="1:5">
      <c r="A112" s="13" t="s">
        <v>893</v>
      </c>
      <c r="B112" s="13" t="s">
        <v>870</v>
      </c>
      <c r="C112" s="13" t="s">
        <v>76</v>
      </c>
      <c r="D112" s="13" t="s">
        <v>892</v>
      </c>
      <c r="E112" s="13">
        <v>255</v>
      </c>
    </row>
    <row r="113" spans="1:5">
      <c r="A113" s="13" t="s">
        <v>893</v>
      </c>
      <c r="B113" s="13" t="s">
        <v>870</v>
      </c>
      <c r="C113" s="13" t="s">
        <v>71</v>
      </c>
      <c r="D113" s="13" t="s">
        <v>909</v>
      </c>
      <c r="E113" s="13">
        <v>54</v>
      </c>
    </row>
    <row r="114" spans="1:5">
      <c r="A114" s="13" t="s">
        <v>893</v>
      </c>
      <c r="B114" s="13" t="s">
        <v>870</v>
      </c>
      <c r="C114" s="13" t="s">
        <v>71</v>
      </c>
      <c r="D114" s="13" t="s">
        <v>908</v>
      </c>
      <c r="E114" s="13">
        <v>194</v>
      </c>
    </row>
    <row r="115" spans="1:5">
      <c r="A115" s="13" t="s">
        <v>893</v>
      </c>
      <c r="B115" s="13" t="s">
        <v>870</v>
      </c>
      <c r="C115" s="13" t="s">
        <v>71</v>
      </c>
      <c r="D115" s="13" t="s">
        <v>907</v>
      </c>
      <c r="E115" s="13" t="s">
        <v>910</v>
      </c>
    </row>
    <row r="116" spans="1:5">
      <c r="A116" s="13" t="s">
        <v>893</v>
      </c>
      <c r="B116" s="13" t="s">
        <v>870</v>
      </c>
      <c r="C116" s="13" t="s">
        <v>71</v>
      </c>
      <c r="D116" s="13" t="s">
        <v>906</v>
      </c>
      <c r="E116" s="13">
        <v>9</v>
      </c>
    </row>
    <row r="117" spans="1:5">
      <c r="A117" s="13" t="s">
        <v>893</v>
      </c>
      <c r="B117" s="13" t="s">
        <v>870</v>
      </c>
      <c r="C117" s="13" t="s">
        <v>71</v>
      </c>
      <c r="D117" s="13" t="s">
        <v>905</v>
      </c>
      <c r="E117" s="13" t="s">
        <v>910</v>
      </c>
    </row>
    <row r="118" spans="1:5">
      <c r="A118" s="13" t="s">
        <v>893</v>
      </c>
      <c r="B118" s="13" t="s">
        <v>870</v>
      </c>
      <c r="C118" s="13" t="s">
        <v>71</v>
      </c>
      <c r="D118" s="13" t="s">
        <v>904</v>
      </c>
      <c r="E118" s="13" t="s">
        <v>911</v>
      </c>
    </row>
    <row r="119" spans="1:5">
      <c r="A119" s="13" t="s">
        <v>893</v>
      </c>
      <c r="B119" s="13" t="s">
        <v>870</v>
      </c>
      <c r="C119" s="13" t="s">
        <v>71</v>
      </c>
      <c r="D119" s="13" t="s">
        <v>903</v>
      </c>
      <c r="E119" s="13">
        <v>4</v>
      </c>
    </row>
    <row r="120" spans="1:5">
      <c r="A120" s="13" t="s">
        <v>893</v>
      </c>
      <c r="B120" s="13" t="s">
        <v>870</v>
      </c>
      <c r="C120" s="13" t="s">
        <v>71</v>
      </c>
      <c r="D120" s="13" t="s">
        <v>902</v>
      </c>
      <c r="E120" s="13">
        <v>16</v>
      </c>
    </row>
    <row r="121" spans="1:5">
      <c r="A121" s="13" t="s">
        <v>893</v>
      </c>
      <c r="B121" s="13" t="s">
        <v>870</v>
      </c>
      <c r="C121" s="13" t="s">
        <v>71</v>
      </c>
      <c r="D121" s="13" t="s">
        <v>901</v>
      </c>
      <c r="E121" s="13">
        <v>5</v>
      </c>
    </row>
    <row r="122" spans="1:5">
      <c r="A122" s="13" t="s">
        <v>893</v>
      </c>
      <c r="B122" s="13" t="s">
        <v>870</v>
      </c>
      <c r="C122" s="13" t="s">
        <v>71</v>
      </c>
      <c r="D122" s="13" t="s">
        <v>900</v>
      </c>
      <c r="E122" s="13" t="s">
        <v>911</v>
      </c>
    </row>
    <row r="123" spans="1:5">
      <c r="A123" s="13" t="s">
        <v>893</v>
      </c>
      <c r="B123" s="13" t="s">
        <v>870</v>
      </c>
      <c r="C123" s="13" t="s">
        <v>71</v>
      </c>
      <c r="D123" s="13" t="s">
        <v>899</v>
      </c>
      <c r="E123" s="13" t="s">
        <v>911</v>
      </c>
    </row>
    <row r="124" spans="1:5">
      <c r="A124" s="13" t="s">
        <v>893</v>
      </c>
      <c r="B124" s="13" t="s">
        <v>870</v>
      </c>
      <c r="C124" s="13" t="s">
        <v>71</v>
      </c>
      <c r="D124" s="13" t="s">
        <v>898</v>
      </c>
      <c r="E124" s="13" t="s">
        <v>911</v>
      </c>
    </row>
    <row r="125" spans="1:5">
      <c r="A125" s="13" t="s">
        <v>893</v>
      </c>
      <c r="B125" s="13" t="s">
        <v>870</v>
      </c>
      <c r="C125" s="13" t="s">
        <v>71</v>
      </c>
      <c r="D125" s="13" t="s">
        <v>897</v>
      </c>
      <c r="E125" s="13" t="s">
        <v>911</v>
      </c>
    </row>
    <row r="126" spans="1:5">
      <c r="A126" s="13" t="s">
        <v>893</v>
      </c>
      <c r="B126" s="13" t="s">
        <v>870</v>
      </c>
      <c r="C126" s="13" t="s">
        <v>71</v>
      </c>
      <c r="D126" s="13" t="s">
        <v>896</v>
      </c>
      <c r="E126" s="13" t="s">
        <v>911</v>
      </c>
    </row>
    <row r="127" spans="1:5">
      <c r="A127" s="13" t="s">
        <v>893</v>
      </c>
      <c r="B127" s="13" t="s">
        <v>870</v>
      </c>
      <c r="C127" s="13" t="s">
        <v>71</v>
      </c>
      <c r="D127" s="13" t="s">
        <v>895</v>
      </c>
      <c r="E127" s="13">
        <v>12</v>
      </c>
    </row>
    <row r="128" spans="1:5">
      <c r="A128" s="13" t="s">
        <v>893</v>
      </c>
      <c r="B128" s="13" t="s">
        <v>870</v>
      </c>
      <c r="C128" s="13" t="s">
        <v>71</v>
      </c>
      <c r="D128" s="13" t="s">
        <v>894</v>
      </c>
      <c r="E128" s="13" t="s">
        <v>911</v>
      </c>
    </row>
    <row r="129" spans="1:5">
      <c r="A129" s="13" t="s">
        <v>893</v>
      </c>
      <c r="B129" s="13" t="s">
        <v>870</v>
      </c>
      <c r="C129" s="13" t="s">
        <v>71</v>
      </c>
      <c r="D129" s="13" t="s">
        <v>404</v>
      </c>
      <c r="E129" s="13" t="s">
        <v>910</v>
      </c>
    </row>
    <row r="130" spans="1:5">
      <c r="A130" s="13" t="s">
        <v>893</v>
      </c>
      <c r="B130" s="13" t="s">
        <v>870</v>
      </c>
      <c r="C130" s="13" t="s">
        <v>71</v>
      </c>
      <c r="D130" s="13" t="s">
        <v>892</v>
      </c>
      <c r="E130" s="13">
        <v>300</v>
      </c>
    </row>
    <row r="131" spans="1:5">
      <c r="A131" s="13" t="s">
        <v>893</v>
      </c>
      <c r="B131" s="13" t="s">
        <v>870</v>
      </c>
      <c r="C131" s="13" t="s">
        <v>73</v>
      </c>
      <c r="D131" s="13" t="s">
        <v>909</v>
      </c>
      <c r="E131" s="13" t="s">
        <v>910</v>
      </c>
    </row>
    <row r="132" spans="1:5">
      <c r="A132" s="13" t="s">
        <v>893</v>
      </c>
      <c r="B132" s="13" t="s">
        <v>870</v>
      </c>
      <c r="C132" s="13" t="s">
        <v>73</v>
      </c>
      <c r="D132" s="13" t="s">
        <v>908</v>
      </c>
      <c r="E132" s="13">
        <v>35</v>
      </c>
    </row>
    <row r="133" spans="1:5">
      <c r="A133" s="13" t="s">
        <v>893</v>
      </c>
      <c r="B133" s="13" t="s">
        <v>870</v>
      </c>
      <c r="C133" s="13" t="s">
        <v>73</v>
      </c>
      <c r="D133" s="13" t="s">
        <v>907</v>
      </c>
      <c r="E133" s="13" t="s">
        <v>910</v>
      </c>
    </row>
    <row r="134" spans="1:5">
      <c r="A134" s="13" t="s">
        <v>893</v>
      </c>
      <c r="B134" s="13" t="s">
        <v>870</v>
      </c>
      <c r="C134" s="13" t="s">
        <v>73</v>
      </c>
      <c r="D134" s="13" t="s">
        <v>906</v>
      </c>
      <c r="E134" s="13" t="s">
        <v>910</v>
      </c>
    </row>
    <row r="135" spans="1:5">
      <c r="A135" s="13" t="s">
        <v>893</v>
      </c>
      <c r="B135" s="13" t="s">
        <v>870</v>
      </c>
      <c r="C135" s="13" t="s">
        <v>73</v>
      </c>
      <c r="D135" s="13" t="s">
        <v>905</v>
      </c>
      <c r="E135" s="13">
        <v>4</v>
      </c>
    </row>
    <row r="136" spans="1:5">
      <c r="A136" s="13" t="s">
        <v>893</v>
      </c>
      <c r="B136" s="13" t="s">
        <v>870</v>
      </c>
      <c r="C136" s="13" t="s">
        <v>73</v>
      </c>
      <c r="D136" s="13" t="s">
        <v>904</v>
      </c>
      <c r="E136" s="13" t="s">
        <v>911</v>
      </c>
    </row>
    <row r="137" spans="1:5">
      <c r="A137" s="13" t="s">
        <v>893</v>
      </c>
      <c r="B137" s="13" t="s">
        <v>870</v>
      </c>
      <c r="C137" s="13" t="s">
        <v>73</v>
      </c>
      <c r="D137" s="13" t="s">
        <v>903</v>
      </c>
      <c r="E137" s="13" t="s">
        <v>910</v>
      </c>
    </row>
    <row r="138" spans="1:5">
      <c r="A138" s="13" t="s">
        <v>893</v>
      </c>
      <c r="B138" s="13" t="s">
        <v>870</v>
      </c>
      <c r="C138" s="13" t="s">
        <v>73</v>
      </c>
      <c r="D138" s="13" t="s">
        <v>902</v>
      </c>
      <c r="E138" s="13">
        <v>18</v>
      </c>
    </row>
    <row r="139" spans="1:5">
      <c r="A139" s="13" t="s">
        <v>893</v>
      </c>
      <c r="B139" s="13" t="s">
        <v>870</v>
      </c>
      <c r="C139" s="13" t="s">
        <v>73</v>
      </c>
      <c r="D139" s="13" t="s">
        <v>901</v>
      </c>
      <c r="E139" s="13">
        <v>7</v>
      </c>
    </row>
    <row r="140" spans="1:5">
      <c r="A140" s="13" t="s">
        <v>893</v>
      </c>
      <c r="B140" s="13" t="s">
        <v>870</v>
      </c>
      <c r="C140" s="13" t="s">
        <v>73</v>
      </c>
      <c r="D140" s="13" t="s">
        <v>900</v>
      </c>
      <c r="E140" s="13" t="s">
        <v>911</v>
      </c>
    </row>
    <row r="141" spans="1:5">
      <c r="A141" s="13" t="s">
        <v>893</v>
      </c>
      <c r="B141" s="13" t="s">
        <v>870</v>
      </c>
      <c r="C141" s="13" t="s">
        <v>73</v>
      </c>
      <c r="D141" s="13" t="s">
        <v>899</v>
      </c>
      <c r="E141" s="13" t="s">
        <v>910</v>
      </c>
    </row>
    <row r="142" spans="1:5">
      <c r="A142" s="13" t="s">
        <v>893</v>
      </c>
      <c r="B142" s="13" t="s">
        <v>870</v>
      </c>
      <c r="C142" s="13" t="s">
        <v>73</v>
      </c>
      <c r="D142" s="13" t="s">
        <v>898</v>
      </c>
      <c r="E142" s="13" t="s">
        <v>911</v>
      </c>
    </row>
    <row r="143" spans="1:5">
      <c r="A143" s="13" t="s">
        <v>893</v>
      </c>
      <c r="B143" s="13" t="s">
        <v>870</v>
      </c>
      <c r="C143" s="13" t="s">
        <v>73</v>
      </c>
      <c r="D143" s="13" t="s">
        <v>897</v>
      </c>
      <c r="E143" s="13" t="s">
        <v>911</v>
      </c>
    </row>
    <row r="144" spans="1:5">
      <c r="A144" s="13" t="s">
        <v>893</v>
      </c>
      <c r="B144" s="13" t="s">
        <v>870</v>
      </c>
      <c r="C144" s="13" t="s">
        <v>73</v>
      </c>
      <c r="D144" s="13" t="s">
        <v>896</v>
      </c>
      <c r="E144" s="13" t="s">
        <v>911</v>
      </c>
    </row>
    <row r="145" spans="1:5">
      <c r="A145" s="13" t="s">
        <v>893</v>
      </c>
      <c r="B145" s="13" t="s">
        <v>870</v>
      </c>
      <c r="C145" s="13" t="s">
        <v>73</v>
      </c>
      <c r="D145" s="13" t="s">
        <v>895</v>
      </c>
      <c r="E145" s="13">
        <v>10</v>
      </c>
    </row>
    <row r="146" spans="1:5">
      <c r="A146" s="13" t="s">
        <v>893</v>
      </c>
      <c r="B146" s="13" t="s">
        <v>870</v>
      </c>
      <c r="C146" s="13" t="s">
        <v>73</v>
      </c>
      <c r="D146" s="13" t="s">
        <v>894</v>
      </c>
      <c r="E146" s="13" t="s">
        <v>910</v>
      </c>
    </row>
    <row r="147" spans="1:5">
      <c r="A147" s="13" t="s">
        <v>893</v>
      </c>
      <c r="B147" s="13" t="s">
        <v>870</v>
      </c>
      <c r="C147" s="13" t="s">
        <v>73</v>
      </c>
      <c r="D147" s="13" t="s">
        <v>404</v>
      </c>
      <c r="E147" s="13" t="s">
        <v>910</v>
      </c>
    </row>
    <row r="148" spans="1:5">
      <c r="A148" s="13" t="s">
        <v>893</v>
      </c>
      <c r="B148" s="13" t="s">
        <v>870</v>
      </c>
      <c r="C148" s="13" t="s">
        <v>73</v>
      </c>
      <c r="D148" s="13" t="s">
        <v>892</v>
      </c>
      <c r="E148" s="13">
        <v>96</v>
      </c>
    </row>
    <row r="149" spans="1:5">
      <c r="A149" s="13" t="s">
        <v>893</v>
      </c>
      <c r="B149" s="13" t="s">
        <v>870</v>
      </c>
      <c r="C149" s="13" t="s">
        <v>70</v>
      </c>
      <c r="D149" s="13" t="s">
        <v>909</v>
      </c>
      <c r="E149" s="13">
        <v>4209</v>
      </c>
    </row>
    <row r="150" spans="1:5">
      <c r="A150" s="13" t="s">
        <v>893</v>
      </c>
      <c r="B150" s="13" t="s">
        <v>870</v>
      </c>
      <c r="C150" s="13" t="s">
        <v>70</v>
      </c>
      <c r="D150" s="13" t="s">
        <v>908</v>
      </c>
      <c r="E150" s="13">
        <v>8996</v>
      </c>
    </row>
    <row r="151" spans="1:5">
      <c r="A151" s="13" t="s">
        <v>893</v>
      </c>
      <c r="B151" s="13" t="s">
        <v>870</v>
      </c>
      <c r="C151" s="13" t="s">
        <v>70</v>
      </c>
      <c r="D151" s="13" t="s">
        <v>907</v>
      </c>
      <c r="E151" s="13">
        <v>122</v>
      </c>
    </row>
    <row r="152" spans="1:5">
      <c r="A152" s="13" t="s">
        <v>893</v>
      </c>
      <c r="B152" s="13" t="s">
        <v>870</v>
      </c>
      <c r="C152" s="13" t="s">
        <v>70</v>
      </c>
      <c r="D152" s="13" t="s">
        <v>906</v>
      </c>
      <c r="E152" s="13">
        <v>360</v>
      </c>
    </row>
    <row r="153" spans="1:5">
      <c r="A153" s="13" t="s">
        <v>893</v>
      </c>
      <c r="B153" s="13" t="s">
        <v>870</v>
      </c>
      <c r="C153" s="13" t="s">
        <v>70</v>
      </c>
      <c r="D153" s="13" t="s">
        <v>905</v>
      </c>
      <c r="E153" s="13">
        <v>70</v>
      </c>
    </row>
    <row r="154" spans="1:5">
      <c r="A154" s="13" t="s">
        <v>893</v>
      </c>
      <c r="B154" s="13" t="s">
        <v>870</v>
      </c>
      <c r="C154" s="13" t="s">
        <v>70</v>
      </c>
      <c r="D154" s="13" t="s">
        <v>904</v>
      </c>
      <c r="E154" s="13">
        <v>10</v>
      </c>
    </row>
    <row r="155" spans="1:5">
      <c r="A155" s="13" t="s">
        <v>893</v>
      </c>
      <c r="B155" s="13" t="s">
        <v>870</v>
      </c>
      <c r="C155" s="13" t="s">
        <v>70</v>
      </c>
      <c r="D155" s="13" t="s">
        <v>903</v>
      </c>
      <c r="E155" s="13">
        <v>61</v>
      </c>
    </row>
    <row r="156" spans="1:5">
      <c r="A156" s="13" t="s">
        <v>893</v>
      </c>
      <c r="B156" s="13" t="s">
        <v>870</v>
      </c>
      <c r="C156" s="13" t="s">
        <v>70</v>
      </c>
      <c r="D156" s="13" t="s">
        <v>902</v>
      </c>
      <c r="E156" s="13">
        <v>836</v>
      </c>
    </row>
    <row r="157" spans="1:5">
      <c r="A157" s="13" t="s">
        <v>893</v>
      </c>
      <c r="B157" s="13" t="s">
        <v>870</v>
      </c>
      <c r="C157" s="13" t="s">
        <v>70</v>
      </c>
      <c r="D157" s="13" t="s">
        <v>901</v>
      </c>
      <c r="E157" s="13">
        <v>716</v>
      </c>
    </row>
    <row r="158" spans="1:5">
      <c r="A158" s="13" t="s">
        <v>893</v>
      </c>
      <c r="B158" s="13" t="s">
        <v>870</v>
      </c>
      <c r="C158" s="13" t="s">
        <v>70</v>
      </c>
      <c r="D158" s="13" t="s">
        <v>900</v>
      </c>
      <c r="E158" s="13">
        <v>14</v>
      </c>
    </row>
    <row r="159" spans="1:5">
      <c r="A159" s="13" t="s">
        <v>893</v>
      </c>
      <c r="B159" s="13" t="s">
        <v>870</v>
      </c>
      <c r="C159" s="13" t="s">
        <v>70</v>
      </c>
      <c r="D159" s="13" t="s">
        <v>899</v>
      </c>
      <c r="E159" s="13">
        <v>63</v>
      </c>
    </row>
    <row r="160" spans="1:5">
      <c r="A160" s="13" t="s">
        <v>893</v>
      </c>
      <c r="B160" s="13" t="s">
        <v>870</v>
      </c>
      <c r="C160" s="13" t="s">
        <v>70</v>
      </c>
      <c r="D160" s="13" t="s">
        <v>898</v>
      </c>
      <c r="E160" s="13">
        <v>192</v>
      </c>
    </row>
    <row r="161" spans="1:5">
      <c r="A161" s="13" t="s">
        <v>893</v>
      </c>
      <c r="B161" s="13" t="s">
        <v>870</v>
      </c>
      <c r="C161" s="13" t="s">
        <v>70</v>
      </c>
      <c r="D161" s="13" t="s">
        <v>897</v>
      </c>
      <c r="E161" s="13">
        <v>17</v>
      </c>
    </row>
    <row r="162" spans="1:5">
      <c r="A162" s="13" t="s">
        <v>893</v>
      </c>
      <c r="B162" s="13" t="s">
        <v>870</v>
      </c>
      <c r="C162" s="13" t="s">
        <v>70</v>
      </c>
      <c r="D162" s="13" t="s">
        <v>896</v>
      </c>
      <c r="E162" s="13">
        <v>19</v>
      </c>
    </row>
    <row r="163" spans="1:5">
      <c r="A163" s="13" t="s">
        <v>893</v>
      </c>
      <c r="B163" s="13" t="s">
        <v>870</v>
      </c>
      <c r="C163" s="13" t="s">
        <v>70</v>
      </c>
      <c r="D163" s="13" t="s">
        <v>895</v>
      </c>
      <c r="E163" s="13">
        <v>134</v>
      </c>
    </row>
    <row r="164" spans="1:5">
      <c r="A164" s="13" t="s">
        <v>893</v>
      </c>
      <c r="B164" s="13" t="s">
        <v>870</v>
      </c>
      <c r="C164" s="13" t="s">
        <v>70</v>
      </c>
      <c r="D164" s="13" t="s">
        <v>894</v>
      </c>
      <c r="E164" s="13">
        <v>33</v>
      </c>
    </row>
    <row r="165" spans="1:5">
      <c r="A165" s="13" t="s">
        <v>893</v>
      </c>
      <c r="B165" s="13" t="s">
        <v>870</v>
      </c>
      <c r="C165" s="13" t="s">
        <v>70</v>
      </c>
      <c r="D165" s="13" t="s">
        <v>404</v>
      </c>
      <c r="E165" s="13">
        <v>126</v>
      </c>
    </row>
    <row r="166" spans="1:5">
      <c r="A166" s="13" t="s">
        <v>893</v>
      </c>
      <c r="B166" s="13" t="s">
        <v>870</v>
      </c>
      <c r="C166" s="13" t="s">
        <v>70</v>
      </c>
      <c r="D166" s="13" t="s">
        <v>892</v>
      </c>
      <c r="E166" s="13">
        <v>15978</v>
      </c>
    </row>
  </sheetData>
  <mergeCells count="2">
    <mergeCell ref="A1:D1"/>
    <mergeCell ref="A2:D2"/>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49"/>
  <sheetViews>
    <sheetView workbookViewId="0">
      <selection activeCell="A43" sqref="A43"/>
    </sheetView>
  </sheetViews>
  <sheetFormatPr defaultRowHeight="15"/>
  <cols>
    <col min="1" max="1" width="42.42578125" customWidth="1"/>
    <col min="2" max="2" width="46.42578125" customWidth="1"/>
    <col min="3" max="3" width="15.140625" customWidth="1"/>
  </cols>
  <sheetData>
    <row r="1" spans="1:4" ht="18" customHeight="1">
      <c r="A1" s="197" t="s">
        <v>931</v>
      </c>
      <c r="B1" s="197"/>
      <c r="C1" s="197"/>
      <c r="D1" s="197"/>
    </row>
    <row r="2" spans="1:4">
      <c r="A2" s="197" t="s">
        <v>873</v>
      </c>
      <c r="B2" s="197"/>
      <c r="C2" s="197"/>
      <c r="D2" s="197"/>
    </row>
    <row r="4" spans="1:4">
      <c r="A4" s="19" t="s">
        <v>4</v>
      </c>
      <c r="B4" s="19" t="s">
        <v>930</v>
      </c>
      <c r="C4" s="19" t="s">
        <v>5</v>
      </c>
      <c r="D4" s="19" t="s">
        <v>9</v>
      </c>
    </row>
    <row r="5" spans="1:4">
      <c r="A5" s="13" t="s">
        <v>915</v>
      </c>
      <c r="B5" s="13" t="s">
        <v>929</v>
      </c>
      <c r="C5" s="13" t="s">
        <v>19</v>
      </c>
      <c r="D5" s="196">
        <v>7888</v>
      </c>
    </row>
    <row r="6" spans="1:4">
      <c r="A6" s="13" t="s">
        <v>915</v>
      </c>
      <c r="B6" s="13" t="s">
        <v>929</v>
      </c>
      <c r="C6" s="13" t="s">
        <v>20</v>
      </c>
      <c r="D6" s="196">
        <v>6531</v>
      </c>
    </row>
    <row r="7" spans="1:4">
      <c r="A7" s="13" t="s">
        <v>915</v>
      </c>
      <c r="B7" s="13" t="s">
        <v>929</v>
      </c>
      <c r="C7" s="13" t="s">
        <v>211</v>
      </c>
      <c r="D7" s="196">
        <v>14420</v>
      </c>
    </row>
    <row r="8" spans="1:4">
      <c r="A8" s="13" t="s">
        <v>915</v>
      </c>
      <c r="B8" s="13" t="s">
        <v>928</v>
      </c>
      <c r="C8" s="13" t="s">
        <v>19</v>
      </c>
      <c r="D8" s="196">
        <v>5</v>
      </c>
    </row>
    <row r="9" spans="1:4">
      <c r="A9" s="13" t="s">
        <v>915</v>
      </c>
      <c r="B9" s="13" t="s">
        <v>928</v>
      </c>
      <c r="C9" s="13" t="s">
        <v>20</v>
      </c>
      <c r="D9" s="196">
        <v>4</v>
      </c>
    </row>
    <row r="10" spans="1:4">
      <c r="A10" s="13" t="s">
        <v>915</v>
      </c>
      <c r="B10" s="13" t="s">
        <v>928</v>
      </c>
      <c r="C10" s="13" t="s">
        <v>211</v>
      </c>
      <c r="D10" s="196">
        <v>9</v>
      </c>
    </row>
    <row r="11" spans="1:4">
      <c r="A11" s="13" t="s">
        <v>915</v>
      </c>
      <c r="B11" s="13" t="s">
        <v>927</v>
      </c>
      <c r="C11" s="13" t="s">
        <v>19</v>
      </c>
      <c r="D11" s="196">
        <v>119</v>
      </c>
    </row>
    <row r="12" spans="1:4">
      <c r="A12" s="13" t="s">
        <v>915</v>
      </c>
      <c r="B12" s="13" t="s">
        <v>927</v>
      </c>
      <c r="C12" s="13" t="s">
        <v>20</v>
      </c>
      <c r="D12" s="196">
        <v>38</v>
      </c>
    </row>
    <row r="13" spans="1:4">
      <c r="A13" s="13" t="s">
        <v>915</v>
      </c>
      <c r="B13" s="13" t="s">
        <v>927</v>
      </c>
      <c r="C13" s="13" t="s">
        <v>211</v>
      </c>
      <c r="D13" s="196">
        <v>157</v>
      </c>
    </row>
    <row r="14" spans="1:4">
      <c r="A14" s="13" t="s">
        <v>915</v>
      </c>
      <c r="B14" s="13" t="s">
        <v>926</v>
      </c>
      <c r="C14" s="13" t="s">
        <v>19</v>
      </c>
      <c r="D14" s="196">
        <v>162</v>
      </c>
    </row>
    <row r="15" spans="1:4">
      <c r="A15" s="13" t="s">
        <v>915</v>
      </c>
      <c r="B15" s="13" t="s">
        <v>926</v>
      </c>
      <c r="C15" s="13" t="s">
        <v>20</v>
      </c>
      <c r="D15" s="196">
        <v>18</v>
      </c>
    </row>
    <row r="16" spans="1:4">
      <c r="A16" s="13" t="s">
        <v>915</v>
      </c>
      <c r="B16" s="13" t="s">
        <v>926</v>
      </c>
      <c r="C16" s="13" t="s">
        <v>211</v>
      </c>
      <c r="D16" s="196">
        <v>179</v>
      </c>
    </row>
    <row r="17" spans="1:4">
      <c r="A17" s="13" t="s">
        <v>915</v>
      </c>
      <c r="B17" s="13" t="s">
        <v>925</v>
      </c>
      <c r="C17" s="13" t="s">
        <v>19</v>
      </c>
      <c r="D17" s="196">
        <v>15</v>
      </c>
    </row>
    <row r="18" spans="1:4">
      <c r="A18" s="13" t="s">
        <v>915</v>
      </c>
      <c r="B18" s="13" t="s">
        <v>925</v>
      </c>
      <c r="C18" s="13" t="s">
        <v>20</v>
      </c>
      <c r="D18" s="196">
        <v>6</v>
      </c>
    </row>
    <row r="19" spans="1:4">
      <c r="A19" s="13" t="s">
        <v>915</v>
      </c>
      <c r="B19" s="13" t="s">
        <v>925</v>
      </c>
      <c r="C19" s="13" t="s">
        <v>211</v>
      </c>
      <c r="D19" s="196">
        <v>21</v>
      </c>
    </row>
    <row r="20" spans="1:4">
      <c r="A20" s="13" t="s">
        <v>915</v>
      </c>
      <c r="B20" s="13" t="s">
        <v>924</v>
      </c>
      <c r="C20" s="13" t="s">
        <v>19</v>
      </c>
      <c r="D20" s="196">
        <v>5</v>
      </c>
    </row>
    <row r="21" spans="1:4">
      <c r="A21" s="13" t="s">
        <v>915</v>
      </c>
      <c r="B21" s="13" t="s">
        <v>924</v>
      </c>
      <c r="C21" s="13" t="s">
        <v>20</v>
      </c>
      <c r="D21" s="196" t="s">
        <v>911</v>
      </c>
    </row>
    <row r="22" spans="1:4">
      <c r="A22" s="13" t="s">
        <v>915</v>
      </c>
      <c r="B22" s="13" t="s">
        <v>924</v>
      </c>
      <c r="C22" s="13" t="s">
        <v>211</v>
      </c>
      <c r="D22" s="196">
        <v>5</v>
      </c>
    </row>
    <row r="23" spans="1:4">
      <c r="A23" s="13" t="s">
        <v>915</v>
      </c>
      <c r="B23" s="13" t="s">
        <v>923</v>
      </c>
      <c r="C23" s="13" t="s">
        <v>19</v>
      </c>
      <c r="D23" s="196">
        <v>22</v>
      </c>
    </row>
    <row r="24" spans="1:4">
      <c r="A24" s="13" t="s">
        <v>915</v>
      </c>
      <c r="B24" s="13" t="s">
        <v>923</v>
      </c>
      <c r="C24" s="13" t="s">
        <v>20</v>
      </c>
      <c r="D24" s="196">
        <v>5</v>
      </c>
    </row>
    <row r="25" spans="1:4">
      <c r="A25" s="13" t="s">
        <v>915</v>
      </c>
      <c r="B25" s="13" t="s">
        <v>923</v>
      </c>
      <c r="C25" s="13" t="s">
        <v>211</v>
      </c>
      <c r="D25" s="196">
        <v>27</v>
      </c>
    </row>
    <row r="26" spans="1:4">
      <c r="A26" s="13" t="s">
        <v>915</v>
      </c>
      <c r="B26" s="13" t="s">
        <v>922</v>
      </c>
      <c r="C26" s="13" t="s">
        <v>19</v>
      </c>
      <c r="D26" s="196">
        <v>402</v>
      </c>
    </row>
    <row r="27" spans="1:4">
      <c r="A27" s="13" t="s">
        <v>915</v>
      </c>
      <c r="B27" s="13" t="s">
        <v>922</v>
      </c>
      <c r="C27" s="13" t="s">
        <v>20</v>
      </c>
      <c r="D27" s="196">
        <v>150</v>
      </c>
    </row>
    <row r="28" spans="1:4">
      <c r="A28" s="13" t="s">
        <v>915</v>
      </c>
      <c r="B28" s="13" t="s">
        <v>922</v>
      </c>
      <c r="C28" s="13" t="s">
        <v>211</v>
      </c>
      <c r="D28" s="196">
        <v>552</v>
      </c>
    </row>
    <row r="29" spans="1:4">
      <c r="A29" s="13" t="s">
        <v>915</v>
      </c>
      <c r="B29" s="13" t="s">
        <v>921</v>
      </c>
      <c r="C29" s="13" t="s">
        <v>19</v>
      </c>
      <c r="D29" s="196">
        <v>46</v>
      </c>
    </row>
    <row r="30" spans="1:4">
      <c r="A30" s="13" t="s">
        <v>915</v>
      </c>
      <c r="B30" s="13" t="s">
        <v>921</v>
      </c>
      <c r="C30" s="13" t="s">
        <v>20</v>
      </c>
      <c r="D30" s="196">
        <v>89</v>
      </c>
    </row>
    <row r="31" spans="1:4">
      <c r="A31" s="13" t="s">
        <v>915</v>
      </c>
      <c r="B31" s="13" t="s">
        <v>921</v>
      </c>
      <c r="C31" s="13" t="s">
        <v>211</v>
      </c>
      <c r="D31" s="196">
        <v>135</v>
      </c>
    </row>
    <row r="32" spans="1:4">
      <c r="A32" s="13" t="s">
        <v>915</v>
      </c>
      <c r="B32" s="13" t="s">
        <v>920</v>
      </c>
      <c r="C32" s="13" t="s">
        <v>19</v>
      </c>
      <c r="D32" s="196">
        <v>151</v>
      </c>
    </row>
    <row r="33" spans="1:4">
      <c r="A33" s="13" t="s">
        <v>915</v>
      </c>
      <c r="B33" s="13" t="s">
        <v>920</v>
      </c>
      <c r="C33" s="13" t="s">
        <v>20</v>
      </c>
      <c r="D33" s="196">
        <v>67</v>
      </c>
    </row>
    <row r="34" spans="1:4">
      <c r="A34" s="13" t="s">
        <v>915</v>
      </c>
      <c r="B34" s="13" t="s">
        <v>920</v>
      </c>
      <c r="C34" s="13" t="s">
        <v>211</v>
      </c>
      <c r="D34" s="196">
        <v>218</v>
      </c>
    </row>
    <row r="35" spans="1:4">
      <c r="A35" s="13" t="s">
        <v>915</v>
      </c>
      <c r="B35" s="13" t="s">
        <v>919</v>
      </c>
      <c r="C35" s="13" t="s">
        <v>19</v>
      </c>
      <c r="D35" s="196">
        <v>160</v>
      </c>
    </row>
    <row r="36" spans="1:4">
      <c r="A36" s="13" t="s">
        <v>915</v>
      </c>
      <c r="B36" s="13" t="s">
        <v>919</v>
      </c>
      <c r="C36" s="13" t="s">
        <v>20</v>
      </c>
      <c r="D36" s="196">
        <v>41</v>
      </c>
    </row>
    <row r="37" spans="1:4">
      <c r="A37" s="13" t="s">
        <v>915</v>
      </c>
      <c r="B37" s="13" t="s">
        <v>919</v>
      </c>
      <c r="C37" s="13" t="s">
        <v>211</v>
      </c>
      <c r="D37" s="196">
        <v>201</v>
      </c>
    </row>
    <row r="38" spans="1:4">
      <c r="A38" s="13" t="s">
        <v>915</v>
      </c>
      <c r="B38" s="13" t="s">
        <v>918</v>
      </c>
      <c r="C38" s="13" t="s">
        <v>19</v>
      </c>
      <c r="D38" s="196">
        <v>7</v>
      </c>
    </row>
    <row r="39" spans="1:4">
      <c r="A39" s="13" t="s">
        <v>915</v>
      </c>
      <c r="B39" s="13" t="s">
        <v>918</v>
      </c>
      <c r="C39" s="13" t="s">
        <v>20</v>
      </c>
      <c r="D39" s="196">
        <v>4</v>
      </c>
    </row>
    <row r="40" spans="1:4">
      <c r="A40" s="13" t="s">
        <v>915</v>
      </c>
      <c r="B40" s="13" t="s">
        <v>918</v>
      </c>
      <c r="C40" s="13" t="s">
        <v>211</v>
      </c>
      <c r="D40" s="196">
        <v>11</v>
      </c>
    </row>
    <row r="41" spans="1:4">
      <c r="A41" s="13" t="s">
        <v>915</v>
      </c>
      <c r="B41" s="13" t="s">
        <v>917</v>
      </c>
      <c r="C41" s="13" t="s">
        <v>19</v>
      </c>
      <c r="D41" s="196">
        <v>6</v>
      </c>
    </row>
    <row r="42" spans="1:4">
      <c r="A42" s="13" t="s">
        <v>915</v>
      </c>
      <c r="B42" s="13" t="s">
        <v>917</v>
      </c>
      <c r="C42" s="13" t="s">
        <v>20</v>
      </c>
      <c r="D42" s="196">
        <v>9</v>
      </c>
    </row>
    <row r="43" spans="1:4">
      <c r="A43" s="13" t="s">
        <v>915</v>
      </c>
      <c r="B43" s="13" t="s">
        <v>917</v>
      </c>
      <c r="C43" s="13" t="s">
        <v>211</v>
      </c>
      <c r="D43" s="196">
        <v>15</v>
      </c>
    </row>
    <row r="44" spans="1:4">
      <c r="A44" s="13" t="s">
        <v>915</v>
      </c>
      <c r="B44" s="13" t="s">
        <v>916</v>
      </c>
      <c r="C44" s="13" t="s">
        <v>19</v>
      </c>
      <c r="D44" s="196">
        <v>13</v>
      </c>
    </row>
    <row r="45" spans="1:4">
      <c r="A45" s="13" t="s">
        <v>915</v>
      </c>
      <c r="B45" s="13" t="s">
        <v>916</v>
      </c>
      <c r="C45" s="13" t="s">
        <v>20</v>
      </c>
      <c r="D45" s="196">
        <v>15</v>
      </c>
    </row>
    <row r="46" spans="1:4">
      <c r="A46" s="13" t="s">
        <v>915</v>
      </c>
      <c r="B46" s="13" t="s">
        <v>916</v>
      </c>
      <c r="C46" s="13" t="s">
        <v>211</v>
      </c>
      <c r="D46" s="196">
        <v>28</v>
      </c>
    </row>
    <row r="47" spans="1:4">
      <c r="A47" s="13" t="s">
        <v>915</v>
      </c>
      <c r="B47" s="13" t="s">
        <v>892</v>
      </c>
      <c r="C47" s="13" t="s">
        <v>19</v>
      </c>
      <c r="D47" s="196">
        <v>9001</v>
      </c>
    </row>
    <row r="48" spans="1:4">
      <c r="A48" s="13" t="s">
        <v>915</v>
      </c>
      <c r="B48" s="13" t="s">
        <v>892</v>
      </c>
      <c r="C48" s="13" t="s">
        <v>20</v>
      </c>
      <c r="D48" s="196">
        <v>6977</v>
      </c>
    </row>
    <row r="49" spans="1:4">
      <c r="A49" s="13" t="s">
        <v>915</v>
      </c>
      <c r="B49" s="13" t="s">
        <v>892</v>
      </c>
      <c r="C49" s="13" t="s">
        <v>211</v>
      </c>
      <c r="D49" s="196">
        <v>15978</v>
      </c>
    </row>
  </sheetData>
  <mergeCells count="2">
    <mergeCell ref="A1:D1"/>
    <mergeCell ref="A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J77"/>
  <sheetViews>
    <sheetView workbookViewId="0">
      <selection activeCell="H35" sqref="H35"/>
    </sheetView>
  </sheetViews>
  <sheetFormatPr defaultColWidth="9.140625" defaultRowHeight="15"/>
  <cols>
    <col min="1" max="1" width="50.85546875" style="13" customWidth="1"/>
    <col min="2" max="2" width="24.28515625" style="13" customWidth="1"/>
    <col min="3" max="3" width="19.85546875" style="13" customWidth="1"/>
    <col min="4" max="4" width="16.140625" style="13" customWidth="1"/>
    <col min="5" max="5" width="15.28515625" style="13" customWidth="1"/>
    <col min="6" max="6" width="9.140625" style="13"/>
    <col min="7" max="8" width="10.28515625" style="13" customWidth="1"/>
    <col min="9" max="16384" width="9.140625" style="13"/>
  </cols>
  <sheetData>
    <row r="1" spans="1:8" ht="32.25" customHeight="1">
      <c r="A1" s="198" t="s">
        <v>100</v>
      </c>
      <c r="B1" s="198"/>
      <c r="C1" s="198"/>
      <c r="D1" s="198"/>
    </row>
    <row r="2" spans="1:8">
      <c r="A2" s="198" t="s">
        <v>98</v>
      </c>
      <c r="B2" s="198"/>
      <c r="C2" s="198"/>
      <c r="D2" s="198"/>
    </row>
    <row r="4" spans="1:8">
      <c r="A4" s="25" t="s">
        <v>4</v>
      </c>
      <c r="B4" s="25" t="s">
        <v>5</v>
      </c>
      <c r="C4" s="25" t="s">
        <v>6</v>
      </c>
      <c r="D4" s="25" t="s">
        <v>7</v>
      </c>
      <c r="E4" s="25" t="s">
        <v>8</v>
      </c>
      <c r="F4" s="26" t="s">
        <v>9</v>
      </c>
      <c r="G4" s="25" t="s">
        <v>92</v>
      </c>
      <c r="H4" s="25" t="s">
        <v>102</v>
      </c>
    </row>
    <row r="5" spans="1:8">
      <c r="A5" s="27" t="s">
        <v>88</v>
      </c>
      <c r="B5" s="27" t="s">
        <v>11</v>
      </c>
      <c r="C5" s="27" t="s">
        <v>69</v>
      </c>
      <c r="D5" s="27" t="s">
        <v>71</v>
      </c>
      <c r="E5" s="27" t="s">
        <v>13</v>
      </c>
      <c r="F5" s="28">
        <v>18.7</v>
      </c>
      <c r="G5" s="13" t="s">
        <v>93</v>
      </c>
    </row>
    <row r="6" spans="1:8">
      <c r="A6" s="27" t="s">
        <v>88</v>
      </c>
      <c r="B6" s="27" t="s">
        <v>11</v>
      </c>
      <c r="C6" s="27" t="s">
        <v>69</v>
      </c>
      <c r="D6" s="27" t="s">
        <v>71</v>
      </c>
      <c r="E6" s="27" t="s">
        <v>14</v>
      </c>
      <c r="F6" s="28">
        <v>13.5</v>
      </c>
      <c r="G6" s="13" t="s">
        <v>93</v>
      </c>
    </row>
    <row r="7" spans="1:8">
      <c r="A7" s="27" t="s">
        <v>88</v>
      </c>
      <c r="B7" s="27" t="s">
        <v>11</v>
      </c>
      <c r="C7" s="27" t="s">
        <v>69</v>
      </c>
      <c r="D7" s="27" t="s">
        <v>71</v>
      </c>
      <c r="E7" s="27" t="s">
        <v>15</v>
      </c>
      <c r="F7" s="28">
        <v>17</v>
      </c>
      <c r="G7" s="13" t="s">
        <v>93</v>
      </c>
    </row>
    <row r="8" spans="1:8">
      <c r="A8" s="27" t="s">
        <v>88</v>
      </c>
      <c r="B8" s="27" t="s">
        <v>11</v>
      </c>
      <c r="C8" s="27" t="s">
        <v>69</v>
      </c>
      <c r="D8" s="27" t="s">
        <v>71</v>
      </c>
      <c r="E8" s="27" t="s">
        <v>87</v>
      </c>
      <c r="F8" s="28">
        <v>30.9</v>
      </c>
      <c r="G8" s="13" t="s">
        <v>93</v>
      </c>
    </row>
    <row r="9" spans="1:8">
      <c r="A9" s="27" t="s">
        <v>88</v>
      </c>
      <c r="B9" s="27" t="s">
        <v>11</v>
      </c>
      <c r="C9" s="27" t="s">
        <v>69</v>
      </c>
      <c r="D9" s="27" t="s">
        <v>72</v>
      </c>
      <c r="E9" s="27" t="s">
        <v>13</v>
      </c>
      <c r="F9" s="28">
        <v>27.1</v>
      </c>
      <c r="G9" s="13" t="s">
        <v>93</v>
      </c>
    </row>
    <row r="10" spans="1:8">
      <c r="A10" s="27" t="s">
        <v>88</v>
      </c>
      <c r="B10" s="27" t="s">
        <v>11</v>
      </c>
      <c r="C10" s="27" t="s">
        <v>69</v>
      </c>
      <c r="D10" s="27" t="s">
        <v>72</v>
      </c>
      <c r="E10" s="27" t="s">
        <v>14</v>
      </c>
      <c r="F10" s="28">
        <v>23.8</v>
      </c>
      <c r="G10" s="13" t="s">
        <v>93</v>
      </c>
    </row>
    <row r="11" spans="1:8">
      <c r="A11" s="27" t="s">
        <v>88</v>
      </c>
      <c r="B11" s="27" t="s">
        <v>11</v>
      </c>
      <c r="C11" s="27" t="s">
        <v>69</v>
      </c>
      <c r="D11" s="27" t="s">
        <v>72</v>
      </c>
      <c r="E11" s="27" t="s">
        <v>15</v>
      </c>
      <c r="F11" s="28">
        <v>28.5</v>
      </c>
      <c r="G11" s="13" t="s">
        <v>93</v>
      </c>
    </row>
    <row r="12" spans="1:8">
      <c r="A12" s="27" t="s">
        <v>88</v>
      </c>
      <c r="B12" s="27" t="s">
        <v>11</v>
      </c>
      <c r="C12" s="27" t="s">
        <v>69</v>
      </c>
      <c r="D12" s="27" t="s">
        <v>72</v>
      </c>
      <c r="E12" s="27" t="s">
        <v>87</v>
      </c>
      <c r="F12" s="28">
        <v>29.8</v>
      </c>
      <c r="G12" s="13" t="s">
        <v>93</v>
      </c>
    </row>
    <row r="13" spans="1:8">
      <c r="A13" s="27" t="s">
        <v>88</v>
      </c>
      <c r="B13" s="27" t="s">
        <v>11</v>
      </c>
      <c r="C13" s="27" t="s">
        <v>69</v>
      </c>
      <c r="D13" s="27" t="s">
        <v>73</v>
      </c>
      <c r="E13" s="27" t="s">
        <v>13</v>
      </c>
      <c r="F13" s="28">
        <v>34.9</v>
      </c>
      <c r="G13" s="13" t="s">
        <v>93</v>
      </c>
    </row>
    <row r="14" spans="1:8">
      <c r="A14" s="27" t="s">
        <v>88</v>
      </c>
      <c r="B14" s="27" t="s">
        <v>11</v>
      </c>
      <c r="C14" s="27" t="s">
        <v>69</v>
      </c>
      <c r="D14" s="27" t="s">
        <v>73</v>
      </c>
      <c r="E14" s="27" t="s">
        <v>14</v>
      </c>
      <c r="F14" s="28">
        <v>40.200000000000003</v>
      </c>
      <c r="G14" s="13" t="s">
        <v>93</v>
      </c>
    </row>
    <row r="15" spans="1:8">
      <c r="A15" s="27" t="s">
        <v>88</v>
      </c>
      <c r="B15" s="27" t="s">
        <v>11</v>
      </c>
      <c r="C15" s="27" t="s">
        <v>69</v>
      </c>
      <c r="D15" s="27" t="s">
        <v>73</v>
      </c>
      <c r="E15" s="27" t="s">
        <v>15</v>
      </c>
      <c r="F15" s="28">
        <v>29.4</v>
      </c>
      <c r="G15" s="13" t="s">
        <v>93</v>
      </c>
    </row>
    <row r="16" spans="1:8">
      <c r="A16" s="27" t="s">
        <v>88</v>
      </c>
      <c r="B16" s="27" t="s">
        <v>11</v>
      </c>
      <c r="C16" s="27" t="s">
        <v>69</v>
      </c>
      <c r="D16" s="27" t="s">
        <v>73</v>
      </c>
      <c r="E16" s="27" t="s">
        <v>87</v>
      </c>
      <c r="F16" s="28">
        <v>33.700000000000003</v>
      </c>
      <c r="G16" s="13" t="s">
        <v>93</v>
      </c>
    </row>
    <row r="17" spans="1:7">
      <c r="A17" s="27" t="s">
        <v>88</v>
      </c>
      <c r="B17" s="27" t="s">
        <v>11</v>
      </c>
      <c r="C17" s="27" t="s">
        <v>69</v>
      </c>
      <c r="D17" s="27" t="s">
        <v>74</v>
      </c>
      <c r="E17" s="27" t="s">
        <v>13</v>
      </c>
      <c r="F17" s="28">
        <v>27.6</v>
      </c>
      <c r="G17" s="13" t="s">
        <v>93</v>
      </c>
    </row>
    <row r="18" spans="1:7">
      <c r="A18" s="27" t="s">
        <v>88</v>
      </c>
      <c r="B18" s="27" t="s">
        <v>11</v>
      </c>
      <c r="C18" s="27" t="s">
        <v>69</v>
      </c>
      <c r="D18" s="27" t="s">
        <v>74</v>
      </c>
      <c r="E18" s="27" t="s">
        <v>14</v>
      </c>
      <c r="F18" s="28">
        <v>37.1</v>
      </c>
      <c r="G18" s="13" t="s">
        <v>93</v>
      </c>
    </row>
    <row r="19" spans="1:7">
      <c r="A19" s="27" t="s">
        <v>88</v>
      </c>
      <c r="B19" s="27" t="s">
        <v>11</v>
      </c>
      <c r="C19" s="27" t="s">
        <v>69</v>
      </c>
      <c r="D19" s="27" t="s">
        <v>74</v>
      </c>
      <c r="E19" s="27" t="s">
        <v>15</v>
      </c>
      <c r="F19" s="28">
        <v>25.9</v>
      </c>
      <c r="G19" s="13" t="s">
        <v>93</v>
      </c>
    </row>
    <row r="20" spans="1:7">
      <c r="A20" s="27" t="s">
        <v>88</v>
      </c>
      <c r="B20" s="27" t="s">
        <v>11</v>
      </c>
      <c r="C20" s="27" t="s">
        <v>69</v>
      </c>
      <c r="D20" s="27" t="s">
        <v>74</v>
      </c>
      <c r="E20" s="27" t="s">
        <v>87</v>
      </c>
      <c r="F20" s="28">
        <v>15.8</v>
      </c>
      <c r="G20" s="13" t="s">
        <v>93</v>
      </c>
    </row>
    <row r="21" spans="1:7">
      <c r="A21" s="27" t="s">
        <v>88</v>
      </c>
      <c r="B21" s="27" t="s">
        <v>11</v>
      </c>
      <c r="C21" s="27" t="s">
        <v>69</v>
      </c>
      <c r="D21" s="27" t="s">
        <v>75</v>
      </c>
      <c r="E21" s="27" t="s">
        <v>13</v>
      </c>
      <c r="F21" s="28">
        <v>26.1</v>
      </c>
      <c r="G21" s="13" t="s">
        <v>93</v>
      </c>
    </row>
    <row r="22" spans="1:7">
      <c r="A22" s="27" t="s">
        <v>88</v>
      </c>
      <c r="B22" s="27" t="s">
        <v>11</v>
      </c>
      <c r="C22" s="27" t="s">
        <v>69</v>
      </c>
      <c r="D22" s="27" t="s">
        <v>75</v>
      </c>
      <c r="E22" s="27" t="s">
        <v>14</v>
      </c>
      <c r="F22" s="28">
        <v>26.3</v>
      </c>
      <c r="G22" s="13" t="s">
        <v>93</v>
      </c>
    </row>
    <row r="23" spans="1:7">
      <c r="A23" s="27" t="s">
        <v>88</v>
      </c>
      <c r="B23" s="27" t="s">
        <v>11</v>
      </c>
      <c r="C23" s="27" t="s">
        <v>69</v>
      </c>
      <c r="D23" s="27" t="s">
        <v>75</v>
      </c>
      <c r="E23" s="27" t="s">
        <v>15</v>
      </c>
      <c r="F23" s="28">
        <v>28.1</v>
      </c>
      <c r="G23" s="13" t="s">
        <v>93</v>
      </c>
    </row>
    <row r="24" spans="1:7">
      <c r="A24" s="27" t="s">
        <v>88</v>
      </c>
      <c r="B24" s="27" t="s">
        <v>11</v>
      </c>
      <c r="C24" s="27" t="s">
        <v>69</v>
      </c>
      <c r="D24" s="27" t="s">
        <v>75</v>
      </c>
      <c r="E24" s="27" t="s">
        <v>87</v>
      </c>
      <c r="F24" s="28">
        <v>23.1</v>
      </c>
      <c r="G24" s="13" t="s">
        <v>93</v>
      </c>
    </row>
    <row r="25" spans="1:7">
      <c r="A25" s="27" t="s">
        <v>88</v>
      </c>
      <c r="B25" s="27" t="s">
        <v>11</v>
      </c>
      <c r="C25" s="27" t="s">
        <v>69</v>
      </c>
      <c r="D25" s="27" t="s">
        <v>76</v>
      </c>
      <c r="E25" s="27" t="s">
        <v>13</v>
      </c>
      <c r="F25" s="28">
        <v>22.4</v>
      </c>
      <c r="G25" s="13" t="s">
        <v>93</v>
      </c>
    </row>
    <row r="26" spans="1:7">
      <c r="A26" s="27" t="s">
        <v>88</v>
      </c>
      <c r="B26" s="27" t="s">
        <v>11</v>
      </c>
      <c r="C26" s="27" t="s">
        <v>69</v>
      </c>
      <c r="D26" s="27" t="s">
        <v>76</v>
      </c>
      <c r="E26" s="27" t="s">
        <v>14</v>
      </c>
      <c r="F26" s="28">
        <v>24.5</v>
      </c>
      <c r="G26" s="13" t="s">
        <v>93</v>
      </c>
    </row>
    <row r="27" spans="1:7">
      <c r="A27" s="27" t="s">
        <v>88</v>
      </c>
      <c r="B27" s="27" t="s">
        <v>11</v>
      </c>
      <c r="C27" s="27" t="s">
        <v>69</v>
      </c>
      <c r="D27" s="27" t="s">
        <v>76</v>
      </c>
      <c r="E27" s="27" t="s">
        <v>15</v>
      </c>
      <c r="F27" s="28">
        <v>23.5</v>
      </c>
      <c r="G27" s="13" t="s">
        <v>93</v>
      </c>
    </row>
    <row r="28" spans="1:7">
      <c r="A28" s="27" t="s">
        <v>88</v>
      </c>
      <c r="B28" s="27" t="s">
        <v>11</v>
      </c>
      <c r="C28" s="27" t="s">
        <v>69</v>
      </c>
      <c r="D28" s="27" t="s">
        <v>76</v>
      </c>
      <c r="E28" s="27" t="s">
        <v>87</v>
      </c>
      <c r="F28" s="28">
        <v>18.100000000000001</v>
      </c>
      <c r="G28" s="13" t="s">
        <v>93</v>
      </c>
    </row>
    <row r="29" spans="1:7">
      <c r="A29" s="27" t="s">
        <v>88</v>
      </c>
      <c r="B29" s="27" t="s">
        <v>11</v>
      </c>
      <c r="C29" s="27" t="s">
        <v>69</v>
      </c>
      <c r="D29" s="27" t="s">
        <v>77</v>
      </c>
      <c r="E29" s="27" t="s">
        <v>13</v>
      </c>
      <c r="F29" s="28">
        <v>24</v>
      </c>
      <c r="G29" s="13" t="s">
        <v>93</v>
      </c>
    </row>
    <row r="30" spans="1:7">
      <c r="A30" s="27" t="s">
        <v>88</v>
      </c>
      <c r="B30" s="27" t="s">
        <v>11</v>
      </c>
      <c r="C30" s="27" t="s">
        <v>69</v>
      </c>
      <c r="D30" s="27" t="s">
        <v>77</v>
      </c>
      <c r="E30" s="27" t="s">
        <v>14</v>
      </c>
      <c r="F30" s="28">
        <v>24.8</v>
      </c>
      <c r="G30" s="13" t="s">
        <v>93</v>
      </c>
    </row>
    <row r="31" spans="1:7">
      <c r="A31" s="27" t="s">
        <v>88</v>
      </c>
      <c r="B31" s="27" t="s">
        <v>11</v>
      </c>
      <c r="C31" s="27" t="s">
        <v>69</v>
      </c>
      <c r="D31" s="27" t="s">
        <v>77</v>
      </c>
      <c r="E31" s="27" t="s">
        <v>15</v>
      </c>
      <c r="F31" s="28">
        <v>26</v>
      </c>
      <c r="G31" s="13" t="s">
        <v>93</v>
      </c>
    </row>
    <row r="32" spans="1:7">
      <c r="A32" s="27" t="s">
        <v>88</v>
      </c>
      <c r="B32" s="27" t="s">
        <v>11</v>
      </c>
      <c r="C32" s="27" t="s">
        <v>69</v>
      </c>
      <c r="D32" s="27" t="s">
        <v>77</v>
      </c>
      <c r="E32" s="27" t="s">
        <v>87</v>
      </c>
      <c r="F32" s="28">
        <v>19.7</v>
      </c>
      <c r="G32" s="13" t="s">
        <v>93</v>
      </c>
    </row>
    <row r="33" spans="1:10">
      <c r="A33" s="27" t="s">
        <v>88</v>
      </c>
      <c r="B33" s="27" t="s">
        <v>11</v>
      </c>
      <c r="C33" s="27" t="s">
        <v>69</v>
      </c>
      <c r="D33" s="27" t="s">
        <v>78</v>
      </c>
      <c r="E33" s="27" t="s">
        <v>13</v>
      </c>
      <c r="F33" s="28">
        <v>19.600000000000001</v>
      </c>
      <c r="G33" s="13" t="s">
        <v>93</v>
      </c>
    </row>
    <row r="34" spans="1:10">
      <c r="A34" s="27" t="s">
        <v>88</v>
      </c>
      <c r="B34" s="27" t="s">
        <v>11</v>
      </c>
      <c r="C34" s="27" t="s">
        <v>69</v>
      </c>
      <c r="D34" s="27" t="s">
        <v>78</v>
      </c>
      <c r="E34" s="27" t="s">
        <v>14</v>
      </c>
      <c r="F34" s="28">
        <v>13.3</v>
      </c>
      <c r="G34" s="13" t="s">
        <v>93</v>
      </c>
    </row>
    <row r="35" spans="1:10">
      <c r="A35" s="27" t="s">
        <v>88</v>
      </c>
      <c r="B35" s="27" t="s">
        <v>11</v>
      </c>
      <c r="C35" s="27" t="s">
        <v>69</v>
      </c>
      <c r="D35" s="27" t="s">
        <v>78</v>
      </c>
      <c r="E35" s="27" t="s">
        <v>15</v>
      </c>
      <c r="F35" s="28">
        <v>29.4</v>
      </c>
      <c r="G35" s="13" t="s">
        <v>93</v>
      </c>
    </row>
    <row r="36" spans="1:10">
      <c r="A36" s="29" t="s">
        <v>88</v>
      </c>
      <c r="B36" s="29" t="s">
        <v>11</v>
      </c>
      <c r="C36" s="29" t="s">
        <v>69</v>
      </c>
      <c r="D36" s="29" t="s">
        <v>78</v>
      </c>
      <c r="E36" s="29" t="s">
        <v>87</v>
      </c>
      <c r="F36" s="30">
        <v>13.9</v>
      </c>
      <c r="G36" s="22" t="s">
        <v>93</v>
      </c>
      <c r="H36" s="22"/>
    </row>
    <row r="37" spans="1:10">
      <c r="A37" s="27" t="s">
        <v>88</v>
      </c>
      <c r="B37" s="27" t="s">
        <v>11</v>
      </c>
      <c r="C37" s="27" t="s">
        <v>69</v>
      </c>
      <c r="D37" s="27" t="s">
        <v>71</v>
      </c>
      <c r="E37" s="27" t="s">
        <v>13</v>
      </c>
      <c r="F37" s="13">
        <v>33.299999999999997</v>
      </c>
      <c r="G37" s="13" t="s">
        <v>96</v>
      </c>
      <c r="J37" s="28"/>
    </row>
    <row r="38" spans="1:10">
      <c r="A38" s="27" t="s">
        <v>88</v>
      </c>
      <c r="B38" s="27" t="s">
        <v>11</v>
      </c>
      <c r="C38" s="27" t="s">
        <v>69</v>
      </c>
      <c r="D38" s="27" t="s">
        <v>71</v>
      </c>
      <c r="E38" s="27" t="s">
        <v>14</v>
      </c>
      <c r="F38" s="13">
        <v>35.9</v>
      </c>
      <c r="G38" s="13" t="s">
        <v>96</v>
      </c>
      <c r="J38" s="28"/>
    </row>
    <row r="39" spans="1:10">
      <c r="A39" s="27" t="s">
        <v>88</v>
      </c>
      <c r="B39" s="27" t="s">
        <v>11</v>
      </c>
      <c r="C39" s="27" t="s">
        <v>69</v>
      </c>
      <c r="D39" s="27" t="s">
        <v>71</v>
      </c>
      <c r="E39" s="27" t="s">
        <v>15</v>
      </c>
      <c r="F39" s="13">
        <v>34.1</v>
      </c>
      <c r="G39" s="13" t="s">
        <v>96</v>
      </c>
      <c r="J39" s="28"/>
    </row>
    <row r="40" spans="1:10">
      <c r="A40" s="27" t="s">
        <v>88</v>
      </c>
      <c r="B40" s="27" t="s">
        <v>11</v>
      </c>
      <c r="C40" s="27" t="s">
        <v>69</v>
      </c>
      <c r="D40" s="27" t="s">
        <v>71</v>
      </c>
      <c r="E40" s="13" t="s">
        <v>16</v>
      </c>
      <c r="F40" s="13">
        <v>26.9</v>
      </c>
      <c r="G40" s="13" t="s">
        <v>96</v>
      </c>
      <c r="J40" s="28"/>
    </row>
    <row r="41" spans="1:10">
      <c r="A41" s="27" t="s">
        <v>88</v>
      </c>
      <c r="B41" s="27" t="s">
        <v>11</v>
      </c>
      <c r="C41" s="27" t="s">
        <v>69</v>
      </c>
      <c r="D41" s="27" t="s">
        <v>71</v>
      </c>
      <c r="E41" s="13" t="s">
        <v>17</v>
      </c>
      <c r="F41" s="13">
        <v>36.299999999999997</v>
      </c>
      <c r="G41" s="13" t="s">
        <v>96</v>
      </c>
      <c r="J41" s="28"/>
    </row>
    <row r="42" spans="1:10">
      <c r="A42" s="27" t="s">
        <v>88</v>
      </c>
      <c r="B42" s="27" t="s">
        <v>11</v>
      </c>
      <c r="C42" s="27" t="s">
        <v>69</v>
      </c>
      <c r="D42" s="27" t="s">
        <v>72</v>
      </c>
      <c r="E42" s="27" t="s">
        <v>13</v>
      </c>
      <c r="F42" s="13">
        <v>37</v>
      </c>
      <c r="G42" s="13" t="s">
        <v>96</v>
      </c>
      <c r="J42" s="28"/>
    </row>
    <row r="43" spans="1:10">
      <c r="A43" s="27" t="s">
        <v>88</v>
      </c>
      <c r="B43" s="27" t="s">
        <v>11</v>
      </c>
      <c r="C43" s="27" t="s">
        <v>69</v>
      </c>
      <c r="D43" s="27" t="s">
        <v>72</v>
      </c>
      <c r="E43" s="27" t="s">
        <v>14</v>
      </c>
      <c r="F43" s="13">
        <v>32.799999999999997</v>
      </c>
      <c r="G43" s="13" t="s">
        <v>96</v>
      </c>
      <c r="J43" s="28"/>
    </row>
    <row r="44" spans="1:10">
      <c r="A44" s="27" t="s">
        <v>88</v>
      </c>
      <c r="B44" s="27" t="s">
        <v>11</v>
      </c>
      <c r="C44" s="27" t="s">
        <v>69</v>
      </c>
      <c r="D44" s="27" t="s">
        <v>72</v>
      </c>
      <c r="E44" s="27" t="s">
        <v>15</v>
      </c>
      <c r="F44" s="13">
        <v>39.700000000000003</v>
      </c>
      <c r="G44" s="13" t="s">
        <v>96</v>
      </c>
      <c r="J44" s="28"/>
    </row>
    <row r="45" spans="1:10">
      <c r="A45" s="27" t="s">
        <v>88</v>
      </c>
      <c r="B45" s="27" t="s">
        <v>11</v>
      </c>
      <c r="C45" s="27" t="s">
        <v>69</v>
      </c>
      <c r="D45" s="27" t="s">
        <v>72</v>
      </c>
      <c r="E45" s="13" t="s">
        <v>16</v>
      </c>
      <c r="F45" s="13">
        <v>43.1</v>
      </c>
      <c r="G45" s="13" t="s">
        <v>96</v>
      </c>
      <c r="J45" s="28"/>
    </row>
    <row r="46" spans="1:10">
      <c r="A46" s="27" t="s">
        <v>88</v>
      </c>
      <c r="B46" s="27" t="s">
        <v>11</v>
      </c>
      <c r="C46" s="27" t="s">
        <v>69</v>
      </c>
      <c r="D46" s="27" t="s">
        <v>72</v>
      </c>
      <c r="E46" s="13" t="s">
        <v>17</v>
      </c>
      <c r="F46" s="13">
        <v>24.5</v>
      </c>
      <c r="G46" s="13" t="s">
        <v>96</v>
      </c>
      <c r="H46" s="13">
        <v>1</v>
      </c>
      <c r="J46" s="28"/>
    </row>
    <row r="47" spans="1:10">
      <c r="A47" s="27" t="s">
        <v>88</v>
      </c>
      <c r="B47" s="27" t="s">
        <v>11</v>
      </c>
      <c r="C47" s="27" t="s">
        <v>69</v>
      </c>
      <c r="D47" s="27" t="s">
        <v>73</v>
      </c>
      <c r="E47" s="27" t="s">
        <v>13</v>
      </c>
      <c r="F47" s="13">
        <v>24.8</v>
      </c>
      <c r="G47" s="13" t="s">
        <v>96</v>
      </c>
      <c r="J47" s="28"/>
    </row>
    <row r="48" spans="1:10">
      <c r="A48" s="27" t="s">
        <v>88</v>
      </c>
      <c r="B48" s="27" t="s">
        <v>11</v>
      </c>
      <c r="C48" s="27" t="s">
        <v>69</v>
      </c>
      <c r="D48" s="27" t="s">
        <v>73</v>
      </c>
      <c r="E48" s="27" t="s">
        <v>14</v>
      </c>
      <c r="F48" s="13">
        <v>30.2</v>
      </c>
      <c r="G48" s="13" t="s">
        <v>96</v>
      </c>
      <c r="J48" s="28"/>
    </row>
    <row r="49" spans="1:10">
      <c r="A49" s="27" t="s">
        <v>88</v>
      </c>
      <c r="B49" s="27" t="s">
        <v>11</v>
      </c>
      <c r="C49" s="27" t="s">
        <v>69</v>
      </c>
      <c r="D49" s="27" t="s">
        <v>73</v>
      </c>
      <c r="E49" s="27" t="s">
        <v>15</v>
      </c>
      <c r="F49" s="13">
        <v>23.7</v>
      </c>
      <c r="G49" s="13" t="s">
        <v>96</v>
      </c>
      <c r="J49" s="28"/>
    </row>
    <row r="50" spans="1:10">
      <c r="A50" s="27" t="s">
        <v>88</v>
      </c>
      <c r="B50" s="27" t="s">
        <v>11</v>
      </c>
      <c r="C50" s="27" t="s">
        <v>69</v>
      </c>
      <c r="D50" s="27" t="s">
        <v>73</v>
      </c>
      <c r="E50" s="13" t="s">
        <v>16</v>
      </c>
      <c r="F50" s="13">
        <v>14.9</v>
      </c>
      <c r="G50" s="13" t="s">
        <v>96</v>
      </c>
      <c r="J50" s="28"/>
    </row>
    <row r="51" spans="1:10">
      <c r="A51" s="27" t="s">
        <v>88</v>
      </c>
      <c r="B51" s="27" t="s">
        <v>11</v>
      </c>
      <c r="C51" s="27" t="s">
        <v>69</v>
      </c>
      <c r="D51" s="27" t="s">
        <v>73</v>
      </c>
      <c r="E51" s="13" t="s">
        <v>17</v>
      </c>
      <c r="F51" s="13">
        <v>17.399999999999999</v>
      </c>
      <c r="G51" s="13" t="s">
        <v>96</v>
      </c>
      <c r="J51" s="28"/>
    </row>
    <row r="52" spans="1:10">
      <c r="A52" s="27" t="s">
        <v>88</v>
      </c>
      <c r="B52" s="27" t="s">
        <v>11</v>
      </c>
      <c r="C52" s="27" t="s">
        <v>69</v>
      </c>
      <c r="D52" s="27" t="s">
        <v>74</v>
      </c>
      <c r="E52" s="27" t="s">
        <v>13</v>
      </c>
      <c r="F52" s="13">
        <v>22.6</v>
      </c>
      <c r="G52" s="13" t="s">
        <v>96</v>
      </c>
      <c r="J52" s="28"/>
    </row>
    <row r="53" spans="1:10">
      <c r="A53" s="27" t="s">
        <v>88</v>
      </c>
      <c r="B53" s="27" t="s">
        <v>11</v>
      </c>
      <c r="C53" s="27" t="s">
        <v>69</v>
      </c>
      <c r="D53" s="27" t="s">
        <v>74</v>
      </c>
      <c r="E53" s="27" t="s">
        <v>14</v>
      </c>
      <c r="F53" s="13">
        <v>23.8</v>
      </c>
      <c r="G53" s="13" t="s">
        <v>96</v>
      </c>
      <c r="J53" s="28"/>
    </row>
    <row r="54" spans="1:10">
      <c r="A54" s="27" t="s">
        <v>88</v>
      </c>
      <c r="B54" s="27" t="s">
        <v>11</v>
      </c>
      <c r="C54" s="27" t="s">
        <v>69</v>
      </c>
      <c r="D54" s="27" t="s">
        <v>74</v>
      </c>
      <c r="E54" s="27" t="s">
        <v>15</v>
      </c>
      <c r="F54" s="13">
        <v>25</v>
      </c>
      <c r="G54" s="13" t="s">
        <v>96</v>
      </c>
      <c r="J54" s="28"/>
    </row>
    <row r="55" spans="1:10">
      <c r="A55" s="27" t="s">
        <v>88</v>
      </c>
      <c r="B55" s="27" t="s">
        <v>11</v>
      </c>
      <c r="C55" s="27" t="s">
        <v>69</v>
      </c>
      <c r="D55" s="27" t="s">
        <v>74</v>
      </c>
      <c r="E55" s="13" t="s">
        <v>16</v>
      </c>
      <c r="F55" s="13">
        <v>19.8</v>
      </c>
      <c r="G55" s="13" t="s">
        <v>96</v>
      </c>
      <c r="J55" s="28"/>
    </row>
    <row r="56" spans="1:10">
      <c r="A56" s="27" t="s">
        <v>88</v>
      </c>
      <c r="B56" s="27" t="s">
        <v>11</v>
      </c>
      <c r="C56" s="27" t="s">
        <v>69</v>
      </c>
      <c r="D56" s="27" t="s">
        <v>74</v>
      </c>
      <c r="E56" s="13" t="s">
        <v>17</v>
      </c>
      <c r="F56" s="13">
        <v>13.6</v>
      </c>
      <c r="G56" s="13" t="s">
        <v>96</v>
      </c>
      <c r="H56" s="13">
        <v>1</v>
      </c>
      <c r="J56" s="28"/>
    </row>
    <row r="57" spans="1:10">
      <c r="A57" s="27" t="s">
        <v>88</v>
      </c>
      <c r="B57" s="27" t="s">
        <v>11</v>
      </c>
      <c r="C57" s="27" t="s">
        <v>69</v>
      </c>
      <c r="D57" s="27" t="s">
        <v>75</v>
      </c>
      <c r="E57" s="27" t="s">
        <v>13</v>
      </c>
      <c r="F57" s="13">
        <v>25.4</v>
      </c>
      <c r="G57" s="13" t="s">
        <v>96</v>
      </c>
      <c r="J57" s="28"/>
    </row>
    <row r="58" spans="1:10">
      <c r="A58" s="27" t="s">
        <v>88</v>
      </c>
      <c r="B58" s="27" t="s">
        <v>11</v>
      </c>
      <c r="C58" s="27" t="s">
        <v>69</v>
      </c>
      <c r="D58" s="27" t="s">
        <v>75</v>
      </c>
      <c r="E58" s="27" t="s">
        <v>14</v>
      </c>
      <c r="F58" s="13">
        <v>26.1</v>
      </c>
      <c r="G58" s="13" t="s">
        <v>96</v>
      </c>
      <c r="J58" s="28"/>
    </row>
    <row r="59" spans="1:10">
      <c r="A59" s="27" t="s">
        <v>88</v>
      </c>
      <c r="B59" s="27" t="s">
        <v>11</v>
      </c>
      <c r="C59" s="27" t="s">
        <v>69</v>
      </c>
      <c r="D59" s="27" t="s">
        <v>75</v>
      </c>
      <c r="E59" s="27" t="s">
        <v>15</v>
      </c>
      <c r="F59" s="13">
        <v>20.5</v>
      </c>
      <c r="G59" s="13" t="s">
        <v>96</v>
      </c>
      <c r="J59" s="28"/>
    </row>
    <row r="60" spans="1:10">
      <c r="A60" s="27" t="s">
        <v>88</v>
      </c>
      <c r="B60" s="27" t="s">
        <v>11</v>
      </c>
      <c r="C60" s="27" t="s">
        <v>69</v>
      </c>
      <c r="D60" s="27" t="s">
        <v>75</v>
      </c>
      <c r="E60" s="13" t="s">
        <v>16</v>
      </c>
      <c r="F60" s="13">
        <v>32.299999999999997</v>
      </c>
      <c r="G60" s="13" t="s">
        <v>96</v>
      </c>
      <c r="J60" s="28"/>
    </row>
    <row r="61" spans="1:10">
      <c r="A61" s="27" t="s">
        <v>88</v>
      </c>
      <c r="B61" s="27" t="s">
        <v>11</v>
      </c>
      <c r="C61" s="27" t="s">
        <v>69</v>
      </c>
      <c r="D61" s="27" t="s">
        <v>75</v>
      </c>
      <c r="E61" s="13" t="s">
        <v>17</v>
      </c>
      <c r="F61" s="13">
        <v>19.8</v>
      </c>
      <c r="G61" s="13" t="s">
        <v>96</v>
      </c>
      <c r="J61" s="28"/>
    </row>
    <row r="62" spans="1:10">
      <c r="A62" s="27" t="s">
        <v>88</v>
      </c>
      <c r="B62" s="27" t="s">
        <v>11</v>
      </c>
      <c r="C62" s="27" t="s">
        <v>69</v>
      </c>
      <c r="D62" s="27" t="s">
        <v>76</v>
      </c>
      <c r="E62" s="27" t="s">
        <v>13</v>
      </c>
      <c r="F62" s="13">
        <v>31.9</v>
      </c>
      <c r="G62" s="13" t="s">
        <v>96</v>
      </c>
      <c r="J62" s="28"/>
    </row>
    <row r="63" spans="1:10">
      <c r="A63" s="27" t="s">
        <v>88</v>
      </c>
      <c r="B63" s="27" t="s">
        <v>11</v>
      </c>
      <c r="C63" s="27" t="s">
        <v>69</v>
      </c>
      <c r="D63" s="27" t="s">
        <v>76</v>
      </c>
      <c r="E63" s="27" t="s">
        <v>14</v>
      </c>
      <c r="F63" s="13">
        <v>27.6</v>
      </c>
      <c r="G63" s="13" t="s">
        <v>96</v>
      </c>
      <c r="J63" s="28"/>
    </row>
    <row r="64" spans="1:10">
      <c r="A64" s="27" t="s">
        <v>88</v>
      </c>
      <c r="B64" s="27" t="s">
        <v>11</v>
      </c>
      <c r="C64" s="27" t="s">
        <v>69</v>
      </c>
      <c r="D64" s="27" t="s">
        <v>76</v>
      </c>
      <c r="E64" s="27" t="s">
        <v>15</v>
      </c>
      <c r="F64" s="13">
        <v>40.5</v>
      </c>
      <c r="G64" s="13" t="s">
        <v>96</v>
      </c>
      <c r="J64" s="28"/>
    </row>
    <row r="65" spans="1:10">
      <c r="A65" s="27" t="s">
        <v>88</v>
      </c>
      <c r="B65" s="27" t="s">
        <v>11</v>
      </c>
      <c r="C65" s="27" t="s">
        <v>69</v>
      </c>
      <c r="D65" s="27" t="s">
        <v>76</v>
      </c>
      <c r="E65" s="13" t="s">
        <v>16</v>
      </c>
      <c r="F65" s="13">
        <v>27.5</v>
      </c>
      <c r="G65" s="13" t="s">
        <v>96</v>
      </c>
      <c r="J65" s="28"/>
    </row>
    <row r="66" spans="1:10">
      <c r="A66" s="27" t="s">
        <v>88</v>
      </c>
      <c r="B66" s="27" t="s">
        <v>11</v>
      </c>
      <c r="C66" s="27" t="s">
        <v>69</v>
      </c>
      <c r="D66" s="27" t="s">
        <v>76</v>
      </c>
      <c r="E66" s="13" t="s">
        <v>17</v>
      </c>
      <c r="F66" s="13">
        <v>30.3</v>
      </c>
      <c r="G66" s="13" t="s">
        <v>96</v>
      </c>
      <c r="H66" s="13">
        <v>1</v>
      </c>
      <c r="J66" s="28"/>
    </row>
    <row r="67" spans="1:10">
      <c r="A67" s="27" t="s">
        <v>88</v>
      </c>
      <c r="B67" s="27" t="s">
        <v>11</v>
      </c>
      <c r="C67" s="27" t="s">
        <v>69</v>
      </c>
      <c r="D67" s="27" t="s">
        <v>77</v>
      </c>
      <c r="E67" s="27" t="s">
        <v>13</v>
      </c>
      <c r="F67" s="13">
        <v>32.4</v>
      </c>
      <c r="G67" s="13" t="s">
        <v>96</v>
      </c>
      <c r="J67" s="28"/>
    </row>
    <row r="68" spans="1:10">
      <c r="A68" s="27" t="s">
        <v>88</v>
      </c>
      <c r="B68" s="27" t="s">
        <v>11</v>
      </c>
      <c r="C68" s="27" t="s">
        <v>69</v>
      </c>
      <c r="D68" s="27" t="s">
        <v>77</v>
      </c>
      <c r="E68" s="27" t="s">
        <v>14</v>
      </c>
      <c r="F68" s="13">
        <v>29</v>
      </c>
      <c r="G68" s="13" t="s">
        <v>96</v>
      </c>
      <c r="J68" s="28"/>
    </row>
    <row r="69" spans="1:10">
      <c r="A69" s="27" t="s">
        <v>88</v>
      </c>
      <c r="B69" s="27" t="s">
        <v>11</v>
      </c>
      <c r="C69" s="27" t="s">
        <v>69</v>
      </c>
      <c r="D69" s="27" t="s">
        <v>77</v>
      </c>
      <c r="E69" s="27" t="s">
        <v>15</v>
      </c>
      <c r="F69" s="13">
        <v>39.799999999999997</v>
      </c>
      <c r="G69" s="13" t="s">
        <v>96</v>
      </c>
      <c r="J69" s="28"/>
    </row>
    <row r="70" spans="1:10">
      <c r="A70" s="27" t="s">
        <v>88</v>
      </c>
      <c r="B70" s="27" t="s">
        <v>11</v>
      </c>
      <c r="C70" s="27" t="s">
        <v>69</v>
      </c>
      <c r="D70" s="27" t="s">
        <v>77</v>
      </c>
      <c r="E70" s="13" t="s">
        <v>16</v>
      </c>
      <c r="F70" s="13">
        <v>28</v>
      </c>
      <c r="G70" s="13" t="s">
        <v>96</v>
      </c>
      <c r="J70" s="28"/>
    </row>
    <row r="71" spans="1:10">
      <c r="A71" s="27" t="s">
        <v>88</v>
      </c>
      <c r="B71" s="27" t="s">
        <v>11</v>
      </c>
      <c r="C71" s="27" t="s">
        <v>69</v>
      </c>
      <c r="D71" s="27" t="s">
        <v>77</v>
      </c>
      <c r="E71" s="13" t="s">
        <v>17</v>
      </c>
      <c r="F71" s="13">
        <v>28.2</v>
      </c>
      <c r="G71" s="13" t="s">
        <v>96</v>
      </c>
      <c r="J71" s="28"/>
    </row>
    <row r="72" spans="1:10">
      <c r="A72" s="27" t="s">
        <v>88</v>
      </c>
      <c r="B72" s="27" t="s">
        <v>11</v>
      </c>
      <c r="C72" s="27" t="s">
        <v>69</v>
      </c>
      <c r="D72" s="27" t="s">
        <v>78</v>
      </c>
      <c r="E72" s="27" t="s">
        <v>13</v>
      </c>
      <c r="F72" s="13">
        <v>39.5</v>
      </c>
      <c r="G72" s="13" t="s">
        <v>96</v>
      </c>
      <c r="J72" s="28"/>
    </row>
    <row r="73" spans="1:10">
      <c r="A73" s="27" t="s">
        <v>88</v>
      </c>
      <c r="B73" s="27" t="s">
        <v>11</v>
      </c>
      <c r="C73" s="27" t="s">
        <v>69</v>
      </c>
      <c r="D73" s="27" t="s">
        <v>78</v>
      </c>
      <c r="E73" s="27" t="s">
        <v>14</v>
      </c>
      <c r="F73" s="13">
        <v>39.700000000000003</v>
      </c>
      <c r="G73" s="13" t="s">
        <v>96</v>
      </c>
      <c r="J73" s="28"/>
    </row>
    <row r="74" spans="1:10">
      <c r="A74" s="27" t="s">
        <v>88</v>
      </c>
      <c r="B74" s="27" t="s">
        <v>11</v>
      </c>
      <c r="C74" s="27" t="s">
        <v>69</v>
      </c>
      <c r="D74" s="27" t="s">
        <v>78</v>
      </c>
      <c r="E74" s="27" t="s">
        <v>15</v>
      </c>
      <c r="F74" s="13">
        <v>42</v>
      </c>
      <c r="G74" s="13" t="s">
        <v>96</v>
      </c>
      <c r="J74" s="28"/>
    </row>
    <row r="75" spans="1:10">
      <c r="A75" s="27" t="s">
        <v>88</v>
      </c>
      <c r="B75" s="27" t="s">
        <v>11</v>
      </c>
      <c r="C75" s="27" t="s">
        <v>69</v>
      </c>
      <c r="D75" s="27" t="s">
        <v>78</v>
      </c>
      <c r="E75" s="13" t="s">
        <v>16</v>
      </c>
      <c r="F75" s="13">
        <v>35.799999999999997</v>
      </c>
      <c r="G75" s="13" t="s">
        <v>96</v>
      </c>
    </row>
    <row r="76" spans="1:10">
      <c r="A76" s="31" t="s">
        <v>88</v>
      </c>
      <c r="B76" s="31" t="s">
        <v>11</v>
      </c>
      <c r="C76" s="31" t="s">
        <v>69</v>
      </c>
      <c r="D76" s="31" t="s">
        <v>78</v>
      </c>
      <c r="E76" s="16" t="s">
        <v>17</v>
      </c>
      <c r="F76" s="16">
        <v>38.6</v>
      </c>
      <c r="G76" s="16" t="s">
        <v>96</v>
      </c>
      <c r="H76" s="16"/>
    </row>
    <row r="77" spans="1:10">
      <c r="A77" s="16"/>
      <c r="B77" s="16"/>
      <c r="C77" s="16"/>
      <c r="D77" s="16"/>
      <c r="E77" s="16"/>
      <c r="F77" s="16"/>
      <c r="G77" s="16"/>
    </row>
  </sheetData>
  <mergeCells count="2">
    <mergeCell ref="A1:D1"/>
    <mergeCell ref="A2:D2"/>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sheetPr>
  <dimension ref="A1:J154"/>
  <sheetViews>
    <sheetView topLeftCell="A13" workbookViewId="0">
      <selection activeCell="H42" sqref="H42"/>
    </sheetView>
  </sheetViews>
  <sheetFormatPr defaultRowHeight="15"/>
  <cols>
    <col min="1" max="1" width="48.7109375" customWidth="1"/>
    <col min="2" max="2" width="27.140625" customWidth="1"/>
    <col min="3" max="3" width="31.28515625" customWidth="1"/>
    <col min="4" max="4" width="17.85546875" customWidth="1"/>
    <col min="5" max="5" width="12.85546875" customWidth="1"/>
    <col min="7" max="8" width="10.28515625" customWidth="1"/>
  </cols>
  <sheetData>
    <row r="1" spans="1:9" ht="33" customHeight="1">
      <c r="A1" s="197" t="s">
        <v>101</v>
      </c>
      <c r="B1" s="197"/>
      <c r="C1" s="197"/>
      <c r="D1" s="197"/>
    </row>
    <row r="2" spans="1:9" ht="17.25" customHeight="1">
      <c r="A2" s="199" t="s">
        <v>98</v>
      </c>
      <c r="B2" s="199"/>
      <c r="C2" s="199"/>
      <c r="D2" s="199"/>
      <c r="E2" s="8"/>
      <c r="F2" s="8"/>
      <c r="G2" s="8"/>
      <c r="H2" s="8"/>
      <c r="I2" s="8"/>
    </row>
    <row r="3" spans="1:9" ht="17.25" customHeight="1">
      <c r="A3" s="10"/>
      <c r="B3" s="10"/>
      <c r="C3" s="10"/>
      <c r="D3" s="10"/>
      <c r="E3" s="8"/>
      <c r="F3" s="8"/>
      <c r="G3" s="8"/>
      <c r="H3" s="8"/>
      <c r="I3" s="8"/>
    </row>
    <row r="4" spans="1:9" ht="14.25" customHeight="1">
      <c r="A4" s="25" t="s">
        <v>4</v>
      </c>
      <c r="B4" s="25" t="s">
        <v>5</v>
      </c>
      <c r="C4" s="25" t="s">
        <v>6</v>
      </c>
      <c r="D4" s="25" t="s">
        <v>7</v>
      </c>
      <c r="E4" s="25" t="s">
        <v>8</v>
      </c>
      <c r="F4" s="26" t="s">
        <v>9</v>
      </c>
      <c r="G4" s="25" t="s">
        <v>92</v>
      </c>
      <c r="H4" s="25" t="s">
        <v>102</v>
      </c>
      <c r="I4" s="8"/>
    </row>
    <row r="5" spans="1:9">
      <c r="A5" s="27" t="s">
        <v>40</v>
      </c>
      <c r="B5" s="27" t="s">
        <v>11</v>
      </c>
      <c r="C5" s="27" t="s">
        <v>12</v>
      </c>
      <c r="D5" s="27" t="s">
        <v>12</v>
      </c>
      <c r="E5" s="27" t="s">
        <v>13</v>
      </c>
      <c r="F5" s="28">
        <v>25.5</v>
      </c>
      <c r="G5" s="27" t="s">
        <v>93</v>
      </c>
      <c r="H5" s="27"/>
      <c r="I5" s="8"/>
    </row>
    <row r="6" spans="1:9">
      <c r="A6" s="27" t="s">
        <v>40</v>
      </c>
      <c r="B6" s="27" t="s">
        <v>11</v>
      </c>
      <c r="C6" s="27" t="s">
        <v>12</v>
      </c>
      <c r="D6" s="27" t="s">
        <v>12</v>
      </c>
      <c r="E6" s="27" t="s">
        <v>14</v>
      </c>
      <c r="F6" s="28">
        <v>25.8</v>
      </c>
      <c r="G6" s="27" t="s">
        <v>93</v>
      </c>
      <c r="H6" s="27"/>
      <c r="I6" s="8"/>
    </row>
    <row r="7" spans="1:9">
      <c r="A7" s="27" t="s">
        <v>40</v>
      </c>
      <c r="B7" s="27" t="s">
        <v>11</v>
      </c>
      <c r="C7" s="27" t="s">
        <v>12</v>
      </c>
      <c r="D7" s="27" t="s">
        <v>12</v>
      </c>
      <c r="E7" s="27" t="s">
        <v>15</v>
      </c>
      <c r="F7" s="28">
        <v>27.1</v>
      </c>
      <c r="G7" s="27" t="s">
        <v>93</v>
      </c>
      <c r="H7" s="27"/>
      <c r="I7" s="8"/>
    </row>
    <row r="8" spans="1:9">
      <c r="A8" s="27" t="s">
        <v>40</v>
      </c>
      <c r="B8" s="27" t="s">
        <v>11</v>
      </c>
      <c r="C8" s="27" t="s">
        <v>12</v>
      </c>
      <c r="D8" s="27" t="s">
        <v>12</v>
      </c>
      <c r="E8" s="27" t="s">
        <v>16</v>
      </c>
      <c r="F8" s="28">
        <v>22.6</v>
      </c>
      <c r="G8" s="27" t="s">
        <v>93</v>
      </c>
      <c r="H8" s="27"/>
      <c r="I8" s="8"/>
    </row>
    <row r="9" spans="1:9">
      <c r="A9" s="27" t="s">
        <v>40</v>
      </c>
      <c r="B9" s="27" t="s">
        <v>11</v>
      </c>
      <c r="C9" s="27" t="s">
        <v>12</v>
      </c>
      <c r="D9" s="27" t="s">
        <v>12</v>
      </c>
      <c r="E9" s="27" t="s">
        <v>17</v>
      </c>
      <c r="F9" s="28">
        <v>22</v>
      </c>
      <c r="G9" s="27" t="s">
        <v>93</v>
      </c>
      <c r="H9" s="27"/>
      <c r="I9" s="8"/>
    </row>
    <row r="10" spans="1:9">
      <c r="A10" s="27" t="s">
        <v>40</v>
      </c>
      <c r="B10" s="27" t="s">
        <v>11</v>
      </c>
      <c r="C10" s="27" t="s">
        <v>18</v>
      </c>
      <c r="D10" s="27" t="s">
        <v>19</v>
      </c>
      <c r="E10" s="27" t="s">
        <v>13</v>
      </c>
      <c r="F10" s="28">
        <v>28.2</v>
      </c>
      <c r="G10" s="27" t="s">
        <v>93</v>
      </c>
      <c r="H10" s="27"/>
      <c r="I10" s="8"/>
    </row>
    <row r="11" spans="1:9">
      <c r="A11" s="27" t="s">
        <v>40</v>
      </c>
      <c r="B11" s="27" t="s">
        <v>11</v>
      </c>
      <c r="C11" s="27" t="s">
        <v>18</v>
      </c>
      <c r="D11" s="27" t="s">
        <v>20</v>
      </c>
      <c r="E11" s="27" t="s">
        <v>13</v>
      </c>
      <c r="F11" s="28">
        <v>22.7</v>
      </c>
      <c r="G11" s="27" t="s">
        <v>93</v>
      </c>
      <c r="H11" s="27"/>
      <c r="I11" s="8"/>
    </row>
    <row r="12" spans="1:9">
      <c r="A12" s="27" t="s">
        <v>40</v>
      </c>
      <c r="B12" s="27" t="s">
        <v>11</v>
      </c>
      <c r="C12" s="27" t="s">
        <v>18</v>
      </c>
      <c r="D12" s="27" t="s">
        <v>19</v>
      </c>
      <c r="E12" s="27" t="s">
        <v>14</v>
      </c>
      <c r="F12" s="28">
        <v>25.1</v>
      </c>
      <c r="G12" s="27" t="s">
        <v>93</v>
      </c>
      <c r="H12" s="27"/>
      <c r="I12" s="8"/>
    </row>
    <row r="13" spans="1:9">
      <c r="A13" s="27" t="s">
        <v>40</v>
      </c>
      <c r="B13" s="27" t="s">
        <v>11</v>
      </c>
      <c r="C13" s="27" t="s">
        <v>18</v>
      </c>
      <c r="D13" s="27" t="s">
        <v>20</v>
      </c>
      <c r="E13" s="27" t="s">
        <v>14</v>
      </c>
      <c r="F13" s="28">
        <v>26.6</v>
      </c>
      <c r="G13" s="27" t="s">
        <v>93</v>
      </c>
      <c r="H13" s="27"/>
      <c r="I13" s="8"/>
    </row>
    <row r="14" spans="1:9">
      <c r="A14" s="27" t="s">
        <v>40</v>
      </c>
      <c r="B14" s="27" t="s">
        <v>11</v>
      </c>
      <c r="C14" s="27" t="s">
        <v>18</v>
      </c>
      <c r="D14" s="27" t="s">
        <v>19</v>
      </c>
      <c r="E14" s="27" t="s">
        <v>15</v>
      </c>
      <c r="F14" s="28">
        <v>34.299999999999997</v>
      </c>
      <c r="G14" s="27" t="s">
        <v>93</v>
      </c>
      <c r="H14" s="27"/>
      <c r="I14" s="8"/>
    </row>
    <row r="15" spans="1:9">
      <c r="A15" s="27" t="s">
        <v>40</v>
      </c>
      <c r="B15" s="27" t="s">
        <v>11</v>
      </c>
      <c r="C15" s="27" t="s">
        <v>18</v>
      </c>
      <c r="D15" s="27" t="s">
        <v>20</v>
      </c>
      <c r="E15" s="27" t="s">
        <v>15</v>
      </c>
      <c r="F15" s="28">
        <v>20.100000000000001</v>
      </c>
      <c r="G15" s="27" t="s">
        <v>93</v>
      </c>
      <c r="H15" s="27"/>
      <c r="I15" s="8"/>
    </row>
    <row r="16" spans="1:9">
      <c r="A16" s="27" t="s">
        <v>40</v>
      </c>
      <c r="B16" s="27" t="s">
        <v>11</v>
      </c>
      <c r="C16" s="27" t="s">
        <v>18</v>
      </c>
      <c r="D16" s="27" t="s">
        <v>19</v>
      </c>
      <c r="E16" s="27" t="s">
        <v>16</v>
      </c>
      <c r="F16" s="28">
        <v>23.5</v>
      </c>
      <c r="G16" s="27" t="s">
        <v>93</v>
      </c>
      <c r="H16" s="27"/>
      <c r="I16" s="8"/>
    </row>
    <row r="17" spans="1:9">
      <c r="A17" s="27" t="s">
        <v>40</v>
      </c>
      <c r="B17" s="27" t="s">
        <v>11</v>
      </c>
      <c r="C17" s="27" t="s">
        <v>18</v>
      </c>
      <c r="D17" s="27" t="s">
        <v>20</v>
      </c>
      <c r="E17" s="27" t="s">
        <v>16</v>
      </c>
      <c r="F17" s="28">
        <v>21.7</v>
      </c>
      <c r="G17" s="27" t="s">
        <v>93</v>
      </c>
      <c r="H17" s="27"/>
      <c r="I17" s="8"/>
    </row>
    <row r="18" spans="1:9">
      <c r="A18" s="27" t="s">
        <v>40</v>
      </c>
      <c r="B18" s="27" t="s">
        <v>11</v>
      </c>
      <c r="C18" s="27" t="s">
        <v>18</v>
      </c>
      <c r="D18" s="27" t="s">
        <v>19</v>
      </c>
      <c r="E18" s="27" t="s">
        <v>17</v>
      </c>
      <c r="F18" s="28">
        <v>26.9</v>
      </c>
      <c r="G18" s="27" t="s">
        <v>93</v>
      </c>
      <c r="H18" s="27"/>
      <c r="I18" s="8"/>
    </row>
    <row r="19" spans="1:9">
      <c r="A19" s="27" t="s">
        <v>40</v>
      </c>
      <c r="B19" s="27" t="s">
        <v>11</v>
      </c>
      <c r="C19" s="27" t="s">
        <v>18</v>
      </c>
      <c r="D19" s="27" t="s">
        <v>20</v>
      </c>
      <c r="E19" s="27" t="s">
        <v>17</v>
      </c>
      <c r="F19" s="28">
        <v>18.2</v>
      </c>
      <c r="G19" s="27" t="s">
        <v>93</v>
      </c>
      <c r="H19" s="27"/>
      <c r="I19" s="8"/>
    </row>
    <row r="20" spans="1:9">
      <c r="A20" s="27" t="s">
        <v>40</v>
      </c>
      <c r="B20" s="27" t="s">
        <v>11</v>
      </c>
      <c r="C20" s="27" t="s">
        <v>21</v>
      </c>
      <c r="D20" s="27" t="s">
        <v>22</v>
      </c>
      <c r="E20" s="27" t="s">
        <v>13</v>
      </c>
      <c r="F20" s="28">
        <v>57</v>
      </c>
      <c r="G20" s="27" t="s">
        <v>93</v>
      </c>
      <c r="H20" s="27"/>
      <c r="I20" s="8"/>
    </row>
    <row r="21" spans="1:9">
      <c r="A21" s="27" t="s">
        <v>40</v>
      </c>
      <c r="B21" s="27" t="s">
        <v>11</v>
      </c>
      <c r="C21" s="27" t="s">
        <v>21</v>
      </c>
      <c r="D21" s="27" t="s">
        <v>23</v>
      </c>
      <c r="E21" s="27" t="s">
        <v>13</v>
      </c>
      <c r="F21" s="28">
        <v>25.1</v>
      </c>
      <c r="G21" s="27" t="s">
        <v>93</v>
      </c>
      <c r="H21" s="27"/>
      <c r="I21" s="8"/>
    </row>
    <row r="22" spans="1:9">
      <c r="A22" s="27" t="s">
        <v>40</v>
      </c>
      <c r="B22" s="27" t="s">
        <v>11</v>
      </c>
      <c r="C22" s="27" t="s">
        <v>21</v>
      </c>
      <c r="D22" s="27" t="s">
        <v>22</v>
      </c>
      <c r="E22" s="27" t="s">
        <v>14</v>
      </c>
      <c r="F22" s="28">
        <v>68.900000000000006</v>
      </c>
      <c r="G22" s="27" t="s">
        <v>93</v>
      </c>
      <c r="H22" s="27"/>
      <c r="I22" s="8"/>
    </row>
    <row r="23" spans="1:9">
      <c r="A23" s="27" t="s">
        <v>40</v>
      </c>
      <c r="B23" s="27" t="s">
        <v>11</v>
      </c>
      <c r="C23" s="27" t="s">
        <v>21</v>
      </c>
      <c r="D23" s="27" t="s">
        <v>23</v>
      </c>
      <c r="E23" s="27" t="s">
        <v>14</v>
      </c>
      <c r="F23" s="28">
        <v>25.3</v>
      </c>
      <c r="G23" s="27" t="s">
        <v>93</v>
      </c>
      <c r="H23" s="27"/>
      <c r="I23" s="8"/>
    </row>
    <row r="24" spans="1:9">
      <c r="A24" s="27" t="s">
        <v>40</v>
      </c>
      <c r="B24" s="27" t="s">
        <v>11</v>
      </c>
      <c r="C24" s="27" t="s">
        <v>21</v>
      </c>
      <c r="D24" s="27" t="s">
        <v>22</v>
      </c>
      <c r="E24" s="27" t="s">
        <v>15</v>
      </c>
      <c r="F24" s="28">
        <v>58.2</v>
      </c>
      <c r="G24" s="27" t="s">
        <v>93</v>
      </c>
      <c r="H24" s="27"/>
      <c r="I24" s="8"/>
    </row>
    <row r="25" spans="1:9">
      <c r="A25" s="27" t="s">
        <v>40</v>
      </c>
      <c r="B25" s="27" t="s">
        <v>11</v>
      </c>
      <c r="C25" s="27" t="s">
        <v>21</v>
      </c>
      <c r="D25" s="27" t="s">
        <v>23</v>
      </c>
      <c r="E25" s="27" t="s">
        <v>15</v>
      </c>
      <c r="F25" s="28">
        <v>26.6</v>
      </c>
      <c r="G25" s="27" t="s">
        <v>93</v>
      </c>
      <c r="H25" s="27"/>
      <c r="I25" s="8"/>
    </row>
    <row r="26" spans="1:9">
      <c r="A26" s="27" t="s">
        <v>40</v>
      </c>
      <c r="B26" s="27" t="s">
        <v>11</v>
      </c>
      <c r="C26" s="27" t="s">
        <v>21</v>
      </c>
      <c r="D26" s="27" t="s">
        <v>22</v>
      </c>
      <c r="E26" s="27" t="s">
        <v>16</v>
      </c>
      <c r="F26" s="28">
        <v>44.2</v>
      </c>
      <c r="G26" s="27" t="s">
        <v>93</v>
      </c>
      <c r="H26" s="27"/>
      <c r="I26" s="8"/>
    </row>
    <row r="27" spans="1:9">
      <c r="A27" s="27" t="s">
        <v>40</v>
      </c>
      <c r="B27" s="27" t="s">
        <v>11</v>
      </c>
      <c r="C27" s="27" t="s">
        <v>21</v>
      </c>
      <c r="D27" s="27" t="s">
        <v>23</v>
      </c>
      <c r="E27" s="27" t="s">
        <v>16</v>
      </c>
      <c r="F27" s="28">
        <v>22.4</v>
      </c>
      <c r="G27" s="27" t="s">
        <v>93</v>
      </c>
      <c r="H27" s="27"/>
      <c r="I27" s="8"/>
    </row>
    <row r="28" spans="1:9">
      <c r="A28" s="27" t="s">
        <v>40</v>
      </c>
      <c r="B28" s="27" t="s">
        <v>11</v>
      </c>
      <c r="C28" s="27" t="s">
        <v>21</v>
      </c>
      <c r="D28" s="27" t="s">
        <v>22</v>
      </c>
      <c r="E28" s="27" t="s">
        <v>17</v>
      </c>
      <c r="F28" s="27" t="s">
        <v>24</v>
      </c>
      <c r="G28" s="27" t="s">
        <v>93</v>
      </c>
      <c r="H28" s="27"/>
      <c r="I28" s="8"/>
    </row>
    <row r="29" spans="1:9">
      <c r="A29" s="27" t="s">
        <v>40</v>
      </c>
      <c r="B29" s="27" t="s">
        <v>11</v>
      </c>
      <c r="C29" s="27" t="s">
        <v>21</v>
      </c>
      <c r="D29" s="27" t="s">
        <v>23</v>
      </c>
      <c r="E29" s="27" t="s">
        <v>17</v>
      </c>
      <c r="F29" s="28">
        <v>22.2</v>
      </c>
      <c r="G29" s="27" t="s">
        <v>93</v>
      </c>
      <c r="H29" s="27"/>
      <c r="I29" s="8"/>
    </row>
    <row r="30" spans="1:9">
      <c r="A30" s="27" t="s">
        <v>40</v>
      </c>
      <c r="B30" s="27" t="s">
        <v>11</v>
      </c>
      <c r="C30" s="27" t="s">
        <v>25</v>
      </c>
      <c r="D30" s="27" t="s">
        <v>26</v>
      </c>
      <c r="E30" s="27" t="s">
        <v>13</v>
      </c>
      <c r="F30" s="28">
        <v>21.5</v>
      </c>
      <c r="G30" s="27" t="s">
        <v>93</v>
      </c>
      <c r="H30" s="27"/>
      <c r="I30" s="8"/>
    </row>
    <row r="31" spans="1:9">
      <c r="A31" s="27" t="s">
        <v>40</v>
      </c>
      <c r="B31" s="27" t="s">
        <v>11</v>
      </c>
      <c r="C31" s="27" t="s">
        <v>25</v>
      </c>
      <c r="D31" s="27" t="s">
        <v>27</v>
      </c>
      <c r="E31" s="27" t="s">
        <v>13</v>
      </c>
      <c r="F31" s="28">
        <v>32.799999999999997</v>
      </c>
      <c r="G31" s="27" t="s">
        <v>93</v>
      </c>
      <c r="H31" s="27"/>
      <c r="I31" s="8"/>
    </row>
    <row r="32" spans="1:9">
      <c r="A32" s="27" t="s">
        <v>40</v>
      </c>
      <c r="B32" s="27" t="s">
        <v>11</v>
      </c>
      <c r="C32" s="27" t="s">
        <v>25</v>
      </c>
      <c r="D32" s="27" t="s">
        <v>26</v>
      </c>
      <c r="E32" s="27" t="s">
        <v>14</v>
      </c>
      <c r="F32" s="28">
        <v>20.399999999999999</v>
      </c>
      <c r="G32" s="27" t="s">
        <v>93</v>
      </c>
      <c r="H32" s="27"/>
      <c r="I32" s="8"/>
    </row>
    <row r="33" spans="1:9">
      <c r="A33" s="27" t="s">
        <v>40</v>
      </c>
      <c r="B33" s="27" t="s">
        <v>11</v>
      </c>
      <c r="C33" s="27" t="s">
        <v>25</v>
      </c>
      <c r="D33" s="27" t="s">
        <v>27</v>
      </c>
      <c r="E33" s="27" t="s">
        <v>14</v>
      </c>
      <c r="F33" s="28">
        <v>37</v>
      </c>
      <c r="G33" s="27" t="s">
        <v>93</v>
      </c>
      <c r="H33" s="27"/>
      <c r="I33" s="8"/>
    </row>
    <row r="34" spans="1:9">
      <c r="A34" s="27" t="s">
        <v>40</v>
      </c>
      <c r="B34" s="27" t="s">
        <v>11</v>
      </c>
      <c r="C34" s="27" t="s">
        <v>25</v>
      </c>
      <c r="D34" s="27" t="s">
        <v>26</v>
      </c>
      <c r="E34" s="27" t="s">
        <v>15</v>
      </c>
      <c r="F34" s="28">
        <v>23.2</v>
      </c>
      <c r="G34" s="27" t="s">
        <v>93</v>
      </c>
      <c r="H34" s="27"/>
      <c r="I34" s="8"/>
    </row>
    <row r="35" spans="1:9">
      <c r="A35" s="27" t="s">
        <v>40</v>
      </c>
      <c r="B35" s="27" t="s">
        <v>11</v>
      </c>
      <c r="C35" s="27" t="s">
        <v>25</v>
      </c>
      <c r="D35" s="27" t="s">
        <v>27</v>
      </c>
      <c r="E35" s="27" t="s">
        <v>15</v>
      </c>
      <c r="F35" s="28">
        <v>34.4</v>
      </c>
      <c r="G35" s="27" t="s">
        <v>93</v>
      </c>
      <c r="H35" s="27"/>
      <c r="I35" s="8"/>
    </row>
    <row r="36" spans="1:9">
      <c r="A36" s="27" t="s">
        <v>40</v>
      </c>
      <c r="B36" s="27" t="s">
        <v>11</v>
      </c>
      <c r="C36" s="27" t="s">
        <v>25</v>
      </c>
      <c r="D36" s="27" t="s">
        <v>26</v>
      </c>
      <c r="E36" s="27" t="s">
        <v>16</v>
      </c>
      <c r="F36" s="28">
        <v>21.1</v>
      </c>
      <c r="G36" s="27" t="s">
        <v>93</v>
      </c>
      <c r="H36" s="27"/>
      <c r="I36" s="8"/>
    </row>
    <row r="37" spans="1:9">
      <c r="A37" s="27" t="s">
        <v>40</v>
      </c>
      <c r="B37" s="27" t="s">
        <v>11</v>
      </c>
      <c r="C37" s="27" t="s">
        <v>25</v>
      </c>
      <c r="D37" s="27" t="s">
        <v>27</v>
      </c>
      <c r="E37" s="27" t="s">
        <v>16</v>
      </c>
      <c r="F37" s="28">
        <v>25.1</v>
      </c>
      <c r="G37" s="27" t="s">
        <v>93</v>
      </c>
      <c r="H37" s="27"/>
      <c r="I37" s="8"/>
    </row>
    <row r="38" spans="1:9">
      <c r="A38" s="27" t="s">
        <v>40</v>
      </c>
      <c r="B38" s="27" t="s">
        <v>11</v>
      </c>
      <c r="C38" s="27" t="s">
        <v>25</v>
      </c>
      <c r="D38" s="27" t="s">
        <v>26</v>
      </c>
      <c r="E38" s="27" t="s">
        <v>17</v>
      </c>
      <c r="F38" s="28">
        <v>20.3</v>
      </c>
      <c r="G38" s="27" t="s">
        <v>93</v>
      </c>
      <c r="H38" s="27"/>
      <c r="I38" s="8"/>
    </row>
    <row r="39" spans="1:9">
      <c r="A39" s="27" t="s">
        <v>40</v>
      </c>
      <c r="B39" s="27" t="s">
        <v>11</v>
      </c>
      <c r="C39" s="27" t="s">
        <v>25</v>
      </c>
      <c r="D39" s="27" t="s">
        <v>27</v>
      </c>
      <c r="E39" s="27" t="s">
        <v>17</v>
      </c>
      <c r="F39" s="28">
        <v>25.1</v>
      </c>
      <c r="G39" s="27" t="s">
        <v>93</v>
      </c>
      <c r="H39" s="27"/>
      <c r="I39" s="8"/>
    </row>
    <row r="40" spans="1:9">
      <c r="A40" s="27" t="s">
        <v>40</v>
      </c>
      <c r="B40" s="27" t="s">
        <v>11</v>
      </c>
      <c r="C40" s="27" t="s">
        <v>28</v>
      </c>
      <c r="D40" s="27" t="s">
        <v>29</v>
      </c>
      <c r="E40" s="27" t="s">
        <v>13</v>
      </c>
      <c r="F40" s="28">
        <v>29.2</v>
      </c>
      <c r="G40" s="27" t="s">
        <v>93</v>
      </c>
      <c r="H40" s="27"/>
      <c r="I40" s="8"/>
    </row>
    <row r="41" spans="1:9">
      <c r="A41" s="27" t="s">
        <v>40</v>
      </c>
      <c r="B41" s="27" t="s">
        <v>11</v>
      </c>
      <c r="C41" s="27" t="s">
        <v>28</v>
      </c>
      <c r="D41" s="27" t="s">
        <v>30</v>
      </c>
      <c r="E41" s="27" t="s">
        <v>13</v>
      </c>
      <c r="F41" s="28">
        <v>25</v>
      </c>
      <c r="G41" s="27" t="s">
        <v>93</v>
      </c>
      <c r="H41" s="27"/>
      <c r="I41" s="8"/>
    </row>
    <row r="42" spans="1:9">
      <c r="A42" s="27" t="s">
        <v>40</v>
      </c>
      <c r="B42" s="27" t="s">
        <v>11</v>
      </c>
      <c r="C42" s="27" t="s">
        <v>28</v>
      </c>
      <c r="D42" s="27" t="s">
        <v>29</v>
      </c>
      <c r="E42" s="27" t="s">
        <v>14</v>
      </c>
      <c r="F42" s="28" t="s">
        <v>24</v>
      </c>
      <c r="G42" s="27" t="s">
        <v>93</v>
      </c>
      <c r="H42" s="27"/>
      <c r="I42" s="8"/>
    </row>
    <row r="43" spans="1:9">
      <c r="A43" s="27" t="s">
        <v>40</v>
      </c>
      <c r="B43" s="27" t="s">
        <v>11</v>
      </c>
      <c r="C43" s="27" t="s">
        <v>28</v>
      </c>
      <c r="D43" s="27" t="s">
        <v>30</v>
      </c>
      <c r="E43" s="27" t="s">
        <v>14</v>
      </c>
      <c r="F43" s="28">
        <v>25.6</v>
      </c>
      <c r="G43" s="27" t="s">
        <v>93</v>
      </c>
      <c r="H43" s="27"/>
      <c r="I43" s="8"/>
    </row>
    <row r="44" spans="1:9">
      <c r="A44" s="27" t="s">
        <v>40</v>
      </c>
      <c r="B44" s="27" t="s">
        <v>11</v>
      </c>
      <c r="C44" s="27" t="s">
        <v>28</v>
      </c>
      <c r="D44" s="27" t="s">
        <v>29</v>
      </c>
      <c r="E44" s="27" t="s">
        <v>15</v>
      </c>
      <c r="F44" s="28">
        <v>42.7</v>
      </c>
      <c r="G44" s="27" t="s">
        <v>93</v>
      </c>
      <c r="H44" s="27"/>
      <c r="I44" s="8"/>
    </row>
    <row r="45" spans="1:9">
      <c r="A45" s="27" t="s">
        <v>40</v>
      </c>
      <c r="B45" s="27" t="s">
        <v>11</v>
      </c>
      <c r="C45" s="27" t="s">
        <v>28</v>
      </c>
      <c r="D45" s="27" t="s">
        <v>30</v>
      </c>
      <c r="E45" s="27" t="s">
        <v>15</v>
      </c>
      <c r="F45" s="28">
        <v>26.2</v>
      </c>
      <c r="G45" s="27" t="s">
        <v>93</v>
      </c>
      <c r="H45" s="27"/>
      <c r="I45" s="8"/>
    </row>
    <row r="46" spans="1:9">
      <c r="A46" s="27" t="s">
        <v>40</v>
      </c>
      <c r="B46" s="27" t="s">
        <v>11</v>
      </c>
      <c r="C46" s="27" t="s">
        <v>28</v>
      </c>
      <c r="D46" s="27" t="s">
        <v>29</v>
      </c>
      <c r="E46" s="27" t="s">
        <v>16</v>
      </c>
      <c r="F46" s="28">
        <v>25.8</v>
      </c>
      <c r="G46" s="27" t="s">
        <v>93</v>
      </c>
      <c r="H46" s="27"/>
      <c r="I46" s="8"/>
    </row>
    <row r="47" spans="1:9">
      <c r="A47" s="27" t="s">
        <v>40</v>
      </c>
      <c r="B47" s="27" t="s">
        <v>11</v>
      </c>
      <c r="C47" s="27" t="s">
        <v>28</v>
      </c>
      <c r="D47" s="27" t="s">
        <v>30</v>
      </c>
      <c r="E47" s="27" t="s">
        <v>16</v>
      </c>
      <c r="F47" s="28">
        <v>21.8</v>
      </c>
      <c r="G47" s="27" t="s">
        <v>93</v>
      </c>
      <c r="H47" s="27"/>
      <c r="I47" s="8"/>
    </row>
    <row r="48" spans="1:9">
      <c r="A48" s="27" t="s">
        <v>40</v>
      </c>
      <c r="B48" s="27" t="s">
        <v>11</v>
      </c>
      <c r="C48" s="27" t="s">
        <v>28</v>
      </c>
      <c r="D48" s="27" t="s">
        <v>29</v>
      </c>
      <c r="E48" s="27" t="s">
        <v>17</v>
      </c>
      <c r="F48" s="28">
        <v>21.9</v>
      </c>
      <c r="G48" s="27" t="s">
        <v>93</v>
      </c>
      <c r="H48" s="27"/>
      <c r="I48" s="8"/>
    </row>
    <row r="49" spans="1:9">
      <c r="A49" s="27" t="s">
        <v>40</v>
      </c>
      <c r="B49" s="27" t="s">
        <v>11</v>
      </c>
      <c r="C49" s="27" t="s">
        <v>28</v>
      </c>
      <c r="D49" s="27" t="s">
        <v>30</v>
      </c>
      <c r="E49" s="27" t="s">
        <v>17</v>
      </c>
      <c r="F49" s="28">
        <v>22.1</v>
      </c>
      <c r="G49" s="27" t="s">
        <v>93</v>
      </c>
      <c r="H49" s="27"/>
      <c r="I49" s="8"/>
    </row>
    <row r="50" spans="1:9">
      <c r="A50" s="27" t="s">
        <v>40</v>
      </c>
      <c r="B50" s="27" t="s">
        <v>11</v>
      </c>
      <c r="C50" s="27" t="s">
        <v>31</v>
      </c>
      <c r="D50" s="27" t="s">
        <v>32</v>
      </c>
      <c r="E50" s="27" t="s">
        <v>13</v>
      </c>
      <c r="F50" s="28">
        <v>32.9</v>
      </c>
      <c r="G50" s="27" t="s">
        <v>93</v>
      </c>
      <c r="H50" s="27"/>
      <c r="I50" s="8"/>
    </row>
    <row r="51" spans="1:9">
      <c r="A51" s="27" t="s">
        <v>40</v>
      </c>
      <c r="B51" s="27" t="s">
        <v>11</v>
      </c>
      <c r="C51" s="27" t="s">
        <v>31</v>
      </c>
      <c r="D51" s="27" t="s">
        <v>33</v>
      </c>
      <c r="E51" s="27" t="s">
        <v>13</v>
      </c>
      <c r="F51" s="28">
        <v>22.9</v>
      </c>
      <c r="G51" s="27" t="s">
        <v>93</v>
      </c>
      <c r="H51" s="27"/>
      <c r="I51" s="8"/>
    </row>
    <row r="52" spans="1:9">
      <c r="A52" s="27" t="s">
        <v>40</v>
      </c>
      <c r="B52" s="27" t="s">
        <v>11</v>
      </c>
      <c r="C52" s="27" t="s">
        <v>31</v>
      </c>
      <c r="D52" s="27" t="s">
        <v>32</v>
      </c>
      <c r="E52" s="27" t="s">
        <v>14</v>
      </c>
      <c r="F52" s="28">
        <v>37.799999999999997</v>
      </c>
      <c r="G52" s="27" t="s">
        <v>93</v>
      </c>
      <c r="H52" s="27"/>
      <c r="I52" s="8"/>
    </row>
    <row r="53" spans="1:9">
      <c r="A53" s="27" t="s">
        <v>40</v>
      </c>
      <c r="B53" s="27" t="s">
        <v>11</v>
      </c>
      <c r="C53" s="27" t="s">
        <v>31</v>
      </c>
      <c r="D53" s="27" t="s">
        <v>33</v>
      </c>
      <c r="E53" s="27" t="s">
        <v>14</v>
      </c>
      <c r="F53" s="28">
        <v>22.8</v>
      </c>
      <c r="G53" s="27" t="s">
        <v>93</v>
      </c>
      <c r="H53" s="27"/>
      <c r="I53" s="8"/>
    </row>
    <row r="54" spans="1:9">
      <c r="A54" s="27" t="s">
        <v>40</v>
      </c>
      <c r="B54" s="27" t="s">
        <v>11</v>
      </c>
      <c r="C54" s="27" t="s">
        <v>31</v>
      </c>
      <c r="D54" s="27" t="s">
        <v>32</v>
      </c>
      <c r="E54" s="27" t="s">
        <v>15</v>
      </c>
      <c r="F54" s="28">
        <v>40.200000000000003</v>
      </c>
      <c r="G54" s="27" t="s">
        <v>93</v>
      </c>
      <c r="H54" s="27"/>
      <c r="I54" s="8"/>
    </row>
    <row r="55" spans="1:9">
      <c r="A55" s="27" t="s">
        <v>40</v>
      </c>
      <c r="B55" s="27" t="s">
        <v>11</v>
      </c>
      <c r="C55" s="27" t="s">
        <v>31</v>
      </c>
      <c r="D55" s="27" t="s">
        <v>33</v>
      </c>
      <c r="E55" s="27" t="s">
        <v>15</v>
      </c>
      <c r="F55" s="28">
        <v>24.6</v>
      </c>
      <c r="G55" s="27" t="s">
        <v>93</v>
      </c>
      <c r="H55" s="27"/>
      <c r="I55" s="8"/>
    </row>
    <row r="56" spans="1:9">
      <c r="A56" s="27" t="s">
        <v>40</v>
      </c>
      <c r="B56" s="27" t="s">
        <v>11</v>
      </c>
      <c r="C56" s="27" t="s">
        <v>31</v>
      </c>
      <c r="D56" s="27" t="s">
        <v>32</v>
      </c>
      <c r="E56" s="27" t="s">
        <v>16</v>
      </c>
      <c r="F56" s="28">
        <v>26.3</v>
      </c>
      <c r="G56" s="27" t="s">
        <v>93</v>
      </c>
      <c r="H56" s="27"/>
      <c r="I56" s="8"/>
    </row>
    <row r="57" spans="1:9">
      <c r="A57" s="27" t="s">
        <v>40</v>
      </c>
      <c r="B57" s="27" t="s">
        <v>11</v>
      </c>
      <c r="C57" s="27" t="s">
        <v>31</v>
      </c>
      <c r="D57" s="27" t="s">
        <v>33</v>
      </c>
      <c r="E57" s="27" t="s">
        <v>16</v>
      </c>
      <c r="F57" s="28">
        <v>20</v>
      </c>
      <c r="G57" s="27" t="s">
        <v>93</v>
      </c>
      <c r="H57" s="27"/>
      <c r="I57" s="8"/>
    </row>
    <row r="58" spans="1:9">
      <c r="A58" s="27" t="s">
        <v>40</v>
      </c>
      <c r="B58" s="27" t="s">
        <v>11</v>
      </c>
      <c r="C58" s="27" t="s">
        <v>31</v>
      </c>
      <c r="D58" s="27" t="s">
        <v>32</v>
      </c>
      <c r="E58" s="27" t="s">
        <v>17</v>
      </c>
      <c r="F58" s="28">
        <v>25</v>
      </c>
      <c r="G58" s="27" t="s">
        <v>93</v>
      </c>
      <c r="H58" s="27"/>
      <c r="I58" s="8"/>
    </row>
    <row r="59" spans="1:9">
      <c r="A59" s="27" t="s">
        <v>40</v>
      </c>
      <c r="B59" s="27" t="s">
        <v>11</v>
      </c>
      <c r="C59" s="27" t="s">
        <v>31</v>
      </c>
      <c r="D59" s="27" t="s">
        <v>33</v>
      </c>
      <c r="E59" s="27" t="s">
        <v>17</v>
      </c>
      <c r="F59" s="28">
        <v>17</v>
      </c>
      <c r="G59" s="27" t="s">
        <v>93</v>
      </c>
      <c r="H59" s="27"/>
      <c r="I59" s="8"/>
    </row>
    <row r="60" spans="1:9">
      <c r="A60" s="27" t="s">
        <v>40</v>
      </c>
      <c r="B60" s="27" t="s">
        <v>11</v>
      </c>
      <c r="C60" s="27" t="s">
        <v>34</v>
      </c>
      <c r="D60" s="27" t="s">
        <v>35</v>
      </c>
      <c r="E60" s="27" t="s">
        <v>13</v>
      </c>
      <c r="F60" s="28">
        <v>19.399999999999999</v>
      </c>
      <c r="G60" s="27" t="s">
        <v>93</v>
      </c>
      <c r="H60" s="27"/>
      <c r="I60" s="8"/>
    </row>
    <row r="61" spans="1:9">
      <c r="A61" s="27" t="s">
        <v>40</v>
      </c>
      <c r="B61" s="27" t="s">
        <v>11</v>
      </c>
      <c r="C61" s="27" t="s">
        <v>34</v>
      </c>
      <c r="D61" s="27" t="s">
        <v>36</v>
      </c>
      <c r="E61" s="27" t="s">
        <v>13</v>
      </c>
      <c r="F61" s="28">
        <v>31.1</v>
      </c>
      <c r="G61" s="27" t="s">
        <v>93</v>
      </c>
      <c r="H61" s="27"/>
      <c r="I61" s="8"/>
    </row>
    <row r="62" spans="1:9">
      <c r="A62" s="27" t="s">
        <v>40</v>
      </c>
      <c r="B62" s="27" t="s">
        <v>11</v>
      </c>
      <c r="C62" s="27" t="s">
        <v>34</v>
      </c>
      <c r="D62" s="27" t="s">
        <v>35</v>
      </c>
      <c r="E62" s="27" t="s">
        <v>14</v>
      </c>
      <c r="F62" s="28">
        <v>21.9</v>
      </c>
      <c r="G62" s="27" t="s">
        <v>93</v>
      </c>
      <c r="H62" s="27"/>
      <c r="I62" s="8"/>
    </row>
    <row r="63" spans="1:9">
      <c r="A63" s="27" t="s">
        <v>40</v>
      </c>
      <c r="B63" s="27" t="s">
        <v>11</v>
      </c>
      <c r="C63" s="27" t="s">
        <v>34</v>
      </c>
      <c r="D63" s="27" t="s">
        <v>36</v>
      </c>
      <c r="E63" s="27" t="s">
        <v>14</v>
      </c>
      <c r="F63" s="28">
        <v>30.4</v>
      </c>
      <c r="G63" s="27" t="s">
        <v>93</v>
      </c>
      <c r="H63" s="27"/>
      <c r="I63" s="8"/>
    </row>
    <row r="64" spans="1:9">
      <c r="A64" s="27" t="s">
        <v>40</v>
      </c>
      <c r="B64" s="27" t="s">
        <v>11</v>
      </c>
      <c r="C64" s="27" t="s">
        <v>34</v>
      </c>
      <c r="D64" s="27" t="s">
        <v>35</v>
      </c>
      <c r="E64" s="27" t="s">
        <v>15</v>
      </c>
      <c r="F64" s="28">
        <v>19.7</v>
      </c>
      <c r="G64" s="27" t="s">
        <v>93</v>
      </c>
      <c r="H64" s="27"/>
      <c r="I64" s="8"/>
    </row>
    <row r="65" spans="1:10">
      <c r="A65" s="27" t="s">
        <v>40</v>
      </c>
      <c r="B65" s="27" t="s">
        <v>11</v>
      </c>
      <c r="C65" s="27" t="s">
        <v>34</v>
      </c>
      <c r="D65" s="27" t="s">
        <v>36</v>
      </c>
      <c r="E65" s="27" t="s">
        <v>15</v>
      </c>
      <c r="F65" s="28">
        <v>33.700000000000003</v>
      </c>
      <c r="G65" s="27" t="s">
        <v>93</v>
      </c>
      <c r="H65" s="27"/>
      <c r="I65" s="8"/>
    </row>
    <row r="66" spans="1:10">
      <c r="A66" s="27" t="s">
        <v>40</v>
      </c>
      <c r="B66" s="27" t="s">
        <v>11</v>
      </c>
      <c r="C66" s="27" t="s">
        <v>34</v>
      </c>
      <c r="D66" s="27" t="s">
        <v>35</v>
      </c>
      <c r="E66" s="27" t="s">
        <v>16</v>
      </c>
      <c r="F66" s="28">
        <v>15.8</v>
      </c>
      <c r="G66" s="27" t="s">
        <v>93</v>
      </c>
      <c r="H66" s="27"/>
      <c r="I66" s="8"/>
    </row>
    <row r="67" spans="1:10">
      <c r="A67" s="27" t="s">
        <v>40</v>
      </c>
      <c r="B67" s="27" t="s">
        <v>11</v>
      </c>
      <c r="C67" s="27" t="s">
        <v>34</v>
      </c>
      <c r="D67" s="27" t="s">
        <v>36</v>
      </c>
      <c r="E67" s="27" t="s">
        <v>16</v>
      </c>
      <c r="F67" s="28">
        <v>30.4</v>
      </c>
      <c r="G67" s="27" t="s">
        <v>93</v>
      </c>
      <c r="H67" s="27"/>
      <c r="I67" s="8"/>
    </row>
    <row r="68" spans="1:10">
      <c r="A68" s="27" t="s">
        <v>40</v>
      </c>
      <c r="B68" s="27" t="s">
        <v>11</v>
      </c>
      <c r="C68" s="27" t="s">
        <v>34</v>
      </c>
      <c r="D68" s="27" t="s">
        <v>35</v>
      </c>
      <c r="E68" s="27" t="s">
        <v>17</v>
      </c>
      <c r="F68" s="28">
        <v>18.3</v>
      </c>
      <c r="G68" s="27" t="s">
        <v>93</v>
      </c>
      <c r="H68" s="27"/>
      <c r="I68" s="8"/>
    </row>
    <row r="69" spans="1:10">
      <c r="A69" s="27" t="s">
        <v>40</v>
      </c>
      <c r="B69" s="27" t="s">
        <v>11</v>
      </c>
      <c r="C69" s="27" t="s">
        <v>34</v>
      </c>
      <c r="D69" s="27" t="s">
        <v>36</v>
      </c>
      <c r="E69" s="27" t="s">
        <v>17</v>
      </c>
      <c r="F69" s="28">
        <v>23.8</v>
      </c>
      <c r="G69" s="27" t="s">
        <v>93</v>
      </c>
      <c r="H69" s="27"/>
      <c r="I69" s="8"/>
    </row>
    <row r="70" spans="1:10">
      <c r="A70" s="27" t="s">
        <v>40</v>
      </c>
      <c r="B70" s="27" t="s">
        <v>11</v>
      </c>
      <c r="C70" s="27" t="s">
        <v>37</v>
      </c>
      <c r="D70" s="27" t="s">
        <v>38</v>
      </c>
      <c r="E70" s="27" t="s">
        <v>13</v>
      </c>
      <c r="F70" s="28">
        <v>16.3</v>
      </c>
      <c r="G70" s="27" t="s">
        <v>93</v>
      </c>
      <c r="H70" s="27"/>
      <c r="I70" s="8"/>
    </row>
    <row r="71" spans="1:10">
      <c r="A71" s="27" t="s">
        <v>40</v>
      </c>
      <c r="B71" s="27" t="s">
        <v>11</v>
      </c>
      <c r="C71" s="27" t="s">
        <v>37</v>
      </c>
      <c r="D71" s="27" t="s">
        <v>39</v>
      </c>
      <c r="E71" s="27" t="s">
        <v>13</v>
      </c>
      <c r="F71" s="28">
        <v>37</v>
      </c>
      <c r="G71" s="27" t="s">
        <v>93</v>
      </c>
      <c r="H71" s="27"/>
      <c r="I71" s="8"/>
    </row>
    <row r="72" spans="1:10">
      <c r="A72" s="27" t="s">
        <v>40</v>
      </c>
      <c r="B72" s="27" t="s">
        <v>11</v>
      </c>
      <c r="C72" s="27" t="s">
        <v>37</v>
      </c>
      <c r="D72" s="27" t="s">
        <v>38</v>
      </c>
      <c r="E72" s="27" t="s">
        <v>14</v>
      </c>
      <c r="F72" s="28">
        <v>18.5</v>
      </c>
      <c r="G72" s="27" t="s">
        <v>93</v>
      </c>
      <c r="H72" s="27"/>
      <c r="I72" s="8"/>
    </row>
    <row r="73" spans="1:10">
      <c r="A73" s="27" t="s">
        <v>40</v>
      </c>
      <c r="B73" s="27" t="s">
        <v>11</v>
      </c>
      <c r="C73" s="27" t="s">
        <v>37</v>
      </c>
      <c r="D73" s="27" t="s">
        <v>39</v>
      </c>
      <c r="E73" s="27" t="s">
        <v>14</v>
      </c>
      <c r="F73" s="28">
        <v>36.4</v>
      </c>
      <c r="G73" s="27" t="s">
        <v>93</v>
      </c>
      <c r="H73" s="27"/>
      <c r="I73" s="8"/>
    </row>
    <row r="74" spans="1:10">
      <c r="A74" s="27" t="s">
        <v>40</v>
      </c>
      <c r="B74" s="27" t="s">
        <v>11</v>
      </c>
      <c r="C74" s="27" t="s">
        <v>37</v>
      </c>
      <c r="D74" s="27" t="s">
        <v>38</v>
      </c>
      <c r="E74" s="27" t="s">
        <v>15</v>
      </c>
      <c r="F74" s="28">
        <v>15.2</v>
      </c>
      <c r="G74" s="27" t="s">
        <v>93</v>
      </c>
      <c r="H74" s="27"/>
      <c r="I74" s="8"/>
    </row>
    <row r="75" spans="1:10">
      <c r="A75" s="27" t="s">
        <v>40</v>
      </c>
      <c r="B75" s="27" t="s">
        <v>11</v>
      </c>
      <c r="C75" s="27" t="s">
        <v>37</v>
      </c>
      <c r="D75" s="27" t="s">
        <v>39</v>
      </c>
      <c r="E75" s="27" t="s">
        <v>15</v>
      </c>
      <c r="F75" s="28">
        <v>39.700000000000003</v>
      </c>
      <c r="G75" s="27" t="s">
        <v>93</v>
      </c>
      <c r="H75" s="27"/>
      <c r="I75" s="8"/>
    </row>
    <row r="76" spans="1:10">
      <c r="A76" s="27" t="s">
        <v>40</v>
      </c>
      <c r="B76" s="27" t="s">
        <v>11</v>
      </c>
      <c r="C76" s="27" t="s">
        <v>37</v>
      </c>
      <c r="D76" s="27" t="s">
        <v>38</v>
      </c>
      <c r="E76" s="27" t="s">
        <v>16</v>
      </c>
      <c r="F76" s="28">
        <v>14.7</v>
      </c>
      <c r="G76" s="27" t="s">
        <v>93</v>
      </c>
      <c r="H76" s="27"/>
      <c r="I76" s="8"/>
    </row>
    <row r="77" spans="1:10">
      <c r="A77" s="27" t="s">
        <v>40</v>
      </c>
      <c r="B77" s="27" t="s">
        <v>11</v>
      </c>
      <c r="C77" s="27" t="s">
        <v>37</v>
      </c>
      <c r="D77" s="27" t="s">
        <v>39</v>
      </c>
      <c r="E77" s="27" t="s">
        <v>16</v>
      </c>
      <c r="F77" s="28">
        <v>33.1</v>
      </c>
      <c r="G77" s="27" t="s">
        <v>93</v>
      </c>
      <c r="H77" s="27"/>
      <c r="I77" s="8"/>
    </row>
    <row r="78" spans="1:10">
      <c r="A78" s="27" t="s">
        <v>40</v>
      </c>
      <c r="B78" s="27" t="s">
        <v>11</v>
      </c>
      <c r="C78" s="27" t="s">
        <v>37</v>
      </c>
      <c r="D78" s="27" t="s">
        <v>38</v>
      </c>
      <c r="E78" s="27" t="s">
        <v>17</v>
      </c>
      <c r="F78" s="28">
        <v>12.5</v>
      </c>
      <c r="G78" s="27" t="s">
        <v>93</v>
      </c>
      <c r="H78" s="27"/>
      <c r="I78" s="8"/>
    </row>
    <row r="79" spans="1:10">
      <c r="A79" s="29" t="s">
        <v>40</v>
      </c>
      <c r="B79" s="29" t="s">
        <v>11</v>
      </c>
      <c r="C79" s="29" t="s">
        <v>37</v>
      </c>
      <c r="D79" s="29" t="s">
        <v>39</v>
      </c>
      <c r="E79" s="29" t="s">
        <v>17</v>
      </c>
      <c r="F79" s="30">
        <v>35</v>
      </c>
      <c r="G79" s="29" t="s">
        <v>93</v>
      </c>
      <c r="H79" s="29"/>
      <c r="I79" s="8"/>
    </row>
    <row r="80" spans="1:10">
      <c r="A80" s="27" t="s">
        <v>40</v>
      </c>
      <c r="B80" s="27" t="s">
        <v>11</v>
      </c>
      <c r="C80" s="27" t="s">
        <v>12</v>
      </c>
      <c r="D80" s="27" t="s">
        <v>12</v>
      </c>
      <c r="E80" s="27" t="s">
        <v>13</v>
      </c>
      <c r="F80" s="13">
        <v>32.1</v>
      </c>
      <c r="G80" s="27" t="s">
        <v>96</v>
      </c>
      <c r="H80" s="27"/>
      <c r="I80" s="12"/>
      <c r="J80" s="9"/>
    </row>
    <row r="81" spans="1:10">
      <c r="A81" s="27" t="s">
        <v>40</v>
      </c>
      <c r="B81" s="27" t="s">
        <v>11</v>
      </c>
      <c r="C81" s="27" t="s">
        <v>12</v>
      </c>
      <c r="D81" s="27" t="s">
        <v>12</v>
      </c>
      <c r="E81" s="27" t="s">
        <v>14</v>
      </c>
      <c r="F81" s="13">
        <v>30.3</v>
      </c>
      <c r="G81" s="27" t="s">
        <v>96</v>
      </c>
      <c r="H81" s="27"/>
      <c r="J81" s="9"/>
    </row>
    <row r="82" spans="1:10">
      <c r="A82" s="27" t="s">
        <v>40</v>
      </c>
      <c r="B82" s="27" t="s">
        <v>11</v>
      </c>
      <c r="C82" s="27" t="s">
        <v>12</v>
      </c>
      <c r="D82" s="27" t="s">
        <v>12</v>
      </c>
      <c r="E82" s="27" t="s">
        <v>15</v>
      </c>
      <c r="F82" s="13">
        <v>35.4</v>
      </c>
      <c r="G82" s="27" t="s">
        <v>96</v>
      </c>
      <c r="H82" s="27"/>
      <c r="J82" s="9"/>
    </row>
    <row r="83" spans="1:10">
      <c r="A83" s="27" t="s">
        <v>40</v>
      </c>
      <c r="B83" s="27" t="s">
        <v>11</v>
      </c>
      <c r="C83" s="27" t="s">
        <v>12</v>
      </c>
      <c r="D83" s="27" t="s">
        <v>12</v>
      </c>
      <c r="E83" s="27" t="s">
        <v>16</v>
      </c>
      <c r="F83" s="13">
        <v>32.200000000000003</v>
      </c>
      <c r="G83" s="27" t="s">
        <v>96</v>
      </c>
      <c r="H83" s="27"/>
      <c r="J83" s="9"/>
    </row>
    <row r="84" spans="1:10">
      <c r="A84" s="27" t="s">
        <v>40</v>
      </c>
      <c r="B84" s="27" t="s">
        <v>11</v>
      </c>
      <c r="C84" s="27" t="s">
        <v>12</v>
      </c>
      <c r="D84" s="27" t="s">
        <v>12</v>
      </c>
      <c r="E84" s="27" t="s">
        <v>17</v>
      </c>
      <c r="F84" s="13">
        <v>24.5</v>
      </c>
      <c r="G84" s="27" t="s">
        <v>96</v>
      </c>
      <c r="H84" s="27"/>
      <c r="J84" s="9"/>
    </row>
    <row r="85" spans="1:10">
      <c r="A85" s="27" t="s">
        <v>40</v>
      </c>
      <c r="B85" s="27" t="s">
        <v>11</v>
      </c>
      <c r="C85" s="27" t="s">
        <v>18</v>
      </c>
      <c r="D85" s="27" t="s">
        <v>19</v>
      </c>
      <c r="E85" s="27" t="s">
        <v>13</v>
      </c>
      <c r="F85" s="13">
        <v>34.700000000000003</v>
      </c>
      <c r="G85" s="27" t="s">
        <v>96</v>
      </c>
      <c r="H85" s="27"/>
    </row>
    <row r="86" spans="1:10">
      <c r="A86" s="27" t="s">
        <v>40</v>
      </c>
      <c r="B86" s="27" t="s">
        <v>11</v>
      </c>
      <c r="C86" s="27" t="s">
        <v>18</v>
      </c>
      <c r="D86" s="27" t="s">
        <v>20</v>
      </c>
      <c r="E86" s="27" t="s">
        <v>13</v>
      </c>
      <c r="F86" s="13">
        <v>29.5</v>
      </c>
      <c r="G86" s="27" t="s">
        <v>96</v>
      </c>
      <c r="H86" s="27"/>
    </row>
    <row r="87" spans="1:10">
      <c r="A87" s="27" t="s">
        <v>40</v>
      </c>
      <c r="B87" s="27" t="s">
        <v>11</v>
      </c>
      <c r="C87" s="27" t="s">
        <v>18</v>
      </c>
      <c r="D87" s="27" t="s">
        <v>19</v>
      </c>
      <c r="E87" s="27" t="s">
        <v>14</v>
      </c>
      <c r="F87" s="13">
        <v>32.1</v>
      </c>
      <c r="G87" s="27" t="s">
        <v>96</v>
      </c>
      <c r="H87" s="27"/>
    </row>
    <row r="88" spans="1:10">
      <c r="A88" s="27" t="s">
        <v>40</v>
      </c>
      <c r="B88" s="27" t="s">
        <v>11</v>
      </c>
      <c r="C88" s="27" t="s">
        <v>18</v>
      </c>
      <c r="D88" s="27" t="s">
        <v>20</v>
      </c>
      <c r="E88" s="27" t="s">
        <v>14</v>
      </c>
      <c r="F88" s="28">
        <v>28.4</v>
      </c>
      <c r="G88" s="27" t="s">
        <v>96</v>
      </c>
      <c r="H88" s="27"/>
    </row>
    <row r="89" spans="1:10">
      <c r="A89" s="27" t="s">
        <v>40</v>
      </c>
      <c r="B89" s="27" t="s">
        <v>11</v>
      </c>
      <c r="C89" s="27" t="s">
        <v>18</v>
      </c>
      <c r="D89" s="27" t="s">
        <v>19</v>
      </c>
      <c r="E89" s="27" t="s">
        <v>15</v>
      </c>
      <c r="F89" s="13">
        <v>37.1</v>
      </c>
      <c r="G89" s="27" t="s">
        <v>96</v>
      </c>
      <c r="H89" s="27"/>
    </row>
    <row r="90" spans="1:10">
      <c r="A90" s="27" t="s">
        <v>40</v>
      </c>
      <c r="B90" s="27" t="s">
        <v>11</v>
      </c>
      <c r="C90" s="27" t="s">
        <v>18</v>
      </c>
      <c r="D90" s="27" t="s">
        <v>20</v>
      </c>
      <c r="E90" s="27" t="s">
        <v>15</v>
      </c>
      <c r="F90" s="28">
        <v>33.799999999999997</v>
      </c>
      <c r="G90" s="27" t="s">
        <v>96</v>
      </c>
      <c r="H90" s="27"/>
      <c r="J90" s="9"/>
    </row>
    <row r="91" spans="1:10">
      <c r="A91" s="27" t="s">
        <v>40</v>
      </c>
      <c r="B91" s="27" t="s">
        <v>11</v>
      </c>
      <c r="C91" s="27" t="s">
        <v>18</v>
      </c>
      <c r="D91" s="27" t="s">
        <v>19</v>
      </c>
      <c r="E91" s="27" t="s">
        <v>16</v>
      </c>
      <c r="F91" s="13">
        <v>38.5</v>
      </c>
      <c r="G91" s="27" t="s">
        <v>96</v>
      </c>
      <c r="H91" s="27"/>
      <c r="J91" s="9"/>
    </row>
    <row r="92" spans="1:10">
      <c r="A92" s="27" t="s">
        <v>40</v>
      </c>
      <c r="B92" s="27" t="s">
        <v>11</v>
      </c>
      <c r="C92" s="27" t="s">
        <v>18</v>
      </c>
      <c r="D92" s="27" t="s">
        <v>20</v>
      </c>
      <c r="E92" s="27" t="s">
        <v>16</v>
      </c>
      <c r="F92" s="28">
        <v>26</v>
      </c>
      <c r="G92" s="27" t="s">
        <v>96</v>
      </c>
      <c r="H92" s="27"/>
      <c r="J92" s="9"/>
    </row>
    <row r="93" spans="1:10">
      <c r="A93" s="27" t="s">
        <v>40</v>
      </c>
      <c r="B93" s="27" t="s">
        <v>11</v>
      </c>
      <c r="C93" s="27" t="s">
        <v>18</v>
      </c>
      <c r="D93" s="27" t="s">
        <v>19</v>
      </c>
      <c r="E93" s="27" t="s">
        <v>17</v>
      </c>
      <c r="F93" s="13">
        <v>22.3</v>
      </c>
      <c r="G93" s="27" t="s">
        <v>96</v>
      </c>
      <c r="H93" s="27"/>
      <c r="J93" s="9"/>
    </row>
    <row r="94" spans="1:10">
      <c r="A94" s="27" t="s">
        <v>40</v>
      </c>
      <c r="B94" s="27" t="s">
        <v>11</v>
      </c>
      <c r="C94" s="27" t="s">
        <v>18</v>
      </c>
      <c r="D94" s="27" t="s">
        <v>20</v>
      </c>
      <c r="E94" s="27" t="s">
        <v>17</v>
      </c>
      <c r="F94" s="28">
        <v>26.2</v>
      </c>
      <c r="G94" s="27" t="s">
        <v>96</v>
      </c>
      <c r="H94" s="27"/>
      <c r="J94" s="9"/>
    </row>
    <row r="95" spans="1:10">
      <c r="A95" s="27" t="s">
        <v>40</v>
      </c>
      <c r="B95" s="27" t="s">
        <v>11</v>
      </c>
      <c r="C95" s="27" t="s">
        <v>21</v>
      </c>
      <c r="D95" s="27" t="s">
        <v>22</v>
      </c>
      <c r="E95" s="27" t="s">
        <v>13</v>
      </c>
      <c r="F95" s="13">
        <v>27.8</v>
      </c>
      <c r="G95" s="27" t="s">
        <v>96</v>
      </c>
      <c r="H95" s="27">
        <v>1</v>
      </c>
      <c r="J95" s="9"/>
    </row>
    <row r="96" spans="1:10">
      <c r="A96" s="27" t="s">
        <v>40</v>
      </c>
      <c r="B96" s="27" t="s">
        <v>11</v>
      </c>
      <c r="C96" s="27" t="s">
        <v>21</v>
      </c>
      <c r="D96" s="27" t="s">
        <v>23</v>
      </c>
      <c r="E96" s="27" t="s">
        <v>13</v>
      </c>
      <c r="F96" s="13">
        <v>32.1</v>
      </c>
      <c r="G96" s="27" t="s">
        <v>96</v>
      </c>
      <c r="H96" s="27"/>
    </row>
    <row r="97" spans="1:10">
      <c r="A97" s="27" t="s">
        <v>40</v>
      </c>
      <c r="B97" s="27" t="s">
        <v>11</v>
      </c>
      <c r="C97" s="27" t="s">
        <v>21</v>
      </c>
      <c r="D97" s="27" t="s">
        <v>22</v>
      </c>
      <c r="E97" s="27" t="s">
        <v>14</v>
      </c>
      <c r="F97" s="13">
        <v>17.600000000000001</v>
      </c>
      <c r="G97" s="27" t="s">
        <v>96</v>
      </c>
      <c r="H97" s="27">
        <v>1</v>
      </c>
    </row>
    <row r="98" spans="1:10">
      <c r="A98" s="27" t="s">
        <v>40</v>
      </c>
      <c r="B98" s="27" t="s">
        <v>11</v>
      </c>
      <c r="C98" s="27" t="s">
        <v>21</v>
      </c>
      <c r="D98" s="27" t="s">
        <v>23</v>
      </c>
      <c r="E98" s="27" t="s">
        <v>14</v>
      </c>
      <c r="F98" s="28">
        <v>30.6</v>
      </c>
      <c r="G98" s="27" t="s">
        <v>96</v>
      </c>
      <c r="H98" s="27"/>
    </row>
    <row r="99" spans="1:10">
      <c r="A99" s="27" t="s">
        <v>40</v>
      </c>
      <c r="B99" s="27" t="s">
        <v>11</v>
      </c>
      <c r="C99" s="27" t="s">
        <v>21</v>
      </c>
      <c r="D99" s="27" t="s">
        <v>22</v>
      </c>
      <c r="E99" s="27" t="s">
        <v>15</v>
      </c>
      <c r="F99" s="13">
        <v>36.1</v>
      </c>
      <c r="G99" s="27" t="s">
        <v>96</v>
      </c>
      <c r="H99" s="27">
        <v>1</v>
      </c>
    </row>
    <row r="100" spans="1:10">
      <c r="A100" s="27" t="s">
        <v>40</v>
      </c>
      <c r="B100" s="27" t="s">
        <v>11</v>
      </c>
      <c r="C100" s="27" t="s">
        <v>21</v>
      </c>
      <c r="D100" s="27" t="s">
        <v>23</v>
      </c>
      <c r="E100" s="27" t="s">
        <v>15</v>
      </c>
      <c r="F100" s="28">
        <v>35.4</v>
      </c>
      <c r="G100" s="27" t="s">
        <v>96</v>
      </c>
      <c r="H100" s="27"/>
      <c r="J100" s="9"/>
    </row>
    <row r="101" spans="1:10">
      <c r="A101" s="27" t="s">
        <v>40</v>
      </c>
      <c r="B101" s="27" t="s">
        <v>11</v>
      </c>
      <c r="C101" s="27" t="s">
        <v>21</v>
      </c>
      <c r="D101" s="27" t="s">
        <v>22</v>
      </c>
      <c r="E101" s="27" t="s">
        <v>16</v>
      </c>
      <c r="F101" s="13">
        <v>72.8</v>
      </c>
      <c r="G101" s="27" t="s">
        <v>96</v>
      </c>
      <c r="H101" s="27"/>
      <c r="J101" s="9"/>
    </row>
    <row r="102" spans="1:10">
      <c r="A102" s="27" t="s">
        <v>40</v>
      </c>
      <c r="B102" s="27" t="s">
        <v>11</v>
      </c>
      <c r="C102" s="27" t="s">
        <v>21</v>
      </c>
      <c r="D102" s="27" t="s">
        <v>23</v>
      </c>
      <c r="E102" s="27" t="s">
        <v>16</v>
      </c>
      <c r="F102" s="28">
        <v>31.6</v>
      </c>
      <c r="G102" s="27" t="s">
        <v>96</v>
      </c>
      <c r="H102" s="27"/>
      <c r="J102" s="9"/>
    </row>
    <row r="103" spans="1:10">
      <c r="A103" s="27" t="s">
        <v>40</v>
      </c>
      <c r="B103" s="27" t="s">
        <v>11</v>
      </c>
      <c r="C103" s="27" t="s">
        <v>21</v>
      </c>
      <c r="D103" s="27" t="s">
        <v>22</v>
      </c>
      <c r="E103" s="27" t="s">
        <v>17</v>
      </c>
      <c r="F103" s="13" t="s">
        <v>24</v>
      </c>
      <c r="G103" s="27" t="s">
        <v>96</v>
      </c>
      <c r="H103" s="27"/>
      <c r="J103" s="8"/>
    </row>
    <row r="104" spans="1:10">
      <c r="A104" s="27" t="s">
        <v>40</v>
      </c>
      <c r="B104" s="27" t="s">
        <v>11</v>
      </c>
      <c r="C104" s="27" t="s">
        <v>21</v>
      </c>
      <c r="D104" s="27" t="s">
        <v>23</v>
      </c>
      <c r="E104" s="27" t="s">
        <v>17</v>
      </c>
      <c r="F104" s="28">
        <v>24.5</v>
      </c>
      <c r="G104" s="27" t="s">
        <v>96</v>
      </c>
      <c r="H104" s="27"/>
      <c r="J104" s="9"/>
    </row>
    <row r="105" spans="1:10">
      <c r="A105" s="27" t="s">
        <v>40</v>
      </c>
      <c r="B105" s="27" t="s">
        <v>11</v>
      </c>
      <c r="C105" s="27" t="s">
        <v>25</v>
      </c>
      <c r="D105" s="27" t="s">
        <v>26</v>
      </c>
      <c r="E105" s="27" t="s">
        <v>13</v>
      </c>
      <c r="F105" s="13">
        <v>31.8</v>
      </c>
      <c r="G105" s="27" t="s">
        <v>96</v>
      </c>
      <c r="H105" s="27"/>
      <c r="J105" s="9"/>
    </row>
    <row r="106" spans="1:10">
      <c r="A106" s="27" t="s">
        <v>40</v>
      </c>
      <c r="B106" s="27" t="s">
        <v>11</v>
      </c>
      <c r="C106" s="27" t="s">
        <v>25</v>
      </c>
      <c r="D106" s="27" t="s">
        <v>27</v>
      </c>
      <c r="E106" s="27" t="s">
        <v>13</v>
      </c>
      <c r="F106" s="13">
        <v>32.6</v>
      </c>
      <c r="G106" s="27" t="s">
        <v>96</v>
      </c>
      <c r="H106" s="27"/>
    </row>
    <row r="107" spans="1:10">
      <c r="A107" s="27" t="s">
        <v>40</v>
      </c>
      <c r="B107" s="27" t="s">
        <v>11</v>
      </c>
      <c r="C107" s="27" t="s">
        <v>25</v>
      </c>
      <c r="D107" s="27" t="s">
        <v>26</v>
      </c>
      <c r="E107" s="27" t="s">
        <v>14</v>
      </c>
      <c r="F107" s="13">
        <v>28</v>
      </c>
      <c r="G107" s="27" t="s">
        <v>96</v>
      </c>
      <c r="H107" s="27"/>
    </row>
    <row r="108" spans="1:10">
      <c r="A108" s="27" t="s">
        <v>40</v>
      </c>
      <c r="B108" s="27" t="s">
        <v>11</v>
      </c>
      <c r="C108" s="27" t="s">
        <v>25</v>
      </c>
      <c r="D108" s="27" t="s">
        <v>27</v>
      </c>
      <c r="E108" s="27" t="s">
        <v>14</v>
      </c>
      <c r="F108" s="28">
        <v>35.9</v>
      </c>
      <c r="G108" s="27" t="s">
        <v>96</v>
      </c>
      <c r="H108" s="27"/>
    </row>
    <row r="109" spans="1:10">
      <c r="A109" s="27" t="s">
        <v>40</v>
      </c>
      <c r="B109" s="27" t="s">
        <v>11</v>
      </c>
      <c r="C109" s="27" t="s">
        <v>25</v>
      </c>
      <c r="D109" s="27" t="s">
        <v>26</v>
      </c>
      <c r="E109" s="27" t="s">
        <v>15</v>
      </c>
      <c r="F109" s="13">
        <v>35.299999999999997</v>
      </c>
      <c r="G109" s="27" t="s">
        <v>96</v>
      </c>
      <c r="H109" s="27"/>
    </row>
    <row r="110" spans="1:10">
      <c r="A110" s="27" t="s">
        <v>40</v>
      </c>
      <c r="B110" s="27" t="s">
        <v>11</v>
      </c>
      <c r="C110" s="27" t="s">
        <v>25</v>
      </c>
      <c r="D110" s="27" t="s">
        <v>27</v>
      </c>
      <c r="E110" s="27" t="s">
        <v>15</v>
      </c>
      <c r="F110" s="28">
        <v>35.6</v>
      </c>
      <c r="G110" s="27" t="s">
        <v>96</v>
      </c>
      <c r="H110" s="27"/>
      <c r="J110" s="9"/>
    </row>
    <row r="111" spans="1:10">
      <c r="A111" s="27" t="s">
        <v>40</v>
      </c>
      <c r="B111" s="27" t="s">
        <v>11</v>
      </c>
      <c r="C111" s="27" t="s">
        <v>25</v>
      </c>
      <c r="D111" s="27" t="s">
        <v>26</v>
      </c>
      <c r="E111" s="27" t="s">
        <v>16</v>
      </c>
      <c r="F111" s="13">
        <v>34.9</v>
      </c>
      <c r="G111" s="27" t="s">
        <v>96</v>
      </c>
      <c r="H111" s="27"/>
      <c r="J111" s="9"/>
    </row>
    <row r="112" spans="1:10">
      <c r="A112" s="27" t="s">
        <v>40</v>
      </c>
      <c r="B112" s="27" t="s">
        <v>11</v>
      </c>
      <c r="C112" s="27" t="s">
        <v>25</v>
      </c>
      <c r="D112" s="27" t="s">
        <v>27</v>
      </c>
      <c r="E112" s="27" t="s">
        <v>16</v>
      </c>
      <c r="F112" s="28">
        <v>28</v>
      </c>
      <c r="G112" s="27" t="s">
        <v>96</v>
      </c>
      <c r="H112" s="27"/>
      <c r="J112" s="9"/>
    </row>
    <row r="113" spans="1:10">
      <c r="A113" s="27" t="s">
        <v>40</v>
      </c>
      <c r="B113" s="27" t="s">
        <v>11</v>
      </c>
      <c r="C113" s="27" t="s">
        <v>25</v>
      </c>
      <c r="D113" s="27" t="s">
        <v>26</v>
      </c>
      <c r="E113" s="27" t="s">
        <v>17</v>
      </c>
      <c r="F113" s="13">
        <v>25.7</v>
      </c>
      <c r="G113" s="27" t="s">
        <v>96</v>
      </c>
      <c r="H113" s="27"/>
      <c r="J113" s="9"/>
    </row>
    <row r="114" spans="1:10">
      <c r="A114" s="27" t="s">
        <v>40</v>
      </c>
      <c r="B114" s="27" t="s">
        <v>11</v>
      </c>
      <c r="C114" s="27" t="s">
        <v>25</v>
      </c>
      <c r="D114" s="27" t="s">
        <v>27</v>
      </c>
      <c r="E114" s="27" t="s">
        <v>17</v>
      </c>
      <c r="F114" s="28">
        <v>22</v>
      </c>
      <c r="G114" s="27" t="s">
        <v>96</v>
      </c>
      <c r="H114" s="27"/>
      <c r="J114" s="9"/>
    </row>
    <row r="115" spans="1:10">
      <c r="A115" s="27" t="s">
        <v>40</v>
      </c>
      <c r="B115" s="27" t="s">
        <v>11</v>
      </c>
      <c r="C115" s="27" t="s">
        <v>28</v>
      </c>
      <c r="D115" s="13" t="s">
        <v>94</v>
      </c>
      <c r="E115" s="27" t="s">
        <v>13</v>
      </c>
      <c r="F115" s="13">
        <v>36.9</v>
      </c>
      <c r="G115" s="27" t="s">
        <v>96</v>
      </c>
      <c r="H115" s="27"/>
      <c r="J115" s="9"/>
    </row>
    <row r="116" spans="1:10">
      <c r="A116" s="27" t="s">
        <v>40</v>
      </c>
      <c r="B116" s="27" t="s">
        <v>11</v>
      </c>
      <c r="C116" s="27" t="s">
        <v>28</v>
      </c>
      <c r="D116" s="13" t="s">
        <v>95</v>
      </c>
      <c r="E116" s="27" t="s">
        <v>13</v>
      </c>
      <c r="F116" s="13">
        <v>30.2</v>
      </c>
      <c r="G116" s="27" t="s">
        <v>96</v>
      </c>
      <c r="H116" s="27"/>
    </row>
    <row r="117" spans="1:10">
      <c r="A117" s="27" t="s">
        <v>40</v>
      </c>
      <c r="B117" s="27" t="s">
        <v>11</v>
      </c>
      <c r="C117" s="27" t="s">
        <v>28</v>
      </c>
      <c r="D117" s="13" t="s">
        <v>94</v>
      </c>
      <c r="E117" s="27" t="s">
        <v>14</v>
      </c>
      <c r="F117" s="13">
        <v>32.799999999999997</v>
      </c>
      <c r="G117" s="27" t="s">
        <v>96</v>
      </c>
      <c r="H117" s="27"/>
    </row>
    <row r="118" spans="1:10">
      <c r="A118" s="27" t="s">
        <v>40</v>
      </c>
      <c r="B118" s="27" t="s">
        <v>11</v>
      </c>
      <c r="C118" s="27" t="s">
        <v>28</v>
      </c>
      <c r="D118" s="13" t="s">
        <v>95</v>
      </c>
      <c r="E118" s="27" t="s">
        <v>14</v>
      </c>
      <c r="F118" s="28">
        <v>29.6</v>
      </c>
      <c r="G118" s="27" t="s">
        <v>96</v>
      </c>
      <c r="H118" s="27"/>
    </row>
    <row r="119" spans="1:10">
      <c r="A119" s="27" t="s">
        <v>40</v>
      </c>
      <c r="B119" s="27" t="s">
        <v>11</v>
      </c>
      <c r="C119" s="27" t="s">
        <v>28</v>
      </c>
      <c r="D119" s="13" t="s">
        <v>94</v>
      </c>
      <c r="E119" s="27" t="s">
        <v>15</v>
      </c>
      <c r="F119" s="13">
        <v>51.4</v>
      </c>
      <c r="G119" s="27" t="s">
        <v>96</v>
      </c>
      <c r="H119" s="27"/>
    </row>
    <row r="120" spans="1:10">
      <c r="A120" s="27" t="s">
        <v>40</v>
      </c>
      <c r="B120" s="27" t="s">
        <v>11</v>
      </c>
      <c r="C120" s="27" t="s">
        <v>28</v>
      </c>
      <c r="D120" s="13" t="s">
        <v>95</v>
      </c>
      <c r="E120" s="27" t="s">
        <v>15</v>
      </c>
      <c r="F120" s="28">
        <v>31.7</v>
      </c>
      <c r="G120" s="27" t="s">
        <v>96</v>
      </c>
      <c r="H120" s="27"/>
      <c r="J120" s="9"/>
    </row>
    <row r="121" spans="1:10">
      <c r="A121" s="27" t="s">
        <v>40</v>
      </c>
      <c r="B121" s="27" t="s">
        <v>11</v>
      </c>
      <c r="C121" s="27" t="s">
        <v>28</v>
      </c>
      <c r="D121" s="13" t="s">
        <v>94</v>
      </c>
      <c r="E121" s="27" t="s">
        <v>16</v>
      </c>
      <c r="F121" s="13">
        <v>35</v>
      </c>
      <c r="G121" s="27" t="s">
        <v>96</v>
      </c>
      <c r="H121" s="27"/>
      <c r="J121" s="9"/>
    </row>
    <row r="122" spans="1:10">
      <c r="A122" s="27" t="s">
        <v>40</v>
      </c>
      <c r="B122" s="27" t="s">
        <v>11</v>
      </c>
      <c r="C122" s="27" t="s">
        <v>28</v>
      </c>
      <c r="D122" s="13" t="s">
        <v>95</v>
      </c>
      <c r="E122" s="27" t="s">
        <v>16</v>
      </c>
      <c r="F122" s="28">
        <v>29.7</v>
      </c>
      <c r="G122" s="27" t="s">
        <v>96</v>
      </c>
      <c r="H122" s="27"/>
      <c r="J122" s="9"/>
    </row>
    <row r="123" spans="1:10">
      <c r="A123" s="27" t="s">
        <v>40</v>
      </c>
      <c r="B123" s="27" t="s">
        <v>11</v>
      </c>
      <c r="C123" s="27" t="s">
        <v>28</v>
      </c>
      <c r="D123" s="13" t="s">
        <v>94</v>
      </c>
      <c r="E123" s="27" t="s">
        <v>17</v>
      </c>
      <c r="F123" s="13">
        <v>25.3</v>
      </c>
      <c r="G123" s="27" t="s">
        <v>96</v>
      </c>
      <c r="H123" s="27"/>
      <c r="J123" s="9"/>
    </row>
    <row r="124" spans="1:10">
      <c r="A124" s="27" t="s">
        <v>40</v>
      </c>
      <c r="B124" s="27" t="s">
        <v>11</v>
      </c>
      <c r="C124" s="27" t="s">
        <v>28</v>
      </c>
      <c r="D124" s="13" t="s">
        <v>95</v>
      </c>
      <c r="E124" s="27" t="s">
        <v>17</v>
      </c>
      <c r="F124" s="28">
        <v>22.5</v>
      </c>
      <c r="G124" s="27" t="s">
        <v>96</v>
      </c>
      <c r="H124" s="27"/>
      <c r="J124" s="9"/>
    </row>
    <row r="125" spans="1:10">
      <c r="A125" s="27" t="s">
        <v>40</v>
      </c>
      <c r="B125" s="27" t="s">
        <v>11</v>
      </c>
      <c r="C125" s="27" t="s">
        <v>31</v>
      </c>
      <c r="D125" s="27" t="s">
        <v>32</v>
      </c>
      <c r="E125" s="27" t="s">
        <v>13</v>
      </c>
      <c r="F125" s="13">
        <v>34.5</v>
      </c>
      <c r="G125" s="27" t="s">
        <v>96</v>
      </c>
      <c r="H125" s="27"/>
      <c r="J125" s="9"/>
    </row>
    <row r="126" spans="1:10">
      <c r="A126" s="27" t="s">
        <v>40</v>
      </c>
      <c r="B126" s="27" t="s">
        <v>11</v>
      </c>
      <c r="C126" s="27" t="s">
        <v>31</v>
      </c>
      <c r="D126" s="27" t="s">
        <v>33</v>
      </c>
      <c r="E126" s="27" t="s">
        <v>13</v>
      </c>
      <c r="F126" s="13">
        <v>31.1</v>
      </c>
      <c r="G126" s="27" t="s">
        <v>96</v>
      </c>
      <c r="H126" s="27"/>
    </row>
    <row r="127" spans="1:10">
      <c r="A127" s="27" t="s">
        <v>40</v>
      </c>
      <c r="B127" s="27" t="s">
        <v>11</v>
      </c>
      <c r="C127" s="27" t="s">
        <v>31</v>
      </c>
      <c r="D127" s="27" t="s">
        <v>32</v>
      </c>
      <c r="E127" s="27" t="s">
        <v>14</v>
      </c>
      <c r="F127" s="13">
        <v>29.3</v>
      </c>
      <c r="G127" s="27" t="s">
        <v>96</v>
      </c>
      <c r="H127" s="27"/>
    </row>
    <row r="128" spans="1:10">
      <c r="A128" s="27" t="s">
        <v>40</v>
      </c>
      <c r="B128" s="27" t="s">
        <v>11</v>
      </c>
      <c r="C128" s="27" t="s">
        <v>31</v>
      </c>
      <c r="D128" s="27" t="s">
        <v>33</v>
      </c>
      <c r="E128" s="27" t="s">
        <v>14</v>
      </c>
      <c r="F128" s="28">
        <v>30.8</v>
      </c>
      <c r="G128" s="27" t="s">
        <v>96</v>
      </c>
      <c r="H128" s="27"/>
    </row>
    <row r="129" spans="1:10">
      <c r="A129" s="27" t="s">
        <v>40</v>
      </c>
      <c r="B129" s="27" t="s">
        <v>11</v>
      </c>
      <c r="C129" s="27" t="s">
        <v>31</v>
      </c>
      <c r="D129" s="27" t="s">
        <v>32</v>
      </c>
      <c r="E129" s="27" t="s">
        <v>15</v>
      </c>
      <c r="F129" s="13">
        <v>54.2</v>
      </c>
      <c r="G129" s="27" t="s">
        <v>96</v>
      </c>
      <c r="H129" s="27"/>
    </row>
    <row r="130" spans="1:10">
      <c r="A130" s="27" t="s">
        <v>40</v>
      </c>
      <c r="B130" s="27" t="s">
        <v>11</v>
      </c>
      <c r="C130" s="27" t="s">
        <v>31</v>
      </c>
      <c r="D130" s="27" t="s">
        <v>33</v>
      </c>
      <c r="E130" s="27" t="s">
        <v>15</v>
      </c>
      <c r="F130" s="28">
        <v>31.4</v>
      </c>
      <c r="G130" s="27" t="s">
        <v>96</v>
      </c>
      <c r="H130" s="27"/>
      <c r="J130" s="9"/>
    </row>
    <row r="131" spans="1:10">
      <c r="A131" s="27" t="s">
        <v>40</v>
      </c>
      <c r="B131" s="27" t="s">
        <v>11</v>
      </c>
      <c r="C131" s="27" t="s">
        <v>31</v>
      </c>
      <c r="D131" s="27" t="s">
        <v>32</v>
      </c>
      <c r="E131" s="27" t="s">
        <v>16</v>
      </c>
      <c r="F131" s="13">
        <v>32.9</v>
      </c>
      <c r="G131" s="27" t="s">
        <v>96</v>
      </c>
      <c r="H131" s="27"/>
      <c r="J131" s="9"/>
    </row>
    <row r="132" spans="1:10">
      <c r="A132" s="27" t="s">
        <v>40</v>
      </c>
      <c r="B132" s="27" t="s">
        <v>11</v>
      </c>
      <c r="C132" s="27" t="s">
        <v>31</v>
      </c>
      <c r="D132" s="27" t="s">
        <v>33</v>
      </c>
      <c r="E132" s="27" t="s">
        <v>16</v>
      </c>
      <c r="F132" s="28">
        <v>31.4</v>
      </c>
      <c r="G132" s="27" t="s">
        <v>96</v>
      </c>
      <c r="H132" s="27"/>
      <c r="J132" s="9"/>
    </row>
    <row r="133" spans="1:10">
      <c r="A133" s="27" t="s">
        <v>40</v>
      </c>
      <c r="B133" s="27" t="s">
        <v>11</v>
      </c>
      <c r="C133" s="27" t="s">
        <v>31</v>
      </c>
      <c r="D133" s="27" t="s">
        <v>32</v>
      </c>
      <c r="E133" s="27" t="s">
        <v>17</v>
      </c>
      <c r="F133" s="13">
        <v>24.1</v>
      </c>
      <c r="G133" s="27" t="s">
        <v>96</v>
      </c>
      <c r="H133" s="27"/>
      <c r="J133" s="9"/>
    </row>
    <row r="134" spans="1:10">
      <c r="A134" s="27" t="s">
        <v>40</v>
      </c>
      <c r="B134" s="27" t="s">
        <v>11</v>
      </c>
      <c r="C134" s="27" t="s">
        <v>31</v>
      </c>
      <c r="D134" s="27" t="s">
        <v>33</v>
      </c>
      <c r="E134" s="27" t="s">
        <v>17</v>
      </c>
      <c r="F134" s="28">
        <v>26.7</v>
      </c>
      <c r="G134" s="27" t="s">
        <v>96</v>
      </c>
      <c r="H134" s="27"/>
      <c r="J134" s="9"/>
    </row>
    <row r="135" spans="1:10">
      <c r="A135" s="27" t="s">
        <v>40</v>
      </c>
      <c r="B135" s="27" t="s">
        <v>11</v>
      </c>
      <c r="C135" s="27" t="s">
        <v>34</v>
      </c>
      <c r="D135" s="27" t="s">
        <v>35</v>
      </c>
      <c r="E135" s="27" t="s">
        <v>13</v>
      </c>
      <c r="F135" s="13">
        <v>24.4</v>
      </c>
      <c r="G135" s="27" t="s">
        <v>96</v>
      </c>
      <c r="H135" s="27"/>
      <c r="J135" s="9"/>
    </row>
    <row r="136" spans="1:10">
      <c r="A136" s="27" t="s">
        <v>40</v>
      </c>
      <c r="B136" s="27" t="s">
        <v>11</v>
      </c>
      <c r="C136" s="27" t="s">
        <v>34</v>
      </c>
      <c r="D136" s="27" t="s">
        <v>36</v>
      </c>
      <c r="E136" s="27" t="s">
        <v>13</v>
      </c>
      <c r="F136" s="13">
        <v>38.6</v>
      </c>
      <c r="G136" s="27" t="s">
        <v>96</v>
      </c>
      <c r="H136" s="27"/>
    </row>
    <row r="137" spans="1:10">
      <c r="A137" s="27" t="s">
        <v>40</v>
      </c>
      <c r="B137" s="27" t="s">
        <v>11</v>
      </c>
      <c r="C137" s="27" t="s">
        <v>34</v>
      </c>
      <c r="D137" s="27" t="s">
        <v>35</v>
      </c>
      <c r="E137" s="27" t="s">
        <v>14</v>
      </c>
      <c r="F137" s="13">
        <v>22.3</v>
      </c>
      <c r="G137" s="27" t="s">
        <v>96</v>
      </c>
      <c r="H137" s="27"/>
    </row>
    <row r="138" spans="1:10">
      <c r="A138" s="27" t="s">
        <v>40</v>
      </c>
      <c r="B138" s="27" t="s">
        <v>11</v>
      </c>
      <c r="C138" s="27" t="s">
        <v>34</v>
      </c>
      <c r="D138" s="27" t="s">
        <v>36</v>
      </c>
      <c r="E138" s="27" t="s">
        <v>14</v>
      </c>
      <c r="F138" s="28">
        <v>35.9</v>
      </c>
      <c r="G138" s="27" t="s">
        <v>96</v>
      </c>
      <c r="H138" s="27"/>
    </row>
    <row r="139" spans="1:10">
      <c r="A139" s="27" t="s">
        <v>40</v>
      </c>
      <c r="B139" s="27" t="s">
        <v>11</v>
      </c>
      <c r="C139" s="27" t="s">
        <v>34</v>
      </c>
      <c r="D139" s="27" t="s">
        <v>35</v>
      </c>
      <c r="E139" s="27" t="s">
        <v>15</v>
      </c>
      <c r="F139" s="13">
        <v>25.1</v>
      </c>
      <c r="G139" s="27" t="s">
        <v>96</v>
      </c>
      <c r="H139" s="27"/>
    </row>
    <row r="140" spans="1:10">
      <c r="A140" s="27" t="s">
        <v>40</v>
      </c>
      <c r="B140" s="27" t="s">
        <v>11</v>
      </c>
      <c r="C140" s="27" t="s">
        <v>34</v>
      </c>
      <c r="D140" s="27" t="s">
        <v>36</v>
      </c>
      <c r="E140" s="27" t="s">
        <v>15</v>
      </c>
      <c r="F140" s="28">
        <v>45.7</v>
      </c>
      <c r="G140" s="27" t="s">
        <v>96</v>
      </c>
      <c r="H140" s="27"/>
      <c r="J140" s="9"/>
    </row>
    <row r="141" spans="1:10">
      <c r="A141" s="27" t="s">
        <v>40</v>
      </c>
      <c r="B141" s="27" t="s">
        <v>11</v>
      </c>
      <c r="C141" s="27" t="s">
        <v>34</v>
      </c>
      <c r="D141" s="27" t="s">
        <v>35</v>
      </c>
      <c r="E141" s="27" t="s">
        <v>16</v>
      </c>
      <c r="F141" s="13">
        <v>25.9</v>
      </c>
      <c r="G141" s="27" t="s">
        <v>96</v>
      </c>
      <c r="H141" s="27"/>
      <c r="J141" s="9"/>
    </row>
    <row r="142" spans="1:10">
      <c r="A142" s="27" t="s">
        <v>40</v>
      </c>
      <c r="B142" s="27" t="s">
        <v>11</v>
      </c>
      <c r="C142" s="27" t="s">
        <v>34</v>
      </c>
      <c r="D142" s="27" t="s">
        <v>36</v>
      </c>
      <c r="E142" s="27" t="s">
        <v>16</v>
      </c>
      <c r="F142" s="28">
        <v>37.799999999999997</v>
      </c>
      <c r="G142" s="27" t="s">
        <v>96</v>
      </c>
      <c r="H142" s="27"/>
      <c r="J142" s="9"/>
    </row>
    <row r="143" spans="1:10">
      <c r="A143" s="27" t="s">
        <v>40</v>
      </c>
      <c r="B143" s="27" t="s">
        <v>11</v>
      </c>
      <c r="C143" s="27" t="s">
        <v>34</v>
      </c>
      <c r="D143" s="27" t="s">
        <v>35</v>
      </c>
      <c r="E143" s="27" t="s">
        <v>17</v>
      </c>
      <c r="F143" s="13">
        <v>24.9</v>
      </c>
      <c r="G143" s="27" t="s">
        <v>96</v>
      </c>
      <c r="H143" s="27"/>
      <c r="J143" s="9"/>
    </row>
    <row r="144" spans="1:10">
      <c r="A144" s="27" t="s">
        <v>40</v>
      </c>
      <c r="B144" s="27" t="s">
        <v>11</v>
      </c>
      <c r="C144" s="27" t="s">
        <v>34</v>
      </c>
      <c r="D144" s="27" t="s">
        <v>36</v>
      </c>
      <c r="E144" s="27" t="s">
        <v>17</v>
      </c>
      <c r="F144" s="28">
        <v>24.3</v>
      </c>
      <c r="G144" s="27" t="s">
        <v>96</v>
      </c>
      <c r="H144" s="27"/>
      <c r="J144" s="9"/>
    </row>
    <row r="145" spans="1:10">
      <c r="A145" s="27" t="s">
        <v>40</v>
      </c>
      <c r="B145" s="27" t="s">
        <v>11</v>
      </c>
      <c r="C145" s="27" t="s">
        <v>37</v>
      </c>
      <c r="D145" s="27" t="s">
        <v>38</v>
      </c>
      <c r="E145" s="27" t="s">
        <v>13</v>
      </c>
      <c r="F145" s="13">
        <v>24.3</v>
      </c>
      <c r="G145" s="27" t="s">
        <v>96</v>
      </c>
      <c r="H145" s="27"/>
      <c r="J145" s="9"/>
    </row>
    <row r="146" spans="1:10">
      <c r="A146" s="27" t="s">
        <v>40</v>
      </c>
      <c r="B146" s="27" t="s">
        <v>11</v>
      </c>
      <c r="C146" s="27" t="s">
        <v>37</v>
      </c>
      <c r="D146" s="27" t="s">
        <v>39</v>
      </c>
      <c r="E146" s="27" t="s">
        <v>13</v>
      </c>
      <c r="F146" s="13">
        <v>43.5</v>
      </c>
      <c r="G146" s="27" t="s">
        <v>96</v>
      </c>
      <c r="H146" s="27"/>
    </row>
    <row r="147" spans="1:10">
      <c r="A147" s="27" t="s">
        <v>40</v>
      </c>
      <c r="B147" s="27" t="s">
        <v>11</v>
      </c>
      <c r="C147" s="27" t="s">
        <v>37</v>
      </c>
      <c r="D147" s="27" t="s">
        <v>38</v>
      </c>
      <c r="E147" s="27" t="s">
        <v>14</v>
      </c>
      <c r="F147" s="13">
        <v>24.2</v>
      </c>
      <c r="G147" s="27" t="s">
        <v>96</v>
      </c>
      <c r="H147" s="27"/>
    </row>
    <row r="148" spans="1:10">
      <c r="A148" s="27" t="s">
        <v>40</v>
      </c>
      <c r="B148" s="27" t="s">
        <v>11</v>
      </c>
      <c r="C148" s="27" t="s">
        <v>37</v>
      </c>
      <c r="D148" s="27" t="s">
        <v>39</v>
      </c>
      <c r="E148" s="27" t="s">
        <v>14</v>
      </c>
      <c r="F148" s="28">
        <v>43.7</v>
      </c>
      <c r="G148" s="27" t="s">
        <v>96</v>
      </c>
      <c r="H148" s="27"/>
    </row>
    <row r="149" spans="1:10">
      <c r="A149" s="27" t="s">
        <v>40</v>
      </c>
      <c r="B149" s="27" t="s">
        <v>11</v>
      </c>
      <c r="C149" s="27" t="s">
        <v>37</v>
      </c>
      <c r="D149" s="27" t="s">
        <v>38</v>
      </c>
      <c r="E149" s="27" t="s">
        <v>15</v>
      </c>
      <c r="F149" s="13">
        <v>25.4</v>
      </c>
      <c r="G149" s="27" t="s">
        <v>96</v>
      </c>
      <c r="H149" s="27"/>
    </row>
    <row r="150" spans="1:10">
      <c r="A150" s="27" t="s">
        <v>40</v>
      </c>
      <c r="B150" s="27" t="s">
        <v>11</v>
      </c>
      <c r="C150" s="27" t="s">
        <v>37</v>
      </c>
      <c r="D150" s="27" t="s">
        <v>39</v>
      </c>
      <c r="E150" s="27" t="s">
        <v>15</v>
      </c>
      <c r="F150" s="28">
        <v>49.2</v>
      </c>
      <c r="G150" s="27" t="s">
        <v>96</v>
      </c>
      <c r="H150" s="27"/>
      <c r="J150" s="9"/>
    </row>
    <row r="151" spans="1:10">
      <c r="A151" s="27" t="s">
        <v>40</v>
      </c>
      <c r="B151" s="27" t="s">
        <v>11</v>
      </c>
      <c r="C151" s="27" t="s">
        <v>37</v>
      </c>
      <c r="D151" s="27" t="s">
        <v>38</v>
      </c>
      <c r="E151" s="27" t="s">
        <v>16</v>
      </c>
      <c r="F151" s="13">
        <v>24.4</v>
      </c>
      <c r="G151" s="27" t="s">
        <v>96</v>
      </c>
      <c r="H151" s="27"/>
      <c r="J151" s="9"/>
    </row>
    <row r="152" spans="1:10">
      <c r="A152" s="27" t="s">
        <v>40</v>
      </c>
      <c r="B152" s="27" t="s">
        <v>11</v>
      </c>
      <c r="C152" s="27" t="s">
        <v>37</v>
      </c>
      <c r="D152" s="27" t="s">
        <v>39</v>
      </c>
      <c r="E152" s="27" t="s">
        <v>16</v>
      </c>
      <c r="F152" s="28">
        <v>39.4</v>
      </c>
      <c r="G152" s="27" t="s">
        <v>96</v>
      </c>
      <c r="H152" s="27"/>
      <c r="J152" s="9"/>
    </row>
    <row r="153" spans="1:10">
      <c r="A153" s="27" t="s">
        <v>40</v>
      </c>
      <c r="B153" s="27" t="s">
        <v>11</v>
      </c>
      <c r="C153" s="27" t="s">
        <v>37</v>
      </c>
      <c r="D153" s="27" t="s">
        <v>38</v>
      </c>
      <c r="E153" s="27" t="s">
        <v>17</v>
      </c>
      <c r="F153" s="13">
        <v>19.5</v>
      </c>
      <c r="G153" s="27" t="s">
        <v>96</v>
      </c>
      <c r="H153" s="27"/>
      <c r="J153" s="9"/>
    </row>
    <row r="154" spans="1:10">
      <c r="A154" s="31" t="s">
        <v>40</v>
      </c>
      <c r="B154" s="31" t="s">
        <v>11</v>
      </c>
      <c r="C154" s="31" t="s">
        <v>37</v>
      </c>
      <c r="D154" s="31" t="s">
        <v>39</v>
      </c>
      <c r="E154" s="31" t="s">
        <v>17</v>
      </c>
      <c r="F154" s="32">
        <v>30.9</v>
      </c>
      <c r="G154" s="31" t="s">
        <v>96</v>
      </c>
      <c r="H154" s="31"/>
      <c r="J154" s="9"/>
    </row>
  </sheetData>
  <mergeCells count="2">
    <mergeCell ref="A1:D1"/>
    <mergeCell ref="A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9e0b66-796d-46db-bfe9-ba6ca705591d"/>
    <AIHW_PPR_UpdatePending xmlns="6b9e0b66-796d-46db-bfe9-ba6ca705591d">false</AIHW_PPR_UpdatePending>
    <AIHW_PPR_UpdateLog xmlns="6b9e0b66-796d-46db-bfe9-ba6ca70559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6266FE74E45A954BB814793B76DC4D36" ma:contentTypeVersion="1" ma:contentTypeDescription="Create a new authoring document." ma:contentTypeScope="" ma:versionID="f6ffb8e319aedf2359996c52d93a65d6">
  <xsd:schema xmlns:xsd="http://www.w3.org/2001/XMLSchema" xmlns:xs="http://www.w3.org/2001/XMLSchema" xmlns:p="http://schemas.microsoft.com/office/2006/metadata/properties" xmlns:ns2="6b9e0b66-796d-46db-bfe9-ba6ca705591d" targetNamespace="http://schemas.microsoft.com/office/2006/metadata/properties" ma:root="true" ma:fieldsID="012a4956ceb904c395144f26f26b312f" ns2:_="">
    <xsd:import namespace="6b9e0b66-796d-46db-bfe9-ba6ca705591d"/>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e0b66-796d-46db-bfe9-ba6ca705591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d61d6dcf-b9e2-40a7-b4da-c39670292563}" ma:internalName="AIHW_PPR_ProjectCategoryLookup" ma:showField="Title" ma:web="{6b9e0b66-796d-46db-bfe9-ba6ca705591d}">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1FBAF8-B323-4D8B-9423-2C2DFFDB3A03}">
  <ds:schemaRefs>
    <ds:schemaRef ds:uri="http://schemas.microsoft.com/office/2006/metadata/properties"/>
    <ds:schemaRef ds:uri="6b9e0b66-796d-46db-bfe9-ba6ca70559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ECB32E5-52CE-412A-89D3-B8B778393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e0b66-796d-46db-bfe9-ba6ca7055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0F650-9F76-4ABD-A52D-451230A7B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Contents</vt:lpstr>
      <vt:lpstr>Healthy teeth</vt:lpstr>
      <vt:lpstr>Healthy teeth Int 1</vt:lpstr>
      <vt:lpstr>Healthy teeth Int 2</vt:lpstr>
      <vt:lpstr>Healthy teeth Int 3</vt:lpstr>
      <vt:lpstr>Healthy teeth Int 4</vt:lpstr>
      <vt:lpstr>Healthy teeth Int 5</vt:lpstr>
      <vt:lpstr>Healthy teeth Int 6</vt:lpstr>
      <vt:lpstr>Healthy teeth Int 7</vt:lpstr>
      <vt:lpstr>Healthy mouths</vt:lpstr>
      <vt:lpstr>Healthy mouths Int 1</vt:lpstr>
      <vt:lpstr>Healthy mouths Int 2</vt:lpstr>
      <vt:lpstr>Healthy mouths Int 3</vt:lpstr>
      <vt:lpstr>Healthy mouths Int 4</vt:lpstr>
      <vt:lpstr>Healthy mouths Int 5</vt:lpstr>
      <vt:lpstr>Healthy mouths Int 6</vt:lpstr>
      <vt:lpstr>Healthy lives</vt:lpstr>
      <vt:lpstr>Healthy lives Int 1</vt:lpstr>
      <vt:lpstr>Healthy lives Int 2</vt:lpstr>
      <vt:lpstr>Healthy lives Int 3</vt:lpstr>
      <vt:lpstr>Healthy lives Int 4</vt:lpstr>
      <vt:lpstr>Healthy lives Int 5</vt:lpstr>
      <vt:lpstr>Healthy lives Int 6</vt:lpstr>
      <vt:lpstr>Preventative strategies</vt:lpstr>
      <vt:lpstr>Preventative strategies Int 1</vt:lpstr>
      <vt:lpstr>Preventative strategies Int 2</vt:lpstr>
      <vt:lpstr>Preventative strategies Int 3</vt:lpstr>
      <vt:lpstr>Preventative strategies Int 4</vt:lpstr>
      <vt:lpstr>Dental care</vt:lpstr>
      <vt:lpstr>Dental care Int 1</vt:lpstr>
      <vt:lpstr>Dental care Int 2</vt:lpstr>
      <vt:lpstr>Dental care Int 3</vt:lpstr>
      <vt:lpstr>Dental care Int 4</vt:lpstr>
      <vt:lpstr>Dental care Int 5</vt:lpstr>
      <vt:lpstr>Dental care Int 6</vt:lpstr>
      <vt:lpstr>Dental care Int 7</vt:lpstr>
      <vt:lpstr>Dental care Int 8</vt:lpstr>
      <vt:lpstr>Dental care Int 9</vt:lpstr>
      <vt:lpstr>Dental care Int 10</vt:lpstr>
      <vt:lpstr>Dental care Int 11</vt:lpstr>
      <vt:lpstr>Dental care Int 12</vt:lpstr>
      <vt:lpstr>Hospitalisations</vt:lpstr>
      <vt:lpstr>Hospitalisations Int 1</vt:lpstr>
      <vt:lpstr>Hospitalisations Int 2</vt:lpstr>
      <vt:lpstr>Hospitalisations Int 3</vt:lpstr>
      <vt:lpstr>Hospitalisations Int 4</vt:lpstr>
      <vt:lpstr>Prescribing</vt:lpstr>
      <vt:lpstr>Prescribing Int 1</vt:lpstr>
      <vt:lpstr>Prescribing Int 2</vt:lpstr>
      <vt:lpstr>Prescribing Int 3</vt:lpstr>
      <vt:lpstr>Patient experience</vt:lpstr>
      <vt:lpstr>Patient experience Int 1</vt:lpstr>
      <vt:lpstr>Patient experience Int 2</vt:lpstr>
      <vt:lpstr>Patient experience Int 3</vt:lpstr>
      <vt:lpstr>Patient experience Int 4</vt:lpstr>
      <vt:lpstr>Patient experience Int 5</vt:lpstr>
      <vt:lpstr>Costs</vt:lpstr>
      <vt:lpstr>Costs Int 1</vt:lpstr>
      <vt:lpstr>Costs Int 2</vt:lpstr>
      <vt:lpstr>Costs Int 3</vt:lpstr>
      <vt:lpstr>Costs Int 4</vt:lpstr>
      <vt:lpstr>Costs Int 5</vt:lpstr>
      <vt:lpstr>Private health insurance</vt:lpstr>
      <vt:lpstr>Private health insurance Int 1</vt:lpstr>
      <vt:lpstr>Private health insurance Int 2</vt:lpstr>
      <vt:lpstr>Private health insurance Int 3</vt:lpstr>
      <vt:lpstr>Private health insurance Int 4</vt:lpstr>
      <vt:lpstr>Private health insurance Int 5</vt:lpstr>
      <vt:lpstr>Private health insurance Int 6</vt:lpstr>
      <vt:lpstr>Private health insurance Int 7</vt:lpstr>
      <vt:lpstr>Dental workforce</vt:lpstr>
      <vt:lpstr>Dental workforce Int 1</vt:lpstr>
      <vt:lpstr>Dental workforce Int 2</vt:lpstr>
      <vt:lpstr>Dental workforce Int 3</vt:lpstr>
      <vt:lpstr>Dental workforce Int 4</vt:lpstr>
      <vt:lpstr>Dental workforce Int 5</vt:lpstr>
      <vt:lpstr>Dental workforce Int 6</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Venn, Enya</dc:creator>
  <cp:lastModifiedBy>Weeden, Caleb</cp:lastModifiedBy>
  <dcterms:created xsi:type="dcterms:W3CDTF">2020-08-27T21:36:11Z</dcterms:created>
  <dcterms:modified xsi:type="dcterms:W3CDTF">2022-03-02T03:41:53Z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0x010100B4A1F787F0C441AC878A307E051D262E0069B38ED95B144E959A9986FA7D37AD35006266FE74E45A954BB814793B76DC4D36</vt:lpwstr>
  </property>
  <property fmtid="{D5CDD505-2E9C-101B-9397-08002B2CF9AE}" pid="3" name="AIHW_PPR_UpdatePending">
    <vt:bool>false</vt:bool>
  </property>
</Properties>
</file>