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810" yWindow="615" windowWidth="15255" windowHeight="7665"/>
  </bookViews>
  <sheets>
    <sheet name="Specification(Collection 2)" sheetId="4" r:id="rId1"/>
    <sheet name="Example data file" sheetId="9" r:id="rId2"/>
  </sheets>
  <definedNames>
    <definedName name="_AMO_UniqueIdentifier" hidden="1">"'cbb6f176-cc93-4584-822d-51b11b50ca75'"</definedName>
    <definedName name="_xlnm.Print_Titles" localSheetId="0">'Specification(Collection 2)'!$5:$5</definedName>
  </definedNames>
  <calcPr calcId="162913"/>
</workbook>
</file>

<file path=xl/calcChain.xml><?xml version="1.0" encoding="utf-8"?>
<calcChain xmlns="http://schemas.openxmlformats.org/spreadsheetml/2006/main">
  <c r="C7" i="4" l="1"/>
  <c r="C8" i="4" s="1"/>
  <c r="C10" i="4" s="1"/>
  <c r="C11" i="4" s="1"/>
  <c r="C12" i="4" s="1"/>
  <c r="C13" i="4" s="1"/>
  <c r="C14" i="4" s="1"/>
  <c r="C15" i="4" s="1"/>
  <c r="C16" i="4" s="1"/>
  <c r="C17" i="4" s="1"/>
  <c r="C18" i="4" s="1"/>
  <c r="C19" i="4" s="1"/>
  <c r="C20" i="4" s="1"/>
  <c r="C21"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5" i="4" s="1"/>
  <c r="C86" i="4" s="1"/>
  <c r="C87" i="4" s="1"/>
  <c r="C88" i="4" s="1"/>
  <c r="C89" i="4" l="1"/>
  <c r="C90" i="4" s="1"/>
  <c r="C91" i="4" s="1"/>
  <c r="C92" i="4" s="1"/>
  <c r="C93" i="4" s="1"/>
  <c r="A7" i="4"/>
  <c r="A8" i="4" s="1"/>
  <c r="A10" i="4" s="1"/>
  <c r="C94" i="4" l="1"/>
  <c r="C95" i="4" s="1"/>
  <c r="C96" i="4" s="1"/>
  <c r="C97" i="4" s="1"/>
  <c r="C98" i="4" s="1"/>
  <c r="C99" i="4" s="1"/>
  <c r="C100" i="4" s="1"/>
  <c r="C101" i="4" s="1"/>
  <c r="C102" i="4" s="1"/>
  <c r="C104" i="4" s="1"/>
  <c r="C105" i="4" s="1"/>
  <c r="C106" i="4" s="1"/>
  <c r="C107" i="4" s="1"/>
  <c r="C108" i="4" s="1"/>
  <c r="C109" i="4" s="1"/>
  <c r="C110" i="4" s="1"/>
  <c r="C111" i="4" s="1"/>
  <c r="C112" i="4" s="1"/>
  <c r="A11" i="4"/>
  <c r="A12" i="4" s="1"/>
  <c r="A13" i="4" s="1"/>
  <c r="A14" i="4" s="1"/>
  <c r="A15" i="4" s="1"/>
  <c r="A16" i="4" s="1"/>
  <c r="A17" i="4" s="1"/>
  <c r="A18" i="4" s="1"/>
  <c r="A19" i="4" s="1"/>
  <c r="A20" i="4" s="1"/>
  <c r="A21" i="4" s="1"/>
  <c r="A23" i="4" s="1"/>
  <c r="C113" i="4" l="1"/>
  <c r="C114" i="4" s="1"/>
  <c r="C115" i="4" s="1"/>
  <c r="C116" i="4" s="1"/>
  <c r="C117" i="4" s="1"/>
  <c r="C118" i="4" s="1"/>
  <c r="C119" i="4" s="1"/>
  <c r="C120" i="4" s="1"/>
  <c r="C121" i="4" s="1"/>
  <c r="C123"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8" i="4" s="1"/>
  <c r="C149" i="4" s="1"/>
  <c r="C150" i="4" s="1"/>
  <c r="C152" i="4" s="1"/>
  <c r="C153" i="4" s="1"/>
  <c r="C154" i="4" s="1"/>
  <c r="A25" i="4"/>
  <c r="A27" i="4" s="1"/>
  <c r="A29" i="4" s="1"/>
  <c r="A31" i="4" s="1"/>
  <c r="A33" i="4" s="1"/>
  <c r="A35" i="4" s="1"/>
  <c r="A37" i="4" s="1"/>
  <c r="A39" i="4" s="1"/>
  <c r="A41" i="4" s="1"/>
  <c r="A43" i="4" s="1"/>
  <c r="A45" i="4" s="1"/>
  <c r="A48" i="4" s="1"/>
  <c r="A24" i="4"/>
  <c r="A26" i="4" s="1"/>
  <c r="A28" i="4" s="1"/>
  <c r="A30" i="4" s="1"/>
  <c r="A32" i="4" s="1"/>
  <c r="A34" i="4" s="1"/>
  <c r="A36" i="4" s="1"/>
  <c r="A38" i="4" s="1"/>
  <c r="A40" i="4" s="1"/>
  <c r="A42" i="4" s="1"/>
  <c r="A44" i="4" s="1"/>
  <c r="A46" i="4" s="1"/>
  <c r="A49" i="4" s="1"/>
  <c r="A51" i="4" s="1"/>
  <c r="A53" i="4" s="1"/>
  <c r="A55" i="4" s="1"/>
  <c r="A57" i="4" s="1"/>
  <c r="A59" i="4" s="1"/>
  <c r="A61" i="4" s="1"/>
  <c r="A63" i="4" s="1"/>
  <c r="A65" i="4" s="1"/>
  <c r="A67" i="4" s="1"/>
  <c r="A69" i="4" s="1"/>
  <c r="A71" i="4" s="1"/>
  <c r="A73" i="4" s="1"/>
  <c r="A75" i="4" s="1"/>
  <c r="A77" i="4" s="1"/>
  <c r="A79" i="4" s="1"/>
  <c r="A81" i="4" s="1"/>
  <c r="A83" i="4" s="1"/>
  <c r="A85" i="4" s="1"/>
  <c r="E16" i="4"/>
  <c r="A50" i="4" l="1"/>
  <c r="A52" i="4" s="1"/>
  <c r="A54" i="4" s="1"/>
  <c r="A56" i="4" s="1"/>
  <c r="A58" i="4" s="1"/>
  <c r="A60" i="4" s="1"/>
  <c r="A62" i="4" s="1"/>
  <c r="A64" i="4" s="1"/>
  <c r="A66" i="4" s="1"/>
  <c r="A68" i="4" s="1"/>
  <c r="A70" i="4" s="1"/>
  <c r="A72" i="4" s="1"/>
  <c r="A74" i="4" s="1"/>
  <c r="A76" i="4" s="1"/>
  <c r="A78" i="4" s="1"/>
  <c r="E84" i="4" s="1"/>
  <c r="E24" i="4"/>
  <c r="A80" i="4" l="1"/>
  <c r="A82" i="4" s="1"/>
  <c r="E103" i="4" s="1"/>
  <c r="E80" i="4"/>
  <c r="E49" i="4"/>
  <c r="E26" i="4"/>
  <c r="E51" i="4" l="1"/>
  <c r="A86" i="4"/>
  <c r="A87" i="4" s="1"/>
  <c r="A88" i="4" s="1"/>
  <c r="E73" i="4"/>
  <c r="E57" i="4"/>
  <c r="E53" i="4"/>
  <c r="E30" i="4"/>
  <c r="E28" i="4"/>
  <c r="A89" i="4" l="1"/>
  <c r="A90" i="4" s="1"/>
  <c r="A91" i="4" s="1"/>
  <c r="A92" i="4" s="1"/>
  <c r="A93" i="4" s="1"/>
  <c r="E83" i="4"/>
  <c r="E77" i="4"/>
  <c r="E75" i="4"/>
  <c r="E59" i="4"/>
  <c r="E55" i="4"/>
  <c r="E32" i="4"/>
  <c r="A94" i="4" l="1"/>
  <c r="A95" i="4" s="1"/>
  <c r="A96" i="4" s="1"/>
  <c r="A97" i="4" s="1"/>
  <c r="A98" i="4" s="1"/>
  <c r="A99" i="4" s="1"/>
  <c r="A100" i="4" s="1"/>
  <c r="A101" i="4" s="1"/>
  <c r="E102" i="4" s="1"/>
  <c r="A102" i="4"/>
  <c r="A104" i="4" s="1"/>
  <c r="E81" i="4"/>
  <c r="E79" i="4"/>
  <c r="E61" i="4"/>
  <c r="E34" i="4"/>
  <c r="E35" i="4"/>
  <c r="A105" i="4" l="1"/>
  <c r="A106" i="4" s="1"/>
  <c r="E63" i="4"/>
  <c r="E36" i="4"/>
  <c r="A107" i="4" l="1"/>
  <c r="A108" i="4" s="1"/>
  <c r="A109" i="4" s="1"/>
  <c r="A110" i="4" s="1"/>
  <c r="A111" i="4" s="1"/>
  <c r="A112" i="4" s="1"/>
  <c r="A113" i="4" s="1"/>
  <c r="A114" i="4" s="1"/>
  <c r="A115" i="4" s="1"/>
  <c r="A116" i="4" s="1"/>
  <c r="A117" i="4" s="1"/>
  <c r="A118" i="4" s="1"/>
  <c r="A119" i="4" s="1"/>
  <c r="A120" i="4" s="1"/>
  <c r="E65" i="4"/>
  <c r="E38" i="4"/>
  <c r="E67" i="4" l="1"/>
  <c r="E40" i="4"/>
  <c r="A121" i="4" l="1"/>
  <c r="E121" i="4"/>
  <c r="E69" i="4"/>
  <c r="E42" i="4"/>
  <c r="A124" i="4" l="1"/>
  <c r="A126" i="4" s="1"/>
  <c r="A128" i="4" s="1"/>
  <c r="A130" i="4" s="1"/>
  <c r="A132" i="4" s="1"/>
  <c r="A134" i="4" s="1"/>
  <c r="A136" i="4" s="1"/>
  <c r="A138" i="4" s="1"/>
  <c r="A140" i="4" s="1"/>
  <c r="A142" i="4" s="1"/>
  <c r="A144" i="4" s="1"/>
  <c r="A146" i="4" s="1"/>
  <c r="A148" i="4" s="1"/>
  <c r="A149" i="4" s="1"/>
  <c r="A150" i="4" s="1"/>
  <c r="A123" i="4"/>
  <c r="A125" i="4" s="1"/>
  <c r="A127" i="4" s="1"/>
  <c r="A129" i="4" s="1"/>
  <c r="A131" i="4" s="1"/>
  <c r="A133" i="4" s="1"/>
  <c r="A135" i="4" s="1"/>
  <c r="A137" i="4" s="1"/>
  <c r="A139" i="4" s="1"/>
  <c r="A141" i="4" s="1"/>
  <c r="A143" i="4" s="1"/>
  <c r="A145" i="4" s="1"/>
  <c r="E71" i="4"/>
  <c r="E44" i="4"/>
  <c r="A153" i="4" l="1"/>
  <c r="A152" i="4"/>
  <c r="A154" i="4" s="1"/>
  <c r="E124" i="4"/>
  <c r="E46" i="4"/>
  <c r="E126" i="4" l="1"/>
  <c r="E128" i="4" l="1"/>
  <c r="E130" i="4" l="1"/>
  <c r="E132" i="4" l="1"/>
  <c r="E134" i="4" l="1"/>
  <c r="E136" i="4" l="1"/>
  <c r="E138" i="4" l="1"/>
  <c r="E140" i="4" l="1"/>
  <c r="E142" i="4" l="1"/>
  <c r="E144" i="4" l="1"/>
  <c r="E145" i="4"/>
  <c r="E146" i="4" l="1"/>
  <c r="E153" i="4" l="1"/>
</calcChain>
</file>

<file path=xl/comments1.xml><?xml version="1.0" encoding="utf-8"?>
<comments xmlns="http://schemas.openxmlformats.org/spreadsheetml/2006/main">
  <authors>
    <author>Cheng, Kelly</author>
  </authors>
  <commentList>
    <comment ref="B9" authorId="0" shapeId="0">
      <text>
        <r>
          <rPr>
            <sz val="9"/>
            <color indexed="81"/>
            <rFont val="Tahoma"/>
            <family val="2"/>
          </rPr>
          <t xml:space="preserve">This row should report data occurred at jurisdiction level if there were any.
</t>
        </r>
      </text>
    </comment>
    <comment ref="C9" authorId="0" shapeId="0">
      <text>
        <r>
          <rPr>
            <b/>
            <sz val="9"/>
            <color indexed="81"/>
            <rFont val="Tahoma"/>
            <family val="2"/>
          </rPr>
          <t>'997' means not applicable to the record containing data occurred at jurisdiction level.</t>
        </r>
      </text>
    </comment>
    <comment ref="B10" authorId="0" shapeId="0">
      <text>
        <r>
          <rPr>
            <sz val="9"/>
            <color indexed="81"/>
            <rFont val="Tahoma"/>
            <family val="2"/>
          </rPr>
          <t xml:space="preserve">This row should report data occurred at network level if there were any. Data reported at establishment level in Collection 1 should be excluded from its parent/network record here. </t>
        </r>
      </text>
    </comment>
  </commentList>
</comments>
</file>

<file path=xl/sharedStrings.xml><?xml version="1.0" encoding="utf-8"?>
<sst xmlns="http://schemas.openxmlformats.org/spreadsheetml/2006/main" count="551" uniqueCount="202">
  <si>
    <t>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t>
  </si>
  <si>
    <t>Position</t>
  </si>
  <si>
    <t>Item
No</t>
  </si>
  <si>
    <t xml:space="preserve">Round to nearest dollar. Right justify, zero fill.
</t>
  </si>
  <si>
    <t>Data item</t>
  </si>
  <si>
    <t>Type &amp; size</t>
  </si>
  <si>
    <t>Valid values / Notes</t>
  </si>
  <si>
    <t>Total non-salary expenditure</t>
  </si>
  <si>
    <t>Total recurrent expenditure</t>
  </si>
  <si>
    <t>Admitted patient cost proportion</t>
  </si>
  <si>
    <t>Acute admitted patient cost proportion</t>
  </si>
  <si>
    <t>Acute non-psychiatric admitted patient cost proportion</t>
  </si>
  <si>
    <t>Total nurses</t>
  </si>
  <si>
    <t>Total staff</t>
  </si>
  <si>
    <t>The sum of Total salary and wage payments and Total non-salary expenditure.
Round to nearest dollar. Right justify, zero fill.</t>
  </si>
  <si>
    <t xml:space="preserve">Total nurses 
</t>
  </si>
  <si>
    <t xml:space="preserve">Total staff    
</t>
  </si>
  <si>
    <t xml:space="preserve">Total revenue
</t>
  </si>
  <si>
    <t xml:space="preserve">N(9)
</t>
  </si>
  <si>
    <t xml:space="preserve">N(1)
</t>
  </si>
  <si>
    <t xml:space="preserve">N(14)
</t>
  </si>
  <si>
    <t xml:space="preserve">N(10)
</t>
  </si>
  <si>
    <t>N(9)</t>
  </si>
  <si>
    <t>N(3)</t>
  </si>
  <si>
    <t>Estimated data indicator
METeOR: 548891</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</si>
  <si>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</si>
  <si>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t>
  </si>
  <si>
    <t>Other salaried medical officers</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</si>
  <si>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</si>
  <si>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Use NHHD/METeOR definition.
(right justify, zero fill)
Enrolled nurses are registered with the national registration board to practise in this capacity. Includes general enrolled nurse and specialist enrolled nurse (e.g. mothercraft nurses).</t>
  </si>
  <si>
    <t>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</si>
  <si>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</si>
  <si>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</si>
  <si>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</si>
  <si>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</si>
  <si>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</si>
  <si>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</si>
  <si>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</si>
  <si>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</si>
  <si>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</si>
  <si>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t>
  </si>
  <si>
    <t>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t>
  </si>
  <si>
    <t>Use NHHD/METeOR definition.
Round to nearest dollar. Right justify, zero fill.
Enrolled nurses are registered with the national registration board to practise in this capacity. Includes general enrolled nurse and specialist enrolled nurse (e.g. mothercraft nurses).</t>
  </si>
  <si>
    <t>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</si>
  <si>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</si>
  <si>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</si>
  <si>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</si>
  <si>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</si>
  <si>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</si>
  <si>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</si>
  <si>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</si>
  <si>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</si>
  <si>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t>
  </si>
  <si>
    <t>Depreciation - other</t>
  </si>
  <si>
    <t>Use NHHD/METeOR definition.
Other depreciation should be identified separately from building depreciation and other recurrent expenditure categories.
Round to nearest dollar. Right justify, zero fill.</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</si>
  <si>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</si>
  <si>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</si>
  <si>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</si>
  <si>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</si>
  <si>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</si>
  <si>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</si>
  <si>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</si>
  <si>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</si>
  <si>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</si>
  <si>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</si>
  <si>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</si>
  <si>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</si>
  <si>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</si>
  <si>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</si>
  <si>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</si>
  <si>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</si>
  <si>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</si>
  <si>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 xml:space="preserve">Use NHHD/METeOR definition.
The expenditure incurred by establishments on all food and beverages but not including kitchen expenses such as utensils, cleaning materials, cutlery and crockery.
Round to nearest dollar. Right justify, zero fill.
</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</si>
  <si>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</si>
  <si>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</si>
  <si>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</si>
  <si>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</si>
  <si>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</si>
  <si>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</si>
  <si>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</si>
  <si>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</si>
  <si>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</si>
  <si>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</si>
  <si>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</si>
  <si>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</si>
  <si>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</si>
  <si>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</si>
  <si>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</si>
  <si>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</si>
  <si>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</si>
  <si>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</si>
  <si>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</si>
  <si>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</si>
  <si>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</si>
  <si>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Use NHHD/METeOR definition.
All Department of Veterans' Affairs (DVA) patient revenue received by an establishment in respect of individual patient liability for accommodation and other establishment charges. 
Includes revenues received for health services provided to veterans, war widows and widowers with gold or white DVA cards. Types of services include public and private hospitals, local medical officers and specialists, residential aged care subsidy, allied health, rehabilitation appliances, dental services, community nursing, Veterans' Home Care and travel for treatment. 
Excludes revenues received for pharmaceuticals provided to veterans, war widows and widowers with gold, white or orange DVA cards. Also excludes revenue received from the Department of Defence.
Round to nearest dollar. Right justify, zero fill.</t>
  </si>
  <si>
    <t>Use NHHD/METeOR definition.
All revenue from compensation schemes received by an establishment in respect of individual patient liability for accommodation and other establishment charges.
Compensation schemes for this data element include workers compensation insurance, motor vehicle third party insurance and other compensation (e.g. public liability, common law, medical negligence). 
Workers compensation insurance includes benefits paid under workers compensation insurance to the establishment provided to workers, including trainees and apprentices, who have experienced a work-related injury. Type of benefits includes fees for medical or related treatment.
Motor vehicle third party insurance includes personal injury claims arising from motor accidents and compensation for accident victims and their families for injuries or death. 
Other compensation includes revenues received from benefits paid under public liability, common law and medical negligence. Also includes revenue from:
 • accident and sickness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</si>
  <si>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received by an establishment in respect of individual patient liability for accommodation and other establishment charges, but excluding Department of Veterans' Affairs and compensation scheme patient revenue. 
Other patient revenue includes revenue from private health insurance. Private health insurance includes revenue from businesses mainly engaged in providing insurance cover for hospital, medical, dental or pharmaceutical expenses or costs. Includes revenue received from the Department of Defence.
Excludes: 
 • Accident and sickness insurance 
 • Liability insurance 
 • Life insurance 
 • General insurance 
 • Other insurance business excluded by the Private Health Insurance (Health Insurance Business) Rules
 • Overseas visitors for whom travel insurance is the major funding source.
Round to nearest dollar. Right justify, zero fill.</t>
  </si>
  <si>
    <t>Use NHHD/METeOR definition.
All revenue paid directly by the Commonwealth Government to an establishment for services within the scope of the collection.
Includes funding for transition care, residential aged care subsidies (including MPS payments), aged care assessment, Home and Community Care and Section 100 drugs. Excludes payments related to the National Health Funding Pool.
Round to nearest dollar. Right justify, zero fill.</t>
  </si>
  <si>
    <t>Use NHHD/METeOR definition.
All revenue provided by the state or territory health authority, used by an establishment to support the delivery and/or administration of services within the scope of the collection. Excludes payments related to the National Health Funding Pool.
Round to nearest dollar. Right justify, zero fill.</t>
  </si>
  <si>
    <t>Use NHHD/METeOR definition.
All revenue provided by state or territory funding sources from government departments external to the state/territory health authority used to support the delivery and/or administration of services within the scope of the collection. 
Round to nearest dollar. Right justify, zero fill.</t>
  </si>
  <si>
    <t>Use NHHD/METeOR definition.
Revenue provided by the National Health Funding Pool, including Activity Based Funding payments, used by an establishment to support the delivery and/or administration of services within the scope of the collection. Includes only those funds in the pool that were provided by the state or territory government.
Round to nearest dollar. Right justify, zero fill.</t>
  </si>
  <si>
    <t>Use NHHD/METeOR definition.
Revenue provided by the National Health Funding Pool, including Activity Based Funding payments, used by establishment to support the delivery and/or administration of services within the scope of the collection. Includes only those funds in the pool that were provided by the Commonwealth government.
Round to nearest dollar. Right justify, zero fill.</t>
  </si>
  <si>
    <t>Use NHHD/METeOR definition.
All infrastructure or facility fees revenue received by an establishment. 
Infrastructure or facility fees are income received from the use of hospital facilities by salaried medical officers exercising their rights of private practice and by private practitioners treating private patients in hospital.
Round to nearest dollar. Right justify, zero fill.</t>
  </si>
  <si>
    <t>Use NHHD/METeOR definition.
Revenue that is in the nature of a recovery or expenditure incurred, including income from provision of meals and accommodation, but excluding infrastructure and facility fees.
Round to nearest dollar. Right justify, zero fill.</t>
  </si>
  <si>
    <t>Use NHHD/METeOR definition.
Revenue that was received by the establishment that has not been reported elsewhere. 
Includes revenue received by the establishment for the provision of services under contracted care arrangements.
Round to nearest dollar. Right justify, zero fill.</t>
  </si>
  <si>
    <t>Jurisdiction/Network indicator</t>
  </si>
  <si>
    <t>Other items</t>
  </si>
  <si>
    <t>Local Hospital Network identifier</t>
  </si>
  <si>
    <t>Full-time equivalent (FTE) staff</t>
  </si>
  <si>
    <t xml:space="preserve">Specialist salaried medical officers   </t>
  </si>
  <si>
    <t xml:space="preserve">Enrolled nurses    </t>
  </si>
  <si>
    <t xml:space="preserve">Student nurses     </t>
  </si>
  <si>
    <t xml:space="preserve">Trainee nurses/ pupil nurses     </t>
  </si>
  <si>
    <t>Other personal care staff</t>
  </si>
  <si>
    <t xml:space="preserve">Administrative &amp; clerical  </t>
  </si>
  <si>
    <t xml:space="preserve">Domestic &amp; other </t>
  </si>
  <si>
    <t>1.</t>
  </si>
  <si>
    <t>2.</t>
  </si>
  <si>
    <t xml:space="preserve">Data should be reported at the most granular level as possible – that is, </t>
  </si>
  <si>
    <t>Salary and wage recurrent expenditure</t>
  </si>
  <si>
    <t>Estimated data indicator</t>
  </si>
  <si>
    <t>Enrolled nurses</t>
  </si>
  <si>
    <t>Student nurses</t>
  </si>
  <si>
    <t>Trainee/pupil nurses</t>
  </si>
  <si>
    <t>Administrative &amp; clerical</t>
  </si>
  <si>
    <t>Domestic &amp; other</t>
  </si>
  <si>
    <t>Non-salary recurrent expenditure</t>
  </si>
  <si>
    <t>Jurisdiction/
Network indicator</t>
  </si>
  <si>
    <t>Recurrent expenditure on contracted care by NHRA product stream</t>
  </si>
  <si>
    <t>Total recurrent expenditure by NHRA product stream</t>
  </si>
  <si>
    <t>Revenue</t>
  </si>
  <si>
    <t>Cost proportion</t>
  </si>
  <si>
    <t>N(1)</t>
  </si>
  <si>
    <t xml:space="preserve">Australian state/territory identifier
METeOR: 269941
</t>
  </si>
  <si>
    <t>Use NHDD/METeOR definition.
1 = New South Wales
2 = Victoria
3 = Queensland
4 = South Australia
5 = Western Australia
6 = Tasmania
7 = Northern Territory
8 = Australian Capital Territory
9 = Other territories (Cocos (Keeling) Islands, Christmas Island and Jervis Bay Territory)</t>
  </si>
  <si>
    <t>Organisation identifier
METeOR: 269975</t>
  </si>
  <si>
    <t xml:space="preserve">N(5)
</t>
  </si>
  <si>
    <t>Australian state/territory identifier</t>
  </si>
  <si>
    <t>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t>
  </si>
  <si>
    <t>Collection 2 - Jurisdiction and Local Hospital Network level data</t>
  </si>
  <si>
    <t>Excludes data reported in 'Collection 1 - Establishment level data'.
Report data occurred at jurisdiction or local hospital network level if there were any.
Staffing categories listed below are the same as those adopted in Collection 1.</t>
  </si>
  <si>
    <t>Excludes data reported in 'Collection 1 - Establishment level data'.
Report data occurred at jurisdiction or local hospital network level if there were any.
Expenditure categories listed below are the same as those adopted in Collection 1.</t>
  </si>
  <si>
    <t>Collection 2 - Jurisdiction and Local Hospital Network level data (example)</t>
  </si>
  <si>
    <t>All the public hospital establishments that are to be included in the count of number of public hospitals should report to 'Collection 1 - Establishment Level Data'.</t>
  </si>
  <si>
    <t>Excludes data reported in 'Collection 1 - Establishment level data'.
Report data occurred at jurisdiction or local hospital network level if there were any.
Revenue categories listed below are the same as those adopted in Collection 1.</t>
  </si>
  <si>
    <t>Excludes data reported in 'Collection 1 - Establishment level data'.
Report data occurred at jurisdiction or local hospital network level if there were any.</t>
  </si>
  <si>
    <t>Use NHHD/METeOR definition.
An identifier for an establishment, unique within the state or territory.
For the purposes of this collection, 'establishment' refers to Local Hospital Networks and state and territory health authorities. 
Leave blank if not applicable.</t>
  </si>
  <si>
    <t>An indicator of the reporting level, as represented by a one-digit numeric code:
1 = Jurisdiction (if the record contains data occurred at jurisdiction level.)
2 = Network (if the record contains data occurred at Local Hospital Network level.)
It is expected that expenditure and revenue data will be reported at the level at which they occur. Care should be taken not to include same data across different reporting levels so as to avoid them being counted more than once.</t>
  </si>
  <si>
    <t>Average available beds for admitted contracted care--average available beds</t>
  </si>
  <si>
    <t>Organisation identifier</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</si>
  <si>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</si>
  <si>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t>
  </si>
  <si>
    <t xml:space="preserve">Data occurred at jurisdictional health authority and/or local hospital network level should be included in 'Collection 2 - Jurisdiction and LHN level data'.
Data reported at establishment level in Collection 1 should be excluded from data reported at its parent/network level in Collection 2 so as to avoid double counting. </t>
  </si>
  <si>
    <t>Cost proportion (not part of NBEDS)</t>
  </si>
  <si>
    <t>Full-time equivalent (FTE) staff
METeOR: 616025 &amp; 620091 &amp; 615998</t>
  </si>
  <si>
    <t xml:space="preserve">Diagnostic &amp; allied health professionals  
</t>
  </si>
  <si>
    <t>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t>
  </si>
  <si>
    <t>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t>
  </si>
  <si>
    <t>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allied health professionals and laboratory technicians (but excludes civil engineers and computing staff).</t>
  </si>
  <si>
    <t>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t>
  </si>
  <si>
    <t xml:space="preserve">Diagnostic &amp; allied health professionals  </t>
  </si>
  <si>
    <t>Diagnostic &amp; allied health professionals</t>
  </si>
  <si>
    <t xml:space="preserve">Domestic &amp; other 
</t>
  </si>
  <si>
    <t>Salary and wage recurrent expenditure
METeOR: 616033 &amp; 620091 &amp; 616005</t>
  </si>
  <si>
    <t xml:space="preserve">Trainee/pupil nurses 
</t>
  </si>
  <si>
    <t xml:space="preserve">Other personal care staff </t>
  </si>
  <si>
    <t xml:space="preserve">Diagnostic &amp; allied health professionals </t>
  </si>
  <si>
    <t xml:space="preserve">Administrative &amp; clerical </t>
  </si>
  <si>
    <t xml:space="preserve">Domestic &amp; other    </t>
  </si>
  <si>
    <t>Average available beds for admitted contracted care--average available beds
METeOR: 616011</t>
  </si>
  <si>
    <t>The table below is provided as an illustration of the structure of the dataset with mock data. Please note excel files will not be received and validated correctly via the Online Validata. Data must be supplied as a fixed column flat file (without header row) as specified in the 'Specification(Collection 2)' tab.</t>
  </si>
  <si>
    <t>National Public Hospital Establishments Database - Jurisdiction and Local Hospital Network level - Data Request Specifications and Edits for 2018–19</t>
  </si>
  <si>
    <r>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t>
    </r>
    <r>
      <rPr>
        <i/>
        <u/>
        <sz val="10"/>
        <rFont val="Arial"/>
        <family val="2"/>
      </rPr>
      <t xml:space="preserve">http://meteor.aihw.gov.au/content/index.phtml/itemId/680985
</t>
    </r>
    <r>
      <rPr>
        <sz val="10"/>
        <rFont val="Arial"/>
        <family val="2"/>
      </rPr>
      <t>Report 997, which means not-applicable, for records containing data occurred at jurisdiction level.</t>
    </r>
  </si>
  <si>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</si>
  <si>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</si>
  <si>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</si>
  <si>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</si>
  <si>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</si>
  <si>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</si>
  <si>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Other (out-of-scope for the NHRA)</t>
  </si>
  <si>
    <t>Revenue
METeOR: 643062 &amp; 643082 &amp; 643142</t>
  </si>
  <si>
    <r>
      <t xml:space="preserve">Admitted acute care
(excluding mental health care) </t>
    </r>
    <r>
      <rPr>
        <sz val="8"/>
        <color rgb="FFFF0000"/>
        <rFont val="Arial"/>
        <family val="2"/>
      </rPr>
      <t>(in-scope for the NHRA)</t>
    </r>
  </si>
  <si>
    <r>
      <t>Admitted subacute</t>
    </r>
    <r>
      <rPr>
        <sz val="8"/>
        <color rgb="FFFF0000"/>
        <rFont val="Arial"/>
        <family val="2"/>
      </rPr>
      <t xml:space="preserve"> and non-acute</t>
    </r>
    <r>
      <rPr>
        <sz val="8"/>
        <rFont val="Arial"/>
        <family val="2"/>
      </rPr>
      <t xml:space="preserve"> care
(excluding mental health care)</t>
    </r>
    <r>
      <rPr>
        <sz val="8"/>
        <color rgb="FFFF0000"/>
        <rFont val="Arial"/>
        <family val="2"/>
      </rPr>
      <t xml:space="preserve"> (in-scope for the NHRA)</t>
    </r>
  </si>
  <si>
    <r>
      <t xml:space="preserve">Other admitted care 
(excluding mental health care) </t>
    </r>
    <r>
      <rPr>
        <sz val="8"/>
        <color rgb="FFFF0000"/>
        <rFont val="Arial"/>
        <family val="2"/>
      </rPr>
      <t>(in-scope for the NHRA)</t>
    </r>
  </si>
  <si>
    <r>
      <t xml:space="preserve">Admitted mental health care </t>
    </r>
    <r>
      <rPr>
        <sz val="8"/>
        <color rgb="FFFF0000"/>
        <rFont val="Arial"/>
        <family val="2"/>
      </rPr>
      <t>(in-scope for the NHRA)</t>
    </r>
  </si>
  <si>
    <r>
      <t xml:space="preserve">Emergency care services </t>
    </r>
    <r>
      <rPr>
        <sz val="8"/>
        <color rgb="FFFF0000"/>
        <rFont val="Arial"/>
        <family val="2"/>
      </rPr>
      <t>(in-scope for the NHRA)</t>
    </r>
  </si>
  <si>
    <r>
      <t>Non-admitted care</t>
    </r>
    <r>
      <rPr>
        <sz val="8"/>
        <color rgb="FFFF0000"/>
        <rFont val="Arial"/>
        <family val="2"/>
      </rPr>
      <t xml:space="preserve"> (excluding emergency care)</t>
    </r>
    <r>
      <rPr>
        <sz val="8"/>
        <color theme="1"/>
        <rFont val="Arial"/>
        <family val="2"/>
      </rPr>
      <t xml:space="preserve"> (in-scope for the NHRA)</t>
    </r>
  </si>
  <si>
    <r>
      <t xml:space="preserve">Non-admitted care </t>
    </r>
    <r>
      <rPr>
        <sz val="8"/>
        <color rgb="FFFF0000"/>
        <rFont val="Arial"/>
        <family val="2"/>
      </rPr>
      <t>(excluding emergency care)</t>
    </r>
    <r>
      <rPr>
        <sz val="8"/>
        <color theme="1"/>
        <rFont val="Arial"/>
        <family val="2"/>
      </rPr>
      <t xml:space="preserve"> (out-of-scope for the NHRA)</t>
    </r>
  </si>
  <si>
    <t>Local Hospital Network identifier
METeOR ID: 680985</t>
  </si>
  <si>
    <r>
      <t xml:space="preserve">Non-salary recurrent expenditure
METeOR: 616030 &amp; 542106 &amp; 616003           </t>
    </r>
    <r>
      <rPr>
        <i/>
        <sz val="10"/>
        <rFont val="Arial"/>
        <family val="2"/>
      </rPr>
      <t xml:space="preserve">  </t>
    </r>
  </si>
  <si>
    <t>Recurrent expenditure on contracted care by NHRA product stream
METeOR: 679208 &amp; 684914</t>
  </si>
  <si>
    <t>Admitted acute care
(excluding mental health care) (in-scope for the NHRA)</t>
  </si>
  <si>
    <t>Use NHHD/METeOR definition, described under 'Guide for use' on webpage -&gt; http://meteor.aihw.gov.au/content/index.phtml/itemId/679208
Round to nearest dollar. Right justify, zero fill.</t>
  </si>
  <si>
    <t>Admitted subacute and non-acute care
(excluding mental health care) (in-scope for the NHRA)</t>
  </si>
  <si>
    <t>Other admitted care 
(excluding mental health care) (in-scope for the NHRA)</t>
  </si>
  <si>
    <t>Admitted mental health care (in-scope for the NHRA)</t>
  </si>
  <si>
    <t>Emergency care services (in-scope for the NHRA)</t>
  </si>
  <si>
    <t>Non-admitted care (excluding emergency care) (in-scope for the NHRA)</t>
  </si>
  <si>
    <t>Non-admitted care (excluding emergency care) (out-of-scope for the NHRA)</t>
  </si>
  <si>
    <t>Total recurrent expenditure by NHRA product stream
METeOR: 679293 &amp; 608186</t>
  </si>
  <si>
    <t>Use NHHD/METeOR definition, described under 'Guide for use' on webpage -&gt; http://meteor.aihw.gov.au/content/index.phtml/itemId/679293
Round to nearest dollar. Right justify, zero fill.</t>
  </si>
  <si>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t>
    </r>
    <r>
      <rPr>
        <b/>
        <sz val="10"/>
        <rFont val="Arial"/>
        <family val="2"/>
      </rPr>
      <t xml:space="preserve"> http://meteor.aihw.gov.au/content/index.phtml/itemId/679203
Main changes compared to year 2017-18</t>
    </r>
    <r>
      <rPr>
        <i/>
        <sz val="10"/>
        <rFont val="Arial"/>
        <family val="2"/>
      </rPr>
      <t xml:space="preserve">
1. Six new product streams have been introduced to provide details for expenditures in areas out-of-scope for the NHRA. These affect both the section of 'Recurrent expenditure on contracted care by NHRA product stream' and the section of 'Total recurrent expenditure by NHRA product stream'. The insertion of new product streams have also changed the positions of subsequent data items, as highlighted in red.
2. A note of 'in-scope for the NHRA' has been added to five existing product streams to differentiate them from the new 'out-of-scope' streams above.
3. Note 'excluding emergency care' has been added to two product streams related to Non-admitted care.
4. 'Non-acute' has been added to two product streams related to Admitted subacute care.
5. Definition of 'Recurrent contracted care expenditure in Australian dollars’ has been updated to 'Total recurrent expenditure on the provision of contracted care by health-care services outside of the establishment (public or private, operating internally or externally) incurred by an establishment, measured in Australian dollars.'
6. Definition of expenditure on 'Commonwealth funded aged care' has been updated to 'The expenditure incurred by an establishment for Australian Government funded aged care patients (these services could be provided to older people in residential or home based settings by establishments operating under either Multi-Purpose Service (MPS) models or non-MPS service models.'
7. The following note is added to Guide for use for 'Establishment type' 
"This metadata item is required in order to aggregate establishment-level data into meaningful summary categories (e.g. public hospitals, residential aged care services) for reporting and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</si>
</sst>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b/>
      <i/>
      <sz val="10"/>
      <name val="Arial"/>
      <family val="2"/>
    </font>
    <font>
      <b/>
      <sz val="12"/>
      <name val="Arial"/>
      <family val="2"/>
    </font>
    <font>
      <i/>
      <u/>
      <sz val="10"/>
      <name val="Arial"/>
      <family val="2"/>
    </font>
    <font>
      <sz val="9"/>
      <color indexed="81"/>
      <name val="Tahoma"/>
      <family val="2"/>
    </font>
    <font>
      <b/>
      <sz val="9"/>
      <color indexed="81"/>
      <name val="Tahoma"/>
      <family val="2"/>
    </font>
    <font>
      <sz val="10"/>
      <name val="Calibri"/>
      <family val="2"/>
      <scheme val="minor"/>
    </font>
    <font>
      <sz val="8"/>
      <color theme="1"/>
      <name val="Arial"/>
      <family val="2"/>
    </font>
    <font>
      <sz val="8"/>
      <name val="Arial"/>
      <family val="2"/>
    </font>
    <font>
      <sz val="7"/>
      <color theme="1"/>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FF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7" fillId="0" borderId="0"/>
    <xf numFmtId="0" fontId="9" fillId="0" borderId="0"/>
    <xf numFmtId="0" fontId="6" fillId="0" borderId="0"/>
    <xf numFmtId="0" fontId="5" fillId="0" borderId="0"/>
    <xf numFmtId="0" fontId="5" fillId="0" borderId="0"/>
    <xf numFmtId="0" fontId="5" fillId="0" borderId="0"/>
    <xf numFmtId="0" fontId="9" fillId="0" borderId="0"/>
    <xf numFmtId="0" fontId="4" fillId="0" borderId="0"/>
    <xf numFmtId="0" fontId="4" fillId="0" borderId="0"/>
    <xf numFmtId="0" fontId="4"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16" applyNumberFormat="0" applyAlignment="0" applyProtection="0"/>
    <xf numFmtId="0" fontId="29" fillId="6" borderId="17" applyNumberFormat="0" applyAlignment="0" applyProtection="0"/>
    <xf numFmtId="0" fontId="30" fillId="6" borderId="16" applyNumberFormat="0" applyAlignment="0" applyProtection="0"/>
    <xf numFmtId="0" fontId="31" fillId="0" borderId="18" applyNumberFormat="0" applyFill="0" applyAlignment="0" applyProtection="0"/>
    <xf numFmtId="0" fontId="32" fillId="7" borderId="19"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6" fillId="32" borderId="0" applyNumberFormat="0" applyBorder="0" applyAlignment="0" applyProtection="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8" borderId="20" applyNumberFormat="0" applyFont="0" applyAlignment="0" applyProtection="0"/>
    <xf numFmtId="0" fontId="20" fillId="0" borderId="0"/>
    <xf numFmtId="0" fontId="9" fillId="0" borderId="0"/>
    <xf numFmtId="0" fontId="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0" borderId="0"/>
    <xf numFmtId="0" fontId="2" fillId="8" borderId="20" applyNumberFormat="0" applyFont="0" applyAlignment="0" applyProtection="0"/>
    <xf numFmtId="0" fontId="2" fillId="0" borderId="0"/>
    <xf numFmtId="0" fontId="20"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20"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0" applyNumberFormat="0" applyFont="0" applyAlignment="0" applyProtection="0"/>
    <xf numFmtId="0" fontId="9" fillId="0" borderId="0"/>
    <xf numFmtId="0" fontId="1" fillId="0" borderId="0"/>
    <xf numFmtId="0" fontId="9" fillId="0" borderId="0"/>
  </cellStyleXfs>
  <cellXfs count="72">
    <xf numFmtId="0" fontId="0" fillId="0" borderId="0" xfId="0"/>
    <xf numFmtId="0" fontId="8" fillId="0" borderId="0" xfId="0" applyFont="1" applyFill="1" applyBorder="1" applyAlignment="1">
      <alignment horizontal="left" vertical="center"/>
    </xf>
    <xf numFmtId="0" fontId="0" fillId="0" borderId="0" xfId="0" applyFill="1" applyAlignment="1">
      <alignment vertical="center"/>
    </xf>
    <xf numFmtId="0" fontId="0" fillId="0" borderId="0" xfId="0" applyFill="1"/>
    <xf numFmtId="0" fontId="8" fillId="0" borderId="0" xfId="0" applyFont="1" applyFill="1" applyBorder="1" applyAlignment="1">
      <alignment horizontal="left" vertical="top"/>
    </xf>
    <xf numFmtId="0" fontId="0" fillId="0" borderId="0" xfId="0" applyFill="1" applyAlignment="1">
      <alignment vertical="top"/>
    </xf>
    <xf numFmtId="0" fontId="0" fillId="0" borderId="0" xfId="0" applyFill="1" applyAlignment="1">
      <alignment horizontal="center"/>
    </xf>
    <xf numFmtId="0" fontId="17" fillId="0" borderId="4" xfId="1" applyFont="1" applyFill="1" applyBorder="1" applyAlignment="1">
      <alignment wrapText="1"/>
    </xf>
    <xf numFmtId="0" fontId="17" fillId="0" borderId="9" xfId="1" applyFont="1" applyFill="1" applyBorder="1" applyAlignment="1">
      <alignment wrapText="1"/>
    </xf>
    <xf numFmtId="0" fontId="17" fillId="0" borderId="2" xfId="1" applyFont="1" applyFill="1" applyBorder="1" applyAlignment="1">
      <alignment wrapText="1"/>
    </xf>
    <xf numFmtId="0" fontId="17" fillId="0" borderId="10" xfId="1" applyFont="1" applyFill="1" applyBorder="1" applyAlignment="1">
      <alignment wrapText="1"/>
    </xf>
    <xf numFmtId="0" fontId="17" fillId="0" borderId="3" xfId="1" applyFont="1" applyFill="1" applyBorder="1" applyAlignment="1">
      <alignment wrapText="1"/>
    </xf>
    <xf numFmtId="0" fontId="17" fillId="0" borderId="5" xfId="1" applyFont="1" applyFill="1" applyBorder="1" applyAlignment="1">
      <alignment wrapText="1"/>
    </xf>
    <xf numFmtId="0" fontId="18" fillId="0" borderId="0" xfId="0" applyFont="1" applyFill="1" applyAlignment="1">
      <alignment wrapText="1"/>
    </xf>
    <xf numFmtId="0" fontId="18" fillId="0" borderId="0" xfId="0" applyFont="1" applyFill="1"/>
    <xf numFmtId="0" fontId="18" fillId="0" borderId="0" xfId="0" applyFont="1" applyFill="1" applyAlignment="1">
      <alignment vertical="top"/>
    </xf>
    <xf numFmtId="0" fontId="19" fillId="0" borderId="4" xfId="1" applyFont="1" applyFill="1" applyBorder="1" applyAlignment="1">
      <alignment wrapText="1"/>
    </xf>
    <xf numFmtId="0" fontId="19" fillId="0" borderId="5" xfId="1" applyFont="1" applyFill="1" applyBorder="1" applyAlignment="1">
      <alignment wrapText="1"/>
    </xf>
    <xf numFmtId="0" fontId="16" fillId="0" borderId="0" xfId="0" applyFont="1" applyFill="1"/>
    <xf numFmtId="0" fontId="0" fillId="0" borderId="0" xfId="0" applyFill="1"/>
    <xf numFmtId="0" fontId="9" fillId="0" borderId="11" xfId="0" quotePrefix="1" applyFont="1" applyFill="1" applyBorder="1" applyAlignment="1">
      <alignment horizontal="right" vertical="top" wrapText="1"/>
    </xf>
    <xf numFmtId="0" fontId="9" fillId="0" borderId="9" xfId="0" quotePrefix="1" applyFont="1" applyFill="1" applyBorder="1" applyAlignment="1">
      <alignment horizontal="right" vertical="top" wrapText="1"/>
    </xf>
    <xf numFmtId="0" fontId="18" fillId="0" borderId="0" xfId="0" applyFont="1" applyFill="1" applyAlignment="1">
      <alignment vertical="top"/>
    </xf>
    <xf numFmtId="0" fontId="16" fillId="0" borderId="6" xfId="0" applyFont="1" applyFill="1" applyBorder="1"/>
    <xf numFmtId="0" fontId="16" fillId="0" borderId="7" xfId="0" applyFont="1" applyFill="1" applyBorder="1"/>
    <xf numFmtId="0" fontId="16" fillId="0" borderId="8" xfId="0" applyFont="1" applyFill="1" applyBorder="1"/>
    <xf numFmtId="0" fontId="9" fillId="0" borderId="1" xfId="0" applyFont="1" applyFill="1" applyBorder="1" applyAlignment="1">
      <alignment vertical="top" wrapText="1"/>
    </xf>
    <xf numFmtId="0" fontId="9" fillId="0" borderId="0" xfId="0" applyFont="1" applyFill="1"/>
    <xf numFmtId="0" fontId="9" fillId="0" borderId="0" xfId="0" applyFont="1" applyFill="1" applyBorder="1"/>
    <xf numFmtId="0" fontId="9" fillId="0" borderId="2" xfId="0" applyFont="1" applyFill="1" applyBorder="1" applyAlignment="1">
      <alignment vertical="top"/>
    </xf>
    <xf numFmtId="0" fontId="9" fillId="0" borderId="2" xfId="0" applyFont="1" applyFill="1" applyBorder="1" applyAlignment="1">
      <alignment vertical="top" wrapText="1"/>
    </xf>
    <xf numFmtId="0" fontId="9" fillId="0" borderId="0" xfId="0" applyFont="1" applyFill="1" applyAlignment="1">
      <alignmen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justify"/>
    </xf>
    <xf numFmtId="0" fontId="9" fillId="0" borderId="1" xfId="0" applyFont="1" applyFill="1" applyBorder="1" applyAlignment="1">
      <alignment horizontal="center" vertical="top" wrapText="1"/>
    </xf>
    <xf numFmtId="0" fontId="9" fillId="0" borderId="0" xfId="0" applyFont="1" applyFill="1" applyAlignment="1">
      <alignment vertical="top" wrapText="1"/>
    </xf>
    <xf numFmtId="0" fontId="9" fillId="0" borderId="1" xfId="0" applyFont="1" applyFill="1" applyBorder="1" applyAlignment="1">
      <alignment horizontal="left" vertical="top" wrapText="1"/>
    </xf>
    <xf numFmtId="0" fontId="10" fillId="0" borderId="0" xfId="0" applyFont="1" applyFill="1" applyAlignment="1">
      <alignment vertical="top"/>
    </xf>
    <xf numFmtId="0" fontId="9" fillId="0" borderId="0" xfId="0" applyFont="1" applyFill="1" applyBorder="1" applyAlignment="1">
      <alignment vertical="top"/>
    </xf>
    <xf numFmtId="0" fontId="10" fillId="0" borderId="0" xfId="0" applyFont="1" applyFill="1" applyBorder="1" applyAlignment="1">
      <alignment vertical="center"/>
    </xf>
    <xf numFmtId="0" fontId="9" fillId="0" borderId="0" xfId="0" applyFont="1" applyFill="1" applyAlignment="1">
      <alignment horizontal="left" vertical="center" indent="1"/>
    </xf>
    <xf numFmtId="0" fontId="9" fillId="0" borderId="0" xfId="0" applyFont="1" applyFill="1" applyAlignment="1">
      <alignment vertical="center"/>
    </xf>
    <xf numFmtId="0" fontId="18" fillId="0" borderId="3" xfId="164" applyFont="1" applyFill="1" applyBorder="1" applyAlignment="1">
      <alignment horizontal="left" wrapText="1"/>
    </xf>
    <xf numFmtId="0" fontId="18" fillId="0" borderId="4" xfId="164" applyFont="1" applyFill="1" applyBorder="1" applyAlignment="1">
      <alignment horizontal="left" wrapText="1"/>
    </xf>
    <xf numFmtId="0" fontId="17" fillId="0" borderId="4" xfId="164" applyFont="1" applyFill="1" applyBorder="1" applyAlignment="1">
      <alignment horizontal="left" wrapText="1"/>
    </xf>
    <xf numFmtId="0" fontId="37" fillId="0" borderId="4" xfId="164" applyFont="1" applyFill="1" applyBorder="1" applyAlignment="1">
      <alignment horizontal="left" wrapText="1"/>
    </xf>
    <xf numFmtId="0" fontId="17" fillId="0" borderId="5" xfId="164" applyFont="1" applyFill="1" applyBorder="1" applyAlignment="1">
      <alignment horizontal="left"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left" vertical="top" wrapText="1"/>
    </xf>
    <xf numFmtId="0" fontId="9" fillId="0" borderId="2" xfId="0" applyNumberFormat="1" applyFont="1" applyFill="1" applyBorder="1" applyAlignment="1">
      <alignment vertical="top"/>
    </xf>
    <xf numFmtId="0" fontId="9" fillId="0" borderId="2" xfId="0" applyFont="1" applyFill="1" applyBorder="1" applyAlignment="1">
      <alignment horizontal="center" vertical="top"/>
    </xf>
    <xf numFmtId="0" fontId="8" fillId="0" borderId="1" xfId="0" applyNumberFormat="1" applyFont="1" applyFill="1" applyBorder="1" applyAlignment="1">
      <alignment horizontal="center" vertical="center" wrapText="1"/>
    </xf>
    <xf numFmtId="0" fontId="9" fillId="0" borderId="1" xfId="0" quotePrefix="1" applyNumberFormat="1" applyFont="1" applyFill="1" applyBorder="1" applyAlignment="1">
      <alignment horizontal="center" vertical="top" wrapText="1"/>
    </xf>
    <xf numFmtId="0" fontId="9" fillId="0" borderId="0" xfId="0" applyFont="1" applyFill="1" applyAlignment="1">
      <alignment horizontal="center" vertical="top"/>
    </xf>
    <xf numFmtId="0" fontId="9" fillId="0" borderId="0" xfId="0" applyNumberFormat="1" applyFont="1" applyFill="1" applyAlignment="1">
      <alignment vertical="top"/>
    </xf>
    <xf numFmtId="0" fontId="8" fillId="0" borderId="2" xfId="0" applyFont="1" applyFill="1" applyBorder="1" applyAlignment="1">
      <alignment horizontal="left" vertical="center"/>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8"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0" fillId="0" borderId="0" xfId="0" applyFont="1" applyFill="1" applyAlignment="1">
      <alignment horizontal="left" vertical="top" wrapText="1"/>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0" xfId="0" applyFont="1" applyFill="1" applyBorder="1" applyAlignment="1">
      <alignment horizontal="left" vertical="top" wrapText="1"/>
    </xf>
  </cellXfs>
  <cellStyles count="165">
    <cellStyle name="20% - Accent1" xfId="28" builtinId="30" customBuiltin="1"/>
    <cellStyle name="20% - Accent1 2" xfId="58"/>
    <cellStyle name="20% - Accent1 2 2" xfId="107"/>
    <cellStyle name="20% - Accent1 2 3" xfId="145"/>
    <cellStyle name="20% - Accent1 3" xfId="89"/>
    <cellStyle name="20% - Accent1 4" xfId="129"/>
    <cellStyle name="20% - Accent2" xfId="32" builtinId="34" customBuiltin="1"/>
    <cellStyle name="20% - Accent2 2" xfId="60"/>
    <cellStyle name="20% - Accent2 2 2" xfId="109"/>
    <cellStyle name="20% - Accent2 2 3" xfId="147"/>
    <cellStyle name="20% - Accent2 3" xfId="91"/>
    <cellStyle name="20% - Accent2 4" xfId="131"/>
    <cellStyle name="20% - Accent3" xfId="36" builtinId="38" customBuiltin="1"/>
    <cellStyle name="20% - Accent3 2" xfId="62"/>
    <cellStyle name="20% - Accent3 2 2" xfId="111"/>
    <cellStyle name="20% - Accent3 2 3" xfId="149"/>
    <cellStyle name="20% - Accent3 3" xfId="93"/>
    <cellStyle name="20% - Accent3 4" xfId="133"/>
    <cellStyle name="20% - Accent4" xfId="40" builtinId="42" customBuiltin="1"/>
    <cellStyle name="20% - Accent4 2" xfId="64"/>
    <cellStyle name="20% - Accent4 2 2" xfId="113"/>
    <cellStyle name="20% - Accent4 2 3" xfId="151"/>
    <cellStyle name="20% - Accent4 3" xfId="95"/>
    <cellStyle name="20% - Accent4 4" xfId="135"/>
    <cellStyle name="20% - Accent5" xfId="44" builtinId="46" customBuiltin="1"/>
    <cellStyle name="20% - Accent5 2" xfId="66"/>
    <cellStyle name="20% - Accent5 2 2" xfId="115"/>
    <cellStyle name="20% - Accent5 2 3" xfId="153"/>
    <cellStyle name="20% - Accent5 3" xfId="97"/>
    <cellStyle name="20% - Accent5 4" xfId="137"/>
    <cellStyle name="20% - Accent6" xfId="48" builtinId="50" customBuiltin="1"/>
    <cellStyle name="20% - Accent6 2" xfId="68"/>
    <cellStyle name="20% - Accent6 2 2" xfId="117"/>
    <cellStyle name="20% - Accent6 2 3" xfId="155"/>
    <cellStyle name="20% - Accent6 3" xfId="99"/>
    <cellStyle name="20% - Accent6 4" xfId="139"/>
    <cellStyle name="40% - Accent1" xfId="29" builtinId="31" customBuiltin="1"/>
    <cellStyle name="40% - Accent1 2" xfId="59"/>
    <cellStyle name="40% - Accent1 2 2" xfId="108"/>
    <cellStyle name="40% - Accent1 2 3" xfId="146"/>
    <cellStyle name="40% - Accent1 3" xfId="90"/>
    <cellStyle name="40% - Accent1 4" xfId="130"/>
    <cellStyle name="40% - Accent2" xfId="33" builtinId="35" customBuiltin="1"/>
    <cellStyle name="40% - Accent2 2" xfId="61"/>
    <cellStyle name="40% - Accent2 2 2" xfId="110"/>
    <cellStyle name="40% - Accent2 2 3" xfId="148"/>
    <cellStyle name="40% - Accent2 3" xfId="92"/>
    <cellStyle name="40% - Accent2 4" xfId="132"/>
    <cellStyle name="40% - Accent3" xfId="37" builtinId="39" customBuiltin="1"/>
    <cellStyle name="40% - Accent3 2" xfId="63"/>
    <cellStyle name="40% - Accent3 2 2" xfId="112"/>
    <cellStyle name="40% - Accent3 2 3" xfId="150"/>
    <cellStyle name="40% - Accent3 3" xfId="94"/>
    <cellStyle name="40% - Accent3 4" xfId="134"/>
    <cellStyle name="40% - Accent4" xfId="41" builtinId="43" customBuiltin="1"/>
    <cellStyle name="40% - Accent4 2" xfId="65"/>
    <cellStyle name="40% - Accent4 2 2" xfId="114"/>
    <cellStyle name="40% - Accent4 2 3" xfId="152"/>
    <cellStyle name="40% - Accent4 3" xfId="96"/>
    <cellStyle name="40% - Accent4 4" xfId="136"/>
    <cellStyle name="40% - Accent5" xfId="45" builtinId="47" customBuiltin="1"/>
    <cellStyle name="40% - Accent5 2" xfId="67"/>
    <cellStyle name="40% - Accent5 2 2" xfId="116"/>
    <cellStyle name="40% - Accent5 2 3" xfId="154"/>
    <cellStyle name="40% - Accent5 3" xfId="98"/>
    <cellStyle name="40% - Accent5 4" xfId="138"/>
    <cellStyle name="40% - Accent6" xfId="49" builtinId="51" customBuiltin="1"/>
    <cellStyle name="40% - Accent6 2" xfId="69"/>
    <cellStyle name="40% - Accent6 2 2" xfId="118"/>
    <cellStyle name="40% - Accent6 2 3" xfId="156"/>
    <cellStyle name="40% - Accent6 3" xfId="100"/>
    <cellStyle name="40% - Accent6 4" xfId="14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10" xfId="164"/>
    <cellStyle name="Normal 2" xfId="1"/>
    <cellStyle name="Normal 2 2" xfId="3"/>
    <cellStyle name="Normal 2 2 2" xfId="6"/>
    <cellStyle name="Normal 2 2 2 2" xfId="73"/>
    <cellStyle name="Normal 2 2 2 2 2" xfId="121"/>
    <cellStyle name="Normal 2 2 2 3" xfId="85"/>
    <cellStyle name="Normal 2 2 2 4" xfId="159"/>
    <cellStyle name="Normal 2 2 3" xfId="10"/>
    <cellStyle name="Normal 2 2 3 2" xfId="88"/>
    <cellStyle name="Normal 2 2 4" xfId="53"/>
    <cellStyle name="Normal 2 2 4 2" xfId="103"/>
    <cellStyle name="Normal 2 2 5" xfId="82"/>
    <cellStyle name="Normal 2 2 6" xfId="128"/>
    <cellStyle name="Normal 2 3" xfId="4"/>
    <cellStyle name="Normal 2 3 2" xfId="71"/>
    <cellStyle name="Normal 2 3 2 2" xfId="119"/>
    <cellStyle name="Normal 2 3 3" xfId="83"/>
    <cellStyle name="Normal 2 3 4" xfId="157"/>
    <cellStyle name="Normal 2 4" xfId="8"/>
    <cellStyle name="Normal 2 4 2" xfId="86"/>
    <cellStyle name="Normal 2 5" xfId="51"/>
    <cellStyle name="Normal 2 5 2" xfId="101"/>
    <cellStyle name="Normal 2 6" xfId="81"/>
    <cellStyle name="Normal 2 7" xfId="126"/>
    <cellStyle name="Normal 3" xfId="2"/>
    <cellStyle name="Normal 3 2" xfId="7"/>
    <cellStyle name="Normal 3 2 2" xfId="78"/>
    <cellStyle name="Normal 3 3" xfId="77"/>
    <cellStyle name="Normal 4" xfId="5"/>
    <cellStyle name="Normal 4 2" xfId="9"/>
    <cellStyle name="Normal 4 2 2" xfId="72"/>
    <cellStyle name="Normal 4 2 2 2" xfId="120"/>
    <cellStyle name="Normal 4 2 3" xfId="87"/>
    <cellStyle name="Normal 4 2 4" xfId="158"/>
    <cellStyle name="Normal 4 3" xfId="52"/>
    <cellStyle name="Normal 4 3 2" xfId="102"/>
    <cellStyle name="Normal 4 4" xfId="84"/>
    <cellStyle name="Normal 4 5" xfId="127"/>
    <cellStyle name="Normal 5" xfId="54"/>
    <cellStyle name="Normal 5 2" xfId="74"/>
    <cellStyle name="Normal 5 2 2" xfId="122"/>
    <cellStyle name="Normal 5 2 3" xfId="160"/>
    <cellStyle name="Normal 5 3" xfId="104"/>
    <cellStyle name="Normal 5 4" xfId="141"/>
    <cellStyle name="Normal 6" xfId="56"/>
    <cellStyle name="Normal 6 2" xfId="79"/>
    <cellStyle name="Normal 6 2 2" xfId="124"/>
    <cellStyle name="Normal 6 2 3" xfId="163"/>
    <cellStyle name="Normal 6 3" xfId="70"/>
    <cellStyle name="Normal 6 4" xfId="80"/>
    <cellStyle name="Normal 6 5" xfId="143"/>
    <cellStyle name="Normal 7" xfId="76"/>
    <cellStyle name="Normal 7 2" xfId="162"/>
    <cellStyle name="Normal 8" xfId="57"/>
    <cellStyle name="Normal 8 2" xfId="106"/>
    <cellStyle name="Normal 8 3" xfId="144"/>
    <cellStyle name="Normal 9" xfId="125"/>
    <cellStyle name="Note 2" xfId="55"/>
    <cellStyle name="Note 2 2" xfId="75"/>
    <cellStyle name="Note 2 2 2" xfId="123"/>
    <cellStyle name="Note 2 2 3" xfId="161"/>
    <cellStyle name="Note 2 3" xfId="105"/>
    <cellStyle name="Note 2 4" xfId="142"/>
    <cellStyle name="Output" xfId="20" builtinId="21" customBuiltin="1"/>
    <cellStyle name="Title" xfId="11" builtinId="15" customBuiltin="1"/>
    <cellStyle name="Total" xfId="26"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416349</xdr:colOff>
      <xdr:row>0</xdr:row>
      <xdr:rowOff>707197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3426249" cy="7071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Z157"/>
  <sheetViews>
    <sheetView tabSelected="1" showRuler="0" showWhiteSpace="0" zoomScaleNormal="100" zoomScaleSheetLayoutView="70" zoomScalePageLayoutView="85" workbookViewId="0">
      <selection activeCell="A3" sqref="A3:E3"/>
    </sheetView>
  </sheetViews>
  <sheetFormatPr defaultColWidth="9.140625" defaultRowHeight="12.75" x14ac:dyDescent="0.2"/>
  <cols>
    <col min="1" max="1" width="6.28515625" style="53" customWidth="1"/>
    <col min="2" max="2" width="19.28515625" style="31" customWidth="1"/>
    <col min="3" max="3" width="10.85546875" style="54" customWidth="1"/>
    <col min="4" max="4" width="8.7109375" style="53" customWidth="1"/>
    <col min="5" max="5" width="85.5703125" style="31" customWidth="1"/>
    <col min="6" max="16384" width="9.140625" style="31"/>
  </cols>
  <sheetData>
    <row r="1" spans="1:14" ht="57" customHeight="1" x14ac:dyDescent="0.2"/>
    <row r="2" spans="1:14" s="27" customFormat="1" ht="43.5" customHeight="1" x14ac:dyDescent="0.2">
      <c r="A2" s="59" t="s">
        <v>171</v>
      </c>
      <c r="B2" s="59"/>
      <c r="C2" s="59"/>
      <c r="D2" s="59"/>
      <c r="E2" s="59"/>
    </row>
    <row r="3" spans="1:14" s="27" customFormat="1" ht="409.5" customHeight="1" x14ac:dyDescent="0.2">
      <c r="A3" s="60" t="s">
        <v>201</v>
      </c>
      <c r="B3" s="60"/>
      <c r="C3" s="60"/>
      <c r="D3" s="60"/>
      <c r="E3" s="60"/>
      <c r="F3" s="28"/>
      <c r="G3" s="28"/>
      <c r="H3" s="28"/>
      <c r="I3" s="28"/>
      <c r="J3" s="28"/>
      <c r="K3" s="28"/>
      <c r="L3" s="28"/>
      <c r="M3" s="28"/>
      <c r="N3" s="28"/>
    </row>
    <row r="4" spans="1:14" ht="21.75" customHeight="1" x14ac:dyDescent="0.2">
      <c r="A4" s="55" t="s">
        <v>139</v>
      </c>
      <c r="B4" s="29"/>
      <c r="C4" s="49"/>
      <c r="D4" s="50"/>
      <c r="E4" s="30"/>
    </row>
    <row r="5" spans="1:14" s="27" customFormat="1" ht="25.5" x14ac:dyDescent="0.2">
      <c r="A5" s="32" t="s">
        <v>2</v>
      </c>
      <c r="B5" s="32" t="s">
        <v>4</v>
      </c>
      <c r="C5" s="51" t="s">
        <v>1</v>
      </c>
      <c r="D5" s="51" t="s">
        <v>5</v>
      </c>
      <c r="E5" s="32" t="s">
        <v>6</v>
      </c>
    </row>
    <row r="6" spans="1:14" s="27" customFormat="1" ht="144.94999999999999" customHeight="1" x14ac:dyDescent="0.2">
      <c r="A6" s="33">
        <v>1</v>
      </c>
      <c r="B6" s="26" t="s">
        <v>133</v>
      </c>
      <c r="C6" s="52">
        <v>1</v>
      </c>
      <c r="D6" s="34" t="s">
        <v>132</v>
      </c>
      <c r="E6" s="26" t="s">
        <v>134</v>
      </c>
    </row>
    <row r="7" spans="1:14" s="35" customFormat="1" ht="165.75" x14ac:dyDescent="0.2">
      <c r="A7" s="34">
        <f>A6+1</f>
        <v>2</v>
      </c>
      <c r="B7" s="26" t="s">
        <v>188</v>
      </c>
      <c r="C7" s="52" t="str">
        <f>IF(MID(D7,FIND("(",D7)+1,FIND(")",D7)-FIND("(",D7)-1)-1=0,RIGHT(C6,LEN(C6)-IFERROR(FIND("-",C6),0))+1,(RIGHT(C6,LEN(C6)-IFERROR(FIND("-",C6),0))+1)&amp;"-"&amp;(RIGHT(C6,LEN(C6)-IFERROR(FIND("-",C6),0))+MID(D7,FIND("(",D7)+1,FIND(")",D7)-FIND("(",D7)-1)))</f>
        <v>2-4</v>
      </c>
      <c r="D7" s="34" t="s">
        <v>23</v>
      </c>
      <c r="E7" s="26" t="s">
        <v>172</v>
      </c>
    </row>
    <row r="8" spans="1:14" ht="89.25" x14ac:dyDescent="0.2">
      <c r="A8" s="34">
        <f>A7+1</f>
        <v>3</v>
      </c>
      <c r="B8" s="26" t="s">
        <v>105</v>
      </c>
      <c r="C8" s="52">
        <f>IF(MID(D8,FIND("(",D8)+1,FIND(")",D8)-FIND("(",D8)-1)-1=0,RIGHT(C7,LEN(C7)-IFERROR(FIND("-",C7),0))+1,(RIGHT(C7,LEN(C7)-IFERROR(FIND("-",C7),0))+1)&amp;"-"&amp;(RIGHT(C7,LEN(C7)-IFERROR(FIND("-",C7),0))+MID(D8,FIND("(",D8)+1,FIND(")",D8)-FIND("(",D8)-1)))</f>
        <v>5</v>
      </c>
      <c r="D8" s="34" t="s">
        <v>132</v>
      </c>
      <c r="E8" s="26" t="s">
        <v>147</v>
      </c>
    </row>
    <row r="9" spans="1:14" s="41" customFormat="1" ht="54" customHeight="1" x14ac:dyDescent="0.2">
      <c r="A9" s="56" t="s">
        <v>154</v>
      </c>
      <c r="B9" s="58"/>
      <c r="C9" s="58"/>
      <c r="D9" s="58"/>
      <c r="E9" s="47" t="s">
        <v>140</v>
      </c>
    </row>
    <row r="10" spans="1:14" ht="129" customHeight="1" x14ac:dyDescent="0.2">
      <c r="A10" s="34">
        <f>A8+1</f>
        <v>4</v>
      </c>
      <c r="B10" s="26" t="s">
        <v>35</v>
      </c>
      <c r="C10" s="52" t="str">
        <f>IF(MID(D10,FIND("(",D10)+1,FIND(")",D10)-FIND("(",D10)-1)-1=0,RIGHT(C8,LEN(C8)-IFERROR(FIND("-",C8),0))+1,(RIGHT(C8,LEN(C8)-IFERROR(FIND("-",C8),0))+1)&amp;"-"&amp;(RIGHT(C8,LEN(C8)-IFERROR(FIND("-",C8),0))+MID(D10,FIND("(",D10)+1,FIND(")",D10)-FIND("(",D10)-1)))</f>
        <v>6-14</v>
      </c>
      <c r="D10" s="34" t="s">
        <v>18</v>
      </c>
      <c r="E10" s="36" t="s">
        <v>25</v>
      </c>
    </row>
    <row r="11" spans="1:14" ht="89.25" x14ac:dyDescent="0.2">
      <c r="A11" s="34">
        <f>A10+1</f>
        <v>5</v>
      </c>
      <c r="B11" s="26" t="s">
        <v>36</v>
      </c>
      <c r="C11" s="52" t="str">
        <f>IF(MID(D11,FIND("(",D11)+1,FIND(")",D11)-FIND("(",D11)-1)-1=0,RIGHT(C10,LEN(C10)-IFERROR(FIND("-",C10),0))+1,(RIGHT(C10,LEN(C10)-IFERROR(FIND("-",C10),0))+1)&amp;"-"&amp;(RIGHT(C10,LEN(C10)-IFERROR(FIND("-",C10),0))+MID(D11,FIND("(",D11)+1,FIND(")",D11)-FIND("(",D11)-1)))</f>
        <v>15-23</v>
      </c>
      <c r="D11" s="34" t="s">
        <v>18</v>
      </c>
      <c r="E11" s="36" t="s">
        <v>26</v>
      </c>
    </row>
    <row r="12" spans="1:14" ht="140.1" customHeight="1" x14ac:dyDescent="0.2">
      <c r="A12" s="34">
        <f t="shared" ref="A12:A21" si="0">A11+1</f>
        <v>6</v>
      </c>
      <c r="B12" s="26" t="s">
        <v>37</v>
      </c>
      <c r="C12" s="52" t="str">
        <f t="shared" ref="C12:C21" si="1">IF(MID(D12,FIND("(",D12)+1,FIND(")",D12)-FIND("(",D12)-1)-1=0,RIGHT(C11,LEN(C11)-IFERROR(FIND("-",C11),0))+1,(RIGHT(C11,LEN(C11)-IFERROR(FIND("-",C11),0))+1)&amp;"-"&amp;(RIGHT(C11,LEN(C11)-IFERROR(FIND("-",C11),0))+MID(D12,FIND("(",D12)+1,FIND(")",D12)-FIND("(",D12)-1)))</f>
        <v>24-32</v>
      </c>
      <c r="D12" s="34" t="s">
        <v>18</v>
      </c>
      <c r="E12" s="36" t="s">
        <v>28</v>
      </c>
    </row>
    <row r="13" spans="1:14" ht="51" x14ac:dyDescent="0.2">
      <c r="A13" s="34">
        <f t="shared" si="0"/>
        <v>7</v>
      </c>
      <c r="B13" s="26" t="s">
        <v>121</v>
      </c>
      <c r="C13" s="52" t="str">
        <f t="shared" si="1"/>
        <v>33-41</v>
      </c>
      <c r="D13" s="34" t="s">
        <v>18</v>
      </c>
      <c r="E13" s="36" t="s">
        <v>29</v>
      </c>
    </row>
    <row r="14" spans="1:14" ht="89.25" x14ac:dyDescent="0.2">
      <c r="A14" s="34">
        <f t="shared" si="0"/>
        <v>8</v>
      </c>
      <c r="B14" s="26" t="s">
        <v>111</v>
      </c>
      <c r="C14" s="52" t="str">
        <f t="shared" si="1"/>
        <v>42-50</v>
      </c>
      <c r="D14" s="34" t="s">
        <v>18</v>
      </c>
      <c r="E14" s="36" t="s">
        <v>30</v>
      </c>
    </row>
    <row r="15" spans="1:14" ht="76.5" x14ac:dyDescent="0.2">
      <c r="A15" s="34">
        <f t="shared" si="0"/>
        <v>9</v>
      </c>
      <c r="B15" s="26" t="s">
        <v>112</v>
      </c>
      <c r="C15" s="52" t="str">
        <f t="shared" si="1"/>
        <v>51-59</v>
      </c>
      <c r="D15" s="34" t="s">
        <v>18</v>
      </c>
      <c r="E15" s="36" t="s">
        <v>31</v>
      </c>
    </row>
    <row r="16" spans="1:14" ht="38.25" x14ac:dyDescent="0.2">
      <c r="A16" s="34">
        <f t="shared" si="0"/>
        <v>10</v>
      </c>
      <c r="B16" s="26" t="s">
        <v>12</v>
      </c>
      <c r="C16" s="52" t="str">
        <f t="shared" si="1"/>
        <v>60-68</v>
      </c>
      <c r="D16" s="34" t="s">
        <v>18</v>
      </c>
      <c r="E16" s="36" t="str">
        <f>"Use NHHD/METeOR definition.
(right justify, zero fill)
Sum of item "&amp;A12&amp;" to "&amp;A15&amp;" above."</f>
        <v>Use NHHD/METeOR definition.
(right justify, zero fill)
Sum of item 6 to 9 above.</v>
      </c>
    </row>
    <row r="17" spans="1:5" ht="76.5" x14ac:dyDescent="0.2">
      <c r="A17" s="34">
        <f t="shared" si="0"/>
        <v>11</v>
      </c>
      <c r="B17" s="26" t="s">
        <v>113</v>
      </c>
      <c r="C17" s="52" t="str">
        <f t="shared" si="1"/>
        <v>69-77</v>
      </c>
      <c r="D17" s="34" t="s">
        <v>18</v>
      </c>
      <c r="E17" s="36" t="s">
        <v>32</v>
      </c>
    </row>
    <row r="18" spans="1:5" ht="89.25" x14ac:dyDescent="0.2">
      <c r="A18" s="34">
        <f t="shared" si="0"/>
        <v>12</v>
      </c>
      <c r="B18" s="26" t="s">
        <v>155</v>
      </c>
      <c r="C18" s="52" t="str">
        <f t="shared" si="1"/>
        <v>78-86</v>
      </c>
      <c r="D18" s="34" t="s">
        <v>18</v>
      </c>
      <c r="E18" s="36" t="s">
        <v>156</v>
      </c>
    </row>
    <row r="19" spans="1:5" ht="76.5" x14ac:dyDescent="0.2">
      <c r="A19" s="34">
        <f t="shared" si="0"/>
        <v>13</v>
      </c>
      <c r="B19" s="26" t="s">
        <v>114</v>
      </c>
      <c r="C19" s="52" t="str">
        <f t="shared" si="1"/>
        <v>87-95</v>
      </c>
      <c r="D19" s="34" t="s">
        <v>18</v>
      </c>
      <c r="E19" s="36" t="s">
        <v>157</v>
      </c>
    </row>
    <row r="20" spans="1:5" ht="76.5" x14ac:dyDescent="0.2">
      <c r="A20" s="34">
        <f t="shared" si="0"/>
        <v>14</v>
      </c>
      <c r="B20" s="26" t="s">
        <v>162</v>
      </c>
      <c r="C20" s="52" t="str">
        <f t="shared" si="1"/>
        <v>96-104</v>
      </c>
      <c r="D20" s="34" t="s">
        <v>18</v>
      </c>
      <c r="E20" s="36" t="s">
        <v>33</v>
      </c>
    </row>
    <row r="21" spans="1:5" ht="105" customHeight="1" x14ac:dyDescent="0.2">
      <c r="A21" s="34">
        <f t="shared" si="0"/>
        <v>15</v>
      </c>
      <c r="B21" s="26" t="s">
        <v>13</v>
      </c>
      <c r="C21" s="52" t="str">
        <f t="shared" si="1"/>
        <v>105-113</v>
      </c>
      <c r="D21" s="34" t="s">
        <v>18</v>
      </c>
      <c r="E21" s="36" t="s">
        <v>34</v>
      </c>
    </row>
    <row r="22" spans="1:5" s="37" customFormat="1" ht="60.6" customHeight="1" x14ac:dyDescent="0.2">
      <c r="A22" s="56" t="s">
        <v>163</v>
      </c>
      <c r="B22" s="58"/>
      <c r="C22" s="58"/>
      <c r="D22" s="58"/>
      <c r="E22" s="47" t="s">
        <v>140</v>
      </c>
    </row>
    <row r="23" spans="1:5" ht="102" x14ac:dyDescent="0.2">
      <c r="A23" s="34" t="str">
        <f>(A21+1)&amp;"a"</f>
        <v>16a</v>
      </c>
      <c r="B23" s="26" t="s">
        <v>38</v>
      </c>
      <c r="C23" s="52" t="str">
        <f>IF(MID(D23,FIND("(",D23)+1,FIND(")",D23)-FIND("(",D23)-1)-1=0,RIGHT(C21,LEN(C21)-IFERROR(FIND("-",C21),0))+1,(RIGHT(C21,LEN(C21)-IFERROR(FIND("-",C21),0))+1)&amp;"-"&amp;(RIGHT(C21,LEN(C21)-IFERROR(FIND("-",C21),0))+MID(D23,FIND("(",D23)+1,FIND(")",D23)-FIND("(",D23)-1)))</f>
        <v>114-127</v>
      </c>
      <c r="D23" s="34" t="s">
        <v>20</v>
      </c>
      <c r="E23" s="36" t="s">
        <v>39</v>
      </c>
    </row>
    <row r="24" spans="1:5" ht="75" customHeight="1" x14ac:dyDescent="0.2">
      <c r="A24" s="34" t="str">
        <f>LEFT(A23,2)&amp;"b"</f>
        <v>16b</v>
      </c>
      <c r="B24" s="26" t="s">
        <v>24</v>
      </c>
      <c r="C24" s="52">
        <f>IF(MID(D24,FIND("(",D24)+1,FIND(")",D24)-FIND("(",D24)-1)-1=0,RIGHT(C23,LEN(C23)-IFERROR(FIND("-",C23),0))+1,(RIGHT(C23,LEN(C23)-IFERROR(FIND("-",C23),0))+1)&amp;"-"&amp;(RIGHT(C23,LEN(C23)-IFERROR(FIND("-",C23),0))+MID(D24,FIND("(",D24)+1,FIND(")",D24)-FIND("(",D24)-1)))</f>
        <v>128</v>
      </c>
      <c r="D24" s="34" t="s">
        <v>19</v>
      </c>
      <c r="E24" s="36" t="str">
        <f>"Use NHHD/METeOR definition.
An indicator of whether data reported under item "&amp;A23&amp;" above has been estimated rather than directly sourced, as represented by a code.
1=yes
2=no"</f>
        <v>Use NHHD/METeOR definition.
An indicator of whether data reported under item 16a above has been estimated rather than directly sourced, as represented by a code.
1=yes
2=no</v>
      </c>
    </row>
    <row r="25" spans="1:5" ht="89.25" x14ac:dyDescent="0.2">
      <c r="A25" s="34" t="str">
        <f>(LEFT(A23,2)+1)&amp;RIGHT(A23,1)</f>
        <v>17a</v>
      </c>
      <c r="B25" s="26" t="s">
        <v>27</v>
      </c>
      <c r="C25" s="52" t="str">
        <f t="shared" ref="C25:C46" si="2">IF(MID(D25,FIND("(",D25)+1,FIND(")",D25)-FIND("(",D25)-1)-1=0,RIGHT(C24,LEN(C24)-IFERROR(FIND("-",C24),0))+1,(RIGHT(C24,LEN(C24)-IFERROR(FIND("-",C24),0))+1)&amp;"-"&amp;(RIGHT(C24,LEN(C24)-IFERROR(FIND("-",C24),0))+MID(D25,FIND("(",D25)+1,FIND(")",D25)-FIND("(",D25)-1)))</f>
        <v>129-142</v>
      </c>
      <c r="D25" s="34" t="s">
        <v>20</v>
      </c>
      <c r="E25" s="36" t="s">
        <v>40</v>
      </c>
    </row>
    <row r="26" spans="1:5" ht="75" customHeight="1" x14ac:dyDescent="0.2">
      <c r="A26" s="34" t="str">
        <f>(LEFT(A24,2)+1)&amp;RIGHT(A24,1)</f>
        <v>17b</v>
      </c>
      <c r="B26" s="26" t="s">
        <v>24</v>
      </c>
      <c r="C26" s="52">
        <f t="shared" si="2"/>
        <v>143</v>
      </c>
      <c r="D26" s="34" t="s">
        <v>19</v>
      </c>
      <c r="E26" s="36" t="str">
        <f>"Use NHHD/METeOR definition.
An indicator of whether data reported under item "&amp;A25&amp;" above has been estimated rather than directly sourced, as represented by a code.
1=yes
2=no"</f>
        <v>Use NHHD/METeOR definition.
An indicator of whether data reported under item 17a above has been estimated rather than directly sourced, as represented by a code.
1=yes
2=no</v>
      </c>
    </row>
    <row r="27" spans="1:5" ht="114.75" x14ac:dyDescent="0.2">
      <c r="A27" s="34" t="str">
        <f t="shared" ref="A27:A46" si="3">(LEFT(A25,2)+1)&amp;RIGHT(A25,1)</f>
        <v>18a</v>
      </c>
      <c r="B27" s="26" t="s">
        <v>37</v>
      </c>
      <c r="C27" s="52" t="str">
        <f t="shared" si="2"/>
        <v>144-157</v>
      </c>
      <c r="D27" s="34" t="s">
        <v>20</v>
      </c>
      <c r="E27" s="36" t="s">
        <v>41</v>
      </c>
    </row>
    <row r="28" spans="1:5" ht="75" customHeight="1" x14ac:dyDescent="0.2">
      <c r="A28" s="34" t="str">
        <f t="shared" si="3"/>
        <v>18b</v>
      </c>
      <c r="B28" s="26" t="s">
        <v>24</v>
      </c>
      <c r="C28" s="52">
        <f t="shared" si="2"/>
        <v>158</v>
      </c>
      <c r="D28" s="34" t="s">
        <v>19</v>
      </c>
      <c r="E28" s="36" t="str">
        <f>"Use NHHD/METeOR definition.
An indicator of whether data reported under item "&amp;A27&amp;" above has been estimated rather than directly sourced, as represented by a code.
1=yes
2=no"</f>
        <v>Use NHHD/METeOR definition.
An indicator of whether data reported under item 18a above has been estimated rather than directly sourced, as represented by a code.
1=yes
2=no</v>
      </c>
    </row>
    <row r="29" spans="1:5" ht="51" x14ac:dyDescent="0.2">
      <c r="A29" s="34" t="str">
        <f t="shared" si="3"/>
        <v>19a</v>
      </c>
      <c r="B29" s="26" t="s">
        <v>121</v>
      </c>
      <c r="C29" s="52" t="str">
        <f t="shared" si="2"/>
        <v>159-172</v>
      </c>
      <c r="D29" s="34" t="s">
        <v>20</v>
      </c>
      <c r="E29" s="36" t="s">
        <v>42</v>
      </c>
    </row>
    <row r="30" spans="1:5" ht="75" customHeight="1" x14ac:dyDescent="0.2">
      <c r="A30" s="34" t="str">
        <f t="shared" si="3"/>
        <v>19b</v>
      </c>
      <c r="B30" s="26" t="s">
        <v>24</v>
      </c>
      <c r="C30" s="52">
        <f t="shared" si="2"/>
        <v>173</v>
      </c>
      <c r="D30" s="34" t="s">
        <v>19</v>
      </c>
      <c r="E30" s="36" t="str">
        <f>"Use NHHD/METeOR definition.
An indicator of whether data reported under item "&amp;A29&amp;" above has been estimated rather than directly sourced, as represented by a code.
1=yes
2=no"</f>
        <v>Use NHHD/METeOR definition.
An indicator of whether data reported under item 19a above has been estimated rather than directly sourced, as represented by a code.
1=yes
2=no</v>
      </c>
    </row>
    <row r="31" spans="1:5" ht="89.25" x14ac:dyDescent="0.2">
      <c r="A31" s="34" t="str">
        <f t="shared" si="3"/>
        <v>20a</v>
      </c>
      <c r="B31" s="26" t="s">
        <v>122</v>
      </c>
      <c r="C31" s="52" t="str">
        <f t="shared" si="2"/>
        <v>174-187</v>
      </c>
      <c r="D31" s="34" t="s">
        <v>20</v>
      </c>
      <c r="E31" s="36" t="s">
        <v>43</v>
      </c>
    </row>
    <row r="32" spans="1:5" ht="75" customHeight="1" x14ac:dyDescent="0.2">
      <c r="A32" s="34" t="str">
        <f t="shared" si="3"/>
        <v>20b</v>
      </c>
      <c r="B32" s="26" t="s">
        <v>24</v>
      </c>
      <c r="C32" s="52">
        <f t="shared" si="2"/>
        <v>188</v>
      </c>
      <c r="D32" s="34" t="s">
        <v>19</v>
      </c>
      <c r="E32" s="36" t="str">
        <f>"Use NHHD/METeOR definition.
An indicator of whether data reported under item "&amp;A31&amp;" above has been estimated rather than directly sourced, as represented by a code.
1=yes
2=no"</f>
        <v>Use NHHD/METeOR definition.
An indicator of whether data reported under item 20a above has been estimated rather than directly sourced, as represented by a code.
1=yes
2=no</v>
      </c>
    </row>
    <row r="33" spans="1:5" ht="76.5" x14ac:dyDescent="0.2">
      <c r="A33" s="34" t="str">
        <f t="shared" si="3"/>
        <v>21a</v>
      </c>
      <c r="B33" s="26" t="s">
        <v>164</v>
      </c>
      <c r="C33" s="52" t="str">
        <f t="shared" si="2"/>
        <v>189-202</v>
      </c>
      <c r="D33" s="34" t="s">
        <v>20</v>
      </c>
      <c r="E33" s="36" t="s">
        <v>44</v>
      </c>
    </row>
    <row r="34" spans="1:5" ht="75" customHeight="1" x14ac:dyDescent="0.2">
      <c r="A34" s="34" t="str">
        <f t="shared" si="3"/>
        <v>21b</v>
      </c>
      <c r="B34" s="26" t="s">
        <v>24</v>
      </c>
      <c r="C34" s="52">
        <f t="shared" si="2"/>
        <v>203</v>
      </c>
      <c r="D34" s="34" t="s">
        <v>19</v>
      </c>
      <c r="E34" s="36" t="str">
        <f>"Use NHHD/METeOR definition.
An indicator of whether data reported under item "&amp;A33&amp;" above has been estimated rather than directly sourced, as represented by a code.
1=yes
2=no"</f>
        <v>Use NHHD/METeOR definition.
An indicator of whether data reported under item 21a above has been estimated rather than directly sourced, as represented by a code.
1=yes
2=no</v>
      </c>
    </row>
    <row r="35" spans="1:5" ht="38.25" x14ac:dyDescent="0.2">
      <c r="A35" s="34" t="str">
        <f t="shared" si="3"/>
        <v>22a</v>
      </c>
      <c r="B35" s="26" t="s">
        <v>15</v>
      </c>
      <c r="C35" s="52" t="str">
        <f t="shared" si="2"/>
        <v>204-217</v>
      </c>
      <c r="D35" s="34" t="s">
        <v>20</v>
      </c>
      <c r="E35" s="36" t="str">
        <f>"Use NHHD/METeOR definition.
Round to nearest dollar. Right justify, zero fill.
Sum of item "&amp;A27&amp;", "&amp;A29&amp;", "&amp;A31&amp;" and "&amp;A33&amp;" above."</f>
        <v>Use NHHD/METeOR definition.
Round to nearest dollar. Right justify, zero fill.
Sum of item 18a, 19a, 20a and 21a above.</v>
      </c>
    </row>
    <row r="36" spans="1:5" ht="75" customHeight="1" x14ac:dyDescent="0.2">
      <c r="A36" s="34" t="str">
        <f t="shared" si="3"/>
        <v>22b</v>
      </c>
      <c r="B36" s="26" t="s">
        <v>24</v>
      </c>
      <c r="C36" s="52">
        <f t="shared" si="2"/>
        <v>218</v>
      </c>
      <c r="D36" s="34" t="s">
        <v>19</v>
      </c>
      <c r="E36" s="36" t="str">
        <f>"Use NHHD/METeOR definition.
An indicator of whether data reported under item "&amp;A35&amp;" above has been estimated rather than directly sourced, as represented by a code.
1=yes
2=no"</f>
        <v>Use NHHD/METeOR definition.
An indicator of whether data reported under item 22a above has been estimated rather than directly sourced, as represented by a code.
1=yes
2=no</v>
      </c>
    </row>
    <row r="37" spans="1:5" ht="76.5" x14ac:dyDescent="0.2">
      <c r="A37" s="34" t="str">
        <f t="shared" si="3"/>
        <v>23a</v>
      </c>
      <c r="B37" s="26" t="s">
        <v>165</v>
      </c>
      <c r="C37" s="52" t="str">
        <f t="shared" si="2"/>
        <v>219-232</v>
      </c>
      <c r="D37" s="34" t="s">
        <v>20</v>
      </c>
      <c r="E37" s="36" t="s">
        <v>45</v>
      </c>
    </row>
    <row r="38" spans="1:5" ht="75" customHeight="1" x14ac:dyDescent="0.2">
      <c r="A38" s="34" t="str">
        <f t="shared" si="3"/>
        <v>23b</v>
      </c>
      <c r="B38" s="26" t="s">
        <v>24</v>
      </c>
      <c r="C38" s="52">
        <f t="shared" si="2"/>
        <v>233</v>
      </c>
      <c r="D38" s="34" t="s">
        <v>19</v>
      </c>
      <c r="E38" s="36" t="str">
        <f>"Use NHHD/METeOR definition.
An indicator of whether data reported under item "&amp;A37&amp;" above has been estimated rather than directly sourced, as represented by a code.
1=yes
2=no"</f>
        <v>Use NHHD/METeOR definition.
An indicator of whether data reported under item 23a above has been estimated rather than directly sourced, as represented by a code.
1=yes
2=no</v>
      </c>
    </row>
    <row r="39" spans="1:5" ht="89.25" x14ac:dyDescent="0.2">
      <c r="A39" s="34" t="str">
        <f t="shared" si="3"/>
        <v>24a</v>
      </c>
      <c r="B39" s="26" t="s">
        <v>166</v>
      </c>
      <c r="C39" s="52" t="str">
        <f t="shared" si="2"/>
        <v>234-247</v>
      </c>
      <c r="D39" s="34" t="s">
        <v>20</v>
      </c>
      <c r="E39" s="36" t="s">
        <v>158</v>
      </c>
    </row>
    <row r="40" spans="1:5" ht="75" customHeight="1" x14ac:dyDescent="0.2">
      <c r="A40" s="34" t="str">
        <f t="shared" si="3"/>
        <v>24b</v>
      </c>
      <c r="B40" s="26" t="s">
        <v>24</v>
      </c>
      <c r="C40" s="52">
        <f t="shared" si="2"/>
        <v>248</v>
      </c>
      <c r="D40" s="34" t="s">
        <v>19</v>
      </c>
      <c r="E40" s="36" t="str">
        <f>"Use NHHD/METeOR definition.
An indicator of whether data reported under item "&amp;A39&amp;" above has been estimated rather than directly sourced, as represented by a code.
1=yes
2=no"</f>
        <v>Use NHHD/METeOR definition.
An indicator of whether data reported under item 24a above has been estimated rather than directly sourced, as represented by a code.
1=yes
2=no</v>
      </c>
    </row>
    <row r="41" spans="1:5" ht="76.5" x14ac:dyDescent="0.2">
      <c r="A41" s="34" t="str">
        <f t="shared" si="3"/>
        <v>25a</v>
      </c>
      <c r="B41" s="26" t="s">
        <v>167</v>
      </c>
      <c r="C41" s="52" t="str">
        <f t="shared" si="2"/>
        <v>249-262</v>
      </c>
      <c r="D41" s="34" t="s">
        <v>20</v>
      </c>
      <c r="E41" s="36" t="s">
        <v>159</v>
      </c>
    </row>
    <row r="42" spans="1:5" ht="75" customHeight="1" x14ac:dyDescent="0.2">
      <c r="A42" s="34" t="str">
        <f t="shared" si="3"/>
        <v>25b</v>
      </c>
      <c r="B42" s="26" t="s">
        <v>24</v>
      </c>
      <c r="C42" s="52">
        <f t="shared" si="2"/>
        <v>263</v>
      </c>
      <c r="D42" s="34" t="s">
        <v>19</v>
      </c>
      <c r="E42" s="36" t="str">
        <f>"Use NHHD/METeOR definition.
An indicator of whether data reported under item "&amp;A41&amp;" above has been estimated rather than directly sourced, as represented by a code.
1=yes
2=no"</f>
        <v>Use NHHD/METeOR definition.
An indicator of whether data reported under item 25a above has been estimated rather than directly sourced, as represented by a code.
1=yes
2=no</v>
      </c>
    </row>
    <row r="43" spans="1:5" ht="76.5" x14ac:dyDescent="0.2">
      <c r="A43" s="34" t="str">
        <f t="shared" si="3"/>
        <v>26a</v>
      </c>
      <c r="B43" s="26" t="s">
        <v>168</v>
      </c>
      <c r="C43" s="52" t="str">
        <f t="shared" si="2"/>
        <v>264-277</v>
      </c>
      <c r="D43" s="34" t="s">
        <v>20</v>
      </c>
      <c r="E43" s="36" t="s">
        <v>46</v>
      </c>
    </row>
    <row r="44" spans="1:5" ht="75" customHeight="1" x14ac:dyDescent="0.2">
      <c r="A44" s="34" t="str">
        <f t="shared" si="3"/>
        <v>26b</v>
      </c>
      <c r="B44" s="26" t="s">
        <v>24</v>
      </c>
      <c r="C44" s="52">
        <f t="shared" si="2"/>
        <v>278</v>
      </c>
      <c r="D44" s="34" t="s">
        <v>19</v>
      </c>
      <c r="E44" s="36" t="str">
        <f>"Use NHHD/METeOR definition.
An indicator of whether data reported under item "&amp;A43&amp;" above has been estimated rather than directly sourced, as represented by a code.
1=yes
2=no"</f>
        <v>Use NHHD/METeOR definition.
An indicator of whether data reported under item 26a above has been estimated rather than directly sourced, as represented by a code.
1=yes
2=no</v>
      </c>
    </row>
    <row r="45" spans="1:5" ht="38.25" x14ac:dyDescent="0.2">
      <c r="A45" s="34" t="str">
        <f t="shared" si="3"/>
        <v>27a</v>
      </c>
      <c r="B45" s="26" t="s">
        <v>16</v>
      </c>
      <c r="C45" s="52" t="str">
        <f t="shared" si="2"/>
        <v>279-292</v>
      </c>
      <c r="D45" s="34" t="s">
        <v>20</v>
      </c>
      <c r="E45" s="36" t="s">
        <v>3</v>
      </c>
    </row>
    <row r="46" spans="1:5" ht="75" customHeight="1" x14ac:dyDescent="0.2">
      <c r="A46" s="34" t="str">
        <f t="shared" si="3"/>
        <v>27b</v>
      </c>
      <c r="B46" s="26" t="s">
        <v>24</v>
      </c>
      <c r="C46" s="52">
        <f t="shared" si="2"/>
        <v>293</v>
      </c>
      <c r="D46" s="34" t="s">
        <v>19</v>
      </c>
      <c r="E46" s="36" t="str">
        <f>"Use NHHD/METeOR definition.
An indicator of whether data reported under item "&amp;A45&amp;" above has been estimated rather than directly sourced, as represented by a code.
1=yes
2=no"</f>
        <v>Use NHHD/METeOR definition.
An indicator of whether data reported under item 27a above has been estimated rather than directly sourced, as represented by a code.
1=yes
2=no</v>
      </c>
    </row>
    <row r="47" spans="1:5" s="41" customFormat="1" ht="48.95" customHeight="1" x14ac:dyDescent="0.2">
      <c r="A47" s="56" t="s">
        <v>189</v>
      </c>
      <c r="B47" s="58"/>
      <c r="C47" s="58"/>
      <c r="D47" s="58"/>
      <c r="E47" s="48" t="s">
        <v>141</v>
      </c>
    </row>
    <row r="48" spans="1:5" ht="63.75" x14ac:dyDescent="0.2">
      <c r="A48" s="34" t="str">
        <f>(LEFT(A45,2)+1)&amp;RIGHT(A45,1)</f>
        <v>28a</v>
      </c>
      <c r="B48" s="26" t="s">
        <v>48</v>
      </c>
      <c r="C48" s="52" t="str">
        <f>IF(MID(D48,FIND("(",D48)+1,FIND(")",D48)-FIND("(",D48)-1)-1=0,RIGHT(C46,LEN(C46)-IFERROR(FIND("-",C46),0))+1,(RIGHT(C46,LEN(C46)-IFERROR(FIND("-",C46),0))+1)&amp;"-"&amp;(RIGHT(C46,LEN(C46)-IFERROR(FIND("-",C46),0))+MID(D48,FIND("(",D48)+1,FIND(")",D48)-FIND("(",D48)-1)))</f>
        <v>294-307</v>
      </c>
      <c r="D48" s="34" t="s">
        <v>20</v>
      </c>
      <c r="E48" s="36" t="s">
        <v>47</v>
      </c>
    </row>
    <row r="49" spans="1:5" ht="75" customHeight="1" x14ac:dyDescent="0.2">
      <c r="A49" s="34" t="str">
        <f>(LEFT(A46,2)+1)&amp;RIGHT(A46,1)</f>
        <v>28b</v>
      </c>
      <c r="B49" s="26" t="s">
        <v>24</v>
      </c>
      <c r="C49" s="52">
        <f>IF(MID(D49,FIND("(",D49)+1,FIND(")",D49)-FIND("(",D49)-1)-1=0,RIGHT(C48,LEN(C48)-IFERROR(FIND("-",C48),0))+1,(RIGHT(C48,LEN(C48)-IFERROR(FIND("-",C48),0))+1)&amp;"-"&amp;(RIGHT(C48,LEN(C48)-IFERROR(FIND("-",C48),0))+MID(D49,FIND("(",D49)+1,FIND(")",D49)-FIND("(",D49)-1)))</f>
        <v>308</v>
      </c>
      <c r="D49" s="34" t="s">
        <v>19</v>
      </c>
      <c r="E49" s="36" t="str">
        <f>"Use NHHD/METeOR definition.
An indicator of whether data reported under item "&amp;A48&amp;" above has been estimated rather than directly sourced, as represented by a code.
1=yes
2=no"</f>
        <v>Use NHHD/METeOR definition.
An indicator of whether data reported under item 28a above has been estimated rather than directly sourced, as represented by a code.
1=yes
2=no</v>
      </c>
    </row>
    <row r="50" spans="1:5" ht="76.5" x14ac:dyDescent="0.2">
      <c r="A50" s="34" t="str">
        <f>(LEFT(A48,2)+1)&amp;RIGHT(A48,1)</f>
        <v>29a</v>
      </c>
      <c r="B50" s="26" t="s">
        <v>49</v>
      </c>
      <c r="C50" s="52" t="str">
        <f t="shared" ref="C50:C83" si="4">IF(MID(D50,FIND("(",D50)+1,FIND(")",D50)-FIND("(",D50)-1)-1=0,RIGHT(C49,LEN(C49)-IFERROR(FIND("-",C49),0))+1,(RIGHT(C49,LEN(C49)-IFERROR(FIND("-",C49),0))+1)&amp;"-"&amp;(RIGHT(C49,LEN(C49)-IFERROR(FIND("-",C49),0))+MID(D50,FIND("(",D50)+1,FIND(")",D50)-FIND("(",D50)-1)))</f>
        <v>309-322</v>
      </c>
      <c r="D50" s="34" t="s">
        <v>20</v>
      </c>
      <c r="E50" s="36" t="s">
        <v>50</v>
      </c>
    </row>
    <row r="51" spans="1:5" ht="75" customHeight="1" x14ac:dyDescent="0.2">
      <c r="A51" s="34" t="str">
        <f>(LEFT(A49,2)+1)&amp;RIGHT(A49,1)</f>
        <v>29b</v>
      </c>
      <c r="B51" s="26" t="s">
        <v>24</v>
      </c>
      <c r="C51" s="52">
        <f t="shared" si="4"/>
        <v>323</v>
      </c>
      <c r="D51" s="34" t="s">
        <v>19</v>
      </c>
      <c r="E51" s="36" t="str">
        <f>"Use NHHD/METeOR definition.
An indicator of whether data reported under item "&amp;A50&amp;" above has been estimated rather than directly sourced, as represented by a code.
1=yes
2=no"</f>
        <v>Use NHHD/METeOR definition.
An indicator of whether data reported under item 29a above has been estimated rather than directly sourced, as represented by a code.
1=yes
2=no</v>
      </c>
    </row>
    <row r="52" spans="1:5" ht="242.25" x14ac:dyDescent="0.2">
      <c r="A52" s="34" t="str">
        <f t="shared" ref="A52:A83" si="5">(LEFT(A50,2)+1)&amp;RIGHT(A50,1)</f>
        <v>30a</v>
      </c>
      <c r="B52" s="26" t="s">
        <v>51</v>
      </c>
      <c r="C52" s="52" t="str">
        <f t="shared" si="4"/>
        <v>324-337</v>
      </c>
      <c r="D52" s="34" t="s">
        <v>20</v>
      </c>
      <c r="E52" s="36" t="s">
        <v>52</v>
      </c>
    </row>
    <row r="53" spans="1:5" ht="75" customHeight="1" x14ac:dyDescent="0.2">
      <c r="A53" s="34" t="str">
        <f t="shared" si="5"/>
        <v>30b</v>
      </c>
      <c r="B53" s="26" t="s">
        <v>24</v>
      </c>
      <c r="C53" s="52">
        <f t="shared" si="4"/>
        <v>338</v>
      </c>
      <c r="D53" s="34" t="s">
        <v>19</v>
      </c>
      <c r="E53" s="36" t="str">
        <f>"Use NHHD/METeOR definition.
An indicator of whether data reported under item "&amp;A52&amp;" above has been estimated rather than directly sourced, as represented by a code.
1=yes
2=no"</f>
        <v>Use NHHD/METeOR definition.
An indicator of whether data reported under item 30a above has been estimated rather than directly sourced, as represented by a code.
1=yes
2=no</v>
      </c>
    </row>
    <row r="54" spans="1:5" ht="51" x14ac:dyDescent="0.2">
      <c r="A54" s="34" t="str">
        <f t="shared" si="5"/>
        <v>31a</v>
      </c>
      <c r="B54" s="26" t="s">
        <v>53</v>
      </c>
      <c r="C54" s="52" t="str">
        <f t="shared" si="4"/>
        <v>339-352</v>
      </c>
      <c r="D54" s="34" t="s">
        <v>20</v>
      </c>
      <c r="E54" s="36" t="s">
        <v>54</v>
      </c>
    </row>
    <row r="55" spans="1:5" ht="75" customHeight="1" x14ac:dyDescent="0.2">
      <c r="A55" s="34" t="str">
        <f t="shared" si="5"/>
        <v>31b</v>
      </c>
      <c r="B55" s="26" t="s">
        <v>24</v>
      </c>
      <c r="C55" s="52">
        <f t="shared" si="4"/>
        <v>353</v>
      </c>
      <c r="D55" s="34" t="s">
        <v>19</v>
      </c>
      <c r="E55" s="36" t="str">
        <f>"Use NHHD/METeOR definition.
An indicator of whether data reported under item "&amp;A54&amp;" above has been estimated rather than directly sourced, as represented by a code.
1=yes
2=no"</f>
        <v>Use NHHD/METeOR definition.
An indicator of whether data reported under item 31a above has been estimated rather than directly sourced, as represented by a code.
1=yes
2=no</v>
      </c>
    </row>
    <row r="56" spans="1:5" ht="76.5" x14ac:dyDescent="0.2">
      <c r="A56" s="34" t="str">
        <f t="shared" si="5"/>
        <v>32a</v>
      </c>
      <c r="B56" s="26" t="s">
        <v>55</v>
      </c>
      <c r="C56" s="52" t="str">
        <f t="shared" si="4"/>
        <v>354-367</v>
      </c>
      <c r="D56" s="34" t="s">
        <v>20</v>
      </c>
      <c r="E56" s="36" t="s">
        <v>56</v>
      </c>
    </row>
    <row r="57" spans="1:5" ht="75" customHeight="1" x14ac:dyDescent="0.2">
      <c r="A57" s="34" t="str">
        <f t="shared" si="5"/>
        <v>32b</v>
      </c>
      <c r="B57" s="26" t="s">
        <v>24</v>
      </c>
      <c r="C57" s="52">
        <f t="shared" si="4"/>
        <v>368</v>
      </c>
      <c r="D57" s="34" t="s">
        <v>19</v>
      </c>
      <c r="E57" s="36" t="str">
        <f>"Use NHHD/METeOR definition.
An indicator of whether data reported under item "&amp;A56&amp;" above has been estimated rather than directly sourced, as represented by a code.
1=yes
2=no"</f>
        <v>Use NHHD/METeOR definition.
An indicator of whether data reported under item 32a above has been estimated rather than directly sourced, as represented by a code.
1=yes
2=no</v>
      </c>
    </row>
    <row r="58" spans="1:5" ht="81.95" customHeight="1" x14ac:dyDescent="0.2">
      <c r="A58" s="34" t="str">
        <f t="shared" si="5"/>
        <v>33a</v>
      </c>
      <c r="B58" s="26" t="s">
        <v>57</v>
      </c>
      <c r="C58" s="52" t="str">
        <f t="shared" si="4"/>
        <v>369-382</v>
      </c>
      <c r="D58" s="34" t="s">
        <v>20</v>
      </c>
      <c r="E58" s="36" t="s">
        <v>58</v>
      </c>
    </row>
    <row r="59" spans="1:5" ht="75" customHeight="1" x14ac:dyDescent="0.2">
      <c r="A59" s="34" t="str">
        <f t="shared" si="5"/>
        <v>33b</v>
      </c>
      <c r="B59" s="26" t="s">
        <v>24</v>
      </c>
      <c r="C59" s="52">
        <f t="shared" si="4"/>
        <v>383</v>
      </c>
      <c r="D59" s="34" t="s">
        <v>19</v>
      </c>
      <c r="E59" s="36" t="str">
        <f>"Use NHHD/METeOR definition.
An indicator of whether data reported under item "&amp;A58&amp;" above has been estimated rather than directly sourced, as represented by a code.
1=yes
2=no"</f>
        <v>Use NHHD/METeOR definition.
An indicator of whether data reported under item 33a above has been estimated rather than directly sourced, as represented by a code.
1=yes
2=no</v>
      </c>
    </row>
    <row r="60" spans="1:5" ht="63.75" x14ac:dyDescent="0.2">
      <c r="A60" s="34" t="str">
        <f t="shared" si="5"/>
        <v>34a</v>
      </c>
      <c r="B60" s="26" t="s">
        <v>59</v>
      </c>
      <c r="C60" s="52" t="str">
        <f t="shared" si="4"/>
        <v>384-397</v>
      </c>
      <c r="D60" s="34" t="s">
        <v>20</v>
      </c>
      <c r="E60" s="36" t="s">
        <v>60</v>
      </c>
    </row>
    <row r="61" spans="1:5" ht="75" customHeight="1" x14ac:dyDescent="0.2">
      <c r="A61" s="34" t="str">
        <f t="shared" si="5"/>
        <v>34b</v>
      </c>
      <c r="B61" s="26" t="s">
        <v>24</v>
      </c>
      <c r="C61" s="52">
        <f t="shared" si="4"/>
        <v>398</v>
      </c>
      <c r="D61" s="34" t="s">
        <v>19</v>
      </c>
      <c r="E61" s="36" t="str">
        <f>"Use NHHD/METeOR definition.
An indicator of whether data reported under item "&amp;A60&amp;" above has been estimated rather than directly sourced, as represented by a code.
1=yes
2=no"</f>
        <v>Use NHHD/METeOR definition.
An indicator of whether data reported under item 34a above has been estimated rather than directly sourced, as represented by a code.
1=yes
2=no</v>
      </c>
    </row>
    <row r="62" spans="1:5" ht="59.45" customHeight="1" x14ac:dyDescent="0.2">
      <c r="A62" s="34" t="str">
        <f t="shared" si="5"/>
        <v>35a</v>
      </c>
      <c r="B62" s="26" t="s">
        <v>61</v>
      </c>
      <c r="C62" s="52" t="str">
        <f t="shared" si="4"/>
        <v>399-412</v>
      </c>
      <c r="D62" s="34" t="s">
        <v>20</v>
      </c>
      <c r="E62" s="36" t="s">
        <v>62</v>
      </c>
    </row>
    <row r="63" spans="1:5" ht="75" customHeight="1" x14ac:dyDescent="0.2">
      <c r="A63" s="34" t="str">
        <f t="shared" si="5"/>
        <v>35b</v>
      </c>
      <c r="B63" s="26" t="s">
        <v>24</v>
      </c>
      <c r="C63" s="52">
        <f t="shared" si="4"/>
        <v>413</v>
      </c>
      <c r="D63" s="34" t="s">
        <v>19</v>
      </c>
      <c r="E63" s="36" t="str">
        <f>"Use NHHD/METeOR definition.
An indicator of whether data reported under item "&amp;A62&amp;" above has been estimated rather than directly sourced, as represented by a code.
1=yes
2=no"</f>
        <v>Use NHHD/METeOR definition.
An indicator of whether data reported under item 35a above has been estimated rather than directly sourced, as represented by a code.
1=yes
2=no</v>
      </c>
    </row>
    <row r="64" spans="1:5" ht="63.75" x14ac:dyDescent="0.2">
      <c r="A64" s="34" t="str">
        <f t="shared" si="5"/>
        <v>36a</v>
      </c>
      <c r="B64" s="26" t="s">
        <v>63</v>
      </c>
      <c r="C64" s="52" t="str">
        <f t="shared" si="4"/>
        <v>414-427</v>
      </c>
      <c r="D64" s="34" t="s">
        <v>20</v>
      </c>
      <c r="E64" s="36" t="s">
        <v>64</v>
      </c>
    </row>
    <row r="65" spans="1:5" ht="75" customHeight="1" x14ac:dyDescent="0.2">
      <c r="A65" s="34" t="str">
        <f t="shared" si="5"/>
        <v>36b</v>
      </c>
      <c r="B65" s="26" t="s">
        <v>24</v>
      </c>
      <c r="C65" s="52">
        <f t="shared" si="4"/>
        <v>428</v>
      </c>
      <c r="D65" s="34" t="s">
        <v>19</v>
      </c>
      <c r="E65" s="36" t="str">
        <f>"Use NHHD/METeOR definition.
An indicator of whether data reported under item "&amp;A64&amp;" above has been estimated rather than directly sourced, as represented by a code.
1=yes
2=no"</f>
        <v>Use NHHD/METeOR definition.
An indicator of whether data reported under item 36a above has been estimated rather than directly sourced, as represented by a code.
1=yes
2=no</v>
      </c>
    </row>
    <row r="66" spans="1:5" ht="326.10000000000002" customHeight="1" x14ac:dyDescent="0.2">
      <c r="A66" s="34" t="str">
        <f t="shared" si="5"/>
        <v>37a</v>
      </c>
      <c r="B66" s="26" t="s">
        <v>65</v>
      </c>
      <c r="C66" s="52" t="str">
        <f t="shared" si="4"/>
        <v>429-442</v>
      </c>
      <c r="D66" s="34" t="s">
        <v>20</v>
      </c>
      <c r="E66" s="36" t="s">
        <v>68</v>
      </c>
    </row>
    <row r="67" spans="1:5" ht="75" customHeight="1" x14ac:dyDescent="0.2">
      <c r="A67" s="34" t="str">
        <f t="shared" si="5"/>
        <v>37b</v>
      </c>
      <c r="B67" s="26" t="s">
        <v>24</v>
      </c>
      <c r="C67" s="52">
        <f t="shared" si="4"/>
        <v>443</v>
      </c>
      <c r="D67" s="34" t="s">
        <v>19</v>
      </c>
      <c r="E67" s="36" t="str">
        <f>"Use NHHD/METeOR definition.
An indicator of whether data reported under item "&amp;A66&amp;" above has been estimated rather than directly sourced, as represented by a code.
1=yes
2=no"</f>
        <v>Use NHHD/METeOR definition.
An indicator of whether data reported under item 37a above has been estimated rather than directly sourced, as represented by a code.
1=yes
2=no</v>
      </c>
    </row>
    <row r="68" spans="1:5" ht="255" x14ac:dyDescent="0.2">
      <c r="A68" s="34" t="str">
        <f t="shared" si="5"/>
        <v>38a</v>
      </c>
      <c r="B68" s="26" t="s">
        <v>66</v>
      </c>
      <c r="C68" s="52" t="str">
        <f t="shared" si="4"/>
        <v>444-457</v>
      </c>
      <c r="D68" s="34" t="s">
        <v>20</v>
      </c>
      <c r="E68" s="36" t="s">
        <v>67</v>
      </c>
    </row>
    <row r="69" spans="1:5" ht="75" customHeight="1" x14ac:dyDescent="0.2">
      <c r="A69" s="34" t="str">
        <f t="shared" si="5"/>
        <v>38b</v>
      </c>
      <c r="B69" s="26" t="s">
        <v>24</v>
      </c>
      <c r="C69" s="52">
        <f t="shared" si="4"/>
        <v>458</v>
      </c>
      <c r="D69" s="34" t="s">
        <v>19</v>
      </c>
      <c r="E69" s="36" t="str">
        <f>"Use NHHD/METeOR definition.
An indicator of whether data reported under item "&amp;A68&amp;" above has been estimated rather than directly sourced, as represented by a code.
1=yes
2=no"</f>
        <v>Use NHHD/METeOR definition.
An indicator of whether data reported under item 38a above has been estimated rather than directly sourced, as represented by a code.
1=yes
2=no</v>
      </c>
    </row>
    <row r="70" spans="1:5" ht="51" x14ac:dyDescent="0.2">
      <c r="A70" s="34" t="str">
        <f t="shared" si="5"/>
        <v>39a</v>
      </c>
      <c r="B70" s="26" t="s">
        <v>69</v>
      </c>
      <c r="C70" s="52" t="str">
        <f t="shared" si="4"/>
        <v>459-472</v>
      </c>
      <c r="D70" s="34" t="s">
        <v>20</v>
      </c>
      <c r="E70" s="36" t="s">
        <v>70</v>
      </c>
    </row>
    <row r="71" spans="1:5" ht="75" customHeight="1" x14ac:dyDescent="0.2">
      <c r="A71" s="34" t="str">
        <f t="shared" si="5"/>
        <v>39b</v>
      </c>
      <c r="B71" s="26" t="s">
        <v>24</v>
      </c>
      <c r="C71" s="52">
        <f t="shared" si="4"/>
        <v>473</v>
      </c>
      <c r="D71" s="34" t="s">
        <v>19</v>
      </c>
      <c r="E71" s="36" t="str">
        <f>"Use NHHD/METeOR definition.
An indicator of whether data reported under item "&amp;A70&amp;" above has been estimated rather than directly sourced, as represented by a code.
1=yes
2=no"</f>
        <v>Use NHHD/METeOR definition.
An indicator of whether data reported under item 39a above has been estimated rather than directly sourced, as represented by a code.
1=yes
2=no</v>
      </c>
    </row>
    <row r="72" spans="1:5" ht="63.75" x14ac:dyDescent="0.2">
      <c r="A72" s="34" t="str">
        <f t="shared" si="5"/>
        <v>40a</v>
      </c>
      <c r="B72" s="26" t="s">
        <v>71</v>
      </c>
      <c r="C72" s="52" t="str">
        <f t="shared" si="4"/>
        <v>474-487</v>
      </c>
      <c r="D72" s="34" t="s">
        <v>20</v>
      </c>
      <c r="E72" s="36" t="s">
        <v>72</v>
      </c>
    </row>
    <row r="73" spans="1:5" ht="75" customHeight="1" x14ac:dyDescent="0.2">
      <c r="A73" s="34" t="str">
        <f t="shared" si="5"/>
        <v>40b</v>
      </c>
      <c r="B73" s="26" t="s">
        <v>24</v>
      </c>
      <c r="C73" s="52">
        <f t="shared" si="4"/>
        <v>488</v>
      </c>
      <c r="D73" s="34" t="s">
        <v>19</v>
      </c>
      <c r="E73" s="36" t="str">
        <f>"Use NHHD/METeOR definition.
An indicator of whether data reported under item "&amp;A72&amp;" above has been estimated rather than directly sourced, as represented by a code.
1=yes
2=no"</f>
        <v>Use NHHD/METeOR definition.
An indicator of whether data reported under item 40a above has been estimated rather than directly sourced, as represented by a code.
1=yes
2=no</v>
      </c>
    </row>
    <row r="74" spans="1:5" ht="63.75" x14ac:dyDescent="0.2">
      <c r="A74" s="34" t="str">
        <f t="shared" si="5"/>
        <v>41a</v>
      </c>
      <c r="B74" s="26" t="s">
        <v>73</v>
      </c>
      <c r="C74" s="52" t="str">
        <f t="shared" si="4"/>
        <v>489-502</v>
      </c>
      <c r="D74" s="34" t="s">
        <v>20</v>
      </c>
      <c r="E74" s="36" t="s">
        <v>74</v>
      </c>
    </row>
    <row r="75" spans="1:5" ht="75" customHeight="1" x14ac:dyDescent="0.2">
      <c r="A75" s="34" t="str">
        <f t="shared" si="5"/>
        <v>41b</v>
      </c>
      <c r="B75" s="26" t="s">
        <v>24</v>
      </c>
      <c r="C75" s="52">
        <f t="shared" si="4"/>
        <v>503</v>
      </c>
      <c r="D75" s="34" t="s">
        <v>19</v>
      </c>
      <c r="E75" s="36" t="str">
        <f>"Use NHHD/METeOR definition.
An indicator of whether data reported under item "&amp;A74&amp;" above has been estimated rather than directly sourced, as represented by a code.
1=yes
2=no"</f>
        <v>Use NHHD/METeOR definition.
An indicator of whether data reported under item 41a above has been estimated rather than directly sourced, as represented by a code.
1=yes
2=no</v>
      </c>
    </row>
    <row r="76" spans="1:5" ht="191.25" x14ac:dyDescent="0.2">
      <c r="A76" s="34" t="str">
        <f t="shared" si="5"/>
        <v>42a</v>
      </c>
      <c r="B76" s="26" t="s">
        <v>75</v>
      </c>
      <c r="C76" s="52" t="str">
        <f t="shared" si="4"/>
        <v>504-517</v>
      </c>
      <c r="D76" s="34" t="s">
        <v>20</v>
      </c>
      <c r="E76" s="36" t="s">
        <v>76</v>
      </c>
    </row>
    <row r="77" spans="1:5" ht="75" customHeight="1" x14ac:dyDescent="0.2">
      <c r="A77" s="34" t="str">
        <f t="shared" si="5"/>
        <v>42b</v>
      </c>
      <c r="B77" s="26" t="s">
        <v>24</v>
      </c>
      <c r="C77" s="52">
        <f t="shared" si="4"/>
        <v>518</v>
      </c>
      <c r="D77" s="34" t="s">
        <v>19</v>
      </c>
      <c r="E77" s="36" t="str">
        <f>"Use NHHD/METeOR definition.
An indicator of whether data reported under item "&amp;A76&amp;" above has been estimated rather than directly sourced, as represented by a code.
1=yes
2=no"</f>
        <v>Use NHHD/METeOR definition.
An indicator of whether data reported under item 42a above has been estimated rather than directly sourced, as represented by a code.
1=yes
2=no</v>
      </c>
    </row>
    <row r="78" spans="1:5" ht="114.75" x14ac:dyDescent="0.2">
      <c r="A78" s="34" t="str">
        <f t="shared" si="5"/>
        <v>43a</v>
      </c>
      <c r="B78" s="26" t="s">
        <v>77</v>
      </c>
      <c r="C78" s="52" t="str">
        <f t="shared" si="4"/>
        <v>519-532</v>
      </c>
      <c r="D78" s="34" t="s">
        <v>20</v>
      </c>
      <c r="E78" s="36" t="s">
        <v>78</v>
      </c>
    </row>
    <row r="79" spans="1:5" ht="75" customHeight="1" x14ac:dyDescent="0.2">
      <c r="A79" s="34" t="str">
        <f t="shared" si="5"/>
        <v>43b</v>
      </c>
      <c r="B79" s="26" t="s">
        <v>24</v>
      </c>
      <c r="C79" s="52">
        <f t="shared" si="4"/>
        <v>533</v>
      </c>
      <c r="D79" s="34" t="s">
        <v>19</v>
      </c>
      <c r="E79" s="36" t="str">
        <f>"Use NHHD/METeOR definition.
An indicator of whether data reported under item "&amp;A78&amp;" above has been estimated rather than directly sourced, as represented by a code.
1=yes
2=no"</f>
        <v>Use NHHD/METeOR definition.
An indicator of whether data reported under item 43a above has been estimated rather than directly sourced, as represented by a code.
1=yes
2=no</v>
      </c>
    </row>
    <row r="80" spans="1:5" ht="79.5" customHeight="1" x14ac:dyDescent="0.2">
      <c r="A80" s="34" t="str">
        <f t="shared" si="5"/>
        <v>44a</v>
      </c>
      <c r="B80" s="26" t="s">
        <v>7</v>
      </c>
      <c r="C80" s="52" t="str">
        <f t="shared" si="4"/>
        <v>534-547</v>
      </c>
      <c r="D80" s="34" t="s">
        <v>20</v>
      </c>
      <c r="E80" s="36" t="str">
        <f>"The sum of data items "&amp;A48&amp;" to "&amp;A78&amp;" above, excluding items on Estimated data indicators.
Round to nearest dollar. Right justify, zero fill."</f>
        <v>The sum of data items 28a to 43a above, excluding items on Estimated data indicators.
Round to nearest dollar. Right justify, zero fill.</v>
      </c>
    </row>
    <row r="81" spans="1:26" ht="75" customHeight="1" x14ac:dyDescent="0.2">
      <c r="A81" s="34" t="str">
        <f t="shared" si="5"/>
        <v>44b</v>
      </c>
      <c r="B81" s="26" t="s">
        <v>24</v>
      </c>
      <c r="C81" s="52">
        <f t="shared" si="4"/>
        <v>548</v>
      </c>
      <c r="D81" s="34" t="s">
        <v>19</v>
      </c>
      <c r="E81" s="36" t="str">
        <f>"Use NHHD/METeOR definition.
An indicator of whether data reported under item "&amp;A80&amp;" above has been estimated rather than directly sourced, as represented by a code.
1=yes
2=no"</f>
        <v>Use NHHD/METeOR definition.
An indicator of whether data reported under item 44a above has been estimated rather than directly sourced, as represented by a code.
1=yes
2=no</v>
      </c>
    </row>
    <row r="82" spans="1:26" ht="84.6" customHeight="1" x14ac:dyDescent="0.2">
      <c r="A82" s="34" t="str">
        <f t="shared" si="5"/>
        <v>45a</v>
      </c>
      <c r="B82" s="26" t="s">
        <v>8</v>
      </c>
      <c r="C82" s="52" t="str">
        <f t="shared" si="4"/>
        <v>549-562</v>
      </c>
      <c r="D82" s="34" t="s">
        <v>20</v>
      </c>
      <c r="E82" s="36" t="s">
        <v>14</v>
      </c>
      <c r="F82" s="38"/>
      <c r="G82" s="38"/>
      <c r="H82" s="38"/>
      <c r="I82" s="38"/>
      <c r="J82" s="38"/>
      <c r="K82" s="38"/>
      <c r="L82" s="38"/>
      <c r="M82" s="38"/>
      <c r="N82" s="38"/>
      <c r="O82" s="38"/>
      <c r="P82" s="38"/>
      <c r="Q82" s="38"/>
      <c r="R82" s="38"/>
      <c r="S82" s="38"/>
      <c r="T82" s="38"/>
      <c r="U82" s="38"/>
      <c r="V82" s="38"/>
      <c r="W82" s="38"/>
      <c r="X82" s="38"/>
      <c r="Y82" s="38"/>
      <c r="Z82" s="38"/>
    </row>
    <row r="83" spans="1:26" ht="75" customHeight="1" x14ac:dyDescent="0.2">
      <c r="A83" s="34" t="str">
        <f t="shared" si="5"/>
        <v>45b</v>
      </c>
      <c r="B83" s="26" t="s">
        <v>24</v>
      </c>
      <c r="C83" s="52">
        <f t="shared" si="4"/>
        <v>563</v>
      </c>
      <c r="D83" s="34" t="s">
        <v>19</v>
      </c>
      <c r="E83" s="36" t="str">
        <f>"Use NHHD/METeOR definition.
An indicator of whether data reported under item "&amp;A82&amp;" above has been estimated rather than directly sourced, as represented by a code.
1=yes
2=no"</f>
        <v>Use NHHD/METeOR definition.
An indicator of whether data reported under item 45a above has been estimated rather than directly sourced, as represented by a code.
1=yes
2=no</v>
      </c>
    </row>
    <row r="84" spans="1:26" s="41" customFormat="1" ht="113.1" customHeight="1" x14ac:dyDescent="0.2">
      <c r="A84" s="56" t="s">
        <v>190</v>
      </c>
      <c r="B84" s="58"/>
      <c r="C84" s="58"/>
      <c r="D84" s="58"/>
      <c r="E84" s="47" t="str">
        <f>"Excludes data reported in 'Collection 1 - Establishment level data'.
Report data occurred at jurisdiction or local hospital network level if there were any."&amp;"
This section reports total recurrent expenditure on contracted care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"&amp;A78&amp;" of the Non-salary recurrent expenditure section above."</f>
        <v>Excludes data reported in 'Collection 1 - Establishment level data'.
Report data occurred at jurisdiction or local hospital network level if there were any.
This section reports total recurrent expenditure on contracted care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43a of the Non-salary recurrent expenditure section above.</v>
      </c>
    </row>
    <row r="85" spans="1:26" ht="51" x14ac:dyDescent="0.2">
      <c r="A85" s="34">
        <f>LEFT(A83,2)+1</f>
        <v>46</v>
      </c>
      <c r="B85" s="36" t="s">
        <v>191</v>
      </c>
      <c r="C85" s="52" t="str">
        <f>IF(MID(D85,FIND("(",D85)+1,FIND(")",D85)-FIND("(",D85)-1)-1=0,RIGHT(C83,LEN(C83)-IFERROR(FIND("-",C83),0))+1,(RIGHT(C83,LEN(C83)-IFERROR(FIND("-",C83),0))+1)&amp;"-"&amp;(RIGHT(C83,LEN(C83)-IFERROR(FIND("-",C83),0))+MID(D85,FIND("(",D85)+1,FIND(")",D85)-FIND("(",D85)-1)))</f>
        <v>564-577</v>
      </c>
      <c r="D85" s="34" t="s">
        <v>20</v>
      </c>
      <c r="E85" s="36" t="s">
        <v>192</v>
      </c>
      <c r="F85" s="38"/>
      <c r="G85" s="38"/>
      <c r="H85" s="38"/>
      <c r="I85" s="38"/>
      <c r="J85" s="38"/>
      <c r="K85" s="38"/>
      <c r="L85" s="38"/>
      <c r="M85" s="38"/>
      <c r="N85" s="38"/>
      <c r="O85" s="38"/>
      <c r="P85" s="38"/>
      <c r="Q85" s="38"/>
      <c r="R85" s="38"/>
      <c r="S85" s="38"/>
      <c r="T85" s="38"/>
      <c r="U85" s="38"/>
      <c r="V85" s="38"/>
      <c r="W85" s="38"/>
      <c r="X85" s="38"/>
      <c r="Y85" s="38"/>
      <c r="Z85" s="38"/>
    </row>
    <row r="86" spans="1:26" ht="63.75" x14ac:dyDescent="0.2">
      <c r="A86" s="34">
        <f>A85+1</f>
        <v>47</v>
      </c>
      <c r="B86" s="36" t="s">
        <v>193</v>
      </c>
      <c r="C86" s="52" t="str">
        <f>IF(MID(D86,FIND("(",D86)+1,FIND(")",D86)-FIND("(",D86)-1)-1=0,RIGHT(C85,LEN(C85)-IFERROR(FIND("-",C85),0))+1,(RIGHT(C85,LEN(C85)-IFERROR(FIND("-",C85),0))+1)&amp;"-"&amp;(RIGHT(C85,LEN(C85)-IFERROR(FIND("-",C85),0))+MID(D86,FIND("(",D86)+1,FIND(")",D86)-FIND("(",D86)-1)))</f>
        <v>578-591</v>
      </c>
      <c r="D86" s="34" t="s">
        <v>20</v>
      </c>
      <c r="E86" s="36" t="s">
        <v>192</v>
      </c>
      <c r="F86" s="38"/>
      <c r="G86" s="38"/>
      <c r="H86" s="38"/>
      <c r="I86" s="38"/>
      <c r="J86" s="38"/>
      <c r="K86" s="38"/>
      <c r="L86" s="38"/>
      <c r="M86" s="38"/>
      <c r="N86" s="38"/>
      <c r="O86" s="38"/>
      <c r="P86" s="38"/>
      <c r="Q86" s="38"/>
      <c r="R86" s="38"/>
      <c r="S86" s="38"/>
      <c r="T86" s="38"/>
      <c r="U86" s="38"/>
      <c r="V86" s="38"/>
      <c r="W86" s="38"/>
      <c r="X86" s="38"/>
      <c r="Y86" s="38"/>
      <c r="Z86" s="38"/>
    </row>
    <row r="87" spans="1:26" ht="51" x14ac:dyDescent="0.2">
      <c r="A87" s="34">
        <f t="shared" ref="A87:A93" si="6">A86+1</f>
        <v>48</v>
      </c>
      <c r="B87" s="36" t="s">
        <v>194</v>
      </c>
      <c r="C87" s="52" t="str">
        <f t="shared" ref="C87:C102" si="7">IF(MID(D87,FIND("(",D87)+1,FIND(")",D87)-FIND("(",D87)-1)-1=0,RIGHT(C86,LEN(C86)-IFERROR(FIND("-",C86),0))+1,(RIGHT(C86,LEN(C86)-IFERROR(FIND("-",C86),0))+1)&amp;"-"&amp;(RIGHT(C86,LEN(C86)-IFERROR(FIND("-",C86),0))+MID(D87,FIND("(",D87)+1,FIND(")",D87)-FIND("(",D87)-1)))</f>
        <v>592-605</v>
      </c>
      <c r="D87" s="34" t="s">
        <v>20</v>
      </c>
      <c r="E87" s="36" t="s">
        <v>192</v>
      </c>
      <c r="F87" s="38"/>
      <c r="G87" s="38"/>
      <c r="H87" s="38"/>
      <c r="I87" s="38"/>
      <c r="J87" s="38"/>
      <c r="K87" s="38"/>
      <c r="L87" s="38"/>
      <c r="M87" s="38"/>
      <c r="N87" s="38"/>
      <c r="O87" s="38"/>
      <c r="P87" s="38"/>
      <c r="Q87" s="38"/>
      <c r="R87" s="38"/>
      <c r="S87" s="38"/>
      <c r="T87" s="38"/>
      <c r="U87" s="38"/>
      <c r="V87" s="38"/>
      <c r="W87" s="38"/>
      <c r="X87" s="38"/>
      <c r="Y87" s="38"/>
      <c r="Z87" s="38"/>
    </row>
    <row r="88" spans="1:26" ht="38.25" x14ac:dyDescent="0.2">
      <c r="A88" s="34">
        <f t="shared" si="6"/>
        <v>49</v>
      </c>
      <c r="B88" s="36" t="s">
        <v>195</v>
      </c>
      <c r="C88" s="52" t="str">
        <f t="shared" si="7"/>
        <v>606-619</v>
      </c>
      <c r="D88" s="34" t="s">
        <v>20</v>
      </c>
      <c r="E88" s="36" t="s">
        <v>192</v>
      </c>
      <c r="F88" s="38"/>
      <c r="G88" s="38"/>
      <c r="H88" s="38"/>
      <c r="I88" s="38"/>
      <c r="J88" s="38"/>
      <c r="K88" s="38"/>
      <c r="L88" s="38"/>
      <c r="M88" s="38"/>
      <c r="N88" s="38"/>
      <c r="O88" s="38"/>
      <c r="P88" s="38"/>
      <c r="Q88" s="38"/>
      <c r="R88" s="38"/>
      <c r="S88" s="38"/>
      <c r="T88" s="38"/>
      <c r="U88" s="38"/>
      <c r="V88" s="38"/>
      <c r="W88" s="38"/>
      <c r="X88" s="38"/>
      <c r="Y88" s="38"/>
      <c r="Z88" s="38"/>
    </row>
    <row r="89" spans="1:26" ht="38.25" x14ac:dyDescent="0.2">
      <c r="A89" s="34">
        <f>A88+1</f>
        <v>50</v>
      </c>
      <c r="B89" s="26" t="s">
        <v>196</v>
      </c>
      <c r="C89" s="52" t="str">
        <f t="shared" si="7"/>
        <v>620-633</v>
      </c>
      <c r="D89" s="34" t="s">
        <v>20</v>
      </c>
      <c r="E89" s="36" t="s">
        <v>192</v>
      </c>
      <c r="F89" s="38"/>
      <c r="G89" s="38"/>
      <c r="H89" s="38"/>
      <c r="I89" s="38"/>
      <c r="J89" s="38"/>
      <c r="K89" s="38"/>
      <c r="L89" s="38"/>
      <c r="M89" s="38"/>
      <c r="N89" s="38"/>
      <c r="O89" s="38"/>
      <c r="P89" s="38"/>
      <c r="Q89" s="38"/>
      <c r="R89" s="38"/>
      <c r="S89" s="38"/>
      <c r="T89" s="38"/>
      <c r="U89" s="38"/>
      <c r="V89" s="38"/>
      <c r="W89" s="38"/>
      <c r="X89" s="38"/>
      <c r="Y89" s="38"/>
      <c r="Z89" s="38"/>
    </row>
    <row r="90" spans="1:26" ht="51" x14ac:dyDescent="0.2">
      <c r="A90" s="34">
        <f>A89+1</f>
        <v>51</v>
      </c>
      <c r="B90" s="26" t="s">
        <v>197</v>
      </c>
      <c r="C90" s="52" t="str">
        <f t="shared" si="7"/>
        <v>634-647</v>
      </c>
      <c r="D90" s="34" t="s">
        <v>20</v>
      </c>
      <c r="E90" s="36" t="s">
        <v>192</v>
      </c>
      <c r="F90" s="38"/>
      <c r="G90" s="38"/>
      <c r="H90" s="38"/>
      <c r="I90" s="38"/>
      <c r="J90" s="38"/>
      <c r="K90" s="38"/>
      <c r="L90" s="38"/>
      <c r="M90" s="38"/>
      <c r="N90" s="38"/>
      <c r="O90" s="38"/>
      <c r="P90" s="38"/>
      <c r="Q90" s="38"/>
      <c r="R90" s="38"/>
      <c r="S90" s="38"/>
      <c r="T90" s="38"/>
      <c r="U90" s="38"/>
      <c r="V90" s="38"/>
      <c r="W90" s="38"/>
      <c r="X90" s="38"/>
      <c r="Y90" s="38"/>
      <c r="Z90" s="38"/>
    </row>
    <row r="91" spans="1:26" ht="38.25" x14ac:dyDescent="0.2">
      <c r="A91" s="34">
        <f t="shared" si="6"/>
        <v>52</v>
      </c>
      <c r="B91" s="26" t="s">
        <v>79</v>
      </c>
      <c r="C91" s="52" t="str">
        <f t="shared" si="7"/>
        <v>648-661</v>
      </c>
      <c r="D91" s="34" t="s">
        <v>20</v>
      </c>
      <c r="E91" s="36" t="s">
        <v>192</v>
      </c>
      <c r="F91" s="38"/>
      <c r="G91" s="38"/>
      <c r="H91" s="38"/>
      <c r="I91" s="38"/>
      <c r="J91" s="38"/>
      <c r="K91" s="38"/>
      <c r="L91" s="38"/>
      <c r="M91" s="38"/>
      <c r="N91" s="38"/>
      <c r="O91" s="38"/>
      <c r="P91" s="38"/>
      <c r="Q91" s="38"/>
      <c r="R91" s="38"/>
      <c r="S91" s="38"/>
      <c r="T91" s="38"/>
      <c r="U91" s="38"/>
      <c r="V91" s="38"/>
      <c r="W91" s="38"/>
      <c r="X91" s="38"/>
      <c r="Y91" s="38"/>
      <c r="Z91" s="38"/>
    </row>
    <row r="92" spans="1:26" ht="38.25" x14ac:dyDescent="0.2">
      <c r="A92" s="34">
        <f t="shared" si="6"/>
        <v>53</v>
      </c>
      <c r="B92" s="26" t="s">
        <v>80</v>
      </c>
      <c r="C92" s="52" t="str">
        <f t="shared" si="7"/>
        <v>662-675</v>
      </c>
      <c r="D92" s="34" t="s">
        <v>20</v>
      </c>
      <c r="E92" s="36" t="s">
        <v>192</v>
      </c>
      <c r="F92" s="38"/>
      <c r="G92" s="38"/>
      <c r="H92" s="38"/>
      <c r="I92" s="38"/>
      <c r="J92" s="38"/>
      <c r="K92" s="38"/>
      <c r="L92" s="38"/>
      <c r="M92" s="38"/>
      <c r="N92" s="38"/>
      <c r="O92" s="38"/>
      <c r="P92" s="38"/>
      <c r="Q92" s="38"/>
      <c r="R92" s="38"/>
      <c r="S92" s="38"/>
      <c r="T92" s="38"/>
      <c r="U92" s="38"/>
      <c r="V92" s="38"/>
      <c r="W92" s="38"/>
      <c r="X92" s="38"/>
      <c r="Y92" s="38"/>
      <c r="Z92" s="38"/>
    </row>
    <row r="93" spans="1:26" ht="38.25" x14ac:dyDescent="0.2">
      <c r="A93" s="34">
        <f t="shared" si="6"/>
        <v>54</v>
      </c>
      <c r="B93" s="26" t="s">
        <v>81</v>
      </c>
      <c r="C93" s="52" t="str">
        <f t="shared" si="7"/>
        <v>676-689</v>
      </c>
      <c r="D93" s="34" t="s">
        <v>20</v>
      </c>
      <c r="E93" s="36" t="s">
        <v>192</v>
      </c>
      <c r="F93" s="38"/>
      <c r="G93" s="38"/>
      <c r="H93" s="38"/>
      <c r="I93" s="38"/>
      <c r="J93" s="38"/>
      <c r="K93" s="38"/>
      <c r="L93" s="38"/>
      <c r="M93" s="38"/>
      <c r="N93" s="38"/>
      <c r="O93" s="38"/>
      <c r="P93" s="38"/>
      <c r="Q93" s="38"/>
      <c r="R93" s="38"/>
      <c r="S93" s="38"/>
      <c r="T93" s="38"/>
      <c r="U93" s="38"/>
      <c r="V93" s="38"/>
      <c r="W93" s="38"/>
      <c r="X93" s="38"/>
      <c r="Y93" s="38"/>
      <c r="Z93" s="38"/>
    </row>
    <row r="94" spans="1:26" ht="51" x14ac:dyDescent="0.2">
      <c r="A94" s="34">
        <f>A93+1</f>
        <v>55</v>
      </c>
      <c r="B94" s="26" t="s">
        <v>173</v>
      </c>
      <c r="C94" s="52" t="str">
        <f t="shared" ref="C94" si="8">IF(MID(D94,FIND("(",D94)+1,FIND(")",D94)-FIND("(",D94)-1)-1=0,RIGHT(C93,LEN(C93)-IFERROR(FIND("-",C93),0))+1,(RIGHT(C93,LEN(C93)-IFERROR(FIND("-",C93),0))+1)&amp;"-"&amp;(RIGHT(C93,LEN(C93)-IFERROR(FIND("-",C93),0))+MID(D94,FIND("(",D94)+1,FIND(")",D94)-FIND("(",D94)-1)))</f>
        <v>690-703</v>
      </c>
      <c r="D94" s="34" t="s">
        <v>20</v>
      </c>
      <c r="E94" s="36" t="s">
        <v>192</v>
      </c>
      <c r="F94" s="38"/>
      <c r="G94" s="38"/>
      <c r="H94" s="38"/>
      <c r="I94" s="38"/>
      <c r="J94" s="38"/>
      <c r="K94" s="38"/>
      <c r="L94" s="38"/>
      <c r="M94" s="38"/>
      <c r="N94" s="38"/>
      <c r="O94" s="38"/>
      <c r="P94" s="38"/>
      <c r="Q94" s="38"/>
      <c r="R94" s="38"/>
      <c r="S94" s="38"/>
      <c r="T94" s="38"/>
      <c r="U94" s="38"/>
      <c r="V94" s="38"/>
      <c r="W94" s="38"/>
      <c r="X94" s="38"/>
      <c r="Y94" s="38"/>
      <c r="Z94" s="38"/>
    </row>
    <row r="95" spans="1:26" ht="63.75" x14ac:dyDescent="0.2">
      <c r="A95" s="34">
        <f t="shared" ref="A95:A101" si="9">A94+1</f>
        <v>56</v>
      </c>
      <c r="B95" s="26" t="s">
        <v>174</v>
      </c>
      <c r="C95" s="52" t="str">
        <f t="shared" ref="C95:C101" si="10">IF(MID(D95,FIND("(",D95)+1,FIND(")",D95)-FIND("(",D95)-1)-1=0,RIGHT(C94,LEN(C94)-IFERROR(FIND("-",C94),0))+1,(RIGHT(C94,LEN(C94)-IFERROR(FIND("-",C94),0))+1)&amp;"-"&amp;(RIGHT(C94,LEN(C94)-IFERROR(FIND("-",C94),0))+MID(D95,FIND("(",D95)+1,FIND(")",D95)-FIND("(",D95)-1)))</f>
        <v>704-717</v>
      </c>
      <c r="D95" s="34" t="s">
        <v>20</v>
      </c>
      <c r="E95" s="36" t="s">
        <v>192</v>
      </c>
      <c r="F95" s="38"/>
      <c r="G95" s="38"/>
      <c r="H95" s="38"/>
      <c r="I95" s="38"/>
      <c r="J95" s="38"/>
      <c r="K95" s="38"/>
      <c r="L95" s="38"/>
      <c r="M95" s="38"/>
      <c r="N95" s="38"/>
      <c r="O95" s="38"/>
      <c r="P95" s="38"/>
      <c r="Q95" s="38"/>
      <c r="R95" s="38"/>
      <c r="S95" s="38"/>
      <c r="T95" s="38"/>
      <c r="U95" s="38"/>
      <c r="V95" s="38"/>
      <c r="W95" s="38"/>
      <c r="X95" s="38"/>
      <c r="Y95" s="38"/>
      <c r="Z95" s="38"/>
    </row>
    <row r="96" spans="1:26" ht="51" x14ac:dyDescent="0.2">
      <c r="A96" s="34">
        <f t="shared" si="9"/>
        <v>57</v>
      </c>
      <c r="B96" s="26" t="s">
        <v>175</v>
      </c>
      <c r="C96" s="52" t="str">
        <f t="shared" si="10"/>
        <v>718-731</v>
      </c>
      <c r="D96" s="34" t="s">
        <v>20</v>
      </c>
      <c r="E96" s="36" t="s">
        <v>192</v>
      </c>
      <c r="F96" s="38"/>
      <c r="G96" s="38"/>
      <c r="H96" s="38"/>
      <c r="I96" s="38"/>
      <c r="J96" s="38"/>
      <c r="K96" s="38"/>
      <c r="L96" s="38"/>
      <c r="M96" s="38"/>
      <c r="N96" s="38"/>
      <c r="O96" s="38"/>
      <c r="P96" s="38"/>
      <c r="Q96" s="38"/>
      <c r="R96" s="38"/>
      <c r="S96" s="38"/>
      <c r="T96" s="38"/>
      <c r="U96" s="38"/>
      <c r="V96" s="38"/>
      <c r="W96" s="38"/>
      <c r="X96" s="38"/>
      <c r="Y96" s="38"/>
      <c r="Z96" s="38"/>
    </row>
    <row r="97" spans="1:26" ht="38.25" x14ac:dyDescent="0.2">
      <c r="A97" s="34">
        <f t="shared" si="9"/>
        <v>58</v>
      </c>
      <c r="B97" s="26" t="s">
        <v>176</v>
      </c>
      <c r="C97" s="52" t="str">
        <f t="shared" si="10"/>
        <v>732-745</v>
      </c>
      <c r="D97" s="34" t="s">
        <v>20</v>
      </c>
      <c r="E97" s="36" t="s">
        <v>192</v>
      </c>
      <c r="F97" s="38"/>
      <c r="G97" s="38"/>
      <c r="H97" s="38"/>
      <c r="I97" s="38"/>
      <c r="J97" s="38"/>
      <c r="K97" s="38"/>
      <c r="L97" s="38"/>
      <c r="M97" s="38"/>
      <c r="N97" s="38"/>
      <c r="O97" s="38"/>
      <c r="P97" s="38"/>
      <c r="Q97" s="38"/>
      <c r="R97" s="38"/>
      <c r="S97" s="38"/>
      <c r="T97" s="38"/>
      <c r="U97" s="38"/>
      <c r="V97" s="38"/>
      <c r="W97" s="38"/>
      <c r="X97" s="38"/>
      <c r="Y97" s="38"/>
      <c r="Z97" s="38"/>
    </row>
    <row r="98" spans="1:26" ht="38.25" x14ac:dyDescent="0.2">
      <c r="A98" s="34">
        <f t="shared" si="9"/>
        <v>59</v>
      </c>
      <c r="B98" s="26" t="s">
        <v>177</v>
      </c>
      <c r="C98" s="52" t="str">
        <f t="shared" si="10"/>
        <v>746-759</v>
      </c>
      <c r="D98" s="34" t="s">
        <v>20</v>
      </c>
      <c r="E98" s="36" t="s">
        <v>192</v>
      </c>
      <c r="F98" s="38"/>
      <c r="G98" s="38"/>
      <c r="H98" s="38"/>
      <c r="I98" s="38"/>
      <c r="J98" s="38"/>
      <c r="K98" s="38"/>
      <c r="L98" s="38"/>
      <c r="M98" s="38"/>
      <c r="N98" s="38"/>
      <c r="O98" s="38"/>
      <c r="P98" s="38"/>
      <c r="Q98" s="38"/>
      <c r="R98" s="38"/>
      <c r="S98" s="38"/>
      <c r="T98" s="38"/>
      <c r="U98" s="38"/>
      <c r="V98" s="38"/>
      <c r="W98" s="38"/>
      <c r="X98" s="38"/>
      <c r="Y98" s="38"/>
      <c r="Z98" s="38"/>
    </row>
    <row r="99" spans="1:26" ht="63.75" x14ac:dyDescent="0.2">
      <c r="A99" s="34">
        <f t="shared" si="9"/>
        <v>60</v>
      </c>
      <c r="B99" s="26" t="s">
        <v>198</v>
      </c>
      <c r="C99" s="52" t="str">
        <f t="shared" si="10"/>
        <v>760-773</v>
      </c>
      <c r="D99" s="34" t="s">
        <v>20</v>
      </c>
      <c r="E99" s="36" t="s">
        <v>192</v>
      </c>
      <c r="F99" s="38"/>
      <c r="G99" s="38"/>
      <c r="H99" s="38"/>
      <c r="I99" s="38"/>
      <c r="J99" s="38"/>
      <c r="K99" s="38"/>
      <c r="L99" s="38"/>
      <c r="M99" s="38"/>
      <c r="N99" s="38"/>
      <c r="O99" s="38"/>
      <c r="P99" s="38"/>
      <c r="Q99" s="38"/>
      <c r="R99" s="38"/>
      <c r="S99" s="38"/>
      <c r="T99" s="38"/>
      <c r="U99" s="38"/>
      <c r="V99" s="38"/>
      <c r="W99" s="38"/>
      <c r="X99" s="38"/>
      <c r="Y99" s="38"/>
      <c r="Z99" s="38"/>
    </row>
    <row r="100" spans="1:26" ht="38.25" x14ac:dyDescent="0.2">
      <c r="A100" s="34">
        <f t="shared" si="9"/>
        <v>61</v>
      </c>
      <c r="B100" s="26" t="s">
        <v>178</v>
      </c>
      <c r="C100" s="52" t="str">
        <f t="shared" si="10"/>
        <v>774-787</v>
      </c>
      <c r="D100" s="34" t="s">
        <v>20</v>
      </c>
      <c r="E100" s="36" t="s">
        <v>192</v>
      </c>
      <c r="F100" s="38"/>
      <c r="G100" s="38"/>
      <c r="H100" s="38"/>
      <c r="I100" s="38"/>
      <c r="J100" s="38"/>
      <c r="K100" s="38"/>
      <c r="L100" s="38"/>
      <c r="M100" s="38"/>
      <c r="N100" s="38"/>
      <c r="O100" s="38"/>
      <c r="P100" s="38"/>
      <c r="Q100" s="38"/>
      <c r="R100" s="38"/>
      <c r="S100" s="38"/>
      <c r="T100" s="38"/>
      <c r="U100" s="38"/>
      <c r="V100" s="38"/>
      <c r="W100" s="38"/>
      <c r="X100" s="38"/>
      <c r="Y100" s="38"/>
      <c r="Z100" s="38"/>
    </row>
    <row r="101" spans="1:26" ht="38.25" x14ac:dyDescent="0.2">
      <c r="A101" s="34">
        <f t="shared" si="9"/>
        <v>62</v>
      </c>
      <c r="B101" s="26" t="s">
        <v>179</v>
      </c>
      <c r="C101" s="52" t="str">
        <f t="shared" si="10"/>
        <v>788-801</v>
      </c>
      <c r="D101" s="34" t="s">
        <v>20</v>
      </c>
      <c r="E101" s="36" t="s">
        <v>192</v>
      </c>
      <c r="F101" s="38"/>
      <c r="G101" s="38"/>
      <c r="H101" s="38"/>
      <c r="I101" s="38"/>
      <c r="J101" s="38"/>
      <c r="K101" s="38"/>
      <c r="L101" s="38"/>
      <c r="M101" s="38"/>
      <c r="N101" s="38"/>
      <c r="O101" s="38"/>
      <c r="P101" s="38"/>
      <c r="Q101" s="38"/>
      <c r="R101" s="38"/>
      <c r="S101" s="38"/>
      <c r="T101" s="38"/>
      <c r="U101" s="38"/>
      <c r="V101" s="38"/>
      <c r="W101" s="38"/>
      <c r="X101" s="38"/>
      <c r="Y101" s="38"/>
      <c r="Z101" s="38"/>
    </row>
    <row r="102" spans="1:26" ht="115.5" customHeight="1" x14ac:dyDescent="0.2">
      <c r="A102" s="34">
        <f>A101+1</f>
        <v>63</v>
      </c>
      <c r="B102" s="26" t="s">
        <v>82</v>
      </c>
      <c r="C102" s="52" t="str">
        <f t="shared" si="7"/>
        <v>802-815</v>
      </c>
      <c r="D102" s="34" t="s">
        <v>20</v>
      </c>
      <c r="E102" s="36" t="str">
        <f>"Use NHHD/METeOR definition.
Sum of item "&amp;A85&amp;"-"&amp;A101&amp;". 
This total recurrent expenditure on provision of contracted care by health-care services outside of the establishment (public or private, operating internally or externally) incurred by an establishemnt should also be included in item "&amp;A78&amp;".
Round to nearest dollar. Right justify, zero fill."</f>
        <v>Use NHHD/METeOR definition.
Sum of item 46-62. 
This total recurrent expenditure on provision of contracted care by health-care services outside of the establishment (public or private, operating internally or externally) incurred by an establishemnt should also be included in item 43a.
Round to nearest dollar. Right justify, zero fill.</v>
      </c>
      <c r="F102" s="38"/>
      <c r="G102" s="38"/>
      <c r="H102" s="38"/>
      <c r="I102" s="38"/>
      <c r="J102" s="38"/>
      <c r="K102" s="38"/>
      <c r="L102" s="38"/>
      <c r="M102" s="38"/>
      <c r="N102" s="38"/>
      <c r="O102" s="38"/>
      <c r="P102" s="38"/>
      <c r="Q102" s="38"/>
      <c r="R102" s="38"/>
      <c r="S102" s="38"/>
      <c r="T102" s="38"/>
      <c r="U102" s="38"/>
      <c r="V102" s="38"/>
      <c r="W102" s="38"/>
      <c r="X102" s="38"/>
      <c r="Y102" s="38"/>
      <c r="Z102" s="38"/>
    </row>
    <row r="103" spans="1:26" s="41" customFormat="1" ht="122.1" customHeight="1" x14ac:dyDescent="0.2">
      <c r="A103" s="56" t="s">
        <v>199</v>
      </c>
      <c r="B103" s="58"/>
      <c r="C103" s="58"/>
      <c r="D103" s="58"/>
      <c r="E103" s="47" t="str">
        <f>"Excludes data reported in 'Collection 1 - Establishment level data'.
Report data occurred at jurisdiction or local hospital network level if there were any."&amp;"
This section reports total recurrent expenditure broken down by National Health Reform Agreement (NHRA) product stream."&amp;"
The scope of the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"&amp;A82&amp;"."</f>
        <v>Excludes data reported in 'Collection 1 - Establishment level data'.
Report data occurred at jurisdiction or local hospital network level if there were any.
This section reports total recurrent expenditure broken down by National Health Reform Agreement (NHRA) product stream.
The scope of the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45a.</v>
      </c>
    </row>
    <row r="104" spans="1:26" ht="51" x14ac:dyDescent="0.2">
      <c r="A104" s="34">
        <f>A102+1</f>
        <v>64</v>
      </c>
      <c r="B104" s="36" t="s">
        <v>191</v>
      </c>
      <c r="C104" s="52" t="str">
        <f>IF(MID(D104,FIND("(",D104)+1,FIND(")",D104)-FIND("(",D104)-1)-1=0,RIGHT(C102,LEN(C102)-IFERROR(FIND("-",C102),0))+1,(RIGHT(C102,LEN(C102)-IFERROR(FIND("-",C102),0))+1)&amp;"-"&amp;(RIGHT(C102,LEN(C102)-IFERROR(FIND("-",C102),0))+MID(D104,FIND("(",D104)+1,FIND(")",D104)-FIND("(",D104)-1)))</f>
        <v>816-829</v>
      </c>
      <c r="D104" s="34" t="s">
        <v>20</v>
      </c>
      <c r="E104" s="36" t="s">
        <v>200</v>
      </c>
      <c r="F104" s="38"/>
      <c r="G104" s="38"/>
      <c r="H104" s="38"/>
      <c r="I104" s="38"/>
      <c r="J104" s="38"/>
      <c r="K104" s="38"/>
      <c r="L104" s="38"/>
      <c r="M104" s="38"/>
      <c r="N104" s="38"/>
      <c r="O104" s="38"/>
      <c r="P104" s="38"/>
      <c r="Q104" s="38"/>
      <c r="R104" s="38"/>
      <c r="S104" s="38"/>
      <c r="T104" s="38"/>
      <c r="U104" s="38"/>
      <c r="V104" s="38"/>
      <c r="W104" s="38"/>
      <c r="X104" s="38"/>
      <c r="Y104" s="38"/>
      <c r="Z104" s="38"/>
    </row>
    <row r="105" spans="1:26" ht="63.75" x14ac:dyDescent="0.2">
      <c r="A105" s="34">
        <f>A104+1</f>
        <v>65</v>
      </c>
      <c r="B105" s="36" t="s">
        <v>193</v>
      </c>
      <c r="C105" s="52" t="str">
        <f>IF(MID(D105,FIND("(",D105)+1,FIND(")",D105)-FIND("(",D105)-1)-1=0,RIGHT(C104,LEN(C104)-IFERROR(FIND("-",C104),0))+1,(RIGHT(C104,LEN(C104)-IFERROR(FIND("-",C104),0))+1)&amp;"-"&amp;(RIGHT(C104,LEN(C104)-IFERROR(FIND("-",C104),0))+MID(D105,FIND("(",D105)+1,FIND(")",D105)-FIND("(",D105)-1)))</f>
        <v>830-843</v>
      </c>
      <c r="D105" s="34" t="s">
        <v>20</v>
      </c>
      <c r="E105" s="36" t="s">
        <v>200</v>
      </c>
      <c r="F105" s="38"/>
      <c r="G105" s="38"/>
      <c r="H105" s="38"/>
      <c r="I105" s="38"/>
      <c r="J105" s="38"/>
      <c r="K105" s="38"/>
      <c r="L105" s="38"/>
      <c r="M105" s="38"/>
      <c r="N105" s="38"/>
      <c r="O105" s="38"/>
      <c r="P105" s="38"/>
      <c r="Q105" s="38"/>
      <c r="R105" s="38"/>
      <c r="S105" s="38"/>
      <c r="T105" s="38"/>
      <c r="U105" s="38"/>
      <c r="V105" s="38"/>
      <c r="W105" s="38"/>
      <c r="X105" s="38"/>
      <c r="Y105" s="38"/>
      <c r="Z105" s="38"/>
    </row>
    <row r="106" spans="1:26" ht="51" x14ac:dyDescent="0.2">
      <c r="A106" s="34">
        <f t="shared" ref="A106:A121" si="11">A105+1</f>
        <v>66</v>
      </c>
      <c r="B106" s="36" t="s">
        <v>194</v>
      </c>
      <c r="C106" s="52" t="str">
        <f t="shared" ref="C106:C121" si="12">IF(MID(D106,FIND("(",D106)+1,FIND(")",D106)-FIND("(",D106)-1)-1=0,RIGHT(C105,LEN(C105)-IFERROR(FIND("-",C105),0))+1,(RIGHT(C105,LEN(C105)-IFERROR(FIND("-",C105),0))+1)&amp;"-"&amp;(RIGHT(C105,LEN(C105)-IFERROR(FIND("-",C105),0))+MID(D106,FIND("(",D106)+1,FIND(")",D106)-FIND("(",D106)-1)))</f>
        <v>844-857</v>
      </c>
      <c r="D106" s="34" t="s">
        <v>20</v>
      </c>
      <c r="E106" s="36" t="s">
        <v>200</v>
      </c>
      <c r="F106" s="38"/>
      <c r="G106" s="38"/>
      <c r="H106" s="38"/>
      <c r="I106" s="38"/>
      <c r="J106" s="38"/>
      <c r="K106" s="38"/>
      <c r="L106" s="38"/>
      <c r="M106" s="38"/>
      <c r="N106" s="38"/>
      <c r="O106" s="38"/>
      <c r="P106" s="38"/>
      <c r="Q106" s="38"/>
      <c r="R106" s="38"/>
      <c r="S106" s="38"/>
      <c r="T106" s="38"/>
      <c r="U106" s="38"/>
      <c r="V106" s="38"/>
      <c r="W106" s="38"/>
      <c r="X106" s="38"/>
      <c r="Y106" s="38"/>
      <c r="Z106" s="38"/>
    </row>
    <row r="107" spans="1:26" ht="38.25" x14ac:dyDescent="0.2">
      <c r="A107" s="34">
        <f t="shared" si="11"/>
        <v>67</v>
      </c>
      <c r="B107" s="36" t="s">
        <v>195</v>
      </c>
      <c r="C107" s="52" t="str">
        <f t="shared" si="12"/>
        <v>858-871</v>
      </c>
      <c r="D107" s="34" t="s">
        <v>20</v>
      </c>
      <c r="E107" s="36" t="s">
        <v>200</v>
      </c>
      <c r="F107" s="38"/>
      <c r="G107" s="38"/>
      <c r="H107" s="38"/>
      <c r="I107" s="38"/>
      <c r="J107" s="38"/>
      <c r="K107" s="38"/>
      <c r="L107" s="38"/>
      <c r="M107" s="38"/>
      <c r="N107" s="38"/>
      <c r="O107" s="38"/>
      <c r="P107" s="38"/>
      <c r="Q107" s="38"/>
      <c r="R107" s="38"/>
      <c r="S107" s="38"/>
      <c r="T107" s="38"/>
      <c r="U107" s="38"/>
      <c r="V107" s="38"/>
      <c r="W107" s="38"/>
      <c r="X107" s="38"/>
      <c r="Y107" s="38"/>
      <c r="Z107" s="38"/>
    </row>
    <row r="108" spans="1:26" ht="38.25" x14ac:dyDescent="0.2">
      <c r="A108" s="34">
        <f t="shared" si="11"/>
        <v>68</v>
      </c>
      <c r="B108" s="26" t="s">
        <v>196</v>
      </c>
      <c r="C108" s="52" t="str">
        <f t="shared" si="12"/>
        <v>872-885</v>
      </c>
      <c r="D108" s="34" t="s">
        <v>20</v>
      </c>
      <c r="E108" s="36" t="s">
        <v>200</v>
      </c>
      <c r="F108" s="38"/>
      <c r="G108" s="38"/>
      <c r="H108" s="38"/>
      <c r="I108" s="38"/>
      <c r="J108" s="38"/>
      <c r="K108" s="38"/>
      <c r="L108" s="38"/>
      <c r="M108" s="38"/>
      <c r="N108" s="38"/>
      <c r="O108" s="38"/>
      <c r="P108" s="38"/>
      <c r="Q108" s="38"/>
      <c r="R108" s="38"/>
      <c r="S108" s="38"/>
      <c r="T108" s="38"/>
      <c r="U108" s="38"/>
      <c r="V108" s="38"/>
      <c r="W108" s="38"/>
      <c r="X108" s="38"/>
      <c r="Y108" s="38"/>
      <c r="Z108" s="38"/>
    </row>
    <row r="109" spans="1:26" ht="51" x14ac:dyDescent="0.2">
      <c r="A109" s="34">
        <f t="shared" si="11"/>
        <v>69</v>
      </c>
      <c r="B109" s="26" t="s">
        <v>197</v>
      </c>
      <c r="C109" s="52" t="str">
        <f t="shared" si="12"/>
        <v>886-899</v>
      </c>
      <c r="D109" s="34" t="s">
        <v>20</v>
      </c>
      <c r="E109" s="36" t="s">
        <v>200</v>
      </c>
      <c r="F109" s="38"/>
      <c r="G109" s="38"/>
      <c r="H109" s="38"/>
      <c r="I109" s="38"/>
      <c r="J109" s="38"/>
      <c r="K109" s="38"/>
      <c r="L109" s="38"/>
      <c r="M109" s="38"/>
      <c r="N109" s="38"/>
      <c r="O109" s="38"/>
      <c r="P109" s="38"/>
      <c r="Q109" s="38"/>
      <c r="R109" s="38"/>
      <c r="S109" s="38"/>
      <c r="T109" s="38"/>
      <c r="U109" s="38"/>
      <c r="V109" s="38"/>
      <c r="W109" s="38"/>
      <c r="X109" s="38"/>
      <c r="Y109" s="38"/>
      <c r="Z109" s="38"/>
    </row>
    <row r="110" spans="1:26" ht="38.25" x14ac:dyDescent="0.2">
      <c r="A110" s="34">
        <f t="shared" si="11"/>
        <v>70</v>
      </c>
      <c r="B110" s="26" t="s">
        <v>79</v>
      </c>
      <c r="C110" s="52" t="str">
        <f t="shared" si="12"/>
        <v>900-913</v>
      </c>
      <c r="D110" s="34" t="s">
        <v>20</v>
      </c>
      <c r="E110" s="36" t="s">
        <v>200</v>
      </c>
      <c r="F110" s="38"/>
      <c r="G110" s="38"/>
      <c r="H110" s="38"/>
      <c r="I110" s="38"/>
      <c r="J110" s="38"/>
      <c r="K110" s="38"/>
      <c r="L110" s="38"/>
      <c r="M110" s="38"/>
      <c r="N110" s="38"/>
      <c r="O110" s="38"/>
      <c r="P110" s="38"/>
      <c r="Q110" s="38"/>
      <c r="R110" s="38"/>
      <c r="S110" s="38"/>
      <c r="T110" s="38"/>
      <c r="U110" s="38"/>
      <c r="V110" s="38"/>
      <c r="W110" s="38"/>
      <c r="X110" s="38"/>
      <c r="Y110" s="38"/>
      <c r="Z110" s="38"/>
    </row>
    <row r="111" spans="1:26" ht="38.25" x14ac:dyDescent="0.2">
      <c r="A111" s="34">
        <f t="shared" si="11"/>
        <v>71</v>
      </c>
      <c r="B111" s="26" t="s">
        <v>80</v>
      </c>
      <c r="C111" s="52" t="str">
        <f t="shared" si="12"/>
        <v>914-927</v>
      </c>
      <c r="D111" s="34" t="s">
        <v>20</v>
      </c>
      <c r="E111" s="36" t="s">
        <v>200</v>
      </c>
      <c r="F111" s="38"/>
      <c r="G111" s="38"/>
      <c r="H111" s="38"/>
      <c r="I111" s="38"/>
      <c r="J111" s="38"/>
      <c r="K111" s="38"/>
      <c r="L111" s="38"/>
      <c r="M111" s="38"/>
      <c r="N111" s="38"/>
      <c r="O111" s="38"/>
      <c r="P111" s="38"/>
      <c r="Q111" s="38"/>
      <c r="R111" s="38"/>
      <c r="S111" s="38"/>
      <c r="T111" s="38"/>
      <c r="U111" s="38"/>
      <c r="V111" s="38"/>
      <c r="W111" s="38"/>
      <c r="X111" s="38"/>
      <c r="Y111" s="38"/>
      <c r="Z111" s="38"/>
    </row>
    <row r="112" spans="1:26" ht="38.25" x14ac:dyDescent="0.2">
      <c r="A112" s="34">
        <f t="shared" si="11"/>
        <v>72</v>
      </c>
      <c r="B112" s="26" t="s">
        <v>81</v>
      </c>
      <c r="C112" s="52" t="str">
        <f t="shared" si="12"/>
        <v>928-941</v>
      </c>
      <c r="D112" s="34" t="s">
        <v>20</v>
      </c>
      <c r="E112" s="36" t="s">
        <v>200</v>
      </c>
      <c r="F112" s="38"/>
      <c r="G112" s="38"/>
      <c r="H112" s="38"/>
      <c r="I112" s="38"/>
      <c r="J112" s="38"/>
      <c r="K112" s="38"/>
      <c r="L112" s="38"/>
      <c r="M112" s="38"/>
      <c r="N112" s="38"/>
      <c r="O112" s="38"/>
      <c r="P112" s="38"/>
      <c r="Q112" s="38"/>
      <c r="R112" s="38"/>
      <c r="S112" s="38"/>
      <c r="T112" s="38"/>
      <c r="U112" s="38"/>
      <c r="V112" s="38"/>
      <c r="W112" s="38"/>
      <c r="X112" s="38"/>
      <c r="Y112" s="38"/>
      <c r="Z112" s="38"/>
    </row>
    <row r="113" spans="1:26" ht="51" x14ac:dyDescent="0.2">
      <c r="A113" s="34">
        <f>A112+1</f>
        <v>73</v>
      </c>
      <c r="B113" s="26" t="s">
        <v>173</v>
      </c>
      <c r="C113" s="52" t="str">
        <f t="shared" ref="C113" si="13">IF(MID(D113,FIND("(",D113)+1,FIND(")",D113)-FIND("(",D113)-1)-1=0,RIGHT(C112,LEN(C112)-IFERROR(FIND("-",C112),0))+1,(RIGHT(C112,LEN(C112)-IFERROR(FIND("-",C112),0))+1)&amp;"-"&amp;(RIGHT(C112,LEN(C112)-IFERROR(FIND("-",C112),0))+MID(D113,FIND("(",D113)+1,FIND(")",D113)-FIND("(",D113)-1)))</f>
        <v>942-955</v>
      </c>
      <c r="D113" s="34" t="s">
        <v>20</v>
      </c>
      <c r="E113" s="36" t="s">
        <v>200</v>
      </c>
      <c r="F113" s="38"/>
      <c r="G113" s="38"/>
      <c r="H113" s="38"/>
      <c r="I113" s="38"/>
      <c r="J113" s="38"/>
      <c r="K113" s="38"/>
      <c r="L113" s="38"/>
      <c r="M113" s="38"/>
      <c r="N113" s="38"/>
      <c r="O113" s="38"/>
      <c r="P113" s="38"/>
      <c r="Q113" s="38"/>
      <c r="R113" s="38"/>
      <c r="S113" s="38"/>
      <c r="T113" s="38"/>
      <c r="U113" s="38"/>
      <c r="V113" s="38"/>
      <c r="W113" s="38"/>
      <c r="X113" s="38"/>
      <c r="Y113" s="38"/>
      <c r="Z113" s="38"/>
    </row>
    <row r="114" spans="1:26" ht="63.75" x14ac:dyDescent="0.2">
      <c r="A114" s="34">
        <f t="shared" ref="A114:A120" si="14">A113+1</f>
        <v>74</v>
      </c>
      <c r="B114" s="26" t="s">
        <v>174</v>
      </c>
      <c r="C114" s="52" t="str">
        <f t="shared" ref="C114:C120" si="15">IF(MID(D114,FIND("(",D114)+1,FIND(")",D114)-FIND("(",D114)-1)-1=0,RIGHT(C113,LEN(C113)-IFERROR(FIND("-",C113),0))+1,(RIGHT(C113,LEN(C113)-IFERROR(FIND("-",C113),0))+1)&amp;"-"&amp;(RIGHT(C113,LEN(C113)-IFERROR(FIND("-",C113),0))+MID(D114,FIND("(",D114)+1,FIND(")",D114)-FIND("(",D114)-1)))</f>
        <v>956-969</v>
      </c>
      <c r="D114" s="34" t="s">
        <v>20</v>
      </c>
      <c r="E114" s="36" t="s">
        <v>200</v>
      </c>
      <c r="F114" s="38"/>
      <c r="G114" s="38"/>
      <c r="H114" s="38"/>
      <c r="I114" s="38"/>
      <c r="J114" s="38"/>
      <c r="K114" s="38"/>
      <c r="L114" s="38"/>
      <c r="M114" s="38"/>
      <c r="N114" s="38"/>
      <c r="O114" s="38"/>
      <c r="P114" s="38"/>
      <c r="Q114" s="38"/>
      <c r="R114" s="38"/>
      <c r="S114" s="38"/>
      <c r="T114" s="38"/>
      <c r="U114" s="38"/>
      <c r="V114" s="38"/>
      <c r="W114" s="38"/>
      <c r="X114" s="38"/>
      <c r="Y114" s="38"/>
      <c r="Z114" s="38"/>
    </row>
    <row r="115" spans="1:26" ht="51" x14ac:dyDescent="0.2">
      <c r="A115" s="34">
        <f t="shared" si="14"/>
        <v>75</v>
      </c>
      <c r="B115" s="26" t="s">
        <v>175</v>
      </c>
      <c r="C115" s="52" t="str">
        <f t="shared" si="15"/>
        <v>970-983</v>
      </c>
      <c r="D115" s="34" t="s">
        <v>20</v>
      </c>
      <c r="E115" s="36" t="s">
        <v>200</v>
      </c>
      <c r="F115" s="38"/>
      <c r="G115" s="38"/>
      <c r="H115" s="38"/>
      <c r="I115" s="38"/>
      <c r="J115" s="38"/>
      <c r="K115" s="38"/>
      <c r="L115" s="38"/>
      <c r="M115" s="38"/>
      <c r="N115" s="38"/>
      <c r="O115" s="38"/>
      <c r="P115" s="38"/>
      <c r="Q115" s="38"/>
      <c r="R115" s="38"/>
      <c r="S115" s="38"/>
      <c r="T115" s="38"/>
      <c r="U115" s="38"/>
      <c r="V115" s="38"/>
      <c r="W115" s="38"/>
      <c r="X115" s="38"/>
      <c r="Y115" s="38"/>
      <c r="Z115" s="38"/>
    </row>
    <row r="116" spans="1:26" ht="38.25" x14ac:dyDescent="0.2">
      <c r="A116" s="34">
        <f t="shared" si="14"/>
        <v>76</v>
      </c>
      <c r="B116" s="26" t="s">
        <v>176</v>
      </c>
      <c r="C116" s="52" t="str">
        <f t="shared" si="15"/>
        <v>984-997</v>
      </c>
      <c r="D116" s="34" t="s">
        <v>20</v>
      </c>
      <c r="E116" s="36" t="s">
        <v>200</v>
      </c>
      <c r="F116" s="38"/>
      <c r="G116" s="38"/>
      <c r="H116" s="38"/>
      <c r="I116" s="38"/>
      <c r="J116" s="38"/>
      <c r="K116" s="38"/>
      <c r="L116" s="38"/>
      <c r="M116" s="38"/>
      <c r="N116" s="38"/>
      <c r="O116" s="38"/>
      <c r="P116" s="38"/>
      <c r="Q116" s="38"/>
      <c r="R116" s="38"/>
      <c r="S116" s="38"/>
      <c r="T116" s="38"/>
      <c r="U116" s="38"/>
      <c r="V116" s="38"/>
      <c r="W116" s="38"/>
      <c r="X116" s="38"/>
      <c r="Y116" s="38"/>
      <c r="Z116" s="38"/>
    </row>
    <row r="117" spans="1:26" ht="38.25" x14ac:dyDescent="0.2">
      <c r="A117" s="34">
        <f t="shared" si="14"/>
        <v>77</v>
      </c>
      <c r="B117" s="26" t="s">
        <v>177</v>
      </c>
      <c r="C117" s="52" t="str">
        <f t="shared" si="15"/>
        <v>998-1011</v>
      </c>
      <c r="D117" s="34" t="s">
        <v>20</v>
      </c>
      <c r="E117" s="36" t="s">
        <v>200</v>
      </c>
      <c r="F117" s="38"/>
      <c r="G117" s="38"/>
      <c r="H117" s="38"/>
      <c r="I117" s="38"/>
      <c r="J117" s="38"/>
      <c r="K117" s="38"/>
      <c r="L117" s="38"/>
      <c r="M117" s="38"/>
      <c r="N117" s="38"/>
      <c r="O117" s="38"/>
      <c r="P117" s="38"/>
      <c r="Q117" s="38"/>
      <c r="R117" s="38"/>
      <c r="S117" s="38"/>
      <c r="T117" s="38"/>
      <c r="U117" s="38"/>
      <c r="V117" s="38"/>
      <c r="W117" s="38"/>
      <c r="X117" s="38"/>
      <c r="Y117" s="38"/>
      <c r="Z117" s="38"/>
    </row>
    <row r="118" spans="1:26" ht="63.75" x14ac:dyDescent="0.2">
      <c r="A118" s="34">
        <f t="shared" si="14"/>
        <v>78</v>
      </c>
      <c r="B118" s="26" t="s">
        <v>198</v>
      </c>
      <c r="C118" s="52" t="str">
        <f t="shared" si="15"/>
        <v>1012-1025</v>
      </c>
      <c r="D118" s="34" t="s">
        <v>20</v>
      </c>
      <c r="E118" s="36" t="s">
        <v>200</v>
      </c>
      <c r="F118" s="38"/>
      <c r="G118" s="38"/>
      <c r="H118" s="38"/>
      <c r="I118" s="38"/>
      <c r="J118" s="38"/>
      <c r="K118" s="38"/>
      <c r="L118" s="38"/>
      <c r="M118" s="38"/>
      <c r="N118" s="38"/>
      <c r="O118" s="38"/>
      <c r="P118" s="38"/>
      <c r="Q118" s="38"/>
      <c r="R118" s="38"/>
      <c r="S118" s="38"/>
      <c r="T118" s="38"/>
      <c r="U118" s="38"/>
      <c r="V118" s="38"/>
      <c r="W118" s="38"/>
      <c r="X118" s="38"/>
      <c r="Y118" s="38"/>
      <c r="Z118" s="38"/>
    </row>
    <row r="119" spans="1:26" ht="38.25" x14ac:dyDescent="0.2">
      <c r="A119" s="34">
        <f t="shared" si="14"/>
        <v>79</v>
      </c>
      <c r="B119" s="26" t="s">
        <v>178</v>
      </c>
      <c r="C119" s="52" t="str">
        <f t="shared" si="15"/>
        <v>1026-1039</v>
      </c>
      <c r="D119" s="34" t="s">
        <v>20</v>
      </c>
      <c r="E119" s="36" t="s">
        <v>200</v>
      </c>
      <c r="F119" s="38"/>
      <c r="G119" s="38"/>
      <c r="H119" s="38"/>
      <c r="I119" s="38"/>
      <c r="J119" s="38"/>
      <c r="K119" s="38"/>
      <c r="L119" s="38"/>
      <c r="M119" s="38"/>
      <c r="N119" s="38"/>
      <c r="O119" s="38"/>
      <c r="P119" s="38"/>
      <c r="Q119" s="38"/>
      <c r="R119" s="38"/>
      <c r="S119" s="38"/>
      <c r="T119" s="38"/>
      <c r="U119" s="38"/>
      <c r="V119" s="38"/>
      <c r="W119" s="38"/>
      <c r="X119" s="38"/>
      <c r="Y119" s="38"/>
      <c r="Z119" s="38"/>
    </row>
    <row r="120" spans="1:26" ht="38.25" x14ac:dyDescent="0.2">
      <c r="A120" s="34">
        <f t="shared" si="14"/>
        <v>80</v>
      </c>
      <c r="B120" s="26" t="s">
        <v>179</v>
      </c>
      <c r="C120" s="52" t="str">
        <f t="shared" si="15"/>
        <v>1040-1053</v>
      </c>
      <c r="D120" s="34" t="s">
        <v>20</v>
      </c>
      <c r="E120" s="36" t="s">
        <v>200</v>
      </c>
      <c r="F120" s="38"/>
      <c r="G120" s="38"/>
      <c r="H120" s="38"/>
      <c r="I120" s="38"/>
      <c r="J120" s="38"/>
      <c r="K120" s="38"/>
      <c r="L120" s="38"/>
      <c r="M120" s="38"/>
      <c r="N120" s="38"/>
      <c r="O120" s="38"/>
      <c r="P120" s="38"/>
      <c r="Q120" s="38"/>
      <c r="R120" s="38"/>
      <c r="S120" s="38"/>
      <c r="T120" s="38"/>
      <c r="U120" s="38"/>
      <c r="V120" s="38"/>
      <c r="W120" s="38"/>
      <c r="X120" s="38"/>
      <c r="Y120" s="38"/>
      <c r="Z120" s="38"/>
    </row>
    <row r="121" spans="1:26" ht="38.25" x14ac:dyDescent="0.2">
      <c r="A121" s="34">
        <f t="shared" si="11"/>
        <v>81</v>
      </c>
      <c r="B121" s="26" t="s">
        <v>82</v>
      </c>
      <c r="C121" s="52" t="str">
        <f t="shared" si="12"/>
        <v>1054-1067</v>
      </c>
      <c r="D121" s="34" t="s">
        <v>20</v>
      </c>
      <c r="E121" s="36" t="str">
        <f>"Use NHHD/METeOR definition.
Sum of item "&amp;A104&amp;"-"&amp;A120&amp;". This total should equal to item "&amp;A82&amp;".
Round to nearest dollar. Right justify, zero fill."</f>
        <v>Use NHHD/METeOR definition.
Sum of item 64-80. This total should equal to item 45a.
Round to nearest dollar. Right justify, zero fill.</v>
      </c>
      <c r="F121" s="38"/>
      <c r="G121" s="38"/>
      <c r="H121" s="38"/>
      <c r="I121" s="38"/>
      <c r="J121" s="38"/>
      <c r="K121" s="38"/>
      <c r="L121" s="38"/>
      <c r="M121" s="38"/>
      <c r="N121" s="38"/>
      <c r="O121" s="38"/>
      <c r="P121" s="38"/>
      <c r="Q121" s="38"/>
      <c r="R121" s="38"/>
      <c r="S121" s="38"/>
      <c r="T121" s="38"/>
      <c r="U121" s="38"/>
      <c r="V121" s="38"/>
      <c r="W121" s="38"/>
      <c r="X121" s="38"/>
      <c r="Y121" s="38"/>
      <c r="Z121" s="38"/>
    </row>
    <row r="122" spans="1:26" s="41" customFormat="1" ht="56.45" customHeight="1" x14ac:dyDescent="0.2">
      <c r="A122" s="56" t="s">
        <v>180</v>
      </c>
      <c r="B122" s="58"/>
      <c r="C122" s="58"/>
      <c r="D122" s="58"/>
      <c r="E122" s="47" t="s">
        <v>144</v>
      </c>
    </row>
    <row r="123" spans="1:26" ht="210.6" customHeight="1" x14ac:dyDescent="0.2">
      <c r="A123" s="34" t="str">
        <f>(A121+1)&amp;"a"</f>
        <v>82a</v>
      </c>
      <c r="B123" s="26" t="s">
        <v>83</v>
      </c>
      <c r="C123" s="52" t="str">
        <f>IF(MID(D123,FIND("(",D123)+1,FIND(")",D123)-FIND("(",D123)-1)-1=0,RIGHT(C121,LEN(C121)-IFERROR(FIND("-",C121),0))+1,(RIGHT(C121,LEN(C121)-IFERROR(FIND("-",C121),0))+1)&amp;"-"&amp;(RIGHT(C121,LEN(C121)-IFERROR(FIND("-",C121),0))+MID(D123,FIND("(",D123)+1,FIND(")",D123)-FIND("(",D123)-1)))</f>
        <v>1068-1081</v>
      </c>
      <c r="D123" s="34" t="s">
        <v>20</v>
      </c>
      <c r="E123" s="36" t="s">
        <v>94</v>
      </c>
    </row>
    <row r="124" spans="1:26" ht="75" customHeight="1" x14ac:dyDescent="0.2">
      <c r="A124" s="34" t="str">
        <f>(A121+1)&amp;"b"</f>
        <v>82b</v>
      </c>
      <c r="B124" s="26" t="s">
        <v>24</v>
      </c>
      <c r="C124" s="52">
        <f>IF(MID(D124,FIND("(",D124)+1,FIND(")",D124)-FIND("(",D124)-1)-1=0,RIGHT(C123,LEN(C123)-IFERROR(FIND("-",C123),0))+1,(RIGHT(C123,LEN(C123)-IFERROR(FIND("-",C123),0))+1)&amp;"-"&amp;(RIGHT(C123,LEN(C123)-IFERROR(FIND("-",C123),0))+MID(D124,FIND("(",D124)+1,FIND(")",D124)-FIND("(",D124)-1)))</f>
        <v>1082</v>
      </c>
      <c r="D124" s="34" t="s">
        <v>19</v>
      </c>
      <c r="E124" s="36" t="str">
        <f>"Use NHHD/METeOR definition.
An indicator of whether data reported under item "&amp;A123&amp;" above has been estimated rather than directly sourced, as represented by a code.
1=yes
2=no"</f>
        <v>Use NHHD/METeOR definition.
An indicator of whether data reported under item 82a above has been estimated rather than directly sourced, as represented by a code.
1=yes
2=no</v>
      </c>
    </row>
    <row r="125" spans="1:26" ht="354.6" customHeight="1" x14ac:dyDescent="0.2">
      <c r="A125" s="34" t="str">
        <f>(LEFT(A123,2)+1)&amp;RIGHT(A123,1)</f>
        <v>83a</v>
      </c>
      <c r="B125" s="26" t="s">
        <v>84</v>
      </c>
      <c r="C125" s="52" t="str">
        <f t="shared" ref="C125:C146" si="16">IF(MID(D125,FIND("(",D125)+1,FIND(")",D125)-FIND("(",D125)-1)-1=0,RIGHT(C124,LEN(C124)-IFERROR(FIND("-",C124),0))+1,(RIGHT(C124,LEN(C124)-IFERROR(FIND("-",C124),0))+1)&amp;"-"&amp;(RIGHT(C124,LEN(C124)-IFERROR(FIND("-",C124),0))+MID(D125,FIND("(",D125)+1,FIND(")",D125)-FIND("(",D125)-1)))</f>
        <v>1083-1096</v>
      </c>
      <c r="D125" s="34" t="s">
        <v>20</v>
      </c>
      <c r="E125" s="36" t="s">
        <v>95</v>
      </c>
    </row>
    <row r="126" spans="1:26" ht="75" customHeight="1" x14ac:dyDescent="0.2">
      <c r="A126" s="34" t="str">
        <f t="shared" ref="A126:A146" si="17">(LEFT(A124,2)+1)&amp;RIGHT(A124,1)</f>
        <v>83b</v>
      </c>
      <c r="B126" s="26" t="s">
        <v>24</v>
      </c>
      <c r="C126" s="52">
        <f t="shared" si="16"/>
        <v>1097</v>
      </c>
      <c r="D126" s="34" t="s">
        <v>19</v>
      </c>
      <c r="E126" s="36" t="str">
        <f>"Use NHHD/METeOR definition.
An indicator of whether data reported under item "&amp;A125&amp;" above has been estimated rather than directly sourced, as represented by a code.
1=yes
2=no"</f>
        <v>Use NHHD/METeOR definition.
An indicator of whether data reported under item 83a above has been estimated rather than directly sourced, as represented by a code.
1=yes
2=no</v>
      </c>
    </row>
    <row r="127" spans="1:26" ht="261" customHeight="1" x14ac:dyDescent="0.2">
      <c r="A127" s="34" t="str">
        <f t="shared" si="17"/>
        <v>84a</v>
      </c>
      <c r="B127" s="26" t="s">
        <v>85</v>
      </c>
      <c r="C127" s="52" t="str">
        <f t="shared" si="16"/>
        <v>1098-1111</v>
      </c>
      <c r="D127" s="34" t="s">
        <v>20</v>
      </c>
      <c r="E127" s="36" t="s">
        <v>96</v>
      </c>
    </row>
    <row r="128" spans="1:26" ht="75" customHeight="1" x14ac:dyDescent="0.2">
      <c r="A128" s="34" t="str">
        <f t="shared" si="17"/>
        <v>84b</v>
      </c>
      <c r="B128" s="26" t="s">
        <v>24</v>
      </c>
      <c r="C128" s="52">
        <f t="shared" si="16"/>
        <v>1112</v>
      </c>
      <c r="D128" s="34" t="s">
        <v>19</v>
      </c>
      <c r="E128" s="36" t="str">
        <f>"Use NHHD/METeOR definition.
An indicator of whether data reported under item "&amp;A127&amp;" above has been estimated rather than directly sourced, as represented by a code.
1=yes
2=no"</f>
        <v>Use NHHD/METeOR definition.
An indicator of whether data reported under item 84a above has been estimated rather than directly sourced, as represented by a code.
1=yes
2=no</v>
      </c>
    </row>
    <row r="129" spans="1:5" ht="121.5" customHeight="1" x14ac:dyDescent="0.2">
      <c r="A129" s="34" t="str">
        <f t="shared" si="17"/>
        <v>85a</v>
      </c>
      <c r="B129" s="26" t="s">
        <v>86</v>
      </c>
      <c r="C129" s="52" t="str">
        <f t="shared" si="16"/>
        <v>1113-1126</v>
      </c>
      <c r="D129" s="34" t="s">
        <v>20</v>
      </c>
      <c r="E129" s="36" t="s">
        <v>97</v>
      </c>
    </row>
    <row r="130" spans="1:5" ht="75" customHeight="1" x14ac:dyDescent="0.2">
      <c r="A130" s="34" t="str">
        <f t="shared" si="17"/>
        <v>85b</v>
      </c>
      <c r="B130" s="26" t="s">
        <v>24</v>
      </c>
      <c r="C130" s="52">
        <f t="shared" si="16"/>
        <v>1127</v>
      </c>
      <c r="D130" s="34" t="s">
        <v>19</v>
      </c>
      <c r="E130" s="36" t="str">
        <f>"Use NHHD/METeOR definition.
An indicator of whether data reported under item "&amp;A129&amp;" above has been estimated rather than directly sourced, as represented by a code.
1=yes
2=no"</f>
        <v>Use NHHD/METeOR definition.
An indicator of whether data reported under item 85a above has been estimated rather than directly sourced, as represented by a code.
1=yes
2=no</v>
      </c>
    </row>
    <row r="131" spans="1:5" ht="84" customHeight="1" x14ac:dyDescent="0.2">
      <c r="A131" s="34" t="str">
        <f t="shared" si="17"/>
        <v>86a</v>
      </c>
      <c r="B131" s="26" t="s">
        <v>87</v>
      </c>
      <c r="C131" s="52" t="str">
        <f t="shared" si="16"/>
        <v>1128-1141</v>
      </c>
      <c r="D131" s="34" t="s">
        <v>20</v>
      </c>
      <c r="E131" s="36" t="s">
        <v>98</v>
      </c>
    </row>
    <row r="132" spans="1:5" ht="75" customHeight="1" x14ac:dyDescent="0.2">
      <c r="A132" s="34" t="str">
        <f t="shared" si="17"/>
        <v>86b</v>
      </c>
      <c r="B132" s="26" t="s">
        <v>24</v>
      </c>
      <c r="C132" s="52">
        <f t="shared" si="16"/>
        <v>1142</v>
      </c>
      <c r="D132" s="34" t="s">
        <v>19</v>
      </c>
      <c r="E132" s="36" t="str">
        <f>"Use NHHD/METeOR definition.
An indicator of whether data reported under item "&amp;A131&amp;" above has been estimated rather than directly sourced, as represented by a code.
1=yes
2=no"</f>
        <v>Use NHHD/METeOR definition.
An indicator of whether data reported under item 86a above has been estimated rather than directly sourced, as represented by a code.
1=yes
2=no</v>
      </c>
    </row>
    <row r="133" spans="1:5" ht="74.45" customHeight="1" x14ac:dyDescent="0.2">
      <c r="A133" s="34" t="str">
        <f t="shared" si="17"/>
        <v>87a</v>
      </c>
      <c r="B133" s="26" t="s">
        <v>88</v>
      </c>
      <c r="C133" s="52" t="str">
        <f t="shared" si="16"/>
        <v>1143-1156</v>
      </c>
      <c r="D133" s="34" t="s">
        <v>20</v>
      </c>
      <c r="E133" s="36" t="s">
        <v>99</v>
      </c>
    </row>
    <row r="134" spans="1:5" ht="75" customHeight="1" x14ac:dyDescent="0.2">
      <c r="A134" s="34" t="str">
        <f t="shared" si="17"/>
        <v>87b</v>
      </c>
      <c r="B134" s="26" t="s">
        <v>24</v>
      </c>
      <c r="C134" s="52">
        <f t="shared" si="16"/>
        <v>1157</v>
      </c>
      <c r="D134" s="34" t="s">
        <v>19</v>
      </c>
      <c r="E134" s="36" t="str">
        <f>"Use NHHD/METeOR definition.
An indicator of whether data reported under item "&amp;A133&amp;" above has been estimated rather than directly sourced, as represented by a code.
1=yes
2=no"</f>
        <v>Use NHHD/METeOR definition.
An indicator of whether data reported under item 87a above has been estimated rather than directly sourced, as represented by a code.
1=yes
2=no</v>
      </c>
    </row>
    <row r="135" spans="1:5" ht="86.1" customHeight="1" x14ac:dyDescent="0.2">
      <c r="A135" s="34" t="str">
        <f t="shared" si="17"/>
        <v>88a</v>
      </c>
      <c r="B135" s="26" t="s">
        <v>89</v>
      </c>
      <c r="C135" s="52" t="str">
        <f t="shared" si="16"/>
        <v>1158-1171</v>
      </c>
      <c r="D135" s="34" t="s">
        <v>20</v>
      </c>
      <c r="E135" s="36" t="s">
        <v>100</v>
      </c>
    </row>
    <row r="136" spans="1:5" ht="75" customHeight="1" x14ac:dyDescent="0.2">
      <c r="A136" s="34" t="str">
        <f t="shared" si="17"/>
        <v>88b</v>
      </c>
      <c r="B136" s="26" t="s">
        <v>24</v>
      </c>
      <c r="C136" s="52">
        <f t="shared" si="16"/>
        <v>1172</v>
      </c>
      <c r="D136" s="34" t="s">
        <v>19</v>
      </c>
      <c r="E136" s="36" t="str">
        <f>"Use NHHD/METeOR definition.
An indicator of whether data reported under item "&amp;A135&amp;" above has been estimated rather than directly sourced, as represented by a code.
1=yes
2=no"</f>
        <v>Use NHHD/METeOR definition.
An indicator of whether data reported under item 88a above has been estimated rather than directly sourced, as represented by a code.
1=yes
2=no</v>
      </c>
    </row>
    <row r="137" spans="1:5" ht="84" customHeight="1" x14ac:dyDescent="0.2">
      <c r="A137" s="34" t="str">
        <f t="shared" si="17"/>
        <v>89a</v>
      </c>
      <c r="B137" s="26" t="s">
        <v>90</v>
      </c>
      <c r="C137" s="52" t="str">
        <f t="shared" si="16"/>
        <v>1173-1186</v>
      </c>
      <c r="D137" s="34" t="s">
        <v>20</v>
      </c>
      <c r="E137" s="36" t="s">
        <v>101</v>
      </c>
    </row>
    <row r="138" spans="1:5" ht="75" customHeight="1" x14ac:dyDescent="0.2">
      <c r="A138" s="34" t="str">
        <f t="shared" si="17"/>
        <v>89b</v>
      </c>
      <c r="B138" s="26" t="s">
        <v>24</v>
      </c>
      <c r="C138" s="52">
        <f t="shared" si="16"/>
        <v>1187</v>
      </c>
      <c r="D138" s="34" t="s">
        <v>19</v>
      </c>
      <c r="E138" s="36" t="str">
        <f>"Use NHHD/METeOR definition.
An indicator of whether data reported under item "&amp;A137&amp;" above has been estimated rather than directly sourced, as represented by a code.
1=yes
2=no"</f>
        <v>Use NHHD/METeOR definition.
An indicator of whether data reported under item 89a above has been estimated rather than directly sourced, as represented by a code.
1=yes
2=no</v>
      </c>
    </row>
    <row r="139" spans="1:5" ht="108.95" customHeight="1" x14ac:dyDescent="0.2">
      <c r="A139" s="34" t="str">
        <f t="shared" si="17"/>
        <v>90a</v>
      </c>
      <c r="B139" s="26" t="s">
        <v>91</v>
      </c>
      <c r="C139" s="52" t="str">
        <f t="shared" si="16"/>
        <v>1188-1201</v>
      </c>
      <c r="D139" s="34" t="s">
        <v>20</v>
      </c>
      <c r="E139" s="36" t="s">
        <v>102</v>
      </c>
    </row>
    <row r="140" spans="1:5" ht="75" customHeight="1" x14ac:dyDescent="0.2">
      <c r="A140" s="34" t="str">
        <f t="shared" si="17"/>
        <v>90b</v>
      </c>
      <c r="B140" s="26" t="s">
        <v>24</v>
      </c>
      <c r="C140" s="52">
        <f t="shared" si="16"/>
        <v>1202</v>
      </c>
      <c r="D140" s="34" t="s">
        <v>19</v>
      </c>
      <c r="E140" s="36" t="str">
        <f>"Use NHHD/METeOR definition.
An indicator of whether data reported under item "&amp;A139&amp;" above has been estimated rather than directly sourced, as represented by a code.
1=yes
2=no"</f>
        <v>Use NHHD/METeOR definition.
An indicator of whether data reported under item 90a above has been estimated rather than directly sourced, as represented by a code.
1=yes
2=no</v>
      </c>
    </row>
    <row r="141" spans="1:5" ht="71.25" customHeight="1" x14ac:dyDescent="0.2">
      <c r="A141" s="34" t="str">
        <f t="shared" si="17"/>
        <v>91a</v>
      </c>
      <c r="B141" s="26" t="s">
        <v>92</v>
      </c>
      <c r="C141" s="52" t="str">
        <f t="shared" si="16"/>
        <v>1203-1216</v>
      </c>
      <c r="D141" s="34" t="s">
        <v>20</v>
      </c>
      <c r="E141" s="36" t="s">
        <v>103</v>
      </c>
    </row>
    <row r="142" spans="1:5" ht="75" customHeight="1" x14ac:dyDescent="0.2">
      <c r="A142" s="34" t="str">
        <f t="shared" si="17"/>
        <v>91b</v>
      </c>
      <c r="B142" s="26" t="s">
        <v>24</v>
      </c>
      <c r="C142" s="52">
        <f t="shared" si="16"/>
        <v>1217</v>
      </c>
      <c r="D142" s="34" t="s">
        <v>19</v>
      </c>
      <c r="E142" s="36" t="str">
        <f>"Use NHHD/METeOR definition.
An indicator of whether data reported under item "&amp;A141&amp;" above has been estimated rather than directly sourced, as represented by a code.
1=yes
2=no"</f>
        <v>Use NHHD/METeOR definition.
An indicator of whether data reported under item 91a above has been estimated rather than directly sourced, as represented by a code.
1=yes
2=no</v>
      </c>
    </row>
    <row r="143" spans="1:5" ht="108" customHeight="1" x14ac:dyDescent="0.2">
      <c r="A143" s="34" t="str">
        <f t="shared" si="17"/>
        <v>92a</v>
      </c>
      <c r="B143" s="26" t="s">
        <v>93</v>
      </c>
      <c r="C143" s="52" t="str">
        <f t="shared" si="16"/>
        <v>1218-1231</v>
      </c>
      <c r="D143" s="34" t="s">
        <v>20</v>
      </c>
      <c r="E143" s="36" t="s">
        <v>104</v>
      </c>
    </row>
    <row r="144" spans="1:5" ht="75" customHeight="1" x14ac:dyDescent="0.2">
      <c r="A144" s="34" t="str">
        <f t="shared" si="17"/>
        <v>92b</v>
      </c>
      <c r="B144" s="26" t="s">
        <v>24</v>
      </c>
      <c r="C144" s="52">
        <f t="shared" si="16"/>
        <v>1232</v>
      </c>
      <c r="D144" s="34" t="s">
        <v>19</v>
      </c>
      <c r="E144" s="36" t="str">
        <f>"Use NHHD/METeOR definition.
An indicator of whether data reported under item "&amp;A143&amp;" above has been estimated rather than directly sourced, as represented by a code.
1=yes
2=no"</f>
        <v>Use NHHD/METeOR definition.
An indicator of whether data reported under item 92a above has been estimated rather than directly sourced, as represented by a code.
1=yes
2=no</v>
      </c>
    </row>
    <row r="145" spans="1:6" ht="111" customHeight="1" x14ac:dyDescent="0.2">
      <c r="A145" s="34" t="str">
        <f t="shared" si="17"/>
        <v>93a</v>
      </c>
      <c r="B145" s="26" t="s">
        <v>17</v>
      </c>
      <c r="C145" s="52" t="str">
        <f t="shared" si="16"/>
        <v>1233-1246</v>
      </c>
      <c r="D145" s="34" t="s">
        <v>20</v>
      </c>
      <c r="E145" s="26" t="str">
        <f>"The sum of data items "&amp;A123&amp;"-"&amp;A143&amp;" excluding items on estimated data indicators.
Round to nearest dollar. Right justify, zero fill."</f>
        <v>The sum of data items 82a-92a excluding items on estimated data indicators.
Round to nearest dollar. Right justify, zero fill.</v>
      </c>
    </row>
    <row r="146" spans="1:6" ht="75" customHeight="1" x14ac:dyDescent="0.2">
      <c r="A146" s="34" t="str">
        <f t="shared" si="17"/>
        <v>93b</v>
      </c>
      <c r="B146" s="26" t="s">
        <v>24</v>
      </c>
      <c r="C146" s="52">
        <f t="shared" si="16"/>
        <v>1247</v>
      </c>
      <c r="D146" s="34" t="s">
        <v>19</v>
      </c>
      <c r="E146" s="36" t="str">
        <f>"Use NHHD/METeOR definition.
An indicator of whether data reported under item "&amp;A145&amp;" above has been estimated rather than directly sourced, as represented by a code.
1=yes
2=no"</f>
        <v>Use NHHD/METeOR definition.
An indicator of whether data reported under item 93a above has been estimated rather than directly sourced, as represented by a code.
1=yes
2=no</v>
      </c>
    </row>
    <row r="147" spans="1:6" s="41" customFormat="1" ht="27.6" customHeight="1" x14ac:dyDescent="0.2">
      <c r="A147" s="56" t="s">
        <v>153</v>
      </c>
      <c r="B147" s="58"/>
      <c r="C147" s="58"/>
      <c r="D147" s="58"/>
      <c r="E147" s="47"/>
    </row>
    <row r="148" spans="1:6" ht="170.45" customHeight="1" x14ac:dyDescent="0.2">
      <c r="A148" s="34">
        <f>LEFT(A146,2)+1</f>
        <v>94</v>
      </c>
      <c r="B148" s="26" t="s">
        <v>9</v>
      </c>
      <c r="C148" s="52" t="str">
        <f>IF(MID(D148,FIND("(",D148)+1,FIND(")",D148)-FIND("(",D148)-1)-1=0,RIGHT(C146,LEN(C146)-IFERROR(FIND("-",C146),0))+1,(RIGHT(C146,LEN(C146)-IFERROR(FIND("-",C146),0))+1)&amp;"-"&amp;(RIGHT(C146,LEN(C146)-IFERROR(FIND("-",C146),0))+MID(D148,FIND("(",D148)+1,FIND(")",D148)-FIND("(",D148)-1)))</f>
        <v>1248-1257</v>
      </c>
      <c r="D148" s="34" t="s">
        <v>21</v>
      </c>
      <c r="E148" s="26" t="s">
        <v>0</v>
      </c>
    </row>
    <row r="149" spans="1:6" ht="117" customHeight="1" x14ac:dyDescent="0.2">
      <c r="A149" s="34">
        <f>A148+1</f>
        <v>95</v>
      </c>
      <c r="B149" s="26" t="s">
        <v>10</v>
      </c>
      <c r="C149" s="52" t="str">
        <f>IF(MID(D149,FIND("(",D149)+1,FIND(")",D149)-FIND("(",D149)-1)-1=0,RIGHT(C148,LEN(C148)-IFERROR(FIND("-",C148),0))+1,(RIGHT(C148,LEN(C148)-IFERROR(FIND("-",C148),0))+1)&amp;"-"&amp;(RIGHT(C148,LEN(C148)-IFERROR(FIND("-",C148),0))+MID(D149,FIND("(",D149)+1,FIND(")",D149)-FIND("(",D149)-1)))</f>
        <v>1258-1267</v>
      </c>
      <c r="D149" s="34" t="s">
        <v>21</v>
      </c>
      <c r="E149" s="26" t="s">
        <v>150</v>
      </c>
    </row>
    <row r="150" spans="1:6" ht="118.5" customHeight="1" x14ac:dyDescent="0.2">
      <c r="A150" s="34">
        <f>A149+1</f>
        <v>96</v>
      </c>
      <c r="B150" s="26" t="s">
        <v>11</v>
      </c>
      <c r="C150" s="52" t="str">
        <f>IF(MID(D150,FIND("(",D150)+1,FIND(")",D150)-FIND("(",D150)-1)-1=0,RIGHT(C149,LEN(C149)-IFERROR(FIND("-",C149),0))+1,(RIGHT(C149,LEN(C149)-IFERROR(FIND("-",C149),0))+1)&amp;"-"&amp;(RIGHT(C149,LEN(C149)-IFERROR(FIND("-",C149),0))+MID(D150,FIND("(",D150)+1,FIND(")",D150)-FIND("(",D150)-1)))</f>
        <v>1268-1277</v>
      </c>
      <c r="D150" s="34" t="s">
        <v>21</v>
      </c>
      <c r="E150" s="26" t="s">
        <v>151</v>
      </c>
    </row>
    <row r="151" spans="1:6" s="39" customFormat="1" ht="32.1" customHeight="1" x14ac:dyDescent="0.2">
      <c r="A151" s="56" t="s">
        <v>106</v>
      </c>
      <c r="B151" s="57"/>
      <c r="C151" s="57"/>
      <c r="D151" s="57"/>
      <c r="E151" s="48" t="s">
        <v>145</v>
      </c>
    </row>
    <row r="152" spans="1:6" ht="152.1" customHeight="1" x14ac:dyDescent="0.2">
      <c r="A152" s="34">
        <f>A150+1</f>
        <v>97</v>
      </c>
      <c r="B152" s="26" t="s">
        <v>169</v>
      </c>
      <c r="C152" s="52" t="str">
        <f>IF(MID(D152,FIND("(",D152)+1,FIND(")",D152)-FIND("(",D152)-1)-1=0,RIGHT(C150,LEN(C150)-IFERROR(FIND("-",C150),0))+1,(RIGHT(C150,LEN(C150)-IFERROR(FIND("-",C150),0))+1)&amp;"-"&amp;(RIGHT(C150,LEN(C150)-IFERROR(FIND("-",C150),0))+MID(D152,FIND("(",D152)+1,FIND(")",D152)-FIND("(",D152)-1)))</f>
        <v>1278-1286</v>
      </c>
      <c r="D152" s="34" t="s">
        <v>22</v>
      </c>
      <c r="E152" s="36" t="s">
        <v>138</v>
      </c>
    </row>
    <row r="153" spans="1:6" ht="75" customHeight="1" x14ac:dyDescent="0.2">
      <c r="A153" s="34" t="str">
        <f>(A150+1)&amp;"b"</f>
        <v>97b</v>
      </c>
      <c r="B153" s="26" t="s">
        <v>24</v>
      </c>
      <c r="C153" s="52">
        <f>IF(MID(D153,FIND("(",D153)+1,FIND(")",D153)-FIND("(",D153)-1)-1=0,RIGHT(C152,LEN(C152)-IFERROR(FIND("-",C152),0))+1,(RIGHT(C152,LEN(C152)-IFERROR(FIND("-",C152),0))+1)&amp;"-"&amp;(RIGHT(C152,LEN(C152)-IFERROR(FIND("-",C152),0))+MID(D153,FIND("(",D153)+1,FIND(")",D153)-FIND("(",D153)-1)))</f>
        <v>1287</v>
      </c>
      <c r="D153" s="34" t="s">
        <v>19</v>
      </c>
      <c r="E153" s="36" t="str">
        <f>"Use NHHD/METeOR definition.
An indicator of whether data reported under item "&amp;A152&amp;" above has been estimated rather than directly sourced, as represented by a code.
1=yes
2=no"</f>
        <v>Use NHHD/METeOR definition.
An indicator of whether data reported under item 97 above has been estimated rather than directly sourced, as represented by a code.
1=yes
2=no</v>
      </c>
    </row>
    <row r="154" spans="1:6" ht="65.45" customHeight="1" x14ac:dyDescent="0.2">
      <c r="A154" s="34">
        <f>A152+1</f>
        <v>98</v>
      </c>
      <c r="B154" s="26" t="s">
        <v>135</v>
      </c>
      <c r="C154" s="52" t="str">
        <f>IF(MID(D154,FIND("(",D154)+1,FIND(")",D154)-FIND("(",D154)-1)-1=0,RIGHT(C153,LEN(C153)-IFERROR(FIND("-",C153),0))+1,(RIGHT(C153,LEN(C153)-IFERROR(FIND("-",C153),0))+1)&amp;"-"&amp;(RIGHT(C153,LEN(C153)-IFERROR(FIND("-",C153),0))+MID(D154,FIND("(",D154)+1,FIND(")",D154)-FIND("(",D154)-1)))</f>
        <v>1288-1292</v>
      </c>
      <c r="D154" s="34" t="s">
        <v>136</v>
      </c>
      <c r="E154" s="26" t="s">
        <v>146</v>
      </c>
    </row>
    <row r="155" spans="1:6" x14ac:dyDescent="0.2">
      <c r="F155" s="40"/>
    </row>
    <row r="156" spans="1:6" x14ac:dyDescent="0.2">
      <c r="F156" s="40"/>
    </row>
    <row r="157" spans="1:6" x14ac:dyDescent="0.2">
      <c r="F157" s="27"/>
    </row>
  </sheetData>
  <mergeCells count="10">
    <mergeCell ref="A151:D151"/>
    <mergeCell ref="A147:D147"/>
    <mergeCell ref="A2:E2"/>
    <mergeCell ref="A3:E3"/>
    <mergeCell ref="A9:D9"/>
    <mergeCell ref="A22:D22"/>
    <mergeCell ref="A47:D47"/>
    <mergeCell ref="A84:D84"/>
    <mergeCell ref="A103:D103"/>
    <mergeCell ref="A122:D122"/>
  </mergeCells>
  <phoneticPr fontId="0" type="noConversion"/>
  <pageMargins left="0.39370078740157483" right="0.39370078740157483" top="0.78740157480314965" bottom="0.59055118110236227" header="0.51181102362204722" footer="0.31496062992125984"/>
  <pageSetup paperSize="9" scale="86" fitToHeight="27" orientation="landscape" r:id="rId1"/>
  <headerFooter alignWithMargins="0">
    <oddHeader xml:space="preserve">&amp;L&amp;8National Public Hospital Establishments Database - Jurisdiction and Local Hospital Network Level - Request Specifications and Edits for 2017–18
</oddHeader>
    <oddFooter>&amp;R&amp;8Page &amp;P of &amp;N</oddFooter>
  </headerFooter>
  <rowBreaks count="2" manualBreakCount="2">
    <brk id="42" max="16383" man="1"/>
    <brk id="4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EL14"/>
  <sheetViews>
    <sheetView topLeftCell="A3" zoomScaleNormal="100" workbookViewId="0">
      <selection activeCell="DH3" sqref="DH1:DH1048576"/>
    </sheetView>
  </sheetViews>
  <sheetFormatPr defaultColWidth="8.7109375" defaultRowHeight="12.75" x14ac:dyDescent="0.2"/>
  <cols>
    <col min="1" max="1" width="1.140625" style="3" customWidth="1"/>
    <col min="2" max="2" width="10.28515625" style="3" customWidth="1"/>
    <col min="3" max="3" width="6.28515625" style="3" bestFit="1" customWidth="1"/>
    <col min="4" max="4" width="8.42578125" style="3" bestFit="1" customWidth="1"/>
    <col min="5" max="5" width="7.140625" style="3" bestFit="1" customWidth="1"/>
    <col min="6" max="6" width="5.85546875" style="3" bestFit="1" customWidth="1"/>
    <col min="7" max="7" width="7.7109375" style="3" customWidth="1"/>
    <col min="8" max="8" width="6" style="3" bestFit="1" customWidth="1"/>
    <col min="9" max="10" width="5.5703125" style="3" bestFit="1" customWidth="1"/>
    <col min="11" max="11" width="5" style="3" bestFit="1" customWidth="1"/>
    <col min="12" max="12" width="6.5703125" style="3" bestFit="1" customWidth="1"/>
    <col min="13" max="13" width="9.5703125" style="3" customWidth="1"/>
    <col min="14" max="14" width="6.5703125" style="3" customWidth="1"/>
    <col min="15" max="16" width="6.85546875" style="3" bestFit="1" customWidth="1"/>
    <col min="17" max="17" width="7.140625" style="3" bestFit="1" customWidth="1"/>
    <col min="18" max="18" width="5.28515625" style="3" customWidth="1"/>
    <col min="19" max="19" width="5.85546875" style="3" bestFit="1" customWidth="1"/>
    <col min="20" max="20" width="5.42578125" style="3" bestFit="1" customWidth="1"/>
    <col min="21" max="21" width="7.85546875" style="3" bestFit="1" customWidth="1"/>
    <col min="22" max="22" width="5.28515625" style="3" customWidth="1"/>
    <col min="23" max="23" width="6" style="3" bestFit="1" customWidth="1"/>
    <col min="24" max="24" width="5.28515625" style="3" customWidth="1"/>
    <col min="25" max="25" width="5.5703125" style="3" bestFit="1" customWidth="1"/>
    <col min="26" max="26" width="5.42578125" style="3" customWidth="1"/>
    <col min="27" max="27" width="5.5703125" style="3" customWidth="1"/>
    <col min="28" max="28" width="5.28515625" style="3" customWidth="1"/>
    <col min="29" max="29" width="5" style="3" bestFit="1" customWidth="1"/>
    <col min="30" max="30" width="5.28515625" style="3" customWidth="1"/>
    <col min="31" max="31" width="6.5703125" style="3" bestFit="1" customWidth="1"/>
    <col min="32" max="32" width="5.42578125" style="3" customWidth="1"/>
    <col min="33" max="33" width="9.140625" style="3" customWidth="1"/>
    <col min="34" max="34" width="5.42578125" style="3" customWidth="1"/>
    <col min="35" max="35" width="5.85546875" style="3" customWidth="1"/>
    <col min="36" max="36" width="5.42578125" style="3" customWidth="1"/>
    <col min="37" max="37" width="6.7109375" style="3" customWidth="1"/>
    <col min="38" max="38" width="5.28515625" style="3" customWidth="1"/>
    <col min="39" max="39" width="6.85546875" style="3" bestFit="1" customWidth="1"/>
    <col min="40" max="40" width="5.28515625" style="3" customWidth="1"/>
    <col min="41" max="41" width="7.42578125" style="3" customWidth="1"/>
    <col min="42" max="42" width="5.28515625" style="3" customWidth="1"/>
    <col min="43" max="43" width="7.42578125" style="3" customWidth="1"/>
    <col min="44" max="44" width="5.28515625" style="3" customWidth="1"/>
    <col min="45" max="45" width="6.42578125" style="3" customWidth="1"/>
    <col min="46" max="46" width="5.28515625" style="3" customWidth="1"/>
    <col min="47" max="47" width="6" style="3" customWidth="1"/>
    <col min="48" max="48" width="5.28515625" style="3" customWidth="1"/>
    <col min="49" max="49" width="6.85546875" style="3" bestFit="1" customWidth="1"/>
    <col min="50" max="50" width="5.28515625" style="3" customWidth="1"/>
    <col min="51" max="51" width="6.85546875" style="3" bestFit="1" customWidth="1"/>
    <col min="52" max="52" width="5.28515625" style="3" customWidth="1"/>
    <col min="53" max="53" width="4.85546875" style="3" bestFit="1" customWidth="1"/>
    <col min="54" max="54" width="5.28515625" style="3" customWidth="1"/>
    <col min="55" max="55" width="6.42578125" style="3" bestFit="1" customWidth="1"/>
    <col min="56" max="56" width="5.28515625" style="3" customWidth="1"/>
    <col min="57" max="57" width="5.85546875" style="3" customWidth="1"/>
    <col min="58" max="58" width="5.28515625" style="3" customWidth="1"/>
    <col min="59" max="59" width="8" style="3" customWidth="1"/>
    <col min="60" max="60" width="5.28515625" style="3" customWidth="1"/>
    <col min="61" max="61" width="4.28515625" style="3" bestFit="1" customWidth="1"/>
    <col min="62" max="62" width="5.28515625" style="3" customWidth="1"/>
    <col min="63" max="63" width="6.140625" style="3" customWidth="1"/>
    <col min="64" max="64" width="5.28515625" style="3" customWidth="1"/>
    <col min="65" max="65" width="6.42578125" style="3" customWidth="1"/>
    <col min="66" max="66" width="5.28515625" style="3" customWidth="1"/>
    <col min="67" max="67" width="6.42578125" style="3" customWidth="1"/>
    <col min="68" max="68" width="5.28515625" style="3" customWidth="1"/>
    <col min="69" max="69" width="7.42578125" style="3" customWidth="1"/>
    <col min="70" max="70" width="5.28515625" style="3" customWidth="1"/>
    <col min="71" max="71" width="7.42578125" style="3" customWidth="1"/>
    <col min="72" max="72" width="5.28515625" style="3" customWidth="1"/>
    <col min="73" max="73" width="8.140625" style="3" customWidth="1"/>
    <col min="74" max="74" width="5.28515625" style="3" customWidth="1"/>
    <col min="75" max="75" width="8.140625" style="3" customWidth="1"/>
    <col min="76" max="76" width="5.28515625" style="3" customWidth="1"/>
    <col min="77" max="77" width="13.5703125" style="3" bestFit="1" customWidth="1"/>
    <col min="78" max="78" width="13.85546875" style="3" bestFit="1" customWidth="1"/>
    <col min="79" max="79" width="13.42578125" style="19" bestFit="1" customWidth="1"/>
    <col min="80" max="80" width="9.85546875" style="19" bestFit="1" customWidth="1"/>
    <col min="81" max="81" width="9.28515625" style="19" bestFit="1" customWidth="1"/>
    <col min="82" max="82" width="10.42578125" style="19" bestFit="1" customWidth="1"/>
    <col min="83" max="83" width="8.140625" style="19" bestFit="1" customWidth="1"/>
    <col min="84" max="84" width="9.85546875" style="19" bestFit="1" customWidth="1"/>
    <col min="85" max="85" width="7.85546875" style="3" bestFit="1" customWidth="1"/>
    <col min="86" max="86" width="12.7109375" style="19" bestFit="1" customWidth="1"/>
    <col min="87" max="87" width="13.85546875" style="3" bestFit="1" customWidth="1"/>
    <col min="88" max="88" width="12.7109375" style="3" bestFit="1" customWidth="1"/>
    <col min="89" max="89" width="9.140625" style="3" bestFit="1" customWidth="1"/>
    <col min="90" max="90" width="8.85546875" style="3" bestFit="1" customWidth="1"/>
    <col min="91" max="91" width="11.42578125" style="3" bestFit="1" customWidth="1"/>
    <col min="92" max="92" width="9" style="3" bestFit="1" customWidth="1"/>
    <col min="93" max="93" width="6.7109375" style="3" customWidth="1"/>
    <col min="94" max="94" width="4.140625" style="3" customWidth="1"/>
    <col min="95" max="95" width="13.5703125" style="3" bestFit="1" customWidth="1"/>
    <col min="96" max="96" width="13.85546875" style="3" bestFit="1" customWidth="1"/>
    <col min="97" max="97" width="13.42578125" style="19" bestFit="1" customWidth="1"/>
    <col min="98" max="98" width="9.85546875" style="19" bestFit="1" customWidth="1"/>
    <col min="99" max="99" width="9.28515625" style="19" bestFit="1" customWidth="1"/>
    <col min="100" max="100" width="10.42578125" style="19" bestFit="1" customWidth="1"/>
    <col min="101" max="101" width="8.140625" style="19" bestFit="1" customWidth="1"/>
    <col min="102" max="102" width="9.85546875" style="19" bestFit="1" customWidth="1"/>
    <col min="103" max="103" width="7.85546875" style="3" bestFit="1" customWidth="1"/>
    <col min="104" max="104" width="12.7109375" style="19" bestFit="1" customWidth="1"/>
    <col min="105" max="105" width="13.85546875" style="3" bestFit="1" customWidth="1"/>
    <col min="106" max="106" width="12.7109375" style="3" bestFit="1" customWidth="1"/>
    <col min="107" max="107" width="9.140625" style="3" bestFit="1" customWidth="1"/>
    <col min="108" max="108" width="8.85546875" style="3" bestFit="1" customWidth="1"/>
    <col min="109" max="109" width="11.42578125" style="3" bestFit="1" customWidth="1"/>
    <col min="110" max="110" width="9" style="3" bestFit="1" customWidth="1"/>
    <col min="111" max="111" width="6.7109375" style="3" customWidth="1"/>
    <col min="112" max="112" width="3.85546875" style="3" bestFit="1" customWidth="1"/>
    <col min="113" max="113" width="8.140625" style="3" customWidth="1"/>
    <col min="114" max="114" width="5.28515625" style="3" customWidth="1"/>
    <col min="115" max="115" width="6.5703125" style="3" customWidth="1"/>
    <col min="116" max="116" width="5.28515625" style="3" customWidth="1"/>
    <col min="117" max="117" width="5.85546875" style="3" bestFit="1" customWidth="1"/>
    <col min="118" max="118" width="5.28515625" style="3" customWidth="1"/>
    <col min="119" max="119" width="6.5703125" style="3" customWidth="1"/>
    <col min="120" max="120" width="5.28515625" style="3" customWidth="1"/>
    <col min="121" max="121" width="9.7109375" style="3" customWidth="1"/>
    <col min="122" max="122" width="5.28515625" style="3" customWidth="1"/>
    <col min="123" max="123" width="7.7109375" style="3" bestFit="1" customWidth="1"/>
    <col min="124" max="124" width="5.28515625" style="3" customWidth="1"/>
    <col min="125" max="125" width="10.5703125" style="3" customWidth="1"/>
    <col min="126" max="126" width="5.28515625" style="3" customWidth="1"/>
    <col min="127" max="127" width="10.85546875" style="3" customWidth="1"/>
    <col min="128" max="128" width="5.28515625" style="3" customWidth="1"/>
    <col min="129" max="129" width="8.5703125" style="3" customWidth="1"/>
    <col min="130" max="130" width="5.28515625" style="3" customWidth="1"/>
    <col min="131" max="131" width="8.140625" style="3" customWidth="1"/>
    <col min="132" max="132" width="5.28515625" style="3" customWidth="1"/>
    <col min="133" max="133" width="7.28515625" style="3" bestFit="1" customWidth="1"/>
    <col min="134" max="134" width="5.28515625" style="3" customWidth="1"/>
    <col min="135" max="135" width="5.85546875" style="3" bestFit="1" customWidth="1"/>
    <col min="136" max="136" width="5.28515625" style="3" customWidth="1"/>
    <col min="137" max="139" width="8.7109375" style="3"/>
    <col min="140" max="140" width="13.28515625" style="3" customWidth="1"/>
    <col min="141" max="141" width="7.28515625" style="3" bestFit="1" customWidth="1"/>
    <col min="142" max="142" width="8.140625" style="3" bestFit="1" customWidth="1"/>
    <col min="143" max="16384" width="8.7109375" style="3"/>
  </cols>
  <sheetData>
    <row r="1" spans="2:142" s="2" customFormat="1" ht="24" customHeight="1" x14ac:dyDescent="0.2">
      <c r="B1" s="1" t="s">
        <v>142</v>
      </c>
    </row>
    <row r="2" spans="2:142" ht="60.95" customHeight="1" x14ac:dyDescent="0.2">
      <c r="B2" s="64" t="s">
        <v>170</v>
      </c>
      <c r="C2" s="65"/>
      <c r="D2" s="65"/>
      <c r="E2" s="65"/>
      <c r="F2" s="65"/>
      <c r="G2" s="65"/>
      <c r="H2" s="65"/>
      <c r="I2" s="65"/>
      <c r="J2" s="65"/>
      <c r="K2" s="66"/>
      <c r="L2" s="6"/>
    </row>
    <row r="3" spans="2:142" ht="15.6" customHeight="1" x14ac:dyDescent="0.2">
      <c r="B3" s="67" t="s">
        <v>118</v>
      </c>
      <c r="C3" s="68"/>
      <c r="D3" s="68"/>
      <c r="E3" s="68"/>
      <c r="F3" s="68"/>
      <c r="G3" s="68"/>
      <c r="H3" s="68"/>
      <c r="I3" s="68"/>
      <c r="J3" s="68"/>
      <c r="K3" s="69"/>
    </row>
    <row r="4" spans="2:142" s="19" customFormat="1" ht="44.1" customHeight="1" x14ac:dyDescent="0.2">
      <c r="B4" s="20" t="s">
        <v>116</v>
      </c>
      <c r="C4" s="68" t="s">
        <v>143</v>
      </c>
      <c r="D4" s="68"/>
      <c r="E4" s="68"/>
      <c r="F4" s="68"/>
      <c r="G4" s="68"/>
      <c r="H4" s="68"/>
      <c r="I4" s="68"/>
      <c r="J4" s="68"/>
      <c r="K4" s="69"/>
    </row>
    <row r="5" spans="2:142" s="19" customFormat="1" ht="83.45" customHeight="1" x14ac:dyDescent="0.2">
      <c r="B5" s="21" t="s">
        <v>117</v>
      </c>
      <c r="C5" s="70" t="s">
        <v>152</v>
      </c>
      <c r="D5" s="70"/>
      <c r="E5" s="70"/>
      <c r="F5" s="70"/>
      <c r="G5" s="70"/>
      <c r="H5" s="70"/>
      <c r="I5" s="70"/>
      <c r="J5" s="70"/>
      <c r="K5" s="71"/>
    </row>
    <row r="6" spans="2:142" ht="15.95" customHeight="1" x14ac:dyDescent="0.2">
      <c r="B6" s="4"/>
    </row>
    <row r="7" spans="2:142" s="18" customFormat="1" ht="17.100000000000001" customHeight="1" x14ac:dyDescent="0.2">
      <c r="B7" s="23"/>
      <c r="C7" s="24"/>
      <c r="D7" s="25"/>
      <c r="E7" s="62" t="s">
        <v>108</v>
      </c>
      <c r="F7" s="62"/>
      <c r="G7" s="62"/>
      <c r="H7" s="62"/>
      <c r="I7" s="62"/>
      <c r="J7" s="62"/>
      <c r="K7" s="62"/>
      <c r="L7" s="62"/>
      <c r="M7" s="62"/>
      <c r="N7" s="62"/>
      <c r="O7" s="62"/>
      <c r="P7" s="63"/>
      <c r="Q7" s="61" t="s">
        <v>119</v>
      </c>
      <c r="R7" s="62"/>
      <c r="S7" s="62"/>
      <c r="T7" s="62"/>
      <c r="U7" s="62"/>
      <c r="V7" s="62"/>
      <c r="W7" s="62"/>
      <c r="X7" s="62"/>
      <c r="Y7" s="62"/>
      <c r="Z7" s="62"/>
      <c r="AA7" s="62"/>
      <c r="AB7" s="62"/>
      <c r="AC7" s="62"/>
      <c r="AD7" s="62"/>
      <c r="AE7" s="62"/>
      <c r="AF7" s="62"/>
      <c r="AG7" s="62"/>
      <c r="AH7" s="62"/>
      <c r="AI7" s="62"/>
      <c r="AJ7" s="62"/>
      <c r="AK7" s="62"/>
      <c r="AL7" s="62"/>
      <c r="AM7" s="62"/>
      <c r="AN7" s="63"/>
      <c r="AO7" s="61" t="s">
        <v>126</v>
      </c>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3"/>
      <c r="BY7" s="61" t="s">
        <v>128</v>
      </c>
      <c r="BZ7" s="62"/>
      <c r="CA7" s="62"/>
      <c r="CB7" s="62"/>
      <c r="CC7" s="62"/>
      <c r="CD7" s="62"/>
      <c r="CE7" s="62"/>
      <c r="CF7" s="62"/>
      <c r="CG7" s="62"/>
      <c r="CH7" s="62"/>
      <c r="CI7" s="62"/>
      <c r="CJ7" s="62"/>
      <c r="CK7" s="62"/>
      <c r="CL7" s="62"/>
      <c r="CM7" s="62"/>
      <c r="CN7" s="62"/>
      <c r="CO7" s="62"/>
      <c r="CP7" s="63"/>
      <c r="CQ7" s="61" t="s">
        <v>129</v>
      </c>
      <c r="CR7" s="62"/>
      <c r="CS7" s="62"/>
      <c r="CT7" s="62"/>
      <c r="CU7" s="62"/>
      <c r="CV7" s="62"/>
      <c r="CW7" s="62"/>
      <c r="CX7" s="62"/>
      <c r="CY7" s="62"/>
      <c r="CZ7" s="62"/>
      <c r="DA7" s="62"/>
      <c r="DB7" s="62"/>
      <c r="DC7" s="62"/>
      <c r="DD7" s="62"/>
      <c r="DE7" s="62"/>
      <c r="DF7" s="62"/>
      <c r="DG7" s="62"/>
      <c r="DH7" s="63"/>
      <c r="DI7" s="61" t="s">
        <v>130</v>
      </c>
      <c r="DJ7" s="62"/>
      <c r="DK7" s="62"/>
      <c r="DL7" s="62"/>
      <c r="DM7" s="62"/>
      <c r="DN7" s="62"/>
      <c r="DO7" s="62"/>
      <c r="DP7" s="62"/>
      <c r="DQ7" s="62"/>
      <c r="DR7" s="62"/>
      <c r="DS7" s="62"/>
      <c r="DT7" s="62"/>
      <c r="DU7" s="62"/>
      <c r="DV7" s="62"/>
      <c r="DW7" s="62"/>
      <c r="DX7" s="62"/>
      <c r="DY7" s="62"/>
      <c r="DZ7" s="62"/>
      <c r="EA7" s="62"/>
      <c r="EB7" s="62"/>
      <c r="EC7" s="62"/>
      <c r="ED7" s="62"/>
      <c r="EE7" s="62"/>
      <c r="EF7" s="63"/>
      <c r="EG7" s="61" t="s">
        <v>131</v>
      </c>
      <c r="EH7" s="62"/>
      <c r="EI7" s="63"/>
      <c r="EJ7" s="61" t="s">
        <v>106</v>
      </c>
      <c r="EK7" s="62"/>
      <c r="EL7" s="63"/>
    </row>
    <row r="8" spans="2:142" s="13" customFormat="1" ht="55.5" customHeight="1" x14ac:dyDescent="0.2">
      <c r="B8" s="8" t="s">
        <v>137</v>
      </c>
      <c r="C8" s="9" t="s">
        <v>107</v>
      </c>
      <c r="D8" s="10" t="s">
        <v>127</v>
      </c>
      <c r="E8" s="9" t="s">
        <v>109</v>
      </c>
      <c r="F8" s="9" t="s">
        <v>27</v>
      </c>
      <c r="G8" s="9" t="s">
        <v>37</v>
      </c>
      <c r="H8" s="9" t="s">
        <v>110</v>
      </c>
      <c r="I8" s="9" t="s">
        <v>111</v>
      </c>
      <c r="J8" s="9" t="s">
        <v>112</v>
      </c>
      <c r="K8" s="9" t="s">
        <v>12</v>
      </c>
      <c r="L8" s="9" t="s">
        <v>113</v>
      </c>
      <c r="M8" s="9" t="s">
        <v>160</v>
      </c>
      <c r="N8" s="9" t="s">
        <v>114</v>
      </c>
      <c r="O8" s="9" t="s">
        <v>115</v>
      </c>
      <c r="P8" s="10" t="s">
        <v>13</v>
      </c>
      <c r="Q8" s="11" t="s">
        <v>38</v>
      </c>
      <c r="R8" s="16" t="s">
        <v>120</v>
      </c>
      <c r="S8" s="7" t="s">
        <v>27</v>
      </c>
      <c r="T8" s="16" t="s">
        <v>120</v>
      </c>
      <c r="U8" s="7" t="s">
        <v>37</v>
      </c>
      <c r="V8" s="16" t="s">
        <v>120</v>
      </c>
      <c r="W8" s="7" t="s">
        <v>121</v>
      </c>
      <c r="X8" s="16" t="s">
        <v>120</v>
      </c>
      <c r="Y8" s="7" t="s">
        <v>122</v>
      </c>
      <c r="Z8" s="16" t="s">
        <v>120</v>
      </c>
      <c r="AA8" s="7" t="s">
        <v>123</v>
      </c>
      <c r="AB8" s="16" t="s">
        <v>120</v>
      </c>
      <c r="AC8" s="7" t="s">
        <v>15</v>
      </c>
      <c r="AD8" s="16" t="s">
        <v>120</v>
      </c>
      <c r="AE8" s="7" t="s">
        <v>113</v>
      </c>
      <c r="AF8" s="16" t="s">
        <v>120</v>
      </c>
      <c r="AG8" s="7" t="s">
        <v>161</v>
      </c>
      <c r="AH8" s="16" t="s">
        <v>120</v>
      </c>
      <c r="AI8" s="7" t="s">
        <v>124</v>
      </c>
      <c r="AJ8" s="16" t="s">
        <v>120</v>
      </c>
      <c r="AK8" s="7" t="s">
        <v>125</v>
      </c>
      <c r="AL8" s="16" t="s">
        <v>120</v>
      </c>
      <c r="AM8" s="7" t="s">
        <v>16</v>
      </c>
      <c r="AN8" s="16" t="s">
        <v>120</v>
      </c>
      <c r="AO8" s="11" t="s">
        <v>48</v>
      </c>
      <c r="AP8" s="16" t="s">
        <v>120</v>
      </c>
      <c r="AQ8" s="7" t="s">
        <v>49</v>
      </c>
      <c r="AR8" s="16" t="s">
        <v>120</v>
      </c>
      <c r="AS8" s="7" t="s">
        <v>51</v>
      </c>
      <c r="AT8" s="16" t="s">
        <v>120</v>
      </c>
      <c r="AU8" s="7" t="s">
        <v>53</v>
      </c>
      <c r="AV8" s="16" t="s">
        <v>120</v>
      </c>
      <c r="AW8" s="7" t="s">
        <v>55</v>
      </c>
      <c r="AX8" s="16" t="s">
        <v>120</v>
      </c>
      <c r="AY8" s="7" t="s">
        <v>57</v>
      </c>
      <c r="AZ8" s="16" t="s">
        <v>120</v>
      </c>
      <c r="BA8" s="7" t="s">
        <v>59</v>
      </c>
      <c r="BB8" s="16" t="s">
        <v>120</v>
      </c>
      <c r="BC8" s="7" t="s">
        <v>61</v>
      </c>
      <c r="BD8" s="16" t="s">
        <v>120</v>
      </c>
      <c r="BE8" s="7" t="s">
        <v>63</v>
      </c>
      <c r="BF8" s="16" t="s">
        <v>120</v>
      </c>
      <c r="BG8" s="7" t="s">
        <v>65</v>
      </c>
      <c r="BH8" s="16" t="s">
        <v>120</v>
      </c>
      <c r="BI8" s="7" t="s">
        <v>66</v>
      </c>
      <c r="BJ8" s="16" t="s">
        <v>120</v>
      </c>
      <c r="BK8" s="7" t="s">
        <v>69</v>
      </c>
      <c r="BL8" s="16" t="s">
        <v>120</v>
      </c>
      <c r="BM8" s="7" t="s">
        <v>71</v>
      </c>
      <c r="BN8" s="16" t="s">
        <v>120</v>
      </c>
      <c r="BO8" s="7" t="s">
        <v>73</v>
      </c>
      <c r="BP8" s="16" t="s">
        <v>120</v>
      </c>
      <c r="BQ8" s="7" t="s">
        <v>75</v>
      </c>
      <c r="BR8" s="16" t="s">
        <v>120</v>
      </c>
      <c r="BS8" s="7" t="s">
        <v>77</v>
      </c>
      <c r="BT8" s="16" t="s">
        <v>120</v>
      </c>
      <c r="BU8" s="7" t="s">
        <v>7</v>
      </c>
      <c r="BV8" s="16" t="s">
        <v>120</v>
      </c>
      <c r="BW8" s="7" t="s">
        <v>8</v>
      </c>
      <c r="BX8" s="17" t="s">
        <v>120</v>
      </c>
      <c r="BY8" s="42" t="s">
        <v>181</v>
      </c>
      <c r="BZ8" s="43" t="s">
        <v>182</v>
      </c>
      <c r="CA8" s="43" t="s">
        <v>183</v>
      </c>
      <c r="CB8" s="43" t="s">
        <v>184</v>
      </c>
      <c r="CC8" s="44" t="s">
        <v>185</v>
      </c>
      <c r="CD8" s="44" t="s">
        <v>186</v>
      </c>
      <c r="CE8" s="44" t="s">
        <v>79</v>
      </c>
      <c r="CF8" s="44" t="s">
        <v>80</v>
      </c>
      <c r="CG8" s="44" t="s">
        <v>81</v>
      </c>
      <c r="CH8" s="45" t="s">
        <v>173</v>
      </c>
      <c r="CI8" s="45" t="s">
        <v>174</v>
      </c>
      <c r="CJ8" s="45" t="s">
        <v>175</v>
      </c>
      <c r="CK8" s="45" t="s">
        <v>176</v>
      </c>
      <c r="CL8" s="45" t="s">
        <v>177</v>
      </c>
      <c r="CM8" s="44" t="s">
        <v>187</v>
      </c>
      <c r="CN8" s="45" t="s">
        <v>178</v>
      </c>
      <c r="CO8" s="44" t="s">
        <v>179</v>
      </c>
      <c r="CP8" s="44" t="s">
        <v>82</v>
      </c>
      <c r="CQ8" s="42" t="s">
        <v>181</v>
      </c>
      <c r="CR8" s="43" t="s">
        <v>182</v>
      </c>
      <c r="CS8" s="43" t="s">
        <v>183</v>
      </c>
      <c r="CT8" s="43" t="s">
        <v>184</v>
      </c>
      <c r="CU8" s="44" t="s">
        <v>185</v>
      </c>
      <c r="CV8" s="44" t="s">
        <v>186</v>
      </c>
      <c r="CW8" s="44" t="s">
        <v>79</v>
      </c>
      <c r="CX8" s="44" t="s">
        <v>80</v>
      </c>
      <c r="CY8" s="44" t="s">
        <v>81</v>
      </c>
      <c r="CZ8" s="45" t="s">
        <v>173</v>
      </c>
      <c r="DA8" s="45" t="s">
        <v>174</v>
      </c>
      <c r="DB8" s="45" t="s">
        <v>175</v>
      </c>
      <c r="DC8" s="45" t="s">
        <v>176</v>
      </c>
      <c r="DD8" s="45" t="s">
        <v>177</v>
      </c>
      <c r="DE8" s="44" t="s">
        <v>187</v>
      </c>
      <c r="DF8" s="45" t="s">
        <v>178</v>
      </c>
      <c r="DG8" s="44" t="s">
        <v>179</v>
      </c>
      <c r="DH8" s="46" t="s">
        <v>82</v>
      </c>
      <c r="DI8" s="11" t="s">
        <v>83</v>
      </c>
      <c r="DJ8" s="16" t="s">
        <v>120</v>
      </c>
      <c r="DK8" s="7" t="s">
        <v>84</v>
      </c>
      <c r="DL8" s="16" t="s">
        <v>120</v>
      </c>
      <c r="DM8" s="7" t="s">
        <v>85</v>
      </c>
      <c r="DN8" s="16" t="s">
        <v>120</v>
      </c>
      <c r="DO8" s="7" t="s">
        <v>86</v>
      </c>
      <c r="DP8" s="16" t="s">
        <v>120</v>
      </c>
      <c r="DQ8" s="7" t="s">
        <v>87</v>
      </c>
      <c r="DR8" s="16" t="s">
        <v>120</v>
      </c>
      <c r="DS8" s="7" t="s">
        <v>88</v>
      </c>
      <c r="DT8" s="16" t="s">
        <v>120</v>
      </c>
      <c r="DU8" s="7" t="s">
        <v>89</v>
      </c>
      <c r="DV8" s="16" t="s">
        <v>120</v>
      </c>
      <c r="DW8" s="7" t="s">
        <v>90</v>
      </c>
      <c r="DX8" s="16" t="s">
        <v>120</v>
      </c>
      <c r="DY8" s="7" t="s">
        <v>91</v>
      </c>
      <c r="DZ8" s="16" t="s">
        <v>120</v>
      </c>
      <c r="EA8" s="7" t="s">
        <v>92</v>
      </c>
      <c r="EB8" s="16" t="s">
        <v>120</v>
      </c>
      <c r="EC8" s="7" t="s">
        <v>93</v>
      </c>
      <c r="ED8" s="16" t="s">
        <v>120</v>
      </c>
      <c r="EE8" s="7" t="s">
        <v>17</v>
      </c>
      <c r="EF8" s="16" t="s">
        <v>120</v>
      </c>
      <c r="EG8" s="11" t="s">
        <v>9</v>
      </c>
      <c r="EH8" s="7" t="s">
        <v>10</v>
      </c>
      <c r="EI8" s="12" t="s">
        <v>11</v>
      </c>
      <c r="EJ8" s="11" t="s">
        <v>148</v>
      </c>
      <c r="EK8" s="7" t="s">
        <v>120</v>
      </c>
      <c r="EL8" s="12" t="s">
        <v>149</v>
      </c>
    </row>
    <row r="9" spans="2:142" x14ac:dyDescent="0.2">
      <c r="B9" s="14">
        <v>1</v>
      </c>
      <c r="C9" s="14">
        <v>997</v>
      </c>
      <c r="D9" s="14">
        <v>1</v>
      </c>
    </row>
    <row r="10" spans="2:142" s="5" customFormat="1" x14ac:dyDescent="0.2">
      <c r="B10" s="15">
        <v>1</v>
      </c>
      <c r="C10" s="15">
        <v>101</v>
      </c>
      <c r="D10" s="15">
        <v>2</v>
      </c>
    </row>
    <row r="11" spans="2:142" s="5" customFormat="1" x14ac:dyDescent="0.2">
      <c r="B11" s="22">
        <v>1</v>
      </c>
      <c r="C11" s="22">
        <v>102</v>
      </c>
      <c r="D11" s="22">
        <v>2</v>
      </c>
    </row>
    <row r="12" spans="2:142" s="5" customFormat="1" x14ac:dyDescent="0.2">
      <c r="B12" s="22">
        <v>1</v>
      </c>
      <c r="C12" s="22">
        <v>103</v>
      </c>
      <c r="D12" s="22">
        <v>2</v>
      </c>
    </row>
    <row r="13" spans="2:142" s="5" customFormat="1" x14ac:dyDescent="0.2">
      <c r="B13" s="22">
        <v>1</v>
      </c>
      <c r="C13" s="22">
        <v>104</v>
      </c>
      <c r="D13" s="22">
        <v>2</v>
      </c>
    </row>
    <row r="14" spans="2:142" s="5" customFormat="1" x14ac:dyDescent="0.2">
      <c r="B14" s="22">
        <v>1</v>
      </c>
      <c r="C14" s="22">
        <v>105</v>
      </c>
      <c r="D14" s="22">
        <v>2</v>
      </c>
    </row>
  </sheetData>
  <mergeCells count="12">
    <mergeCell ref="EJ7:EL7"/>
    <mergeCell ref="CQ7:DH7"/>
    <mergeCell ref="DI7:EF7"/>
    <mergeCell ref="EG7:EI7"/>
    <mergeCell ref="B2:K2"/>
    <mergeCell ref="Q7:AN7"/>
    <mergeCell ref="AO7:BX7"/>
    <mergeCell ref="BY7:CP7"/>
    <mergeCell ref="E7:P7"/>
    <mergeCell ref="B3:K3"/>
    <mergeCell ref="C4:K4"/>
    <mergeCell ref="C5:K5"/>
  </mergeCell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849CC-AD89-491A-9B1A-E29AA08B5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166893-8857-4FC6-BBFD-1CAB99A819C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875edff-1e3b-4329-a928-16149240edaf"/>
    <ds:schemaRef ds:uri="http://www.w3.org/XML/1998/namespace"/>
    <ds:schemaRef ds:uri="http://purl.org/dc/terms/"/>
  </ds:schemaRefs>
</ds:datastoreItem>
</file>

<file path=customXml/itemProps3.xml><?xml version="1.0" encoding="utf-8"?>
<ds:datastoreItem xmlns:ds="http://schemas.openxmlformats.org/officeDocument/2006/customXml" ds:itemID="{069623EE-8DF7-4ACD-B14A-F96E2D48F5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Specification(Collection 2)</vt:lpstr>
      <vt:lpstr>Example data file</vt:lpstr>
      <vt:lpstr>'Specification(Collection 2)'!Print_Titles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laokim</dc:creator>
  <cp:lastModifiedBy>Tattersall, Renee</cp:lastModifiedBy>
  <cp:lastPrinted>2018-09-17T04:16:40Z</cp:lastPrinted>
  <dcterms:created xsi:type="dcterms:W3CDTF">2005-08-27T01:38:06Z</dcterms:created>
  <dcterms:modified xsi:type="dcterms:W3CDTF">2019-07-26T07:19:21Z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0x010100B4A1F787F0C441AC878A307E051D262E00E33418748CC9B24AADB6D5D242B2DF3B</vt:lpwstr>
  </property>
</Properties>
</file>